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spahr/Desktop/Bootcamp/z_spahr_gw_hw/"/>
    </mc:Choice>
  </mc:AlternateContent>
  <xr:revisionPtr revIDLastSave="0" documentId="8_{00AF6347-571E-CF40-A39B-EAA281D89A4E}" xr6:coauthVersionLast="44" xr6:coauthVersionMax="44" xr10:uidLastSave="{00000000-0000-0000-0000-000000000000}"/>
  <bookViews>
    <workbookView xWindow="920" yWindow="1500" windowWidth="25520" windowHeight="15260" activeTab="1" xr2:uid="{00000000-000D-0000-FFFF-FFFF00000000}"/>
  </bookViews>
  <sheets>
    <sheet name="Category Pivot Table" sheetId="2" r:id="rId1"/>
    <sheet name="Sub Category Pivot Table" sheetId="3" r:id="rId2"/>
    <sheet name="Dates Pivot Table " sheetId="5" r:id="rId3"/>
    <sheet name="Outcomes Based on Goal" sheetId="6" r:id="rId4"/>
    <sheet name="Data" sheetId="1" r:id="rId5"/>
  </sheets>
  <definedNames>
    <definedName name="_xlnm._FilterDatabase" localSheetId="4" hidden="1">Data!$F$1:$F$4115</definedName>
  </definedNames>
  <calcPr calcId="191029"/>
  <pivotCaches>
    <pivotCache cacheId="23" r:id="rId6"/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1" i="5" l="1"/>
  <c r="G20" i="5"/>
  <c r="G19" i="5"/>
  <c r="G17" i="5"/>
  <c r="G16" i="5"/>
  <c r="G15" i="5"/>
  <c r="G13" i="5"/>
  <c r="G12" i="5"/>
  <c r="G11" i="5"/>
  <c r="G9" i="5"/>
  <c r="G8" i="5"/>
  <c r="G7" i="5"/>
  <c r="G10" i="5"/>
  <c r="G14" i="5"/>
  <c r="G18" i="5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B7" i="6"/>
  <c r="D7" i="6"/>
  <c r="C7" i="6"/>
  <c r="B6" i="6"/>
  <c r="E6" i="6" s="1"/>
  <c r="H6" i="6" s="1"/>
  <c r="D6" i="6"/>
  <c r="C6" i="6"/>
  <c r="B5" i="6"/>
  <c r="E5" i="6" s="1"/>
  <c r="H5" i="6" s="1"/>
  <c r="E13" i="6"/>
  <c r="H13" i="6" s="1"/>
  <c r="D13" i="6"/>
  <c r="C13" i="6"/>
  <c r="B13" i="6"/>
  <c r="D5" i="6"/>
  <c r="C5" i="6"/>
  <c r="B4" i="6"/>
  <c r="D4" i="6"/>
  <c r="C4" i="6"/>
  <c r="D3" i="6"/>
  <c r="C3" i="6"/>
  <c r="B3" i="6"/>
  <c r="B2" i="6"/>
  <c r="D2" i="6"/>
  <c r="C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G6" i="5"/>
  <c r="E12" i="6" l="1"/>
  <c r="H12" i="6" s="1"/>
  <c r="E11" i="6"/>
  <c r="H11" i="6" s="1"/>
  <c r="E10" i="6"/>
  <c r="H10" i="6" s="1"/>
  <c r="E9" i="6"/>
  <c r="H9" i="6" s="1"/>
  <c r="E8" i="6"/>
  <c r="H8" i="6" s="1"/>
  <c r="E7" i="6"/>
  <c r="H7" i="6" s="1"/>
  <c r="F6" i="6"/>
  <c r="F9" i="6"/>
  <c r="F10" i="6"/>
  <c r="F11" i="6"/>
  <c r="G6" i="6"/>
  <c r="G9" i="6"/>
  <c r="G10" i="6"/>
  <c r="G12" i="6"/>
  <c r="F13" i="6"/>
  <c r="G13" i="6"/>
  <c r="F5" i="6"/>
  <c r="G5" i="6"/>
  <c r="E4" i="6"/>
  <c r="H4" i="6" s="1"/>
  <c r="E2" i="6"/>
  <c r="F2" i="6" s="1"/>
  <c r="E3" i="6"/>
  <c r="H3" i="6" s="1"/>
  <c r="G4" i="6"/>
  <c r="F12" i="6" l="1"/>
  <c r="G11" i="6"/>
  <c r="F8" i="6"/>
  <c r="G8" i="6"/>
  <c r="F7" i="6"/>
  <c r="G7" i="6"/>
  <c r="F4" i="6"/>
  <c r="H2" i="6"/>
  <c r="F3" i="6"/>
  <c r="G2" i="6"/>
  <c r="G3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 l="1"/>
</calcChain>
</file>

<file path=xl/sharedStrings.xml><?xml version="1.0" encoding="utf-8"?>
<sst xmlns="http://schemas.openxmlformats.org/spreadsheetml/2006/main" count="24825" uniqueCount="8405">
  <si>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</si>
  <si>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</si>
  <si>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</si>
  <si>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</si>
  <si>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</si>
  <si>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</si>
  <si>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</si>
  <si>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</si>
  <si>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</si>
  <si>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</si>
  <si>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</si>
  <si>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</si>
  <si>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</si>
  <si>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</si>
  <si>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</si>
  <si>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</si>
  <si>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</si>
  <si>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</si>
  <si>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</si>
  <si>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</si>
  <si>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</si>
  <si>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</si>
  <si>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</si>
  <si>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</si>
  <si>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</si>
  <si>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</si>
  <si>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</si>
  <si>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</si>
  <si>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</si>
  <si>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</si>
  <si>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</si>
  <si>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</si>
  <si>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</si>
  <si>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</si>
  <si>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</si>
  <si>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</si>
  <si>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</si>
  <si>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</si>
  <si>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</si>
  <si>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</si>
  <si>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</si>
  <si>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</si>
  <si>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</si>
  <si>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</si>
  <si>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</si>
  <si>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</si>
  <si>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</si>
  <si>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</si>
  <si>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</si>
  <si>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</si>
  <si>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</si>
  <si>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</si>
  <si>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</si>
  <si>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</si>
  <si>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</si>
  <si>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</si>
  <si>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</si>
  <si>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</si>
  <si>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</si>
  <si>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</si>
  <si>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</si>
  <si>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</si>
  <si>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</si>
  <si>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</si>
  <si>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</si>
  <si>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</si>
  <si>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</si>
  <si>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</si>
  <si>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</si>
  <si>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</si>
  <si>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</si>
  <si>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</si>
  <si>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</si>
  <si>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</si>
  <si>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</si>
  <si>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</si>
  <si>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</si>
  <si>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</si>
  <si>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</si>
  <si>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</si>
  <si>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</si>
  <si>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</si>
  <si>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</si>
  <si>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</si>
  <si>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</si>
  <si>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</si>
  <si>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</si>
  <si>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</si>
  <si>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</si>
  <si>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</si>
  <si>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</si>
  <si>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</si>
  <si>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</si>
  <si>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</si>
  <si>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</si>
  <si>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</si>
  <si>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</si>
  <si>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</si>
  <si>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</si>
  <si>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</si>
  <si>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</si>
  <si>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</si>
  <si>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</si>
  <si>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</si>
  <si>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</si>
  <si>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</si>
  <si>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</si>
  <si>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</si>
  <si>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</si>
  <si>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</si>
  <si>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</si>
  <si>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</si>
  <si>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</si>
  <si>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</si>
  <si>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</si>
  <si>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</si>
  <si>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</si>
  <si>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</si>
  <si>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</si>
  <si>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</si>
  <si>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</si>
  <si>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</si>
  <si>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</si>
  <si>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</si>
  <si>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</si>
  <si>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</si>
  <si>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</si>
  <si>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</si>
  <si>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</si>
  <si>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</si>
  <si>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</si>
  <si>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</si>
  <si>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</si>
  <si>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</si>
  <si>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</si>
  <si>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</si>
  <si>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</si>
  <si>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</si>
  <si>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</si>
  <si>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</si>
  <si>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</si>
  <si>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</si>
  <si>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</si>
  <si>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</si>
  <si>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</si>
  <si>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</si>
  <si>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</si>
  <si>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</si>
  <si>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</si>
  <si>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</si>
  <si>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</si>
  <si>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</si>
  <si>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</si>
  <si>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</si>
  <si>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</si>
  <si>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</si>
  <si>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</si>
  <si>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</si>
  <si>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</si>
  <si>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</si>
  <si>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</si>
  <si>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</si>
  <si>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</si>
  <si>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</si>
  <si>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</si>
  <si>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</si>
  <si>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</si>
  <si>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</si>
  <si>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</si>
  <si>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</si>
  <si>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</si>
  <si>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</si>
  <si>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</si>
  <si>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</si>
  <si>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</si>
  <si>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</si>
  <si>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</si>
  <si>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</si>
  <si>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</si>
  <si>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</si>
  <si>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</si>
  <si>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</si>
  <si>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</si>
  <si>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</si>
  <si>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</si>
  <si>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</si>
  <si>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</si>
  <si>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</si>
  <si>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</si>
  <si>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</si>
  <si>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</si>
  <si>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</si>
  <si>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</si>
  <si>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</si>
  <si>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</si>
  <si>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</si>
  <si>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</si>
  <si>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</si>
  <si>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</si>
  <si>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</si>
  <si>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</si>
  <si>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</si>
  <si>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</si>
  <si>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</si>
  <si>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</si>
  <si>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</si>
  <si>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</si>
  <si>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</si>
  <si>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</si>
  <si>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</si>
  <si>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</si>
  <si>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</si>
  <si>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</si>
  <si>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</si>
  <si>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</si>
  <si>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</si>
  <si>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</si>
  <si>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</si>
  <si>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</si>
  <si>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</si>
  <si>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</si>
  <si>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</si>
  <si>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</si>
  <si>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</si>
  <si>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</si>
  <si>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</si>
  <si>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</si>
  <si>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</si>
  <si>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</si>
  <si>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</si>
  <si>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</si>
  <si>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</si>
  <si>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</si>
  <si>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</si>
  <si>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</si>
  <si>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</si>
  <si>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</si>
  <si>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</si>
  <si>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</si>
  <si>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</si>
  <si>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</si>
  <si>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</si>
  <si>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</si>
  <si>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</si>
  <si>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</si>
  <si>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</si>
  <si>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</si>
  <si>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</si>
  <si>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</si>
  <si>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</si>
  <si>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</si>
  <si>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</si>
  <si>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</si>
  <si>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</si>
  <si>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</si>
  <si>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</si>
  <si>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</si>
  <si>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</si>
  <si>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</si>
  <si>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</si>
  <si>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</si>
  <si>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</si>
  <si>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</si>
  <si>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</si>
  <si>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</si>
  <si>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</si>
  <si>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</si>
  <si>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</si>
  <si>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</si>
  <si>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</si>
  <si>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</si>
  <si>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</si>
  <si>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</si>
  <si>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</si>
  <si>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</si>
  <si>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</si>
  <si>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</si>
  <si>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</si>
  <si>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</si>
  <si>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</si>
  <si>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</si>
  <si>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</si>
  <si>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</si>
  <si>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</si>
  <si>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</si>
  <si>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</si>
  <si>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</si>
  <si>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</si>
  <si>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</si>
  <si>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</si>
  <si>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</si>
  <si>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</si>
  <si>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</si>
  <si>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</si>
  <si>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</si>
  <si>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</si>
  <si>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</si>
  <si>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</si>
  <si>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</si>
  <si>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</si>
  <si>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</si>
  <si>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</si>
  <si>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</si>
  <si>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</si>
  <si>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</si>
  <si>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</si>
  <si>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</si>
  <si>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</si>
  <si>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</si>
  <si>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</si>
  <si>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</si>
  <si>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</si>
  <si>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</si>
  <si>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</si>
  <si>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</si>
  <si>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</si>
  <si>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</si>
  <si>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</si>
  <si>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</si>
  <si>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</si>
  <si>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</si>
  <si>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</si>
  <si>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</si>
  <si>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</si>
  <si>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</si>
  <si>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</si>
  <si>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</si>
  <si>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</si>
  <si>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</si>
  <si>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</si>
  <si>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</si>
  <si>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</si>
  <si>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</si>
  <si>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</si>
  <si>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</si>
  <si>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</si>
  <si>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</si>
  <si>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</si>
  <si>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</si>
  <si>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</si>
  <si>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</si>
  <si>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</si>
  <si>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</si>
  <si>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</si>
  <si>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</si>
  <si>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</si>
  <si>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</si>
  <si>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</si>
  <si>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</si>
  <si>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</si>
  <si>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</si>
  <si>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</si>
  <si>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</si>
  <si>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</si>
  <si>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</si>
  <si>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</si>
  <si>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</si>
  <si>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</si>
  <si>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</si>
  <si>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</si>
  <si>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</si>
  <si>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</si>
  <si>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</si>
  <si>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</si>
  <si>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</si>
  <si>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</si>
  <si>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</si>
  <si>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</si>
  <si>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</si>
  <si>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</si>
  <si>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</si>
  <si>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</si>
  <si>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</si>
  <si>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</si>
  <si>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</si>
  <si>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</si>
  <si>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</si>
  <si>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</si>
  <si>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</si>
  <si>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</si>
  <si>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</si>
  <si>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</si>
  <si>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</si>
  <si>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</si>
  <si>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</si>
  <si>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</si>
  <si>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</si>
  <si>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</si>
  <si>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</si>
  <si>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</si>
  <si>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</si>
  <si>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</si>
  <si>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</si>
  <si>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</si>
  <si>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</si>
  <si>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</si>
  <si>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</si>
  <si>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</si>
  <si>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</si>
  <si>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</si>
  <si>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</si>
  <si>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</si>
  <si>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</si>
  <si>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</si>
  <si>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</si>
  <si>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</si>
  <si>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</si>
  <si>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</si>
  <si>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</si>
  <si>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</si>
  <si>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</si>
  <si>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</si>
  <si>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</si>
  <si>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</si>
  <si>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</si>
  <si>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</si>
  <si>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</si>
  <si>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</si>
  <si>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</si>
  <si>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</si>
  <si>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</si>
  <si>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</si>
  <si>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</si>
  <si>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</si>
  <si>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</si>
  <si>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</si>
  <si>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</si>
  <si>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</si>
  <si>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</si>
  <si>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</si>
  <si>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</si>
  <si>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</si>
  <si>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</si>
  <si>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</si>
  <si>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</si>
  <si>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</si>
  <si>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</si>
  <si>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</si>
  <si>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</si>
  <si>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</si>
  <si>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</si>
  <si>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</si>
  <si>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</si>
  <si>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</si>
  <si>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</si>
  <si>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</si>
  <si>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</si>
  <si>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</si>
  <si>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</si>
  <si>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</si>
  <si>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</si>
  <si>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</si>
  <si>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</si>
  <si>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</si>
  <si>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</si>
  <si>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</si>
  <si>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</si>
  <si>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</si>
  <si>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</si>
  <si>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</si>
  <si>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</si>
  <si>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</si>
  <si>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</si>
  <si>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</si>
  <si>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</si>
  <si>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</si>
  <si>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</si>
  <si>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</si>
  <si>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</si>
  <si>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</si>
  <si>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</si>
  <si>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</si>
  <si>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</si>
  <si>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</si>
  <si>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</si>
  <si>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</si>
  <si>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</si>
  <si>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</si>
  <si>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</si>
  <si>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</si>
  <si>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</si>
  <si>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</si>
  <si>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</si>
  <si>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</si>
  <si>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</si>
  <si>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</si>
  <si>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</si>
  <si>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</si>
  <si>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</si>
  <si>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</si>
  <si>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</si>
  <si>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</si>
  <si>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</si>
  <si>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</si>
  <si>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</si>
  <si>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</si>
  <si>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</si>
  <si>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</si>
  <si>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</si>
  <si>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</si>
  <si>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</si>
  <si>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</si>
  <si>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</si>
  <si>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</si>
  <si>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</si>
  <si>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</si>
  <si>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</si>
  <si>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</si>
  <si>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</si>
  <si>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</si>
  <si>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</si>
  <si>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</si>
  <si>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</si>
  <si>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</si>
  <si>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</si>
  <si>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</si>
  <si>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</si>
  <si>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</si>
  <si>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</si>
  <si>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</si>
  <si>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</si>
  <si>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</si>
  <si>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</si>
  <si>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</si>
  <si>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</si>
  <si>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</si>
  <si>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</si>
  <si>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</si>
  <si>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</si>
  <si>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</si>
  <si>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</si>
  <si>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</si>
  <si>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</si>
  <si>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</si>
  <si>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</si>
  <si>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</si>
  <si>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</si>
  <si>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</si>
  <si>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</si>
  <si>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</si>
  <si>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</si>
  <si>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</si>
  <si>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</si>
  <si>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</si>
  <si>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</si>
  <si>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</si>
  <si>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</si>
  <si>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</si>
  <si>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</si>
  <si>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</si>
  <si>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</si>
  <si>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</si>
  <si>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</si>
  <si>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</si>
  <si>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</si>
  <si>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</si>
  <si>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</si>
  <si>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</si>
  <si>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</si>
  <si>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</si>
  <si>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</si>
  <si>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</si>
  <si>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</si>
  <si>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</si>
  <si>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</si>
  <si>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</si>
  <si>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</si>
  <si>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</si>
  <si>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</si>
  <si>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</si>
  <si>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</si>
  <si>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</si>
  <si>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</si>
  <si>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</si>
  <si>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</si>
  <si>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</si>
  <si>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</si>
  <si>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</si>
  <si>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</si>
  <si>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</si>
  <si>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</si>
  <si>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</si>
  <si>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</si>
  <si>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</si>
  <si>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</si>
  <si>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</si>
  <si>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</si>
  <si>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</si>
  <si>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</si>
  <si>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</si>
  <si>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</si>
  <si>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</si>
  <si>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</si>
  <si>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</si>
  <si>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</si>
  <si>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</si>
  <si>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</si>
  <si>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</si>
  <si>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</si>
  <si>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</si>
  <si>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</si>
  <si>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</si>
  <si>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</si>
  <si>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</si>
  <si>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</si>
  <si>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</si>
  <si>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</si>
  <si>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</si>
  <si>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</si>
  <si>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</si>
  <si>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</si>
  <si>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</si>
  <si>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</si>
  <si>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</si>
  <si>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</si>
  <si>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</si>
  <si>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</si>
  <si>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</si>
  <si>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</si>
  <si>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</si>
  <si>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</si>
  <si>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</si>
  <si>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</si>
  <si>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</si>
  <si>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</si>
  <si>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</si>
  <si>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</si>
  <si>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</si>
  <si>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</si>
  <si>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</si>
  <si>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</si>
  <si>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</si>
  <si>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</si>
  <si>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</si>
  <si>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</si>
  <si>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</si>
  <si>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</si>
  <si>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</si>
  <si>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</si>
  <si>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</si>
  <si>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</si>
  <si>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</si>
  <si>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</si>
  <si>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</si>
  <si>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</si>
  <si>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</si>
  <si>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</si>
  <si>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</si>
  <si>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</si>
  <si>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</si>
  <si>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</si>
  <si>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</si>
  <si>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</si>
  <si>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</si>
  <si>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</si>
  <si>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</si>
  <si>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</si>
  <si>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</si>
  <si>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</si>
  <si>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</si>
  <si>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</si>
  <si>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</si>
  <si>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</si>
  <si>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</si>
  <si>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</si>
  <si>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</si>
  <si>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</si>
  <si>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</si>
  <si>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</si>
  <si>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</si>
  <si>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</si>
  <si>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</si>
  <si>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</si>
  <si>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</si>
  <si>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</si>
  <si>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</si>
  <si>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</si>
  <si>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</si>
  <si>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</si>
  <si>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</si>
  <si>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</si>
  <si>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</si>
  <si>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</si>
  <si>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</si>
  <si>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</si>
  <si>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</si>
  <si>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</si>
  <si>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</si>
  <si>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</si>
  <si>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</si>
  <si>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</si>
  <si>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</si>
  <si>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</si>
  <si>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</si>
  <si>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</si>
  <si>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</si>
  <si>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</si>
  <si>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</si>
  <si>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</si>
  <si>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</si>
  <si>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</si>
  <si>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</si>
  <si>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</si>
  <si>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</si>
  <si>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</si>
  <si>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</si>
  <si>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</si>
  <si>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</si>
  <si>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</si>
  <si>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</si>
  <si>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</si>
  <si>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</si>
  <si>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</si>
  <si>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</si>
  <si>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</si>
  <si>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</si>
  <si>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</si>
  <si>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</si>
  <si>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</si>
  <si>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</si>
  <si>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</si>
  <si>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</si>
  <si>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</si>
  <si>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</si>
  <si>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</si>
  <si>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</si>
  <si>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</si>
  <si>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</si>
  <si>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</si>
  <si>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</si>
  <si>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</si>
  <si>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</si>
  <si>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</si>
  <si>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</si>
  <si>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</si>
  <si>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</si>
  <si>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</si>
  <si>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</si>
  <si>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</si>
  <si>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</si>
  <si>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</si>
  <si>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</si>
  <si>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</si>
  <si>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</si>
  <si>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</si>
  <si>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</si>
  <si>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</si>
  <si>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</si>
  <si>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</si>
  <si>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</si>
  <si>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</si>
  <si>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</si>
  <si>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</si>
  <si>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</si>
  <si>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</si>
  <si>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</si>
  <si>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</si>
  <si>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</si>
  <si>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</si>
  <si>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</si>
  <si>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</si>
  <si>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</si>
  <si>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</si>
  <si>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</si>
  <si>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</si>
  <si>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</si>
  <si>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</si>
  <si>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</si>
  <si>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</si>
  <si>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</si>
  <si>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</si>
  <si>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</si>
  <si>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</si>
  <si>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</si>
  <si>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</si>
  <si>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</si>
  <si>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</si>
  <si>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</si>
  <si>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</si>
  <si>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</si>
  <si>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</si>
  <si>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</si>
  <si>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</si>
  <si>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</si>
  <si>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</si>
  <si>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</si>
  <si>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</si>
  <si>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</si>
  <si>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</si>
  <si>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</si>
  <si>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</si>
  <si>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</si>
  <si>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</si>
  <si>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</si>
  <si>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</si>
  <si>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</si>
  <si>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</si>
  <si>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</si>
  <si>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</si>
  <si>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</si>
  <si>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</si>
  <si>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</si>
  <si>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</si>
  <si>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</si>
  <si>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</si>
  <si>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</si>
  <si>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</si>
  <si>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</si>
  <si>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</si>
  <si>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</si>
  <si>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</si>
  <si>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</si>
  <si>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</si>
  <si>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</si>
  <si>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</si>
  <si>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</si>
  <si>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</si>
  <si>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</si>
  <si>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</si>
  <si>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</si>
  <si>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</si>
  <si>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</si>
  <si>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</si>
  <si>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</si>
  <si>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</si>
  <si>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</si>
  <si>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</si>
  <si>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</si>
  <si>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</si>
  <si>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</si>
  <si>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</si>
  <si>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</si>
  <si>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</si>
  <si>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</si>
  <si>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</si>
  <si>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</si>
  <si>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</si>
  <si>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</si>
  <si>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</si>
  <si>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</si>
  <si>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</si>
  <si>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</si>
  <si>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</si>
  <si>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</si>
  <si>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</si>
  <si>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</si>
  <si>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</si>
  <si>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</si>
  <si>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</si>
  <si>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</si>
  <si>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</si>
  <si>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</si>
  <si>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</si>
  <si>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</si>
  <si>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</si>
  <si>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</si>
  <si>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</si>
  <si>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</si>
  <si>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</si>
  <si>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</si>
  <si>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</si>
  <si>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</si>
  <si>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</si>
  <si>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</si>
  <si>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</si>
  <si>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</si>
  <si>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</si>
  <si>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</si>
  <si>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</si>
  <si>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</si>
  <si>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</si>
  <si>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</si>
  <si>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</si>
  <si>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</si>
  <si>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</si>
  <si>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</si>
  <si>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</si>
  <si>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</si>
  <si>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</si>
  <si>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</si>
  <si>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</si>
  <si>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</si>
  <si>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</si>
  <si>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</si>
  <si>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</si>
  <si>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</si>
  <si>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</si>
  <si>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</si>
  <si>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</si>
  <si>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</si>
  <si>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</si>
  <si>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</si>
  <si>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</si>
  <si>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</si>
  <si>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</si>
  <si>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</si>
  <si>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</si>
  <si>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</si>
  <si>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</si>
  <si>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</si>
  <si>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</si>
  <si>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</si>
  <si>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</si>
  <si>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</si>
  <si>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</si>
  <si>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</si>
  <si>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</si>
  <si>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</si>
  <si>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</si>
  <si>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</si>
  <si>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</si>
  <si>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</si>
  <si>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</si>
  <si>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</si>
  <si>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</si>
  <si>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</si>
  <si>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</si>
  <si>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</si>
  <si>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</si>
  <si>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</si>
  <si>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</si>
  <si>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</si>
  <si>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</si>
  <si>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</si>
  <si>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</si>
  <si>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</si>
  <si>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</si>
  <si>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</si>
  <si>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</si>
  <si>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</si>
  <si>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</si>
  <si>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</si>
  <si>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</si>
  <si>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</si>
  <si>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</si>
  <si>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</si>
  <si>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</si>
  <si>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</si>
  <si>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</si>
  <si>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</si>
  <si>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</si>
  <si>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</si>
  <si>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</si>
  <si>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</si>
  <si>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</si>
  <si>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</si>
  <si>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</si>
  <si>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</si>
  <si>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</si>
  <si>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</si>
  <si>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</si>
  <si>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</si>
  <si>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</si>
  <si>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</si>
  <si>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</si>
  <si>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</si>
  <si>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</si>
  <si>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</si>
  <si>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</si>
  <si>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</si>
  <si>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</si>
  <si>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</si>
  <si>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</si>
  <si>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</si>
  <si>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</si>
  <si>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</si>
  <si>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</si>
  <si>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</si>
  <si>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</si>
  <si>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</si>
  <si>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</si>
  <si>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</si>
  <si>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</si>
  <si>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</si>
  <si>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</si>
  <si>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</si>
  <si>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</si>
  <si>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</si>
  <si>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</si>
  <si>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</si>
  <si>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</si>
  <si>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</si>
  <si>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</si>
  <si>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</si>
  <si>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</si>
  <si>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</si>
  <si>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</si>
  <si>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</si>
  <si>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</si>
  <si>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</si>
  <si>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</si>
  <si>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</si>
  <si>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</si>
  <si>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</si>
  <si>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</si>
  <si>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</si>
  <si>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</si>
  <si>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</si>
  <si>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</si>
  <si>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</si>
  <si>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</si>
  <si>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</si>
  <si>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</si>
  <si>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</si>
  <si>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</si>
  <si>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</si>
  <si>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</si>
  <si>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</si>
  <si>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</si>
  <si>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</si>
  <si>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</si>
  <si>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</si>
  <si>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</si>
  <si>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</si>
  <si>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</si>
  <si>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</si>
  <si>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</si>
  <si>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</si>
  <si>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</si>
  <si>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</si>
  <si>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</si>
  <si>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</si>
  <si>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</si>
  <si>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</si>
  <si>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</si>
  <si>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</si>
  <si>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</si>
  <si>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</si>
  <si>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</si>
  <si>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</si>
  <si>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</si>
  <si>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</si>
  <si>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</si>
  <si>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</si>
  <si>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</si>
  <si>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</si>
  <si>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</si>
  <si>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</si>
  <si>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</si>
  <si>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</si>
  <si>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</si>
  <si>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</si>
  <si>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</si>
  <si>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</si>
  <si>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</si>
  <si>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</si>
  <si>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</si>
  <si>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</si>
  <si>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</si>
  <si>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</si>
  <si>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</si>
  <si>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</si>
  <si>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</si>
  <si>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</si>
  <si>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</si>
  <si>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</si>
  <si>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</si>
  <si>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</si>
  <si>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</si>
  <si>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</si>
  <si>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</si>
  <si>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</si>
  <si>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</si>
  <si>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</si>
  <si>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</si>
  <si>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</si>
  <si>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</si>
  <si>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</si>
  <si>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</si>
  <si>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</si>
  <si>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</si>
  <si>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</si>
  <si>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</si>
  <si>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</si>
  <si>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</si>
  <si>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</si>
  <si>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</si>
  <si>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</si>
  <si>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</si>
  <si>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</si>
  <si>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</si>
  <si>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</si>
  <si>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</si>
  <si>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</si>
  <si>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</si>
  <si>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</si>
  <si>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</si>
  <si>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</si>
  <si>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</si>
  <si>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</si>
  <si>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</si>
  <si>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</si>
  <si>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</si>
  <si>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</si>
  <si>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</si>
  <si>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</si>
  <si>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</si>
  <si>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</si>
  <si>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</si>
  <si>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</si>
  <si>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</si>
  <si>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</si>
  <si>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</si>
  <si>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</si>
  <si>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</si>
  <si>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</si>
  <si>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</si>
  <si>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</si>
  <si>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</si>
  <si>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</si>
  <si>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</si>
  <si>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</si>
  <si>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</si>
  <si>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</si>
  <si>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</si>
  <si>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</si>
  <si>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</si>
  <si>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</si>
  <si>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</si>
  <si>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</si>
  <si>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</si>
  <si>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</si>
  <si>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</si>
  <si>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</si>
  <si>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</si>
  <si>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</si>
  <si>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</si>
  <si>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</si>
  <si>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</si>
  <si>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</si>
  <si>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</si>
  <si>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</si>
  <si>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</si>
  <si>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</si>
  <si>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</si>
  <si>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</si>
  <si>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</si>
  <si>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</si>
  <si>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</si>
  <si>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</si>
  <si>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</si>
  <si>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</si>
  <si>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</si>
  <si>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</si>
  <si>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</si>
  <si>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</si>
  <si>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</si>
  <si>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</si>
  <si>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</si>
  <si>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</si>
  <si>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</si>
  <si>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</si>
  <si>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</si>
  <si>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</si>
  <si>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</si>
  <si>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</si>
  <si>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</si>
  <si>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</si>
  <si>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</si>
  <si>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</si>
  <si>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</si>
  <si>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</si>
  <si>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</si>
  <si>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</si>
  <si>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</si>
  <si>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</si>
  <si>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</si>
  <si>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</si>
  <si>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</si>
  <si>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</si>
  <si>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</si>
  <si>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</si>
  <si>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</si>
  <si>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</si>
  <si>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</si>
  <si>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</si>
  <si>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</si>
  <si>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</si>
  <si>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</si>
  <si>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</si>
  <si>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</si>
  <si>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</si>
  <si>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</si>
  <si>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</si>
  <si>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</si>
  <si>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</si>
  <si>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</si>
  <si>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</si>
  <si>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</si>
  <si>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</si>
  <si>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</si>
  <si>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</si>
  <si>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</si>
  <si>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</si>
  <si>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</si>
  <si>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</si>
  <si>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</si>
  <si>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</si>
  <si>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</si>
  <si>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</si>
  <si>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</si>
  <si>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</si>
  <si>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</si>
  <si>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</si>
  <si>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</si>
  <si>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</si>
  <si>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</si>
  <si>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</si>
  <si>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</si>
  <si>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</si>
  <si>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</si>
  <si>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</si>
  <si>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</si>
  <si>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</si>
  <si>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</si>
  <si>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</si>
  <si>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</si>
  <si>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</si>
  <si>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</si>
  <si>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</si>
  <si>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</si>
  <si>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</si>
  <si>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</si>
  <si>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</si>
  <si>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</si>
  <si>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</si>
  <si>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</si>
  <si>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</si>
  <si>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</si>
  <si>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</si>
  <si>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</si>
  <si>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</si>
  <si>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</si>
  <si>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</si>
  <si>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</si>
  <si>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</si>
  <si>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</si>
  <si>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</si>
  <si>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</si>
  <si>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</si>
  <si>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</si>
  <si>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</si>
  <si>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</si>
  <si>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</si>
  <si>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</si>
  <si>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</si>
  <si>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</si>
  <si>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</si>
  <si>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</si>
  <si>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</si>
  <si>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</si>
  <si>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</si>
  <si>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</si>
  <si>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</si>
  <si>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</si>
  <si>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</si>
  <si>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</si>
  <si>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</si>
  <si>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</si>
  <si>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</si>
  <si>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</si>
  <si>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</si>
  <si>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</si>
  <si>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</si>
  <si>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</si>
  <si>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</si>
  <si>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</si>
  <si>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</si>
  <si>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</si>
  <si>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</si>
  <si>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</si>
  <si>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</si>
  <si>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</si>
  <si>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</si>
  <si>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</si>
  <si>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</si>
  <si>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</si>
  <si>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</si>
  <si>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</si>
  <si>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</si>
  <si>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</si>
  <si>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</si>
  <si>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</si>
  <si>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</si>
  <si>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</si>
  <si>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</si>
  <si>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</si>
  <si>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</si>
  <si>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</si>
  <si>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</si>
  <si>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</si>
  <si>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</si>
  <si>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</si>
  <si>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</si>
  <si>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</si>
  <si>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</si>
  <si>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</si>
  <si>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</si>
  <si>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</si>
  <si>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</si>
  <si>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</si>
  <si>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</si>
  <si>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</si>
  <si>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</si>
  <si>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</si>
  <si>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</si>
  <si>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</si>
  <si>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</si>
  <si>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</si>
  <si>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</si>
  <si>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</si>
  <si>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</si>
  <si>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</si>
  <si>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</si>
  <si>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</si>
  <si>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</si>
  <si>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</si>
  <si>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</si>
  <si>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</si>
  <si>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</si>
  <si>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</si>
  <si>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</si>
  <si>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</si>
  <si>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</si>
  <si>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</si>
  <si>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</si>
  <si>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</si>
  <si>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</si>
  <si>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</si>
  <si>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</si>
  <si>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</si>
  <si>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</si>
  <si>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</si>
  <si>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</si>
  <si>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</si>
  <si>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</si>
  <si>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</si>
  <si>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</si>
  <si>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</si>
  <si>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</si>
  <si>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</si>
  <si>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</si>
  <si>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</si>
  <si>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</si>
  <si>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</si>
  <si>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</si>
  <si>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</si>
  <si>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</si>
  <si>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</si>
  <si>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</si>
  <si>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</si>
  <si>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</si>
  <si>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</si>
  <si>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</si>
  <si>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</si>
  <si>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</si>
  <si>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</si>
  <si>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</si>
  <si>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</si>
  <si>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</si>
  <si>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</si>
  <si>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</si>
  <si>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</si>
  <si>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</si>
  <si>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</si>
  <si>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</si>
  <si>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</si>
  <si>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</si>
  <si>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</si>
  <si>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</si>
  <si>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</si>
  <si>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</si>
  <si>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</si>
  <si>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</si>
  <si>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</si>
  <si>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</si>
  <si>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</si>
  <si>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</si>
  <si>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</si>
  <si>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</si>
  <si>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</si>
  <si>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</si>
  <si>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</si>
  <si>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</si>
  <si>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</si>
  <si>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</si>
  <si>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</si>
  <si>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</si>
  <si>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</si>
  <si>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</si>
  <si>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</si>
  <si>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</si>
  <si>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</si>
  <si>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</si>
  <si>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</si>
  <si>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</si>
  <si>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</si>
  <si>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</si>
  <si>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</si>
  <si>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</si>
  <si>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</si>
  <si>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</si>
  <si>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</si>
  <si>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</si>
  <si>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</si>
  <si>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</si>
  <si>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</si>
  <si>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</si>
  <si>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</si>
  <si>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</si>
  <si>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</si>
  <si>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</si>
  <si>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</si>
  <si>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</si>
  <si>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</si>
  <si>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</si>
  <si>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</si>
  <si>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</si>
  <si>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</si>
  <si>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</si>
  <si>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</si>
  <si>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</si>
  <si>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</si>
  <si>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</si>
  <si>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</si>
  <si>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</si>
  <si>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</si>
  <si>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</si>
  <si>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</si>
  <si>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</si>
  <si>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</si>
  <si>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</si>
  <si>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</si>
  <si>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</si>
  <si>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</si>
  <si>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</si>
  <si>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</si>
  <si>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</si>
  <si>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</si>
  <si>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</si>
  <si>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</si>
  <si>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</si>
  <si>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</si>
  <si>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</si>
  <si>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</si>
  <si>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</si>
  <si>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</si>
  <si>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</si>
  <si>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</si>
  <si>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</si>
  <si>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</si>
  <si>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</si>
  <si>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</si>
  <si>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</si>
  <si>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</si>
  <si>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</si>
  <si>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</si>
  <si>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</si>
  <si>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</si>
  <si>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</si>
  <si>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</si>
  <si>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</si>
  <si>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</si>
  <si>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</si>
  <si>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</si>
  <si>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</si>
  <si>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</si>
  <si>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</si>
  <si>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</si>
  <si>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</si>
  <si>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</si>
  <si>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</si>
  <si>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</si>
  <si>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</si>
  <si>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</si>
  <si>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</si>
  <si>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</si>
  <si>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</si>
  <si>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</si>
  <si>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</si>
  <si>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</si>
  <si>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</si>
  <si>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</si>
  <si>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</si>
  <si>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</si>
  <si>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</si>
  <si>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</si>
  <si>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</si>
  <si>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</si>
  <si>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</si>
  <si>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</si>
  <si>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</si>
  <si>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</si>
  <si>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</si>
  <si>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</si>
  <si>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</si>
  <si>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</si>
  <si>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</si>
  <si>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</si>
  <si>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</si>
  <si>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</si>
  <si>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</si>
  <si>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</si>
  <si>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</si>
  <si>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</si>
  <si>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</si>
  <si>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</si>
  <si>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</si>
  <si>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</si>
  <si>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</si>
  <si>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</si>
  <si>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</si>
  <si>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</si>
  <si>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</si>
  <si>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</si>
  <si>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</si>
  <si>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</si>
  <si>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</si>
  <si>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</si>
  <si>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</si>
  <si>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</si>
  <si>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</si>
  <si>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</si>
  <si>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</si>
  <si>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</si>
  <si>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</si>
  <si>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</si>
  <si>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</si>
  <si>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</si>
  <si>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</si>
  <si>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</si>
  <si>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</si>
  <si>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</si>
  <si>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</si>
  <si>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</si>
  <si>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</si>
  <si>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</si>
  <si>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</si>
  <si>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</si>
  <si>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</si>
  <si>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</si>
  <si>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</si>
  <si>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</si>
  <si>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</si>
  <si>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</si>
  <si>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</si>
  <si>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</si>
  <si>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</si>
  <si>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</si>
  <si>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</si>
  <si>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</si>
  <si>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</si>
  <si>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</si>
  <si>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</si>
  <si>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</si>
  <si>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</si>
  <si>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</si>
  <si>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</si>
  <si>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</si>
  <si>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</si>
  <si>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</si>
  <si>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</si>
  <si>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</si>
  <si>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</si>
  <si>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</si>
  <si>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</si>
  <si>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</si>
  <si>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</si>
  <si>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</si>
  <si>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</si>
  <si>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</si>
  <si>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</si>
  <si>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</si>
  <si>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</si>
  <si>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</si>
  <si>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</si>
  <si>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</si>
  <si>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</si>
  <si>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</si>
  <si>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</si>
  <si>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</si>
  <si>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</si>
  <si>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</si>
  <si>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</si>
  <si>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</si>
  <si>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</si>
  <si>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</si>
  <si>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</si>
  <si>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</si>
  <si>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</si>
  <si>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</si>
  <si>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</si>
  <si>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</si>
  <si>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</si>
  <si>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</si>
  <si>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</si>
  <si>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</si>
  <si>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</si>
  <si>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</si>
  <si>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</si>
  <si>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</si>
  <si>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</si>
  <si>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</si>
  <si>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</si>
  <si>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</si>
  <si>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</si>
  <si>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</si>
  <si>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</si>
  <si>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</si>
  <si>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</si>
  <si>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</si>
  <si>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</si>
  <si>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</si>
  <si>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</si>
  <si>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</si>
  <si>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</si>
  <si>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</si>
  <si>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</si>
  <si>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</si>
  <si>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</si>
  <si>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</si>
  <si>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</si>
  <si>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</si>
  <si>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</si>
  <si>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</si>
  <si>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</si>
  <si>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</si>
  <si>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</si>
  <si>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</si>
  <si>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</si>
  <si>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</si>
  <si>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</si>
  <si>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</si>
  <si>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</si>
  <si>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</si>
  <si>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</si>
  <si>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</si>
  <si>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</si>
  <si>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</si>
  <si>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</si>
  <si>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</si>
  <si>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</si>
  <si>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</si>
  <si>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</si>
  <si>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</si>
  <si>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</si>
  <si>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</si>
  <si>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</si>
  <si>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</si>
  <si>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</si>
  <si>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</si>
  <si>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</si>
  <si>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</si>
  <si>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</si>
  <si>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</si>
  <si>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</si>
  <si>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</si>
  <si>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</si>
  <si>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</si>
  <si>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</si>
  <si>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</si>
  <si>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</si>
  <si>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</si>
  <si>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</si>
  <si>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</si>
  <si>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</si>
  <si>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</si>
  <si>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</si>
  <si>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</si>
  <si>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</si>
  <si>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</si>
  <si>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</si>
  <si>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</si>
  <si>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</si>
  <si>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</si>
  <si>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</si>
  <si>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</si>
  <si>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</si>
  <si>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</si>
  <si>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</si>
  <si>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</si>
  <si>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</si>
  <si>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</si>
  <si>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</si>
  <si>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</si>
  <si>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</si>
  <si>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</si>
  <si>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</si>
  <si>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</si>
  <si>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</si>
  <si>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</si>
  <si>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</si>
  <si>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</si>
  <si>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</si>
  <si>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</si>
  <si>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</si>
  <si>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</si>
  <si>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</si>
  <si>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</si>
  <si>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</si>
  <si>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</si>
  <si>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</si>
  <si>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</si>
  <si>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</si>
  <si>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</si>
  <si>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</si>
  <si>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</si>
  <si>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</si>
  <si>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</si>
  <si>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</si>
  <si>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</si>
  <si>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</si>
  <si>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</si>
  <si>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</si>
  <si>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</si>
  <si>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</si>
  <si>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</si>
  <si>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</si>
  <si>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</si>
  <si>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</si>
  <si>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</si>
  <si>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</si>
  <si>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</si>
  <si>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</si>
  <si>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</si>
  <si>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</si>
  <si>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</si>
  <si>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</si>
  <si>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</si>
  <si>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</si>
  <si>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</si>
  <si>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</si>
  <si>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</si>
  <si>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</si>
  <si>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</si>
  <si>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</si>
  <si>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</si>
  <si>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</si>
  <si>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</si>
  <si>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</si>
  <si>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</si>
  <si>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</si>
  <si>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</si>
  <si>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</si>
  <si>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</si>
  <si>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</si>
  <si>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</si>
  <si>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</si>
  <si>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</si>
  <si>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</si>
  <si>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</si>
  <si>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</si>
  <si>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</si>
  <si>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</si>
  <si>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</si>
  <si>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</si>
  <si>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</si>
  <si>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</si>
  <si>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</si>
  <si>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</si>
  <si>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</si>
  <si>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</si>
  <si>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</si>
  <si>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</si>
  <si>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</si>
  <si>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</si>
  <si>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</si>
  <si>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</si>
  <si>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</si>
  <si>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</si>
  <si>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</si>
  <si>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</si>
  <si>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</si>
  <si>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</si>
  <si>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</si>
  <si>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</si>
  <si>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</si>
  <si>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</si>
  <si>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</si>
  <si>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</si>
  <si>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</si>
  <si>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</si>
  <si>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</si>
  <si>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</si>
  <si>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</si>
  <si>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</si>
  <si>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</si>
  <si>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</si>
  <si>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</si>
  <si>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</si>
  <si>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</si>
  <si>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</si>
  <si>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</si>
  <si>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</si>
  <si>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</si>
  <si>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</si>
  <si>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</si>
  <si>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</si>
  <si>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</si>
  <si>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</si>
  <si>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</si>
  <si>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</si>
  <si>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</si>
  <si>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</si>
  <si>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</si>
  <si>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</si>
  <si>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</si>
  <si>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</si>
  <si>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</si>
  <si>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</si>
  <si>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</si>
  <si>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</si>
  <si>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</si>
  <si>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</si>
  <si>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</si>
  <si>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</si>
  <si>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</si>
  <si>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</si>
  <si>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</si>
  <si>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</si>
  <si>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</si>
  <si>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</si>
  <si>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</si>
  <si>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</si>
  <si>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</si>
  <si>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</si>
  <si>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</si>
  <si>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</si>
  <si>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</si>
  <si>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</si>
  <si>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</si>
  <si>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</si>
  <si>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</si>
  <si>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</si>
  <si>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</si>
  <si>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</si>
  <si>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</si>
  <si>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</si>
  <si>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</si>
  <si>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</si>
  <si>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</si>
  <si>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</si>
  <si>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</si>
  <si>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</si>
  <si>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</si>
  <si>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</si>
  <si>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</si>
  <si>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</si>
  <si>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</si>
  <si>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</si>
  <si>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</si>
  <si>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</si>
  <si>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</si>
  <si>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</si>
  <si>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</si>
  <si>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</si>
  <si>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</si>
  <si>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</si>
  <si>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</si>
  <si>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</si>
  <si>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</si>
  <si>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</si>
  <si>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</si>
  <si>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</si>
  <si>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</si>
  <si>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</si>
  <si>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</si>
  <si>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</si>
  <si>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</si>
  <si>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</si>
  <si>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</si>
  <si>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</si>
  <si>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</si>
  <si>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</si>
  <si>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</si>
  <si>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</si>
  <si>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</si>
  <si>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</si>
  <si>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</si>
  <si>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</si>
  <si>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</si>
  <si>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</si>
  <si>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</si>
  <si>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</si>
  <si>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</si>
  <si>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</si>
  <si>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</si>
  <si>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</si>
  <si>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</si>
  <si>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</si>
  <si>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</si>
  <si>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</si>
  <si>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</si>
  <si>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</si>
  <si>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</si>
  <si>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</si>
  <si>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</si>
  <si>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</si>
  <si>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</si>
  <si>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</si>
  <si>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</si>
  <si>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</si>
  <si>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</si>
  <si>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</si>
  <si>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</si>
  <si>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</si>
  <si>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</si>
  <si>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</si>
  <si>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</si>
  <si>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</si>
  <si>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</si>
  <si>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</si>
  <si>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</si>
  <si>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</si>
  <si>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</si>
  <si>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</si>
  <si>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</si>
  <si>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</si>
  <si>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</si>
  <si>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</si>
  <si>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</si>
  <si>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</si>
  <si>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</si>
  <si>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</si>
  <si>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</si>
  <si>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</si>
  <si>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</si>
  <si>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</si>
  <si>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</si>
  <si>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</si>
  <si>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</si>
  <si>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</si>
  <si>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</si>
  <si>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</si>
  <si>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</si>
  <si>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</si>
  <si>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</si>
  <si>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</si>
  <si>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</si>
  <si>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</si>
  <si>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</si>
  <si>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</si>
  <si>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</si>
  <si>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</si>
  <si>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</si>
  <si>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</si>
  <si>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</si>
  <si>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</si>
  <si>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</si>
  <si>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</si>
  <si>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</si>
  <si>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</si>
  <si>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</si>
  <si>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</si>
  <si>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</si>
  <si>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</si>
  <si>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</si>
  <si>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</si>
  <si>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</si>
  <si>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</si>
  <si>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</si>
  <si>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</si>
  <si>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</si>
  <si>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</si>
  <si>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</si>
  <si>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</si>
  <si>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</si>
  <si>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</si>
  <si>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</si>
  <si>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</si>
  <si>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</si>
  <si>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</si>
  <si>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</si>
  <si>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</si>
  <si>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</si>
  <si>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</si>
  <si>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</si>
  <si>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</si>
  <si>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</si>
  <si>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</si>
  <si>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</si>
  <si>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</si>
  <si>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</si>
  <si>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</si>
  <si>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</si>
  <si>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</si>
  <si>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</si>
  <si>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</si>
  <si>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</si>
  <si>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</si>
  <si>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</si>
  <si>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</si>
  <si>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</si>
  <si>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</si>
  <si>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</si>
  <si>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</si>
  <si>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</si>
  <si>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</si>
  <si>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</si>
  <si>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</si>
  <si>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</si>
  <si>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</si>
  <si>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</si>
  <si>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</si>
  <si>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</si>
  <si>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</si>
  <si>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</si>
  <si>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</si>
  <si>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</si>
  <si>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</si>
  <si>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</si>
  <si>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</si>
  <si>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</si>
  <si>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</si>
  <si>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</si>
  <si>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</si>
  <si>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</si>
  <si>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</si>
  <si>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</si>
  <si>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</si>
  <si>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</si>
  <si>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</si>
  <si>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</si>
  <si>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</si>
  <si>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</si>
  <si>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</si>
  <si>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</si>
  <si>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</si>
  <si>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</si>
  <si>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</si>
  <si>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</si>
  <si>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</si>
  <si>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</si>
  <si>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</si>
  <si>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</si>
  <si>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</si>
  <si>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</si>
  <si>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</si>
  <si>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</si>
  <si>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</si>
  <si>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</si>
  <si>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</si>
  <si>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</si>
  <si>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</si>
  <si>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</si>
  <si>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</si>
  <si>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</si>
  <si>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</si>
  <si>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</si>
  <si>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</si>
  <si>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</si>
  <si>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</si>
  <si>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</si>
  <si>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</si>
  <si>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</si>
  <si>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</si>
  <si>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</si>
  <si>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</si>
  <si>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</si>
  <si>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</si>
  <si>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</si>
  <si>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</si>
  <si>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</si>
  <si>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</si>
  <si>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</si>
  <si>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</si>
  <si>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</si>
  <si>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</si>
  <si>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</si>
  <si>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</si>
  <si>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</si>
  <si>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</si>
  <si>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</si>
  <si>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</si>
  <si>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</si>
  <si>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</si>
  <si>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</si>
  <si>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</si>
  <si>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</si>
  <si>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</si>
  <si>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</si>
  <si>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</si>
  <si>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</si>
  <si>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</si>
  <si>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</si>
  <si>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</si>
  <si>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</si>
  <si>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</si>
  <si>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</si>
  <si>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</si>
  <si>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</si>
  <si>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</si>
  <si>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</si>
  <si>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</si>
  <si>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</si>
  <si>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</si>
  <si>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</si>
  <si>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</si>
  <si>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</si>
  <si>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</si>
  <si>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</si>
  <si>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</si>
  <si>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</si>
  <si>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</si>
  <si>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</si>
  <si>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</si>
  <si>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</si>
  <si>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</si>
  <si>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</si>
  <si>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</si>
  <si>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</si>
  <si>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</si>
  <si>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</si>
  <si>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</si>
  <si>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</si>
  <si>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</si>
  <si>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</si>
  <si>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</si>
  <si>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</si>
  <si>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</si>
  <si>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</si>
  <si>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</si>
  <si>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</si>
  <si>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</si>
  <si>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</si>
  <si>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</si>
  <si>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</si>
  <si>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</si>
  <si>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</si>
  <si>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</si>
  <si>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</si>
  <si>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</si>
  <si>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</si>
  <si>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</si>
  <si>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</si>
  <si>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</si>
  <si>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</si>
  <si>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</si>
  <si>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</si>
  <si>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</si>
  <si>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</si>
  <si>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</si>
  <si>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</si>
  <si>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</si>
  <si>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</si>
  <si>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</si>
  <si>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</si>
  <si>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</si>
  <si>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</si>
  <si>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</si>
  <si>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</si>
  <si>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</si>
  <si>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</si>
  <si>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</si>
  <si>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</si>
  <si>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</si>
  <si>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</si>
  <si>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</si>
  <si>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</si>
  <si>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</si>
  <si>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</si>
  <si>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</si>
  <si>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</si>
  <si>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</si>
  <si>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</si>
  <si>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</si>
  <si>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</si>
  <si>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</si>
  <si>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</si>
  <si>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</si>
  <si>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</si>
  <si>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</si>
  <si>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</si>
  <si>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</si>
  <si>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</si>
  <si>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</si>
  <si>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</si>
  <si>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</si>
  <si>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</si>
  <si>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</si>
  <si>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</si>
  <si>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</si>
  <si>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</si>
  <si>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</si>
  <si>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</si>
  <si>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</si>
  <si>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</si>
  <si>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</si>
  <si>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</si>
  <si>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</si>
  <si>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</si>
  <si>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</si>
  <si>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</si>
  <si>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</si>
  <si>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</si>
  <si>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</si>
  <si>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</si>
  <si>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</si>
  <si>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</si>
  <si>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</si>
  <si>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</si>
  <si>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</si>
  <si>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</si>
  <si>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</si>
  <si>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</si>
  <si>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</si>
  <si>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</si>
  <si>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</si>
  <si>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</si>
  <si>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</si>
  <si>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</si>
  <si>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</si>
  <si>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</si>
  <si>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</si>
  <si>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</si>
  <si>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</si>
  <si>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</si>
  <si>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</si>
  <si>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</si>
  <si>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</si>
  <si>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</si>
  <si>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</si>
  <si>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</si>
  <si>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</si>
  <si>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</si>
  <si>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</si>
  <si>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</si>
  <si>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</si>
  <si>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</si>
  <si>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</si>
  <si>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</si>
  <si>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</si>
  <si>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</si>
  <si>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</si>
  <si>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</si>
  <si>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</si>
  <si>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</si>
  <si>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</si>
  <si>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</si>
  <si>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</si>
  <si>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</si>
  <si>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</si>
  <si>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</si>
  <si>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</si>
  <si>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</si>
  <si>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</si>
  <si>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</si>
  <si>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</si>
  <si>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</si>
  <si>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</si>
  <si>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</si>
  <si>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</si>
  <si>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</si>
  <si>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</si>
  <si>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</si>
  <si>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</si>
  <si>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</si>
  <si>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</si>
  <si>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</si>
  <si>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</si>
  <si>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</si>
  <si>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</si>
  <si>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</si>
  <si>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</si>
  <si>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</si>
  <si>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</si>
  <si>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</si>
  <si>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</si>
  <si>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</si>
  <si>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</si>
  <si>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</si>
  <si>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</si>
  <si>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</si>
  <si>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</si>
  <si>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</si>
  <si>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</si>
  <si>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</si>
  <si>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</si>
  <si>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</si>
  <si>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</si>
  <si>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</si>
  <si>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</si>
  <si>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</si>
  <si>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</si>
  <si>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</si>
  <si>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</si>
  <si>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</si>
  <si>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</si>
  <si>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</si>
  <si>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</si>
  <si>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</si>
  <si>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</si>
  <si>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</si>
  <si>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</si>
  <si>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</si>
  <si>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</si>
  <si>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</si>
  <si>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</si>
  <si>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</si>
  <si>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</si>
  <si>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</si>
  <si>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</si>
  <si>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</si>
  <si>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</si>
  <si>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</si>
  <si>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</si>
  <si>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</si>
  <si>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</si>
  <si>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</si>
  <si>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</si>
  <si>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</si>
  <si>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</si>
  <si>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</si>
  <si>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</si>
  <si>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</si>
  <si>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</si>
  <si>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</si>
  <si>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</si>
  <si>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</si>
  <si>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</si>
  <si>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</si>
  <si>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</si>
  <si>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</si>
  <si>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</si>
  <si>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</si>
  <si>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</si>
  <si>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</si>
  <si>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</si>
  <si>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</si>
  <si>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</si>
  <si>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</si>
  <si>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</si>
  <si>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</si>
  <si>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</si>
  <si>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</si>
  <si>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</si>
  <si>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</si>
  <si>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</si>
  <si>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</si>
  <si>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</si>
  <si>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</si>
  <si>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</si>
  <si>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</si>
  <si>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</si>
  <si>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</si>
  <si>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</si>
  <si>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</si>
  <si>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</si>
  <si>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</si>
  <si>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</si>
  <si>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</si>
  <si>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</si>
  <si>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</si>
  <si>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</si>
  <si>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</si>
  <si>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</si>
  <si>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</si>
  <si>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</si>
  <si>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</si>
  <si>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</si>
  <si>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</si>
  <si>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</si>
  <si>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</si>
  <si>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</si>
  <si>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</si>
  <si>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</si>
  <si>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</si>
  <si>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</si>
  <si>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</si>
  <si>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</si>
  <si>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</si>
  <si>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</si>
  <si>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</si>
  <si>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</si>
  <si>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</si>
  <si>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</si>
  <si>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</si>
  <si>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</si>
  <si>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</si>
  <si>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</si>
  <si>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</si>
  <si>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</si>
  <si>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</si>
  <si>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</si>
  <si>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</si>
  <si>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</si>
  <si>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</si>
  <si>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</si>
  <si>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</si>
  <si>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</si>
  <si>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</si>
  <si>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</si>
  <si>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</si>
  <si>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</si>
  <si>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</si>
  <si>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</si>
  <si>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</si>
  <si>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</si>
  <si>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</si>
  <si>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</si>
  <si>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</si>
  <si>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</si>
  <si>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</si>
  <si>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</si>
  <si>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</si>
  <si>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</si>
  <si>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</si>
  <si>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</si>
  <si>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</si>
  <si>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</si>
  <si>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</si>
  <si>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</si>
  <si>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</si>
  <si>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</si>
  <si>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</si>
  <si>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</si>
  <si>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</si>
  <si>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</si>
  <si>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</si>
  <si>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</si>
  <si>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</si>
  <si>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</si>
  <si>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</si>
  <si>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</si>
  <si>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</si>
  <si>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</si>
  <si>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</si>
  <si>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</si>
  <si>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</si>
  <si>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</si>
  <si>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</si>
  <si>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</si>
  <si>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</si>
  <si>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</si>
  <si>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</si>
  <si>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</si>
  <si>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</si>
  <si>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</si>
  <si>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</si>
  <si>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</si>
  <si>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</si>
  <si>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</si>
  <si>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</si>
  <si>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</si>
  <si>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</si>
  <si>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</si>
  <si>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</si>
  <si>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</si>
  <si>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</si>
  <si>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</si>
  <si>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</si>
  <si>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</si>
  <si>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</si>
  <si>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</si>
  <si>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</si>
  <si>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</si>
  <si>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</si>
  <si>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</si>
  <si>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</si>
  <si>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</si>
  <si>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</si>
  <si>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</si>
  <si>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</si>
  <si>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</si>
  <si>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</si>
  <si>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</si>
  <si>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</si>
  <si>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</si>
  <si>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</si>
  <si>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</si>
  <si>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</si>
  <si>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</si>
  <si>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</si>
  <si>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</si>
  <si>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</si>
  <si>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</si>
  <si>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</si>
  <si>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</si>
  <si>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</si>
  <si>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</si>
  <si>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</si>
  <si>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</si>
  <si>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</si>
  <si>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</si>
  <si>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</si>
  <si>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</si>
  <si>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</si>
  <si>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</si>
  <si>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</si>
  <si>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</si>
  <si>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</si>
  <si>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</si>
  <si>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</si>
  <si>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</si>
  <si>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</si>
  <si>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</si>
  <si>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</si>
  <si>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</si>
  <si>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</si>
  <si>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</si>
  <si>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</si>
  <si>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</si>
  <si>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</si>
  <si>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</si>
  <si>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</si>
  <si>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</si>
  <si>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</si>
  <si>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</si>
  <si>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</si>
  <si>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</si>
  <si>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</si>
  <si>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</si>
  <si>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</si>
  <si>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</si>
  <si>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</si>
  <si>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</si>
  <si>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</si>
  <si>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</si>
  <si>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</si>
  <si>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</si>
  <si>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</si>
  <si>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</si>
  <si>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</si>
  <si>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</si>
  <si>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</si>
  <si>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</si>
  <si>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</si>
  <si>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</si>
  <si>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</si>
  <si>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</si>
  <si>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</si>
  <si>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</si>
  <si>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</si>
  <si>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</si>
  <si>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</si>
  <si>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</si>
  <si>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</si>
  <si>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</si>
  <si>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</si>
  <si>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</si>
  <si>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</si>
  <si>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</si>
  <si>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</si>
  <si>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</si>
  <si>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</si>
  <si>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</si>
  <si>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</si>
  <si>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</si>
  <si>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</si>
  <si>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</si>
  <si>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</si>
  <si>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</si>
  <si>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</si>
  <si>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</si>
  <si>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</si>
  <si>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</si>
  <si>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</si>
  <si>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</si>
  <si>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</si>
  <si>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</si>
  <si>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</si>
  <si>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</si>
  <si>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</si>
  <si>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</si>
  <si>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</si>
  <si>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</si>
  <si>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</si>
  <si>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</si>
  <si>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</si>
  <si>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</si>
  <si>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</si>
  <si>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</si>
  <si>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</si>
  <si>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</si>
  <si>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</si>
  <si>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</si>
  <si>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</si>
  <si>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</si>
  <si>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</si>
  <si>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</si>
  <si>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</si>
  <si>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</si>
  <si>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</si>
  <si>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</si>
  <si>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</si>
  <si>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</si>
  <si>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</si>
  <si>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</si>
  <si>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</si>
  <si>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</si>
  <si>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</si>
  <si>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</si>
  <si>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</si>
  <si>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</si>
  <si>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</si>
  <si>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</si>
  <si>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</si>
  <si>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</si>
  <si>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</si>
  <si>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</si>
  <si>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</si>
  <si>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</si>
  <si>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</si>
  <si>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</si>
  <si>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</si>
  <si>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</si>
  <si>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</si>
  <si>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</si>
  <si>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</si>
  <si>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</si>
  <si>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</si>
  <si>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</si>
  <si>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</si>
  <si>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</si>
  <si>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</si>
  <si>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</si>
  <si>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</si>
  <si>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</si>
  <si>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</si>
  <si>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</si>
  <si>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</si>
  <si>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</si>
  <si>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</si>
  <si>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</si>
  <si>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</si>
  <si>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</si>
  <si>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</si>
  <si>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</si>
  <si>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</si>
  <si>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</si>
  <si>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</si>
  <si>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</si>
  <si>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</si>
  <si>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</si>
  <si>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</si>
  <si>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</si>
  <si>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</si>
  <si>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</si>
  <si>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</si>
  <si>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</si>
  <si>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</si>
  <si>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</si>
  <si>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</si>
  <si>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</si>
  <si>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</si>
  <si>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</si>
  <si>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</si>
  <si>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</si>
  <si>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</si>
  <si>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</si>
  <si>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</si>
  <si>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</si>
  <si>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</si>
  <si>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</si>
  <si>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</si>
  <si>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</si>
  <si>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</si>
  <si>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</si>
  <si>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</si>
  <si>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</si>
  <si>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</si>
  <si>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</si>
  <si>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</si>
  <si>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</si>
  <si>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</si>
  <si>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</si>
  <si>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</si>
  <si>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</si>
  <si>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</si>
  <si>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</si>
  <si>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</si>
  <si>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</si>
  <si>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</si>
  <si>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</si>
  <si>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</si>
  <si>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</si>
  <si>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</si>
  <si>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</si>
  <si>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</si>
  <si>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</si>
  <si>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</si>
  <si>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</si>
  <si>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</si>
  <si>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</si>
  <si>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</si>
  <si>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</si>
  <si>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</si>
  <si>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</si>
  <si>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</si>
  <si>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</si>
  <si>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</si>
  <si>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</si>
  <si>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</si>
  <si>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</si>
  <si>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</si>
  <si>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</si>
  <si>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</si>
  <si>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</si>
  <si>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</si>
  <si>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</si>
  <si>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</si>
  <si>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</si>
  <si>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</si>
  <si>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</si>
  <si>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</si>
  <si>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</si>
  <si>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</si>
  <si>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</si>
  <si>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</si>
  <si>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</si>
  <si>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</si>
  <si>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</si>
  <si>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</si>
  <si>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</si>
  <si>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</si>
  <si>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</si>
  <si>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</si>
  <si>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</si>
  <si>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</si>
  <si>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</si>
  <si>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</si>
  <si>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</si>
  <si>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</si>
  <si>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</si>
  <si>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</si>
  <si>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</si>
  <si>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</si>
  <si>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</si>
  <si>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</si>
  <si>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</si>
  <si>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</si>
  <si>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</si>
  <si>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</si>
  <si>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</si>
  <si>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</si>
  <si>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</si>
  <si>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</si>
  <si>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</si>
  <si>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</si>
  <si>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</si>
  <si>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</si>
  <si>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</si>
  <si>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</si>
  <si>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</si>
  <si>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</si>
  <si>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</si>
  <si>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</si>
  <si>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</si>
  <si>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</si>
  <si>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</si>
  <si>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</si>
  <si>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</si>
  <si>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</si>
  <si>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</si>
  <si>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</si>
  <si>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</si>
  <si>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</si>
  <si>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</si>
  <si>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</si>
  <si>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</si>
  <si>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</si>
  <si>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</si>
  <si>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</si>
  <si>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</si>
  <si>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</si>
  <si>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</si>
  <si>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</si>
  <si>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</si>
  <si>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</si>
  <si>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</si>
  <si>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</si>
  <si>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</si>
  <si>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</si>
  <si>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</si>
  <si>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</si>
  <si>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</si>
  <si>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</si>
  <si>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</si>
  <si>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</si>
  <si>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</si>
  <si>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</si>
  <si>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</si>
  <si>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</si>
  <si>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</si>
  <si>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</si>
  <si>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</si>
  <si>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</si>
  <si>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</si>
  <si>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</si>
  <si>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</si>
  <si>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</si>
  <si>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</si>
  <si>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</si>
  <si>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</si>
  <si>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</si>
  <si>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</si>
  <si>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</si>
  <si>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</si>
  <si>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</si>
  <si>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</si>
  <si>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</si>
  <si>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</si>
  <si>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</si>
  <si>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</si>
  <si>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</si>
  <si>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</si>
  <si>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</si>
  <si>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</si>
  <si>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</si>
  <si>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</si>
  <si>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</si>
  <si>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</si>
  <si>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</si>
  <si>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</si>
  <si>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</si>
  <si>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</si>
  <si>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</si>
  <si>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</si>
  <si>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</si>
  <si>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</si>
  <si>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</si>
  <si>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</si>
  <si>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</si>
  <si>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</si>
  <si>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</si>
  <si>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</si>
  <si>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</si>
  <si>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</si>
  <si>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</si>
  <si>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</si>
  <si>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</si>
  <si>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</si>
  <si>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</si>
  <si>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</si>
  <si>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</si>
  <si>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</si>
  <si>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</si>
  <si>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</si>
  <si>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</si>
  <si>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</si>
  <si>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</si>
  <si>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</si>
  <si>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</si>
  <si>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</si>
  <si>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</si>
  <si>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</si>
  <si>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</si>
  <si>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</si>
  <si>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</si>
  <si>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</si>
  <si>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</si>
  <si>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</si>
  <si>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</si>
  <si>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</si>
  <si>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</si>
  <si>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</si>
  <si>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</si>
  <si>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</si>
  <si>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</si>
  <si>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</si>
  <si>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</si>
  <si>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</si>
  <si>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</si>
  <si>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</si>
  <si>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</si>
  <si>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</si>
  <si>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</si>
  <si>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</si>
  <si>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</si>
  <si>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</si>
  <si>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</si>
  <si>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</si>
  <si>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</si>
  <si>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</si>
  <si>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</si>
  <si>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</si>
  <si>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</si>
  <si>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</si>
  <si>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</si>
  <si>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</si>
  <si>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</si>
  <si>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</si>
  <si>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</si>
  <si>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</si>
  <si>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</si>
  <si>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</si>
  <si>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</si>
  <si>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</si>
  <si>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</si>
  <si>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</si>
  <si>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</si>
  <si>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</si>
  <si>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</si>
  <si>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</si>
  <si>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</si>
  <si>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</si>
  <si>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</si>
  <si>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</si>
  <si>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</si>
  <si>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</si>
  <si>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</si>
  <si>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</si>
  <si>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</si>
  <si>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</si>
  <si>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</si>
  <si>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</si>
  <si>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</si>
  <si>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</si>
  <si>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</si>
  <si>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</si>
  <si>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</si>
  <si>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</si>
  <si>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</si>
  <si>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</si>
  <si>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</si>
  <si>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</si>
  <si>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</si>
  <si>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</si>
  <si>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</si>
  <si>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</si>
  <si>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</si>
  <si>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</si>
  <si>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</si>
  <si>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</si>
  <si>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</si>
  <si>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</si>
  <si>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</si>
  <si>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</si>
  <si>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</si>
  <si>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</si>
  <si>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</si>
  <si>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</si>
  <si>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</si>
  <si>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</si>
  <si>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</si>
  <si>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</si>
  <si>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</si>
  <si>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</si>
  <si>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</si>
  <si>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</si>
  <si>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</si>
  <si>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</si>
  <si>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</si>
  <si>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</si>
  <si>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</si>
  <si>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</si>
  <si>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</si>
  <si>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</si>
  <si>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</si>
  <si>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</si>
  <si>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</si>
  <si>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</si>
  <si>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</si>
  <si>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</si>
  <si>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</si>
  <si>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</si>
  <si>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</si>
  <si>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</si>
  <si>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</si>
  <si>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</si>
  <si>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</si>
  <si>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</si>
  <si>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</si>
  <si>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</si>
  <si>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</si>
  <si>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</si>
  <si>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</si>
  <si>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</si>
  <si>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</si>
  <si>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</si>
  <si>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</si>
  <si>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</si>
  <si>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</si>
  <si>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</si>
  <si>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</si>
  <si>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</si>
  <si>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</si>
  <si>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</si>
  <si>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</si>
  <si>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</si>
  <si>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</si>
  <si>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</si>
  <si>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</si>
  <si>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</si>
  <si>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</si>
  <si>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</si>
  <si>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</si>
  <si>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</si>
  <si>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</si>
  <si>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</si>
  <si>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</si>
  <si>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</si>
  <si>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</si>
  <si>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</si>
  <si>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</si>
  <si>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</si>
  <si>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</si>
  <si>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</si>
  <si>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</si>
  <si>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</si>
  <si>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</si>
  <si>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</si>
  <si>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</si>
  <si>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</si>
  <si>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</si>
  <si>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</si>
  <si>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</si>
  <si>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</si>
  <si>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</si>
  <si>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</si>
  <si>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</si>
  <si>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</si>
  <si>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</si>
  <si>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</si>
  <si>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</si>
  <si>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</si>
  <si>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</si>
  <si>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</si>
  <si>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</si>
  <si>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</si>
  <si>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</si>
  <si>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</si>
  <si>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</si>
  <si>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</si>
  <si>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</si>
  <si>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</si>
  <si>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</si>
  <si>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</si>
  <si>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</si>
  <si>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</si>
  <si>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</si>
  <si>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</si>
  <si>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</si>
  <si>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</si>
  <si>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</si>
  <si>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</si>
  <si>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</si>
  <si>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</si>
  <si>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</si>
  <si>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</si>
  <si>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</si>
  <si>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</si>
  <si>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</si>
  <si>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</si>
  <si>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</si>
  <si>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</si>
  <si>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</si>
  <si>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</si>
  <si>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</si>
  <si>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</si>
  <si>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</si>
  <si>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</si>
  <si>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</si>
  <si>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</si>
  <si>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</si>
  <si>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</si>
  <si>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</si>
  <si>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</si>
  <si>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</si>
  <si>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</si>
  <si>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</si>
  <si>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</si>
  <si>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</si>
  <si>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</si>
  <si>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</si>
  <si>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</si>
  <si>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</si>
  <si>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</si>
  <si>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</si>
  <si>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</si>
  <si>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</si>
  <si>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</si>
  <si>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</si>
  <si>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</si>
  <si>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</si>
  <si>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</si>
  <si>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</si>
  <si>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</si>
  <si>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</si>
  <si>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</si>
  <si>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</si>
  <si>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</si>
  <si>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</si>
  <si>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</si>
  <si>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</si>
  <si>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</si>
  <si>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</si>
  <si>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</si>
  <si>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</si>
  <si>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</si>
  <si>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</si>
  <si>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</si>
  <si>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</si>
  <si>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</si>
  <si>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</si>
  <si>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</si>
  <si>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</si>
  <si>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</si>
  <si>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</si>
  <si>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</si>
  <si>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</si>
  <si>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</si>
  <si>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</si>
  <si>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</si>
  <si>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</si>
  <si>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</si>
  <si>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</si>
  <si>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</si>
  <si>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</si>
  <si>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</si>
  <si>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</si>
  <si>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</si>
  <si>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</si>
  <si>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</si>
  <si>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</si>
  <si>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</si>
  <si>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</si>
  <si>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</si>
  <si>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</si>
  <si>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</si>
  <si>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</si>
  <si>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</si>
  <si>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</si>
  <si>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</si>
  <si>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</si>
  <si>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</si>
  <si>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</si>
  <si>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</si>
  <si>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</si>
  <si>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</si>
  <si>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</si>
  <si>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</si>
  <si>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</si>
  <si>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</si>
  <si>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</si>
  <si>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</si>
  <si>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</si>
  <si>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</si>
  <si>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</si>
  <si>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</si>
  <si>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</si>
  <si>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</si>
  <si>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</si>
  <si>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</si>
  <si>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</si>
  <si>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</si>
  <si>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</si>
  <si>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</si>
  <si>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</si>
  <si>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</si>
  <si>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</si>
  <si>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</si>
  <si>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</si>
  <si>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</si>
  <si>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</si>
  <si>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</si>
  <si>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</si>
  <si>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</si>
  <si>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</si>
  <si>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</si>
  <si>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</si>
  <si>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</si>
  <si>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</si>
  <si>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</si>
  <si>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</si>
  <si>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</si>
  <si>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</si>
  <si>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</si>
  <si>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</si>
  <si>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</si>
  <si>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</si>
  <si>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</si>
  <si>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</si>
  <si>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</si>
  <si>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</si>
  <si>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</si>
  <si>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</si>
  <si>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</si>
  <si>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</si>
  <si>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</si>
  <si>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</si>
  <si>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</si>
  <si>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</si>
  <si>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</si>
  <si>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</si>
  <si>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</si>
  <si>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</si>
  <si>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</si>
  <si>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</si>
  <si>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</si>
  <si>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</si>
  <si>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</si>
  <si>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</si>
  <si>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</si>
  <si>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</si>
  <si>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</si>
  <si>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</si>
  <si>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</si>
  <si>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</si>
  <si>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</si>
  <si>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</si>
  <si>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</si>
  <si>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</si>
  <si>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</si>
  <si>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</si>
  <si>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</si>
  <si>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</si>
  <si>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</si>
  <si>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</si>
  <si>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</si>
  <si>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</si>
  <si>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</si>
  <si>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</si>
  <si>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</si>
  <si>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</si>
  <si>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</si>
  <si>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</si>
  <si>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</si>
  <si>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</si>
  <si>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</si>
  <si>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</si>
  <si>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</si>
  <si>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</si>
  <si>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</si>
  <si>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</si>
  <si>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</si>
  <si>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</si>
  <si>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</si>
  <si>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</si>
  <si>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</si>
  <si>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</si>
  <si>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</si>
  <si>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</si>
  <si>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</si>
  <si>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</si>
  <si>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</si>
  <si>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</si>
  <si>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</si>
  <si>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</si>
  <si>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</si>
  <si>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</si>
  <si>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</si>
  <si>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</si>
  <si>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</si>
  <si>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</si>
  <si>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</si>
  <si>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</si>
  <si>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</si>
  <si>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</si>
  <si>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</si>
  <si>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</si>
  <si>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</si>
  <si>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</si>
  <si>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</si>
  <si>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</si>
  <si>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</si>
  <si>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</si>
  <si>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</si>
  <si>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</si>
  <si>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</si>
  <si>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</si>
  <si>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</si>
  <si>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</si>
  <si>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</si>
  <si>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</si>
  <si>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</si>
  <si>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</si>
  <si>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</si>
  <si>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</si>
  <si>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</si>
  <si>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</si>
  <si>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</si>
  <si>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</si>
  <si>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</si>
  <si>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</si>
  <si>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</si>
  <si>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</si>
  <si>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</si>
  <si>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</si>
  <si>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</si>
  <si>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</si>
  <si>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</si>
  <si>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</si>
  <si>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</si>
  <si>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</si>
  <si>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</si>
  <si>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</si>
  <si>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</si>
  <si>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</si>
  <si>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</si>
  <si>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</si>
  <si>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</si>
  <si>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</si>
  <si>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</si>
  <si>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</si>
  <si>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</si>
  <si>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</si>
  <si>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</si>
  <si>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</si>
  <si>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</si>
  <si>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</si>
  <si>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</si>
  <si>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</si>
  <si>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</si>
  <si>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</si>
  <si>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</si>
  <si>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</si>
  <si>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</si>
  <si>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</si>
  <si>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</si>
  <si>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</si>
  <si>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</si>
  <si>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</si>
  <si>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</si>
  <si>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</si>
  <si>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</si>
  <si>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</si>
  <si>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</si>
  <si>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</si>
  <si>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</si>
  <si>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</si>
  <si>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</si>
  <si>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</si>
  <si>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</si>
  <si>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</si>
  <si>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</si>
  <si>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</si>
  <si>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</si>
  <si>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</si>
  <si>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</si>
  <si>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</si>
  <si>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</si>
  <si>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</si>
  <si>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</si>
  <si>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</si>
  <si>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</si>
  <si>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</si>
  <si>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</si>
  <si>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</si>
  <si>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</si>
  <si>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</si>
  <si>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</si>
  <si>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</si>
  <si>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</si>
  <si>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</si>
  <si>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</si>
  <si>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</si>
  <si>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</si>
  <si>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</si>
  <si>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</si>
  <si>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</si>
  <si>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</si>
  <si>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</si>
  <si>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</si>
  <si>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</si>
  <si>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</si>
  <si>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</si>
  <si>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</si>
  <si>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</si>
  <si>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</si>
  <si>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</si>
  <si>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</si>
  <si>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</si>
  <si>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</si>
  <si>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</si>
  <si>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</si>
  <si>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</si>
  <si>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</si>
  <si>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</si>
  <si>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</si>
  <si>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</si>
  <si>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</si>
  <si>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</si>
  <si>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</si>
  <si>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</si>
  <si>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</si>
  <si>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</si>
  <si>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</si>
  <si>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</si>
  <si>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</si>
  <si>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</si>
  <si>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</si>
  <si>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</si>
  <si>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</si>
  <si>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</si>
  <si>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</si>
  <si>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</si>
  <si>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</si>
  <si>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</si>
  <si>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</si>
  <si>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</si>
  <si>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</si>
  <si>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</si>
  <si>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</si>
  <si>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</si>
  <si>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</si>
  <si>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</si>
  <si>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</si>
  <si>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</si>
  <si>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</si>
  <si>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</si>
  <si>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</si>
  <si>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</si>
  <si>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</si>
  <si>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</si>
  <si>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</si>
  <si>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</si>
  <si>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</si>
  <si>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</si>
  <si>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</si>
  <si>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</si>
  <si>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</si>
  <si>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</si>
  <si>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</si>
  <si>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</si>
  <si>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</si>
  <si>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</si>
  <si>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</si>
  <si>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</si>
  <si>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</si>
  <si>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</si>
  <si>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</si>
  <si>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</si>
  <si>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</si>
  <si>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</si>
  <si>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</si>
  <si>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</si>
  <si>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</si>
  <si>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</si>
  <si>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</si>
  <si>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</si>
  <si>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</si>
  <si>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</si>
  <si>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</si>
  <si>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</si>
  <si>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</si>
  <si>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</si>
  <si>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</si>
  <si>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</si>
  <si>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</si>
  <si>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</si>
  <si>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</si>
  <si>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</si>
  <si>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</si>
  <si>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</si>
  <si>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</si>
  <si>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</si>
  <si>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</si>
  <si>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</si>
  <si>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</si>
  <si>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</si>
  <si>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</si>
  <si>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</si>
  <si>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</si>
  <si>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</si>
  <si>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</si>
  <si>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</si>
  <si>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</si>
  <si>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</si>
  <si>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</si>
  <si>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</si>
  <si>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</si>
  <si>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</si>
  <si>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</si>
  <si>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</si>
  <si>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</si>
  <si>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</si>
  <si>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</si>
  <si>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</si>
  <si>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</si>
  <si>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</si>
  <si>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</si>
  <si>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</si>
  <si>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</si>
  <si>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</si>
  <si>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</si>
  <si>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</si>
  <si>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</si>
  <si>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</si>
  <si>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</si>
  <si>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</si>
  <si>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</si>
  <si>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</si>
  <si>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</si>
  <si>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</si>
  <si>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</si>
  <si>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</si>
  <si>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</si>
  <si>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</si>
  <si>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</si>
  <si>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</si>
  <si>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</si>
  <si>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</si>
  <si>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</si>
  <si>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</si>
  <si>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</si>
  <si>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</si>
  <si>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</si>
  <si>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</si>
  <si>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</si>
  <si>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</si>
  <si>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</si>
  <si>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</si>
  <si>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</si>
  <si>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</si>
  <si>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</si>
  <si>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</si>
  <si>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</si>
  <si>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</si>
  <si>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</si>
  <si>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</si>
  <si>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</si>
  <si>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</si>
  <si>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</si>
  <si>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</si>
  <si>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</si>
  <si>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</si>
  <si>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</si>
  <si>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</si>
  <si>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</si>
  <si>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</si>
  <si>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</si>
  <si>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</si>
  <si>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</si>
  <si>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</si>
  <si>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</si>
  <si>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</si>
  <si>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</si>
  <si>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</si>
  <si>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</si>
  <si>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</si>
  <si>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</si>
  <si>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</si>
  <si>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</si>
  <si>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</si>
  <si>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</si>
  <si>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</si>
  <si>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</si>
  <si>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</si>
  <si>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</si>
  <si>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</si>
  <si>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</si>
  <si>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</si>
  <si>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</si>
  <si>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</si>
  <si>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</si>
  <si>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</si>
  <si>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</si>
  <si>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</si>
  <si>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</si>
  <si>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</si>
  <si>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</si>
  <si>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</si>
  <si>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</si>
  <si>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</si>
  <si>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</si>
  <si>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</si>
  <si>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</si>
  <si>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</si>
  <si>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</si>
  <si>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</si>
  <si>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</si>
  <si>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</si>
  <si>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</si>
  <si>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</si>
  <si>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</si>
  <si>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</si>
  <si>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</si>
  <si>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</si>
  <si>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</si>
  <si>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</si>
  <si>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</si>
  <si>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</si>
  <si>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</si>
  <si>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</si>
  <si>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</si>
  <si>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</si>
  <si>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</si>
  <si>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</si>
  <si>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</si>
  <si>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</si>
  <si>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</si>
  <si>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</si>
  <si>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</si>
  <si>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</si>
  <si>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</si>
  <si>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</si>
  <si>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</si>
  <si>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</si>
  <si>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</si>
  <si>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</si>
  <si>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</si>
  <si>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</si>
  <si>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</si>
  <si>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</si>
  <si>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</si>
  <si>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</si>
  <si>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</si>
  <si>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</si>
  <si>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</si>
  <si>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</si>
  <si>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</si>
  <si>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</si>
  <si>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</si>
  <si>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</si>
  <si>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</si>
  <si>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</si>
  <si>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</si>
  <si>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</si>
  <si>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</si>
  <si>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</si>
  <si>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</si>
  <si>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</si>
  <si>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</si>
  <si>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</si>
  <si>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</si>
  <si>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</si>
  <si>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</si>
  <si>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</si>
  <si>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</si>
  <si>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</si>
  <si>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</si>
  <si>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</si>
  <si>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</si>
  <si>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</si>
  <si>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</si>
  <si>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</si>
  <si>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</si>
  <si>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</si>
  <si>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</si>
  <si>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</si>
  <si>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</si>
  <si>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</si>
  <si>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</si>
  <si>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</si>
  <si>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</si>
  <si>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</si>
  <si>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</si>
  <si>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</si>
  <si>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</si>
  <si>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</si>
  <si>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</si>
  <si>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</si>
  <si>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</si>
  <si>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</si>
  <si>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</si>
  <si>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</si>
  <si>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</si>
  <si>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</si>
  <si>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</si>
  <si>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</si>
  <si>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</si>
  <si>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</si>
  <si>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</si>
  <si>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</si>
  <si>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</si>
  <si>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</si>
  <si>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</si>
  <si>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</si>
  <si>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</si>
  <si>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</si>
  <si>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</si>
  <si>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</si>
  <si>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</si>
  <si>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</si>
  <si>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</si>
  <si>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</si>
  <si>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</si>
  <si>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</si>
  <si>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</si>
  <si>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</si>
  <si>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</si>
  <si>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</si>
  <si>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</si>
  <si>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</si>
  <si>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</si>
  <si>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</si>
  <si>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</si>
  <si>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</si>
  <si>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</si>
  <si>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</si>
  <si>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</si>
  <si>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</si>
  <si>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</si>
  <si>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</si>
  <si>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</si>
  <si>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</si>
  <si>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</si>
  <si>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</si>
  <si>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</si>
  <si>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</si>
  <si>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</si>
  <si>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</si>
  <si>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</si>
  <si>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</si>
  <si>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</si>
  <si>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</si>
  <si>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</si>
  <si>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</si>
  <si>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</si>
  <si>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</si>
  <si>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</si>
  <si>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</si>
  <si>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</si>
  <si>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</si>
  <si>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</si>
  <si>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</si>
  <si>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</si>
  <si>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</si>
  <si>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</si>
  <si>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</si>
  <si>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</si>
  <si>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</si>
  <si>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</si>
  <si>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</si>
  <si>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</si>
  <si>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</si>
  <si>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</si>
  <si>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</si>
  <si>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</si>
  <si>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</si>
  <si>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</si>
  <si>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</si>
  <si>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</si>
  <si>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</si>
  <si>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</si>
  <si>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</si>
  <si>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</si>
  <si>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</si>
  <si>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</si>
  <si>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</si>
  <si>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</si>
  <si>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</si>
  <si>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</si>
  <si>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</si>
  <si>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</si>
  <si>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</si>
  <si>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</si>
  <si>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</si>
  <si>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</si>
  <si>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</si>
  <si>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</si>
  <si>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</si>
  <si>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</si>
  <si>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</si>
  <si>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</si>
  <si>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</si>
  <si>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</si>
  <si>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</si>
  <si>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</si>
  <si>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</si>
  <si>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</si>
  <si>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</si>
  <si>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</si>
  <si>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</si>
  <si>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</si>
  <si>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</si>
  <si>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</si>
  <si>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</si>
  <si>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</si>
  <si>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</si>
  <si>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</si>
  <si>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</si>
  <si>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</si>
  <si>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</si>
  <si>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</si>
  <si>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</si>
  <si>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</si>
  <si>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</si>
  <si>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</si>
  <si>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</si>
  <si>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</si>
  <si>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</si>
  <si>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</si>
  <si>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</si>
  <si>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</si>
  <si>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</si>
  <si>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</si>
  <si>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</si>
  <si>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</si>
  <si>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</si>
  <si>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</si>
  <si>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</si>
  <si>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</si>
  <si>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</si>
  <si>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</si>
  <si>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</si>
  <si>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</si>
  <si>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</si>
  <si>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</si>
  <si>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</si>
  <si>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</si>
  <si>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</si>
  <si>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</si>
  <si>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</si>
  <si>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</si>
  <si>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</si>
  <si>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</si>
  <si>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</si>
  <si>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</si>
  <si>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</si>
  <si>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</si>
  <si>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</si>
  <si>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</si>
  <si>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</si>
  <si>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</si>
  <si>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</si>
  <si>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</si>
  <si>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</si>
  <si>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</si>
  <si>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</si>
  <si>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</si>
  <si>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</si>
  <si>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</si>
  <si>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</si>
  <si>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</si>
  <si>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</si>
  <si>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</si>
  <si>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</si>
  <si>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</si>
  <si>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</si>
  <si>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</si>
  <si>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</si>
  <si>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</si>
  <si>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</si>
  <si>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</si>
  <si>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</si>
  <si>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</si>
  <si>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</si>
  <si>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</si>
  <si>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</si>
  <si>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</si>
  <si>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</si>
  <si>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</si>
  <si>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</si>
  <si>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</si>
  <si>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</si>
  <si>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</si>
  <si>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</si>
  <si>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</si>
  <si>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</si>
  <si>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</si>
  <si>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</si>
  <si>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</si>
  <si>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</si>
  <si>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</si>
  <si>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</si>
  <si>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</si>
  <si>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</si>
  <si>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</si>
  <si>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</si>
  <si>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</si>
  <si>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</si>
  <si>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</si>
  <si>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</si>
  <si>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</si>
  <si>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</si>
  <si>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</si>
  <si>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</si>
  <si>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</si>
  <si>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</si>
  <si>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</si>
  <si>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</si>
  <si>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</si>
  <si>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</si>
  <si>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</si>
  <si>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</si>
  <si>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</si>
  <si>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</si>
  <si>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</si>
  <si>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</si>
  <si>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</si>
  <si>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</si>
  <si>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</si>
  <si>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</si>
  <si>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</si>
  <si>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</si>
  <si>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</si>
  <si>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</si>
  <si>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</si>
  <si>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</si>
  <si>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</si>
  <si>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</si>
  <si>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</si>
  <si>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</si>
  <si>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</si>
  <si>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</si>
  <si>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</si>
  <si>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</si>
  <si>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</si>
  <si>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</si>
  <si>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</si>
  <si>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</si>
  <si>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</si>
  <si>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</si>
  <si>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</si>
  <si>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</si>
  <si>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</si>
  <si>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</si>
  <si>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</si>
  <si>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</si>
  <si>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</si>
  <si>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</si>
  <si>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</si>
  <si>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</si>
  <si>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</si>
  <si>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</si>
  <si>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</si>
  <si>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</si>
  <si>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</si>
  <si>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</si>
  <si>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</si>
  <si>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</si>
  <si>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</si>
  <si>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</si>
  <si>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</si>
  <si>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</si>
  <si>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</si>
  <si>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</si>
  <si>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</si>
  <si>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</si>
  <si>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</si>
  <si>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</si>
  <si>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</si>
  <si>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</si>
  <si>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</si>
  <si>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</si>
  <si>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</si>
  <si>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</si>
  <si>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</si>
  <si>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</si>
  <si>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</si>
  <si>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</si>
  <si>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</si>
  <si>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</si>
  <si>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</si>
  <si>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</si>
  <si>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</si>
  <si>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</si>
  <si>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</si>
  <si>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</si>
  <si>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</si>
  <si>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</si>
  <si>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</si>
  <si>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</si>
  <si>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</si>
  <si>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</si>
  <si>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</si>
  <si>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</si>
  <si>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</si>
  <si>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</si>
  <si>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</si>
  <si>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</si>
  <si>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</si>
  <si>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</si>
  <si>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</si>
  <si>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</si>
  <si>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</si>
  <si>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</si>
  <si>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</si>
  <si>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</si>
  <si>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</si>
  <si>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</si>
  <si>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</si>
  <si>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</si>
  <si>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</si>
  <si>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</si>
  <si>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</si>
  <si>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</si>
  <si>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</si>
  <si>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</si>
  <si>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</si>
  <si>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</si>
  <si>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</si>
  <si>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</si>
  <si>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</si>
  <si>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</si>
  <si>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</si>
  <si>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</si>
  <si>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</si>
  <si>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</si>
  <si>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</si>
  <si>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</si>
  <si>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</si>
  <si>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</si>
  <si>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</si>
  <si>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</si>
  <si>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</si>
  <si>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</si>
  <si>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</si>
  <si>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</si>
  <si>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</si>
  <si>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</si>
  <si>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</si>
  <si>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</si>
  <si>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</si>
  <si>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</si>
  <si>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</si>
  <si>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</si>
  <si>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</si>
  <si>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</si>
  <si>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</si>
  <si>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</si>
  <si>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</si>
  <si>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</si>
  <si>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</si>
  <si>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</si>
  <si>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</si>
  <si>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</si>
  <si>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</si>
  <si>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</si>
  <si>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</si>
  <si>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</si>
  <si>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</si>
  <si>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</si>
  <si>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</si>
  <si>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</si>
  <si>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</si>
  <si>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</si>
  <si>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</si>
  <si>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</si>
  <si>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</si>
  <si>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</si>
  <si>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</si>
  <si>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</si>
  <si>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</si>
  <si>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</si>
  <si>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</si>
  <si>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</si>
  <si>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</si>
  <si>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</si>
  <si>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</si>
  <si>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</si>
  <si>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</si>
  <si>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</si>
  <si>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</si>
  <si>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</si>
  <si>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</si>
  <si>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</si>
  <si>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</si>
  <si>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</si>
  <si>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</si>
  <si>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</si>
  <si>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</si>
  <si>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</si>
  <si>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</si>
  <si>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</si>
  <si>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</si>
  <si>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</si>
  <si>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</si>
  <si>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</si>
  <si>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</si>
  <si>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</si>
  <si>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</si>
  <si>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</si>
  <si>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</si>
  <si>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</si>
  <si>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</si>
  <si>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</si>
  <si>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</si>
  <si>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</si>
  <si>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</si>
  <si>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</si>
  <si>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</si>
  <si>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</si>
  <si>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</si>
  <si>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</si>
  <si>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</si>
  <si>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</si>
  <si>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</si>
  <si>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</si>
  <si>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</si>
  <si>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</si>
  <si>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</si>
  <si>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</si>
  <si>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</si>
  <si>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</si>
  <si>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</si>
  <si>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</si>
  <si>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</si>
  <si>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</si>
  <si>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</si>
  <si>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</si>
  <si>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</si>
  <si>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</si>
  <si>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</si>
  <si>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</si>
  <si>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</si>
  <si>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</si>
  <si>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</si>
  <si>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</si>
  <si>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</si>
  <si>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</si>
  <si>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</si>
  <si>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</si>
  <si>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</si>
  <si>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</si>
  <si>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</si>
  <si>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</si>
  <si>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</si>
  <si>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</si>
  <si>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</si>
  <si>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</si>
  <si>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</si>
  <si>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</si>
  <si>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</si>
  <si>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</si>
  <si>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</si>
  <si>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</si>
  <si>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</si>
  <si>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</si>
  <si>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</si>
  <si>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</si>
  <si>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</si>
  <si>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</si>
  <si>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</si>
  <si>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</si>
  <si>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</si>
  <si>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</si>
  <si>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</si>
  <si>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</si>
  <si>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</si>
  <si>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</si>
  <si>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</si>
  <si>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</si>
  <si>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</si>
  <si>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</si>
  <si>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</si>
  <si>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</si>
  <si>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</si>
  <si>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</si>
  <si>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</si>
  <si>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</si>
  <si>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</si>
  <si>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</si>
  <si>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</si>
  <si>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</si>
  <si>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</si>
  <si>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</si>
  <si>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</si>
  <si>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</si>
  <si>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</si>
  <si>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</si>
  <si>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</si>
  <si>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</si>
  <si>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</si>
  <si>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</si>
  <si>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</si>
  <si>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</si>
  <si>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</si>
  <si>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</si>
  <si>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</si>
  <si>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</si>
  <si>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</si>
  <si>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</si>
  <si>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</si>
  <si>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</si>
  <si>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</si>
  <si>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</si>
  <si>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</si>
  <si>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</si>
  <si>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</si>
  <si>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</si>
  <si>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</si>
  <si>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</si>
  <si>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</si>
  <si>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</si>
  <si>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</si>
  <si>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</si>
  <si>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</si>
  <si>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</si>
  <si>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</si>
  <si>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</si>
  <si>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</si>
  <si>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</si>
  <si>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</si>
  <si>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</si>
  <si>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</si>
  <si>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</si>
  <si>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</si>
  <si>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</si>
  <si>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</si>
  <si>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</si>
  <si>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</si>
  <si>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</si>
  <si>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</si>
  <si>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</si>
  <si>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</si>
  <si>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</si>
  <si>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</si>
  <si>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</si>
  <si>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</si>
  <si>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</si>
  <si>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</si>
  <si>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</si>
  <si>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</si>
  <si>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</si>
  <si>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</si>
  <si>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</si>
  <si>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</si>
  <si>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</si>
  <si>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</si>
  <si>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</si>
  <si>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</si>
  <si>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</si>
  <si>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</si>
  <si>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</si>
  <si>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</si>
  <si>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</si>
  <si>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</si>
  <si>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</si>
  <si>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</si>
  <si>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</si>
  <si>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</si>
  <si>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</si>
  <si>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</si>
  <si>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</si>
  <si>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</si>
  <si>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</si>
  <si>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</si>
  <si>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</si>
  <si>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</si>
  <si>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</si>
  <si>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</si>
  <si>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</si>
  <si>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</si>
  <si>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</si>
  <si>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</si>
  <si>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</si>
  <si>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</si>
  <si>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</si>
  <si>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</si>
  <si>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</si>
  <si>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</si>
  <si>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</si>
  <si>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</si>
  <si>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</si>
  <si>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</si>
  <si>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</si>
  <si>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</si>
  <si>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</si>
  <si>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</si>
  <si>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</si>
  <si>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</si>
  <si>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</si>
  <si>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</si>
  <si>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</si>
  <si>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</si>
  <si>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</si>
  <si>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</si>
  <si>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</si>
  <si>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</si>
  <si>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</si>
  <si>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</si>
  <si>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</si>
  <si>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</si>
  <si>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</si>
  <si>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</si>
  <si>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</si>
  <si>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</si>
  <si>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</si>
  <si>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</si>
  <si>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</si>
  <si>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</si>
  <si>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</si>
  <si>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</si>
  <si>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</si>
  <si>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</si>
  <si>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</si>
  <si>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</si>
  <si>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</si>
  <si>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</si>
  <si>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</si>
  <si>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</si>
  <si>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</si>
  <si>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</si>
  <si>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</si>
  <si>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</si>
  <si>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</si>
  <si>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</si>
  <si>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</si>
  <si>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</si>
  <si>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</si>
  <si>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</si>
  <si>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</si>
  <si>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</si>
  <si>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</si>
  <si>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</si>
  <si>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</si>
  <si>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</si>
  <si>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</si>
  <si>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</si>
  <si>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</si>
  <si>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</si>
  <si>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</si>
  <si>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</si>
  <si>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</si>
  <si>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</si>
  <si>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</si>
  <si>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</si>
  <si>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</si>
  <si>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</si>
  <si>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</si>
  <si>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</si>
  <si>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</si>
  <si>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</si>
  <si>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</si>
  <si>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</si>
  <si>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</si>
  <si>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</si>
  <si>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</si>
  <si>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</si>
  <si>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</si>
  <si>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</si>
  <si>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</si>
  <si>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</si>
  <si>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</si>
  <si>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</si>
  <si>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</si>
  <si>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</si>
  <si>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</si>
  <si>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</si>
  <si>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</si>
  <si>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</si>
  <si>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</si>
  <si>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</si>
  <si>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</si>
  <si>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</si>
  <si>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</si>
  <si>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</si>
  <si>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</si>
  <si>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</si>
  <si>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</si>
  <si>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</si>
  <si>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</si>
  <si>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</si>
  <si>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</si>
  <si>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</si>
  <si>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</si>
  <si>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</si>
  <si>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</si>
  <si>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</si>
  <si>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</si>
  <si>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</si>
  <si>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</si>
  <si>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</si>
  <si>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</si>
  <si>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</si>
  <si>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</si>
  <si>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</si>
  <si>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</si>
  <si>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</si>
  <si>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</si>
  <si>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</si>
  <si>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</si>
  <si>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</si>
  <si>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</si>
  <si>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</si>
  <si>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</si>
  <si>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</si>
  <si>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</si>
  <si>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</si>
  <si>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</si>
  <si>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</si>
  <si>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</si>
  <si>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</si>
  <si>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</si>
  <si>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</si>
  <si>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</si>
  <si>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</si>
  <si>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</si>
  <si>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</si>
  <si>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</si>
  <si>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</si>
  <si>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</si>
  <si>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</si>
  <si>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</si>
  <si>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</si>
  <si>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</si>
  <si>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</si>
  <si>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</si>
  <si>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</si>
  <si>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</si>
  <si>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</si>
  <si>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</si>
  <si>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</si>
  <si>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</si>
  <si>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</si>
  <si>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</si>
  <si>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</si>
  <si>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</si>
  <si>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</si>
  <si>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</si>
  <si>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</si>
  <si>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</si>
  <si>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</si>
  <si>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</si>
  <si>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</si>
  <si>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</si>
  <si>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</si>
  <si>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</si>
  <si>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</si>
  <si>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</si>
  <si>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</si>
  <si>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</si>
  <si>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</si>
  <si>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</si>
  <si>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</si>
  <si>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</si>
  <si>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</si>
  <si>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</si>
  <si>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</si>
  <si>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</si>
  <si>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</si>
  <si>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</si>
  <si>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</si>
  <si>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</si>
  <si>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</si>
  <si>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</si>
  <si>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</si>
  <si>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</si>
  <si>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</si>
  <si>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</si>
  <si>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</si>
  <si>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</si>
  <si>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</si>
  <si>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</si>
  <si>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</si>
  <si>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</si>
  <si>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</si>
  <si>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</si>
  <si>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</si>
  <si>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</si>
  <si>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</si>
  <si>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</si>
  <si>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</si>
  <si>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</si>
  <si>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</si>
  <si>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</si>
  <si>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</si>
  <si>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</si>
  <si>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</si>
  <si>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</si>
  <si>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</si>
  <si>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</si>
  <si>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</si>
  <si>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</si>
  <si>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</si>
  <si>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</si>
  <si>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</si>
  <si>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</si>
  <si>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</si>
  <si>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</si>
  <si>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</si>
  <si>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</si>
  <si>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</si>
  <si>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</si>
  <si>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</si>
  <si>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</si>
  <si>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</si>
  <si>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</si>
  <si>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</si>
  <si>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</si>
  <si>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</si>
  <si>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</si>
  <si>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</si>
  <si>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</si>
  <si>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</si>
  <si>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</si>
  <si>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</si>
  <si>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</si>
  <si>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</si>
  <si>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</si>
  <si>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</si>
  <si>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</si>
  <si>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</si>
  <si>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</si>
  <si>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</si>
  <si>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</si>
  <si>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</si>
  <si>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</si>
  <si>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</si>
  <si>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</si>
  <si>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</si>
  <si>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</si>
  <si>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</si>
  <si>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</si>
  <si>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</si>
  <si>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</si>
  <si>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</si>
  <si>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</si>
  <si>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</si>
  <si>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</si>
  <si>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</si>
  <si>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</si>
  <si>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</si>
  <si>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</si>
  <si>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</si>
  <si>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</si>
  <si>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</si>
  <si>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</si>
  <si>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</si>
  <si>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</si>
  <si>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</si>
  <si>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</si>
  <si>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</si>
  <si>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</si>
  <si>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</si>
  <si>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</si>
  <si>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</si>
  <si>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</si>
  <si>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</si>
  <si>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</si>
  <si>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</si>
  <si>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</si>
  <si>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</si>
  <si>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</si>
  <si>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</si>
  <si>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</si>
  <si>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</si>
  <si>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</si>
  <si>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</si>
  <si>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</si>
  <si>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</si>
  <si>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</si>
  <si>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</si>
  <si>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</si>
  <si>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</si>
  <si>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</si>
  <si>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</si>
  <si>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</si>
  <si>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</si>
  <si>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</si>
  <si>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</si>
  <si>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</si>
  <si>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</si>
  <si>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</si>
  <si>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</si>
  <si>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</si>
  <si>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</si>
  <si>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</si>
  <si>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</si>
  <si>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</si>
  <si>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</si>
  <si>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</si>
  <si>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</si>
  <si>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</si>
  <si>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</si>
  <si>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</si>
  <si>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</si>
  <si>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</si>
  <si>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</si>
  <si>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</si>
  <si>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</si>
  <si>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</si>
  <si>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</si>
  <si>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</si>
  <si>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</si>
  <si>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</si>
  <si>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</si>
  <si>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</si>
  <si>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</si>
  <si>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</si>
  <si>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</si>
  <si>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</si>
  <si>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</si>
  <si>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</si>
  <si>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</si>
  <si>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</si>
  <si>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</si>
  <si>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</si>
  <si>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</si>
  <si>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</si>
  <si>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</si>
  <si>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</si>
  <si>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</si>
  <si>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</si>
  <si>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</si>
  <si>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</si>
  <si>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</si>
  <si>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</si>
  <si>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</si>
  <si>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</si>
  <si>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</si>
  <si>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</si>
  <si>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</si>
  <si>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</si>
  <si>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</si>
  <si>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</si>
  <si>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</si>
  <si>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</si>
  <si>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</si>
  <si>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</si>
  <si>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</si>
  <si>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</si>
  <si>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</si>
  <si>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</si>
  <si>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</si>
  <si>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</si>
  <si>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</si>
  <si>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</si>
  <si>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</si>
  <si>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</si>
  <si>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</si>
  <si>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</si>
  <si>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</si>
  <si>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</si>
  <si>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</si>
  <si>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</si>
  <si>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</si>
  <si>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</si>
  <si>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</si>
  <si>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</si>
  <si>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</si>
  <si>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</si>
  <si>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</si>
  <si>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</si>
  <si>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</si>
  <si>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</si>
  <si>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</si>
  <si>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</si>
  <si>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</si>
  <si>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</si>
  <si>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</si>
  <si>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</si>
  <si>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</si>
  <si>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</si>
  <si>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</si>
  <si>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</si>
  <si>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</si>
  <si>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</si>
  <si>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</si>
  <si>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</si>
  <si>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</si>
  <si>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</si>
  <si>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</si>
  <si>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</si>
  <si>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</si>
  <si>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</si>
  <si>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</si>
  <si>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</si>
  <si>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</si>
  <si>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</si>
  <si>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</si>
  <si>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</si>
  <si>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</si>
  <si>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</si>
  <si>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</si>
  <si>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</si>
  <si>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</si>
  <si>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</si>
  <si>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</si>
  <si>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</si>
  <si>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</si>
  <si>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</si>
  <si>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</si>
  <si>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</si>
  <si>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</si>
  <si>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</si>
  <si>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</si>
  <si>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</si>
  <si>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</si>
  <si>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</si>
  <si>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</si>
  <si>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</si>
  <si>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</si>
  <si>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</si>
  <si>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</si>
  <si>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</si>
  <si>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</si>
  <si>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</si>
  <si>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</si>
  <si>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</si>
  <si>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</si>
  <si>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</si>
  <si>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</si>
  <si>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</si>
  <si>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</si>
  <si>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</si>
  <si>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</si>
  <si>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</si>
  <si>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</si>
  <si>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</si>
  <si>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</si>
  <si>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</si>
  <si>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</si>
  <si>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</si>
  <si>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</si>
  <si>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</si>
  <si>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</si>
  <si>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</si>
  <si>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</si>
  <si>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</si>
  <si>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</si>
  <si>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</si>
  <si>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</si>
  <si>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</si>
  <si>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</si>
  <si>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</si>
  <si>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</si>
  <si>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</si>
  <si>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</si>
  <si>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</si>
  <si>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</si>
  <si>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</si>
  <si>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</si>
  <si>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</si>
  <si>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</si>
  <si>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</si>
  <si>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</si>
  <si>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</si>
  <si>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</si>
  <si>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</si>
  <si>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</si>
  <si>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</si>
  <si>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</si>
  <si>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</si>
  <si>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</si>
  <si>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</si>
  <si>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</si>
  <si>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</si>
  <si>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</si>
  <si>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</si>
  <si>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</si>
  <si>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</si>
  <si>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</si>
  <si>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</si>
  <si>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</si>
  <si>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</si>
  <si>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</si>
  <si>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</si>
  <si>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</si>
  <si>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</si>
  <si>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</si>
  <si>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</si>
  <si>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</si>
  <si>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</si>
  <si>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</si>
  <si>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</si>
  <si>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</si>
  <si>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</si>
  <si>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</si>
  <si>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</si>
  <si>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</si>
  <si>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</si>
  <si>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</si>
  <si>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</si>
  <si>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</si>
  <si>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</si>
  <si>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</si>
  <si>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</si>
  <si>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</si>
  <si>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</si>
  <si>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</si>
  <si>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</si>
  <si>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</si>
  <si>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</si>
  <si>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</si>
  <si>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</si>
  <si>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</si>
  <si>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</si>
  <si>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</si>
  <si>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</si>
  <si>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</si>
  <si>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</si>
  <si>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</si>
  <si>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</si>
  <si>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</si>
  <si>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</si>
  <si>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</si>
  <si>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</si>
  <si>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</si>
  <si>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</si>
  <si>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</si>
  <si>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</si>
  <si>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</si>
  <si>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</si>
  <si>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</si>
  <si>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</si>
  <si>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</si>
  <si>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</si>
  <si>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</si>
  <si>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</si>
  <si>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</si>
  <si>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</si>
  <si>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</si>
  <si>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</si>
  <si>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</si>
  <si>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</si>
  <si>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</si>
  <si>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</si>
  <si>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</si>
  <si>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</si>
  <si>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</si>
  <si>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</si>
  <si>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</si>
  <si>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</si>
  <si>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</si>
  <si>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</si>
  <si>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</si>
  <si>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</si>
  <si>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</si>
  <si>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</si>
  <si>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</si>
  <si>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</si>
  <si>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</si>
  <si>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</si>
  <si>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</si>
  <si>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</si>
  <si>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</si>
  <si>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</si>
  <si>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</si>
  <si>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</si>
  <si>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</si>
  <si>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</si>
  <si>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</si>
  <si>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</si>
  <si>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</si>
  <si>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</si>
  <si>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</si>
  <si>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</si>
  <si>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</si>
  <si>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</si>
  <si>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</si>
  <si>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</si>
  <si>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</si>
  <si>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</si>
  <si>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</si>
  <si>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</si>
  <si>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</si>
  <si>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</si>
  <si>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</si>
  <si>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</si>
  <si>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</si>
  <si>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</si>
  <si>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</si>
  <si>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</si>
  <si>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</si>
  <si>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</si>
  <si>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</si>
  <si>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</si>
  <si>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</si>
  <si>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</si>
  <si>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</si>
  <si>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</si>
  <si>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</si>
  <si>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</si>
  <si>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</si>
  <si>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</si>
  <si>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</si>
  <si>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</si>
  <si>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</si>
  <si>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</si>
  <si>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</si>
  <si>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</si>
  <si>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</si>
  <si>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</si>
  <si>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</si>
  <si>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</si>
  <si>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</si>
  <si>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</si>
  <si>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</si>
  <si>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</si>
  <si>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</si>
  <si>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</si>
  <si>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</si>
  <si>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</si>
  <si>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</si>
  <si>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</si>
  <si>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</si>
  <si>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</si>
  <si>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</si>
  <si>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</si>
  <si>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</si>
  <si>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</si>
  <si>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</si>
  <si>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</si>
  <si>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</si>
  <si>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</si>
  <si>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</si>
  <si>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</si>
  <si>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</si>
  <si>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</si>
  <si>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</si>
  <si>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</si>
  <si>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</si>
  <si>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</si>
  <si>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</si>
  <si>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</si>
  <si>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</si>
  <si>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</si>
  <si>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</si>
  <si>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</si>
  <si>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</si>
  <si>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</si>
  <si>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</si>
  <si>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</si>
  <si>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</si>
  <si>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</si>
  <si>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</si>
  <si>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</si>
  <si>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</si>
  <si>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</si>
  <si>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</si>
  <si>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</si>
  <si>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</si>
  <si>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</si>
  <si>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</si>
  <si>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</si>
  <si>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</si>
  <si>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</si>
  <si>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</si>
  <si>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</si>
  <si>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</si>
  <si>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</si>
  <si>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</si>
  <si>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</si>
  <si>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</si>
  <si>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</si>
  <si>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</si>
  <si>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</si>
  <si>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</si>
  <si>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</si>
  <si>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</si>
  <si>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</si>
  <si>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</si>
  <si>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</si>
  <si>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</si>
  <si>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</si>
  <si>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</si>
  <si>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</si>
  <si>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</si>
  <si>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</si>
  <si>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</si>
  <si>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</si>
  <si>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</si>
  <si>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</si>
  <si>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</si>
  <si>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</si>
  <si>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</si>
  <si>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</si>
  <si>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</si>
  <si>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</si>
  <si>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</si>
  <si>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</si>
  <si>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</si>
  <si>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</si>
  <si>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</si>
  <si>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</si>
  <si>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</si>
  <si>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</si>
  <si>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</si>
  <si>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</si>
  <si>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</si>
  <si>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</si>
  <si>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</si>
  <si>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</si>
  <si>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</si>
  <si>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</si>
  <si>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</si>
  <si>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</si>
  <si>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</si>
  <si>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</si>
  <si>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</si>
  <si>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</si>
  <si>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</si>
  <si>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</si>
  <si>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</si>
  <si>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</si>
  <si>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</si>
  <si>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</si>
  <si>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</si>
  <si>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</si>
  <si>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</si>
  <si>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</si>
  <si>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</si>
  <si>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</si>
  <si>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</si>
  <si>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</si>
  <si>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</si>
  <si>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</si>
  <si>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</si>
  <si>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</si>
  <si>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</si>
  <si>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</si>
  <si>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</si>
  <si>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</si>
  <si>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</si>
  <si>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</si>
  <si>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</si>
  <si>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</si>
  <si>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</si>
  <si>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</si>
  <si>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</si>
  <si>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</si>
  <si>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</si>
  <si>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</si>
  <si>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</si>
  <si>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</si>
  <si>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</si>
  <si>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</si>
  <si>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</si>
  <si>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</si>
  <si>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</si>
  <si>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</si>
  <si>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</si>
  <si>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</si>
  <si>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</si>
  <si>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</si>
  <si>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</si>
  <si>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</si>
  <si>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</si>
  <si>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</si>
  <si>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</si>
  <si>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</si>
  <si>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</si>
  <si>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</si>
  <si>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</si>
  <si>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</si>
  <si>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</si>
  <si>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</si>
  <si>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</si>
  <si>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</si>
  <si>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</si>
  <si>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</si>
  <si>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</si>
  <si>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</si>
  <si>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</si>
  <si>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</si>
  <si>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</si>
  <si>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</si>
  <si>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</si>
  <si>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</si>
  <si>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</si>
  <si>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</si>
  <si>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</si>
  <si>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</si>
  <si>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</si>
  <si>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</si>
  <si>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</si>
  <si>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</si>
  <si>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</si>
  <si>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</si>
  <si>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</si>
  <si>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</si>
  <si>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</si>
  <si>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</si>
  <si>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</si>
  <si>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</si>
  <si>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</si>
  <si>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</si>
  <si>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</si>
  <si>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</si>
  <si>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</si>
  <si>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</si>
  <si>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</si>
  <si>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</si>
  <si>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</si>
  <si>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</si>
  <si>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</si>
  <si>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</si>
  <si>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</si>
  <si>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</si>
  <si>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</si>
  <si>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</si>
  <si>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</si>
  <si>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</si>
  <si>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</si>
  <si>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</si>
  <si>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</si>
  <si>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</si>
  <si>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</si>
  <si>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</si>
  <si>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</si>
  <si>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</si>
  <si>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</si>
  <si>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</si>
  <si>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</si>
  <si>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</si>
  <si>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</si>
  <si>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</si>
  <si>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</si>
  <si>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</si>
  <si>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</si>
  <si>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</si>
  <si>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</si>
  <si>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</si>
  <si>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</si>
  <si>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</si>
  <si>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</si>
  <si>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</si>
  <si>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</si>
  <si>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</si>
  <si>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</si>
  <si>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</si>
  <si>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</si>
  <si>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</si>
  <si>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</si>
  <si>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</si>
  <si>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</si>
  <si>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</si>
  <si>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</si>
  <si>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</si>
  <si>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</si>
  <si>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</si>
  <si>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</si>
  <si>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</si>
  <si>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</si>
  <si>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</si>
  <si>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</si>
  <si>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</si>
  <si>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</si>
  <si>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</si>
  <si>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</si>
  <si>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</si>
  <si>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</si>
  <si>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</si>
  <si>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</si>
  <si>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</si>
  <si>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</si>
  <si>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</si>
  <si>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</si>
  <si>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</si>
  <si>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</si>
  <si>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</si>
  <si>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</si>
  <si>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</si>
  <si>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</si>
  <si>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</si>
  <si>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</si>
  <si>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</si>
  <si>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</si>
  <si>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</si>
  <si>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</si>
  <si>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</si>
  <si>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</si>
  <si>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</si>
  <si>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</si>
  <si>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</si>
  <si>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</si>
  <si>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</si>
  <si>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</si>
  <si>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</si>
  <si>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</si>
  <si>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</si>
  <si>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</si>
  <si>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</si>
  <si>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</si>
  <si>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</si>
  <si>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</si>
  <si>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</si>
  <si>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</si>
  <si>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</si>
  <si>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</si>
  <si>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</si>
  <si>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</si>
  <si>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</si>
  <si>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</si>
  <si>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</si>
  <si>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</si>
  <si>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</si>
  <si>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</si>
  <si>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</si>
  <si>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</si>
  <si>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</si>
  <si>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</si>
  <si>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</si>
  <si>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</si>
  <si>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</si>
  <si>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</si>
  <si>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</si>
  <si>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</si>
  <si>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</si>
  <si>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</si>
  <si>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</si>
  <si>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</si>
  <si>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</si>
  <si>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</si>
  <si>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</si>
  <si>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</si>
  <si>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</si>
  <si>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</si>
  <si>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</si>
  <si>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</si>
  <si>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</si>
  <si>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</si>
  <si>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</si>
  <si>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</si>
  <si>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</si>
  <si>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</si>
  <si>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</si>
  <si>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</si>
  <si>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</si>
  <si>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</si>
  <si>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</si>
  <si>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</si>
  <si>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</si>
  <si>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</si>
  <si>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</si>
  <si>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</si>
  <si>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</si>
  <si>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</si>
  <si>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</si>
  <si>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</si>
  <si>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</si>
  <si>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</si>
  <si>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</si>
  <si>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</si>
  <si>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</si>
  <si>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</si>
  <si>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</si>
  <si>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</si>
  <si>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</si>
  <si>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</si>
  <si>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</si>
  <si>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</si>
  <si>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</si>
  <si>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</si>
  <si>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</si>
  <si>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</si>
  <si>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</si>
  <si>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</si>
  <si>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</si>
  <si>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</si>
  <si>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</si>
  <si>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</si>
  <si>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</si>
  <si>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</si>
  <si>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</si>
  <si>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</si>
  <si>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</si>
  <si>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</si>
  <si>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</si>
  <si>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</si>
  <si>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</si>
  <si>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</si>
  <si>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</si>
  <si>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</si>
  <si>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</si>
  <si>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</si>
  <si>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</si>
  <si>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</si>
  <si>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</si>
  <si>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</si>
  <si>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</si>
  <si>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</si>
  <si>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</si>
  <si>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</si>
  <si>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</si>
  <si>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</si>
  <si>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</si>
  <si>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</si>
  <si>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</si>
  <si>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</si>
  <si>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</si>
  <si>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</si>
  <si>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</si>
  <si>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</si>
  <si>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</si>
  <si>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</si>
  <si>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</si>
  <si>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</si>
  <si>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</si>
  <si>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</si>
  <si>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</si>
  <si>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</si>
  <si>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</si>
  <si>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</si>
  <si>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</si>
  <si>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</si>
  <si>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</si>
  <si>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</si>
  <si>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</si>
  <si>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</si>
  <si>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</si>
  <si>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</si>
  <si>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</si>
  <si>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</si>
  <si>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</si>
  <si>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</si>
  <si>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</si>
  <si>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</si>
  <si>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</si>
  <si>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</si>
  <si>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</si>
  <si>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</si>
  <si>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</si>
  <si>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</si>
  <si>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</si>
  <si>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</si>
  <si>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</si>
  <si>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</si>
  <si>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</si>
  <si>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</si>
  <si>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</si>
  <si>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</si>
  <si>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</si>
  <si>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</si>
  <si>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</si>
  <si>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</si>
  <si>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</si>
  <si>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</si>
  <si>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</si>
  <si>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</si>
  <si>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</si>
  <si>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</si>
  <si>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</si>
  <si>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</si>
  <si>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</si>
  <si>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</si>
  <si>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</si>
  <si>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</si>
  <si>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</si>
  <si>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</si>
  <si>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</si>
  <si>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</si>
  <si>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</si>
  <si>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</si>
  <si>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</si>
  <si>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</si>
  <si>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</si>
  <si>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</si>
  <si>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</si>
  <si>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</si>
  <si>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</si>
  <si>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</si>
  <si>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</si>
  <si>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</si>
  <si>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</si>
  <si>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</si>
  <si>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</si>
  <si>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</si>
  <si>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</si>
  <si>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</si>
  <si>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</si>
  <si>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</si>
  <si>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</si>
  <si>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</si>
  <si>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</si>
  <si>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</si>
  <si>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</si>
  <si>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</si>
  <si>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</si>
  <si>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</si>
  <si>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</si>
  <si>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</si>
  <si>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</si>
  <si>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</si>
  <si>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</si>
  <si>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</si>
  <si>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</si>
  <si>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</si>
  <si>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</si>
  <si>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</si>
  <si>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</si>
  <si>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</si>
  <si>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</si>
  <si>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</si>
  <si>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</si>
  <si>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</si>
  <si>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</si>
  <si>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</si>
  <si>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</si>
  <si>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</si>
  <si>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</si>
  <si>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</si>
  <si>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</si>
  <si>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</si>
  <si>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</si>
  <si>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</si>
  <si>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</si>
  <si>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</si>
  <si>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</si>
  <si>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</si>
  <si>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</si>
  <si>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</si>
  <si>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</si>
  <si>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</si>
  <si>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</si>
  <si>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</si>
  <si>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</si>
  <si>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</si>
  <si>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</si>
  <si>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</si>
  <si>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</si>
  <si>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</si>
  <si>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</si>
  <si>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</si>
  <si>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</si>
  <si>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</si>
  <si>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</si>
  <si>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</si>
  <si>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</si>
  <si>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</si>
  <si>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</si>
  <si>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</si>
  <si>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</si>
  <si>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</si>
  <si>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</si>
  <si>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</si>
  <si>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</si>
  <si>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</si>
  <si>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</si>
  <si>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</si>
  <si>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</si>
  <si>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</si>
  <si>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</si>
  <si>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</si>
  <si>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</si>
  <si>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</si>
  <si>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</si>
  <si>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</si>
  <si>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</si>
  <si>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</si>
  <si>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</si>
  <si>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</si>
  <si>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</si>
  <si>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</si>
  <si>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</si>
  <si>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</si>
  <si>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</si>
  <si>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</si>
  <si>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</si>
  <si>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</si>
  <si>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</si>
  <si>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</si>
  <si>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</si>
  <si>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</si>
  <si>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</si>
  <si>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</si>
  <si>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</si>
  <si>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</si>
  <si>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</si>
  <si>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</si>
  <si>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</si>
  <si>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</si>
  <si>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</si>
  <si>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</si>
  <si>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</si>
  <si>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</si>
  <si>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</si>
  <si>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</si>
  <si>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</si>
  <si>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</si>
  <si>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</si>
  <si>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</si>
  <si>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</si>
  <si>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</si>
  <si>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</si>
  <si>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</si>
  <si>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</si>
  <si>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</si>
  <si>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</si>
  <si>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</si>
  <si>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</si>
  <si>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</si>
  <si>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</si>
  <si>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</si>
  <si>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</si>
  <si>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</si>
  <si>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</si>
  <si>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</si>
  <si>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</si>
  <si>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</si>
  <si>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</si>
  <si>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</si>
  <si>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</si>
  <si>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</si>
  <si>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</si>
  <si>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</si>
  <si>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</si>
  <si>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</si>
  <si>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</si>
  <si>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</si>
  <si>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</si>
  <si>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</si>
  <si>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</si>
  <si>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</si>
  <si>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</si>
  <si>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</si>
  <si>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</si>
  <si>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</si>
  <si>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</si>
  <si>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</si>
  <si>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</si>
  <si>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</si>
  <si>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</si>
  <si>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</si>
  <si>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</si>
  <si>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</si>
  <si>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</si>
  <si>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</si>
  <si>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</si>
  <si>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</si>
  <si>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</si>
  <si>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</si>
  <si>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</si>
  <si>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</si>
  <si>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</si>
  <si>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</si>
  <si>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</si>
  <si>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</si>
  <si>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</si>
  <si>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</si>
  <si>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</si>
  <si>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</si>
  <si>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</si>
  <si>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</si>
  <si>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</si>
  <si>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</si>
  <si>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</si>
  <si>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</si>
  <si>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</si>
  <si>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</si>
  <si>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</si>
  <si>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</si>
  <si>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</si>
  <si>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</si>
  <si>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</si>
  <si>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</si>
  <si>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</si>
  <si>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</si>
  <si>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</si>
  <si>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</si>
  <si>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</si>
  <si>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</si>
  <si>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</si>
  <si>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</si>
  <si>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</si>
  <si>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</si>
  <si>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</si>
  <si>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</si>
  <si>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</si>
  <si>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</si>
  <si>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</si>
  <si>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</si>
  <si>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</si>
  <si>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</si>
  <si>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</si>
  <si>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</si>
  <si>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</si>
  <si>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</si>
  <si>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</si>
  <si>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</si>
  <si>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</si>
  <si>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</si>
  <si>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</si>
  <si>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</si>
  <si>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</si>
  <si>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</si>
  <si>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</si>
  <si>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</si>
  <si>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</si>
  <si>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</si>
  <si>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</si>
  <si>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</si>
  <si>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</si>
  <si>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</si>
  <si>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</si>
  <si>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</si>
  <si>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</si>
  <si>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</si>
  <si>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</si>
  <si>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</si>
  <si>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</si>
  <si>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</si>
  <si>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</si>
  <si>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</si>
  <si>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</si>
  <si>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</si>
  <si>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</si>
  <si>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</si>
  <si>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</si>
  <si>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</si>
  <si>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</si>
  <si>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</si>
  <si>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</si>
  <si>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</si>
  <si>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</si>
  <si>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</si>
  <si>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</si>
  <si>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</si>
  <si>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</si>
  <si>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</si>
  <si>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</si>
  <si>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</si>
  <si>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</si>
  <si>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</si>
  <si>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</si>
  <si>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</si>
  <si>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</si>
  <si>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</si>
  <si>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</si>
  <si>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</si>
  <si>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</si>
  <si>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</si>
  <si>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</si>
  <si>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</si>
  <si>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</si>
  <si>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</si>
  <si>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</si>
  <si>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</si>
  <si>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</si>
  <si>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</si>
  <si>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</si>
  <si>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</si>
  <si>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</si>
  <si>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</si>
  <si>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</si>
  <si>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</si>
  <si>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</si>
  <si>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</si>
  <si>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</si>
  <si>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</si>
  <si>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</si>
  <si>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</si>
  <si>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</si>
  <si>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</si>
  <si>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</si>
  <si>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</si>
  <si>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</si>
  <si>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</si>
  <si>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</si>
  <si>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</si>
  <si>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</si>
  <si>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</si>
  <si>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</si>
  <si>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</si>
  <si>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</si>
  <si>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</si>
  <si>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</si>
  <si>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</si>
  <si>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</si>
  <si>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</si>
  <si>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</si>
  <si>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</si>
  <si>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</si>
  <si>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</si>
  <si>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</si>
  <si>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</si>
  <si>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</si>
  <si>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</si>
  <si>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</si>
  <si>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</si>
  <si>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</si>
  <si>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</si>
  <si>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</si>
  <si>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</si>
  <si>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</si>
  <si>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</si>
  <si>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</si>
  <si>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</si>
  <si>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</si>
  <si>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</si>
  <si>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</si>
  <si>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</si>
  <si>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</si>
  <si>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</si>
  <si>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</si>
  <si>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</si>
  <si>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</si>
  <si>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</si>
  <si>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</si>
  <si>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</si>
  <si>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</si>
  <si>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</si>
  <si>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</si>
  <si>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</si>
  <si>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</si>
  <si>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</si>
  <si>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</si>
  <si>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</si>
  <si>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</si>
  <si>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</si>
  <si>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</si>
  <si>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</si>
  <si>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</si>
  <si>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</si>
  <si>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</si>
  <si>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</si>
  <si>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</si>
  <si>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</si>
  <si>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</si>
  <si>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</si>
  <si>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</si>
  <si>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</si>
  <si>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</si>
  <si>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</si>
  <si>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</si>
  <si>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</si>
  <si>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</si>
  <si>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</si>
  <si>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</si>
  <si>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</si>
  <si>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</si>
  <si>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</si>
  <si>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</si>
  <si>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</si>
  <si>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</si>
  <si>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</si>
  <si>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</si>
  <si>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</si>
  <si>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</si>
  <si>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</si>
  <si>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</si>
  <si>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</si>
  <si>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</si>
  <si>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</si>
  <si>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</si>
  <si>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</si>
  <si>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</si>
  <si>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</si>
  <si>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</si>
  <si>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</si>
  <si>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</si>
  <si>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</si>
  <si>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</si>
  <si>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</si>
  <si>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</si>
  <si>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</si>
  <si>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</si>
  <si>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</si>
  <si>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</si>
  <si>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</si>
  <si>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</si>
  <si>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</si>
  <si>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</si>
  <si>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</si>
  <si>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</si>
  <si>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</si>
  <si>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</si>
  <si>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</si>
  <si>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</si>
  <si>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</si>
  <si>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</si>
  <si>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</si>
  <si>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</si>
  <si>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</si>
  <si>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</si>
  <si>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</si>
  <si>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</si>
  <si>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</si>
  <si>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</si>
  <si>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</si>
  <si>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</si>
  <si>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</si>
  <si>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</si>
  <si>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</si>
  <si>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</si>
  <si>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</si>
  <si>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</si>
  <si>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</si>
  <si>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</si>
  <si>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</si>
  <si>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</si>
  <si>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</si>
  <si>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</si>
  <si>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</si>
  <si>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</si>
  <si>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</si>
  <si>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</si>
  <si>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</si>
  <si>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</si>
  <si>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</si>
  <si>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</si>
  <si>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</si>
  <si>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</si>
  <si>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</si>
  <si>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</si>
  <si>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</si>
  <si>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</si>
  <si>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</si>
  <si>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</si>
  <si>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</si>
  <si>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</si>
  <si>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</si>
  <si>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</si>
  <si>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</si>
  <si>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</si>
  <si>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</si>
  <si>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</si>
  <si>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</si>
  <si>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</si>
  <si>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</si>
  <si>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</si>
  <si>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</si>
  <si>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</si>
  <si>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</si>
  <si>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</si>
  <si>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</si>
  <si>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</si>
  <si>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</si>
  <si>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</si>
  <si>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</si>
  <si>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</si>
  <si>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</si>
  <si>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</si>
  <si>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</si>
  <si>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</si>
  <si>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</si>
  <si>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</si>
  <si>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</si>
  <si>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</si>
  <si>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</si>
  <si>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</si>
  <si>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</si>
  <si>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</si>
  <si>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</si>
  <si>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</si>
  <si>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</si>
  <si>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</si>
  <si>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</si>
  <si>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</si>
  <si>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</si>
  <si>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</si>
  <si>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</si>
  <si>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</si>
  <si>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</si>
  <si>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</si>
  <si>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</si>
  <si>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</si>
  <si>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</si>
  <si>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</si>
  <si>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</si>
  <si>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</si>
  <si>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</si>
  <si>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</si>
  <si>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</si>
  <si>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</si>
  <si>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</si>
  <si>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</si>
  <si>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</si>
  <si>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</si>
  <si>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</si>
  <si>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</si>
  <si>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</si>
  <si>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</si>
  <si>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</si>
  <si>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</si>
  <si>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</si>
  <si>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</si>
  <si>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</si>
  <si>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</si>
  <si>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</si>
  <si>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</si>
  <si>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</si>
  <si>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</si>
  <si>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</si>
  <si>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</si>
  <si>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</si>
  <si>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</si>
  <si>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</si>
  <si>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</si>
  <si>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</si>
  <si>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</si>
  <si>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</si>
  <si>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</si>
  <si>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</si>
  <si>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</si>
  <si>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</si>
  <si>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</si>
  <si>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</si>
  <si>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</si>
  <si>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</si>
  <si>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</si>
  <si>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</si>
  <si>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</si>
  <si>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</si>
  <si>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</si>
  <si>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</si>
  <si>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</si>
  <si>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</si>
  <si>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</si>
  <si>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</si>
  <si>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</si>
  <si>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</si>
  <si>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</si>
  <si>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</si>
  <si>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</si>
  <si>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</si>
  <si>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</si>
  <si>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</si>
  <si>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</si>
  <si>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</si>
  <si>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</si>
  <si>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</si>
  <si>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</si>
  <si>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</si>
  <si>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</si>
  <si>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</si>
  <si>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</si>
  <si>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</si>
  <si>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</si>
  <si>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</si>
  <si>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</si>
  <si>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</si>
  <si>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</si>
  <si>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</si>
  <si>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</si>
  <si>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</si>
  <si>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</si>
  <si>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</si>
  <si>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</si>
  <si>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</si>
  <si>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</si>
  <si>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</si>
  <si>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</si>
  <si>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</si>
  <si>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</si>
  <si>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</si>
  <si>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</si>
  <si>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</si>
  <si>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</si>
  <si>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</si>
  <si>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</si>
  <si>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</si>
  <si>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</si>
  <si>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</si>
  <si>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</si>
  <si>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</si>
  <si>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</si>
  <si>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</si>
  <si>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</si>
  <si>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</si>
  <si>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</si>
  <si>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</si>
  <si>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</si>
  <si>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</si>
  <si>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</si>
  <si>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</si>
  <si>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</si>
  <si>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</si>
  <si>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</si>
  <si>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</si>
  <si>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</si>
  <si>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</si>
  <si>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</si>
  <si>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</si>
  <si>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</si>
  <si>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</si>
  <si>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</si>
  <si>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</si>
  <si>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</si>
  <si>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</si>
  <si>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</si>
  <si>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</si>
  <si>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</si>
  <si>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</si>
  <si>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</si>
  <si>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</si>
  <si>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</si>
  <si>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</si>
  <si>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</si>
  <si>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</si>
  <si>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</si>
  <si>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</si>
  <si>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</si>
  <si>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</si>
  <si>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</si>
  <si>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</si>
  <si>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</si>
  <si>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</si>
  <si>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</si>
  <si>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</si>
  <si>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</si>
  <si>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</si>
  <si>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</si>
  <si>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</si>
  <si>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</si>
  <si>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</si>
  <si>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</si>
  <si>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</si>
  <si>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</si>
  <si>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</si>
  <si>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</si>
  <si>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</si>
  <si>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</si>
  <si>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</si>
  <si>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</si>
  <si>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</si>
  <si>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</si>
  <si>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</si>
  <si>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</si>
  <si>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</si>
  <si>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</si>
  <si>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</si>
  <si>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</si>
  <si>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</si>
  <si>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</si>
  <si>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</si>
  <si>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</si>
  <si>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</si>
  <si>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</si>
  <si>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</si>
  <si>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</si>
  <si>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</si>
  <si>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</si>
  <si>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</si>
  <si>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</si>
  <si>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</si>
  <si>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</si>
  <si>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</si>
  <si>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</si>
  <si>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</si>
  <si>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</si>
  <si>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</si>
  <si>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</si>
  <si>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</si>
  <si>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</si>
  <si>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</si>
  <si>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</si>
  <si>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</si>
  <si>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</si>
  <si>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</si>
  <si>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</si>
  <si>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</si>
  <si>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</si>
  <si>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</si>
  <si>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</si>
  <si>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</si>
  <si>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</si>
  <si>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</si>
  <si>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</si>
  <si>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</si>
  <si>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</si>
  <si>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</si>
  <si>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</si>
  <si>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</si>
  <si>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</si>
  <si>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</si>
  <si>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</si>
  <si>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</si>
  <si>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</si>
  <si>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</si>
  <si>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</si>
  <si>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</si>
  <si>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</si>
  <si>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</si>
  <si>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</si>
  <si>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</si>
  <si>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</si>
  <si>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</si>
  <si>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</si>
  <si>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</si>
  <si>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</si>
  <si>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</si>
  <si>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</si>
  <si>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</si>
  <si>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</si>
  <si>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</si>
  <si>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</si>
  <si>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</si>
  <si>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</si>
  <si>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</si>
  <si>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</si>
  <si>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</si>
  <si>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</si>
  <si>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</si>
  <si>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</si>
  <si>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</si>
  <si>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</si>
  <si>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</si>
  <si>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</si>
  <si>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</si>
  <si>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</si>
  <si>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</si>
  <si>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</si>
  <si>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</si>
  <si>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</si>
  <si>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</si>
  <si>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</si>
  <si>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</si>
  <si>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</si>
  <si>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</si>
  <si>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</si>
  <si>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</si>
  <si>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</si>
  <si>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</si>
  <si>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</si>
  <si>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</si>
  <si>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</si>
  <si>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</si>
  <si>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</si>
  <si>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</si>
  <si>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</si>
  <si>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</si>
  <si>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</si>
  <si>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</si>
  <si>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</si>
  <si>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</si>
  <si>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</si>
  <si>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</si>
  <si>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</si>
  <si>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</si>
  <si>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</si>
  <si>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</si>
  <si>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</si>
  <si>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</si>
  <si>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</si>
  <si>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</si>
  <si>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</si>
  <si>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</si>
  <si>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</si>
  <si>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</si>
  <si>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</si>
  <si>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</si>
  <si>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</si>
  <si>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</si>
  <si>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</si>
  <si>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</si>
  <si>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</si>
  <si>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</si>
  <si>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</si>
  <si>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</si>
  <si>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</si>
  <si>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</si>
  <si>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</si>
  <si>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</si>
  <si>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</si>
  <si>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</si>
  <si>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</si>
  <si>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</si>
  <si>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</si>
  <si>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</si>
  <si>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</si>
  <si>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</si>
  <si>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</si>
  <si>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</si>
  <si>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</si>
  <si>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</si>
  <si>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</si>
  <si>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</si>
  <si>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</si>
  <si>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</si>
  <si>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</si>
  <si>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</si>
  <si>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</si>
  <si>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</si>
  <si>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</si>
  <si>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</si>
  <si>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</si>
  <si>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</si>
  <si>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</si>
  <si>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</si>
  <si>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</si>
  <si>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</si>
  <si>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</si>
  <si>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</si>
  <si>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</si>
  <si>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</si>
  <si>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</si>
  <si>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</si>
  <si>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</si>
  <si>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</si>
  <si>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</si>
  <si>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</si>
  <si>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</si>
  <si>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</si>
  <si>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</si>
  <si>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</si>
  <si>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</si>
  <si>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</si>
  <si>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</si>
  <si>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</si>
  <si>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</si>
  <si>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</si>
  <si>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</si>
  <si>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</si>
  <si>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</si>
  <si>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</si>
  <si>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</si>
  <si>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</si>
  <si>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</si>
  <si>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</si>
  <si>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</si>
  <si>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</si>
  <si>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</si>
  <si>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</si>
  <si>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</si>
  <si>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</si>
  <si>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</si>
  <si>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</si>
  <si>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</si>
  <si>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</si>
  <si>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</si>
  <si>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</si>
  <si>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</si>
  <si>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</si>
  <si>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</si>
  <si>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</si>
  <si>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</si>
  <si>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</si>
  <si>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</si>
  <si>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</si>
  <si>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</si>
  <si>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</si>
  <si>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</si>
  <si>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</si>
  <si>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</si>
  <si>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</si>
  <si>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</si>
  <si>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</si>
  <si>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</si>
  <si>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</si>
  <si>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</si>
  <si>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</si>
  <si>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</si>
  <si>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</si>
  <si>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</si>
  <si>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</si>
  <si>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</si>
  <si>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</si>
  <si>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</si>
  <si>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</si>
  <si>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</si>
  <si>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</si>
  <si>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</si>
  <si>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</si>
  <si>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</si>
  <si>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</si>
  <si>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</si>
  <si>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</si>
  <si>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</si>
  <si>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</si>
  <si>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</si>
  <si>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</si>
  <si>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</si>
  <si>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</si>
  <si>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</si>
  <si>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</si>
  <si>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</si>
  <si>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</si>
  <si>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</si>
  <si>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</si>
  <si>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</si>
  <si>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</si>
  <si>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</si>
  <si>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</si>
  <si>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</si>
  <si>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</si>
  <si>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</si>
  <si>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</si>
  <si>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</si>
  <si>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</si>
  <si>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</si>
  <si>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</si>
  <si>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</si>
  <si>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</si>
  <si>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</si>
  <si>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</si>
  <si>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</si>
  <si>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</si>
  <si>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</si>
  <si>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</si>
  <si>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</si>
  <si>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</si>
  <si>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</si>
  <si>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</si>
  <si>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</si>
  <si>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</si>
  <si>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</si>
  <si>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</si>
  <si>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</si>
  <si>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</si>
  <si>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</si>
  <si>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</si>
  <si>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</si>
  <si>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</si>
  <si>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</si>
  <si>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</si>
  <si>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</si>
  <si>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</si>
  <si>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</si>
  <si>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</si>
  <si>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</si>
  <si>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</si>
  <si>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</si>
  <si>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</si>
  <si>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</si>
  <si>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</si>
  <si>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</si>
  <si>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</si>
  <si>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</si>
  <si>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</si>
  <si>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</si>
  <si>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</si>
  <si>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</si>
  <si>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</si>
  <si>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</si>
  <si>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</si>
  <si>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</si>
  <si>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</si>
  <si>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</si>
  <si>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</si>
  <si>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</si>
  <si>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</si>
  <si>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</si>
  <si>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</si>
  <si>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</si>
  <si>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</si>
  <si>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</si>
  <si>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</si>
  <si>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</si>
  <si>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</si>
  <si>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</si>
  <si>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</si>
  <si>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</si>
  <si>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</si>
  <si>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</si>
  <si>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</si>
  <si>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</si>
  <si>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</si>
  <si>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</si>
  <si>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</si>
  <si>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</si>
  <si>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</si>
  <si>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</si>
  <si>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</si>
  <si>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</si>
  <si>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</si>
  <si>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</si>
  <si>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</si>
  <si>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</si>
  <si>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</si>
  <si>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</si>
  <si>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</si>
  <si>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</si>
  <si>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</si>
  <si>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</si>
  <si>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</si>
  <si>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</si>
  <si>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</si>
  <si>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</si>
  <si>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</si>
  <si>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</si>
  <si>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</si>
  <si>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</si>
  <si>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</si>
  <si>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</si>
  <si>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</si>
  <si>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</si>
  <si>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</si>
  <si>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</si>
  <si>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</si>
  <si>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</si>
  <si>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</si>
  <si>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</si>
  <si>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</si>
  <si>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</si>
  <si>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</si>
  <si>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</si>
  <si>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</si>
  <si>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</si>
  <si>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</si>
  <si>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</si>
  <si>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</si>
  <si>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</si>
  <si>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</si>
  <si>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</si>
  <si>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</si>
  <si>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</si>
  <si>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</si>
  <si>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</si>
  <si>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</si>
  <si>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</si>
  <si>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</si>
  <si>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</si>
  <si>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</si>
  <si>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</si>
  <si>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</si>
  <si>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</si>
  <si>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</si>
  <si>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</si>
  <si>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</si>
  <si>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</si>
  <si>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</si>
  <si>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</si>
  <si>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</si>
  <si>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</si>
  <si>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</si>
  <si>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</si>
  <si>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</si>
  <si>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</si>
  <si>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</si>
  <si>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</si>
  <si>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</si>
  <si>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</si>
  <si>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</si>
  <si>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</si>
  <si>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</si>
  <si>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</si>
  <si>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</si>
  <si>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</si>
  <si>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</si>
  <si>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</si>
  <si>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</si>
  <si>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</si>
  <si>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</si>
  <si>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</si>
  <si>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</si>
  <si>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</si>
  <si>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</si>
  <si>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</si>
  <si>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</si>
  <si>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</si>
  <si>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</si>
  <si>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</si>
  <si>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</si>
  <si>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</si>
  <si>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</si>
  <si>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</si>
  <si>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</si>
  <si>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</si>
  <si>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</si>
  <si>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</si>
  <si>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</si>
  <si>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</si>
  <si>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</si>
  <si>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</si>
  <si>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</si>
  <si>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</si>
  <si>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</si>
  <si>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</si>
  <si>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</si>
  <si>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</si>
  <si>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</si>
  <si>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</si>
  <si>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</si>
  <si>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</si>
  <si>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</si>
  <si>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</si>
  <si>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</si>
  <si>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</si>
  <si>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</si>
  <si>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</si>
  <si>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</si>
  <si>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</si>
  <si>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</si>
  <si>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</si>
  <si>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</si>
  <si>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</si>
  <si>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</si>
  <si>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</si>
  <si>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</si>
  <si>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</si>
  <si>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</si>
  <si>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</si>
  <si>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</si>
  <si>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</si>
  <si>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</si>
  <si>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</si>
  <si>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</si>
  <si>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</si>
  <si>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</si>
  <si>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</si>
  <si>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</si>
  <si>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</si>
  <si>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</si>
  <si>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</si>
  <si>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</si>
  <si>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</si>
  <si>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</si>
  <si>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</si>
  <si>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</si>
  <si>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</si>
  <si>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</si>
  <si>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</si>
  <si>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</si>
  <si>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</si>
  <si>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</si>
  <si>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</si>
  <si>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</si>
  <si>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</si>
  <si>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</si>
  <si>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</si>
  <si>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</si>
  <si>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</si>
  <si>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</si>
  <si>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</si>
  <si>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</si>
  <si>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</si>
  <si>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</si>
  <si>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</si>
  <si>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</si>
  <si>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</si>
  <si>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</si>
  <si>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</si>
  <si>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</si>
  <si>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</si>
  <si>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</si>
  <si>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</si>
  <si>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</si>
  <si>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</si>
  <si>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</si>
  <si>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</si>
  <si>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</si>
  <si>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</si>
  <si>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</si>
  <si>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</si>
  <si>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</si>
  <si>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</si>
  <si>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</si>
  <si>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</si>
  <si>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</si>
  <si>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</si>
  <si>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</si>
  <si>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</si>
  <si>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</si>
  <si>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</si>
  <si>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</si>
  <si>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</si>
  <si>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</si>
  <si>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</si>
  <si>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</si>
  <si>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</si>
  <si>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</si>
  <si>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</si>
  <si>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</si>
  <si>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</si>
  <si>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</si>
  <si>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</si>
  <si>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</si>
  <si>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</si>
  <si>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</si>
  <si>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</si>
  <si>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</si>
  <si>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</si>
  <si>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</si>
  <si>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</si>
  <si>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</si>
  <si>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</si>
  <si>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</si>
  <si>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</si>
  <si>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</si>
  <si>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</si>
  <si>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</si>
  <si>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</si>
  <si>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</si>
  <si>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</si>
  <si>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</si>
  <si>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</si>
  <si>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</si>
  <si>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</si>
  <si>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</si>
  <si>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</si>
  <si>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</si>
  <si>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</si>
  <si>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</si>
  <si>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</si>
  <si>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</si>
  <si>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</si>
  <si>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</si>
  <si>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</si>
  <si>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</si>
  <si>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</si>
  <si>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</si>
  <si>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</si>
  <si>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</si>
  <si>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</si>
  <si>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</si>
  <si>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</si>
  <si>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</si>
  <si>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</si>
  <si>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</si>
  <si>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</si>
  <si>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</si>
  <si>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</si>
  <si>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</si>
  <si>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</si>
  <si>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</si>
  <si>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</si>
  <si>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</si>
  <si>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</si>
  <si>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</si>
  <si>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</si>
  <si>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</si>
  <si>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</si>
  <si>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</si>
  <si>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</si>
  <si>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</si>
  <si>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</si>
  <si>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</si>
  <si>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</si>
  <si>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</si>
  <si>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</si>
  <si>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</si>
  <si>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</si>
  <si>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</si>
  <si>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</si>
  <si>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</si>
  <si>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</si>
  <si>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</si>
  <si>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</si>
  <si>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</si>
  <si>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</si>
  <si>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</si>
  <si>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</si>
  <si>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</si>
  <si>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</si>
  <si>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</si>
  <si>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</si>
  <si>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</si>
  <si>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</si>
  <si>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</si>
  <si>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</si>
  <si>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</si>
  <si>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</si>
  <si>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</si>
  <si>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</si>
  <si>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</si>
  <si>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</si>
  <si>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</si>
  <si>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</si>
  <si>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</si>
  <si>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</si>
  <si>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</si>
  <si>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</si>
  <si>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</si>
  <si>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</si>
  <si>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</si>
  <si>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</si>
  <si>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</si>
  <si>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</si>
  <si>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</si>
  <si>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</si>
  <si>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</si>
  <si>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</si>
  <si>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</si>
  <si>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</si>
  <si>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</si>
  <si>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</si>
  <si>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</si>
  <si>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</si>
  <si>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</si>
  <si>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</si>
  <si>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</si>
  <si>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</si>
  <si>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</si>
  <si>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</si>
  <si>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</si>
  <si>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</si>
  <si>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</si>
  <si>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</si>
  <si>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</si>
  <si>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</si>
  <si>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</si>
  <si>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</si>
  <si>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</si>
  <si>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</si>
  <si>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</si>
  <si>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</si>
  <si>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</si>
  <si>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</si>
  <si>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</si>
  <si>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</si>
  <si>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</si>
  <si>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</si>
  <si>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</si>
  <si>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</si>
  <si>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</si>
  <si>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</si>
  <si>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</si>
  <si>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</si>
  <si>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</si>
  <si>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</si>
  <si>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</si>
  <si>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</si>
  <si>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</si>
  <si>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</si>
  <si>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</si>
  <si>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</si>
  <si>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</si>
  <si>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</si>
  <si>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</si>
  <si>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</si>
  <si>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</si>
  <si>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</si>
  <si>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</si>
  <si>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</si>
  <si>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</si>
  <si>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</si>
  <si>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</si>
  <si>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</si>
  <si>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</si>
  <si>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</si>
  <si>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</si>
  <si>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</si>
  <si>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</si>
  <si>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</si>
  <si>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</si>
  <si>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</si>
  <si>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</si>
  <si>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</si>
  <si>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</si>
  <si>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</si>
  <si>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</si>
  <si>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</si>
  <si>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</si>
  <si>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</si>
  <si>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</si>
  <si>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</si>
  <si>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</si>
  <si>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</si>
  <si>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</si>
  <si>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</si>
  <si>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</si>
  <si>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</si>
  <si>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</si>
  <si>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</si>
  <si>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</si>
  <si>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</si>
  <si>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</si>
  <si>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</si>
  <si>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</si>
  <si>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</si>
  <si>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</si>
  <si>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</si>
  <si>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</si>
  <si>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</si>
  <si>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</si>
  <si>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</si>
  <si>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</si>
  <si>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</si>
  <si>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</si>
  <si>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</si>
  <si>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</si>
  <si>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</si>
  <si>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</si>
  <si>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</si>
  <si>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</si>
  <si>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</si>
  <si>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</si>
  <si>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</si>
  <si>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</si>
  <si>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</si>
  <si>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</si>
  <si>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</si>
  <si>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</si>
  <si>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</si>
  <si>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</si>
  <si>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</si>
  <si>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</si>
  <si>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</si>
  <si>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</si>
  <si>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</si>
  <si>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</si>
  <si>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</si>
  <si>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</si>
  <si>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</si>
  <si>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</si>
  <si>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</si>
  <si>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</si>
  <si>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</si>
  <si>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</si>
  <si>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</si>
  <si>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</si>
  <si>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</si>
  <si>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</si>
  <si>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</si>
  <si>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</si>
  <si>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</si>
  <si>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</si>
  <si>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</si>
  <si>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</si>
  <si>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</si>
  <si>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</si>
  <si>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</si>
  <si>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</si>
  <si>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</si>
  <si>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</si>
  <si>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</si>
  <si>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</si>
  <si>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</si>
  <si>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</si>
  <si>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</si>
  <si>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</si>
  <si>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</si>
  <si>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</si>
  <si>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</si>
  <si>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</si>
  <si>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</si>
  <si>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</si>
  <si>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</si>
  <si>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</si>
  <si>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</si>
  <si>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</si>
  <si>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</si>
  <si>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</si>
  <si>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</si>
  <si>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</si>
  <si>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</si>
  <si>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</si>
  <si>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</si>
  <si>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</si>
  <si>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</si>
  <si>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</si>
  <si>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</si>
  <si>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</si>
  <si>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</si>
  <si>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</si>
  <si>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</si>
  <si>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</si>
  <si>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</si>
  <si>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</si>
  <si>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</si>
  <si>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</si>
  <si>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</si>
  <si>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</si>
  <si>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</si>
  <si>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</si>
  <si>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</si>
  <si>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</si>
  <si>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</si>
  <si>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</si>
  <si>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</si>
  <si>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</si>
  <si>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</si>
  <si>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</si>
  <si>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</si>
  <si>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</si>
  <si>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</si>
  <si>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</si>
  <si>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</si>
  <si>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</si>
  <si>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</si>
  <si>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</si>
  <si>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</si>
  <si>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</si>
  <si>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</si>
  <si>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</si>
  <si>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</si>
  <si>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</si>
  <si>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</si>
  <si>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</si>
  <si>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</si>
  <si>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</si>
  <si>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</si>
  <si>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</si>
  <si>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</si>
  <si>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</si>
  <si>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</si>
  <si>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</si>
  <si>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</si>
  <si>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</si>
  <si>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</si>
  <si>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</si>
  <si>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</si>
  <si>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</si>
  <si>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</si>
  <si>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</si>
  <si>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</si>
  <si>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</si>
  <si>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</si>
  <si>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</si>
  <si>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</si>
  <si>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</si>
  <si>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</si>
  <si>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</si>
  <si>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</si>
  <si>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</si>
  <si>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</si>
  <si>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</si>
  <si>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</si>
  <si>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</si>
  <si>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</si>
  <si>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</si>
  <si>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</si>
  <si>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</si>
  <si>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</si>
  <si>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</si>
  <si>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</si>
  <si>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</si>
  <si>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</si>
  <si>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</si>
  <si>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</si>
  <si>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</si>
  <si>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</si>
  <si>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</si>
  <si>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</si>
  <si>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</si>
  <si>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</si>
  <si>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</si>
  <si>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</si>
  <si>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</si>
  <si>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</si>
  <si>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</si>
  <si>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</si>
  <si>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</si>
  <si>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</si>
  <si>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</si>
  <si>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</si>
  <si>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</si>
  <si>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</si>
  <si>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</si>
  <si>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</si>
  <si>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</si>
  <si>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</si>
  <si>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</si>
  <si>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</si>
  <si>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</si>
  <si>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</si>
  <si>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</si>
  <si>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</si>
  <si>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</si>
  <si>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</si>
  <si>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</si>
  <si>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</si>
  <si>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</si>
  <si>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</si>
  <si>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</si>
  <si>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</si>
  <si>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</si>
  <si>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</si>
  <si>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</si>
  <si>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</si>
  <si>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</si>
  <si>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</si>
  <si>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</si>
  <si>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</si>
  <si>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</si>
  <si>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</si>
  <si>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</si>
  <si>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</si>
  <si>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</si>
  <si>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</si>
  <si>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</si>
  <si>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</si>
  <si>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</si>
  <si>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</si>
  <si>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</si>
  <si>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</si>
  <si>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</si>
  <si>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</si>
  <si>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</si>
  <si>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</si>
  <si>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</si>
  <si>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</si>
  <si>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</si>
  <si>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</si>
  <si>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</si>
  <si>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</si>
  <si>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</si>
  <si>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</si>
  <si>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</si>
  <si>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</si>
  <si>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</si>
  <si>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</si>
  <si>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</si>
  <si>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</si>
  <si>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</si>
  <si>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</si>
  <si>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</si>
  <si>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</si>
  <si>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</si>
  <si>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</si>
  <si>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</si>
  <si>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</si>
  <si>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</si>
  <si>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</si>
  <si>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</si>
  <si>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</si>
  <si>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</si>
  <si>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</si>
  <si>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</si>
  <si>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</si>
  <si>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</si>
  <si>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</si>
  <si>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</si>
  <si>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</si>
  <si>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</si>
  <si>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</si>
  <si>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</si>
  <si>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</si>
  <si>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</si>
  <si>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</si>
  <si>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</si>
  <si>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</si>
  <si>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</si>
  <si>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</si>
  <si>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</si>
  <si>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</si>
  <si>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</si>
  <si>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</si>
  <si>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</si>
  <si>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</si>
  <si>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</si>
  <si>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</si>
  <si>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</si>
  <si>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</si>
  <si>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</si>
  <si>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</si>
  <si>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</si>
  <si>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</si>
  <si>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</si>
  <si>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</si>
  <si>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</si>
  <si>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</si>
  <si>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</si>
  <si>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</si>
  <si>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</si>
  <si>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</si>
  <si>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</si>
  <si>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</si>
  <si>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</si>
  <si>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</si>
  <si>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</si>
  <si>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</si>
  <si>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</si>
  <si>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</si>
  <si>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</si>
  <si>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</si>
  <si>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</si>
  <si>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</si>
  <si>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</si>
  <si>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</si>
  <si>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</si>
  <si>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</si>
  <si>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</si>
  <si>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</si>
  <si>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</si>
  <si>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</si>
  <si>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</si>
  <si>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</si>
  <si>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</si>
  <si>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</si>
  <si>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</si>
  <si>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</si>
  <si>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</si>
  <si>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</si>
  <si>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</si>
  <si>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</si>
  <si>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</si>
  <si>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</si>
  <si>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</si>
  <si>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</si>
  <si>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</si>
  <si>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</si>
  <si>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</si>
  <si>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</si>
  <si>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</si>
  <si>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</si>
  <si>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</si>
  <si>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</si>
  <si>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</si>
  <si>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</si>
  <si>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</si>
  <si>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</si>
  <si>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</si>
  <si>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</si>
  <si>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</si>
  <si>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</si>
  <si>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</si>
  <si>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</si>
  <si>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</si>
  <si>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</si>
  <si>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</si>
  <si>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</si>
  <si>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</si>
  <si>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</si>
  <si>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</si>
  <si>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</si>
  <si>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</si>
  <si>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</si>
  <si>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</si>
  <si>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</si>
  <si>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</si>
  <si>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</si>
  <si>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</si>
  <si>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</si>
  <si>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</si>
  <si>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</si>
  <si>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</si>
  <si>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</si>
  <si>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</si>
  <si>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</si>
  <si>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</si>
  <si>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</si>
  <si>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</si>
  <si>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</si>
  <si>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</si>
  <si>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</si>
  <si>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</si>
  <si>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</si>
  <si>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</si>
  <si>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</si>
  <si>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</si>
  <si>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</si>
  <si>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</si>
  <si>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</si>
  <si>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</si>
  <si>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</si>
  <si>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</si>
  <si>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</si>
  <si>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</si>
  <si>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</si>
  <si>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</si>
  <si>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</si>
  <si>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</si>
  <si>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</si>
  <si>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</si>
  <si>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</si>
  <si>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</si>
  <si>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</si>
  <si>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</si>
  <si>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</si>
  <si>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</si>
  <si>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</si>
  <si>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</si>
  <si>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</si>
  <si>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</si>
  <si>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</si>
  <si>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</si>
  <si>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</si>
  <si>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</si>
  <si>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</si>
  <si>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</si>
  <si>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</si>
  <si>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</si>
  <si>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</si>
  <si>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</si>
  <si>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</si>
  <si>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</si>
  <si>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</si>
  <si>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</si>
  <si>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</si>
  <si>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</si>
  <si>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</si>
  <si>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</si>
  <si>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</si>
  <si>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</si>
  <si>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</si>
  <si>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</si>
  <si>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</si>
  <si>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</si>
  <si>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</si>
  <si>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</si>
  <si>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</si>
  <si>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</si>
  <si>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</si>
  <si>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</si>
  <si>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</si>
  <si>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</si>
  <si>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</si>
  <si>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</si>
  <si>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</si>
  <si>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</si>
  <si>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</si>
  <si>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</si>
  <si>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</si>
  <si>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</si>
  <si>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</si>
  <si>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</si>
  <si>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</si>
  <si>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</si>
  <si>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</si>
  <si>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</si>
  <si>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</si>
  <si>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</si>
  <si>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</si>
  <si>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</si>
  <si>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</si>
  <si>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</si>
  <si>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</si>
  <si>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</si>
  <si>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</si>
  <si>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</si>
  <si>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</si>
  <si>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</si>
  <si>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</si>
  <si>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</si>
  <si>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</si>
  <si>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</si>
  <si>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</si>
  <si>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</si>
  <si>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</si>
  <si>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</si>
  <si>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</si>
  <si>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</si>
  <si>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</si>
  <si>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</si>
  <si>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</si>
  <si>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</si>
  <si>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</si>
  <si>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</si>
  <si>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</si>
  <si>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</si>
  <si>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</si>
  <si>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</si>
  <si>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</si>
  <si>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</si>
  <si>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</si>
  <si>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</si>
  <si>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</si>
  <si>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</si>
  <si>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</si>
  <si>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</si>
  <si>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</si>
  <si>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</si>
  <si>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</si>
  <si>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</si>
  <si>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</si>
  <si>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</si>
  <si>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</si>
  <si>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</si>
  <si>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</si>
  <si>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</si>
  <si>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</si>
  <si>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</si>
  <si>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</si>
  <si>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</si>
  <si>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</si>
  <si>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</si>
  <si>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</si>
  <si>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</si>
  <si>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</si>
  <si>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</si>
  <si>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</si>
  <si>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</si>
  <si>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</si>
  <si>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</si>
  <si>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</si>
  <si>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</si>
  <si>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</si>
  <si>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</si>
  <si>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</si>
  <si>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</si>
  <si>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</si>
  <si>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</si>
  <si>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</si>
  <si>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</si>
  <si>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</si>
  <si>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</si>
  <si>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</si>
  <si>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</si>
  <si>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</si>
  <si>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</si>
  <si>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</si>
  <si>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</si>
  <si>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</si>
  <si>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</si>
  <si>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</si>
  <si>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</si>
  <si>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</si>
  <si>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</si>
  <si>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</si>
  <si>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</si>
  <si>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</si>
  <si>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</si>
  <si>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</si>
  <si>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</si>
  <si>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</si>
  <si>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</si>
  <si>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</si>
  <si>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</si>
  <si>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</si>
  <si>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</si>
  <si>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</si>
  <si>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</si>
  <si>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</si>
  <si>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</si>
  <si>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</si>
  <si>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</si>
  <si>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</si>
  <si>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</si>
  <si>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</si>
  <si>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</si>
  <si>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</si>
  <si>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</si>
  <si>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</si>
  <si>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</si>
  <si>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</si>
  <si>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</si>
  <si>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</si>
  <si>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</si>
  <si>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</si>
  <si>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</si>
  <si>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</si>
  <si>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</si>
  <si>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</si>
  <si>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</si>
  <si>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</si>
  <si>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</si>
  <si>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</si>
  <si>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</si>
  <si>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</si>
  <si>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</si>
  <si>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</si>
  <si>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</si>
  <si>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</si>
  <si>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</si>
  <si>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</si>
  <si>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</si>
  <si>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</si>
  <si>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</si>
  <si>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</si>
  <si>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</si>
  <si>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</si>
  <si>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</si>
  <si>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</si>
  <si>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</si>
  <si>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</si>
  <si>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</si>
  <si>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</si>
  <si>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</si>
  <si>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</si>
  <si>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</si>
  <si>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</si>
  <si>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</si>
  <si>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</si>
  <si>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</si>
  <si>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</si>
  <si>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</si>
  <si>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</si>
  <si>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</si>
  <si>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</si>
  <si>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</si>
  <si>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</si>
  <si>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</si>
  <si>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</si>
  <si>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</si>
  <si>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</si>
  <si>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</si>
  <si>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</si>
  <si>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</si>
  <si>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</si>
  <si>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</si>
  <si>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</si>
  <si>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</si>
  <si>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</si>
  <si>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</si>
  <si>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</si>
  <si>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</si>
  <si>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</si>
  <si>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</si>
  <si>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</si>
  <si>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</si>
  <si>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</si>
  <si>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</si>
  <si>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</si>
  <si>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</si>
  <si>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</si>
  <si>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</si>
  <si>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</si>
  <si>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</si>
  <si>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</si>
  <si>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</si>
  <si>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</si>
  <si>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</si>
  <si>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</si>
  <si>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</si>
  <si>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</si>
  <si>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</si>
  <si>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</si>
  <si>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</si>
  <si>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</si>
  <si>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</si>
  <si>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</si>
  <si>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</si>
  <si>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</si>
  <si>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</si>
  <si>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</si>
  <si>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</si>
  <si>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</si>
  <si>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</si>
  <si>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</si>
  <si>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</si>
  <si>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</si>
  <si>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</si>
  <si>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</si>
  <si>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</si>
  <si>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</si>
  <si>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</si>
  <si>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</si>
  <si>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</si>
  <si>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</si>
  <si>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</si>
  <si>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</si>
  <si>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</si>
  <si>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</si>
  <si>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</si>
  <si>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</si>
  <si>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</si>
  <si>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</si>
  <si>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</si>
  <si>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</si>
  <si>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</si>
  <si>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</si>
  <si>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</si>
  <si>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</si>
  <si>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</si>
  <si>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</si>
  <si>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</si>
  <si>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</si>
  <si>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</si>
  <si>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</si>
  <si>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</si>
  <si>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</si>
  <si>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</si>
  <si>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</si>
  <si>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</si>
  <si>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</si>
  <si>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</si>
  <si>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</si>
  <si>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</si>
  <si>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</si>
  <si>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</si>
  <si>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</si>
  <si>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</si>
  <si>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</si>
  <si>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</si>
  <si>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</si>
  <si>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</si>
  <si>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</si>
  <si>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</si>
  <si>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</si>
  <si>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</si>
  <si>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</si>
  <si>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</si>
  <si>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</si>
  <si>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</si>
  <si>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</si>
  <si>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</si>
  <si>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</si>
  <si>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</si>
  <si>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</si>
  <si>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</si>
  <si>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</si>
  <si>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</si>
  <si>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</si>
  <si>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</si>
  <si>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</si>
  <si>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</si>
  <si>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</si>
  <si>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</si>
  <si>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</si>
  <si>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</si>
  <si>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</si>
  <si>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</si>
  <si>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</si>
  <si>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</si>
  <si>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</si>
  <si>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</si>
  <si>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</si>
  <si>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</si>
  <si>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</si>
  <si>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</si>
  <si>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</si>
  <si>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</si>
  <si>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</si>
  <si>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</si>
  <si>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</si>
  <si>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</si>
  <si>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</si>
  <si>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</si>
  <si>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</si>
  <si>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</si>
  <si>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</si>
  <si>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</si>
  <si>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</si>
  <si>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</si>
  <si>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</si>
  <si>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</si>
  <si>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</si>
  <si>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</si>
  <si>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</si>
  <si>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</si>
  <si>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</si>
  <si>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</si>
  <si>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</si>
  <si>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</si>
  <si>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</si>
  <si>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</si>
  <si>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</si>
  <si>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</si>
  <si>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</si>
  <si>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</si>
  <si>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</si>
  <si>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</si>
  <si>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</si>
  <si>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</si>
  <si>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</si>
  <si>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</si>
  <si>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</si>
  <si>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</si>
  <si>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</si>
  <si>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</si>
  <si>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</si>
  <si>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</si>
  <si>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</si>
  <si>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</si>
  <si>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</si>
  <si>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</si>
  <si>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</si>
  <si>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</si>
  <si>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</si>
  <si>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</si>
  <si>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</si>
  <si>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</si>
  <si>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</si>
  <si>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</si>
  <si>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</si>
  <si>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</si>
  <si>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</si>
  <si>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</si>
  <si>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</si>
  <si>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</si>
  <si>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</si>
  <si>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</si>
  <si>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</si>
  <si>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</si>
  <si>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</si>
  <si>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</si>
  <si>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</si>
  <si>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</si>
  <si>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</si>
  <si>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</si>
  <si>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</si>
  <si>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</si>
  <si>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</si>
  <si>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</si>
  <si>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</si>
  <si>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</si>
  <si>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</si>
  <si>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</si>
  <si>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</si>
  <si>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</si>
  <si>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</si>
  <si>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</si>
  <si>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</si>
  <si>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</si>
  <si>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</si>
  <si>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</si>
  <si>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</si>
  <si>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</si>
  <si>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</si>
  <si>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</si>
  <si>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</si>
  <si>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</si>
  <si>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</si>
  <si>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</si>
  <si>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</si>
  <si>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</si>
  <si>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</si>
  <si>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</si>
  <si>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</si>
  <si>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</si>
  <si>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</si>
  <si>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</si>
  <si>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</si>
  <si>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</si>
  <si>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</si>
  <si>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</si>
  <si>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</si>
  <si>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</si>
  <si>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</si>
  <si>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</si>
  <si>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</si>
  <si>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</si>
  <si>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</si>
  <si>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</si>
  <si>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</si>
  <si>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</si>
  <si>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</si>
  <si>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</si>
  <si>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</si>
  <si>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</si>
  <si>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</si>
  <si>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</si>
  <si>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</si>
  <si>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</si>
  <si>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</si>
  <si>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</si>
  <si>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</si>
  <si>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</si>
  <si>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</si>
  <si>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</si>
  <si>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</si>
  <si>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</si>
  <si>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</si>
  <si>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</si>
  <si>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</si>
  <si>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</si>
  <si>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</si>
  <si>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</si>
  <si>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</si>
  <si>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</si>
  <si>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</si>
  <si>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</si>
  <si>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</si>
  <si>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</si>
  <si>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</si>
  <si>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</si>
  <si>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</si>
  <si>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</si>
  <si>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</si>
  <si>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</si>
  <si>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</si>
  <si>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</si>
  <si>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</si>
  <si>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</si>
  <si>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</si>
  <si>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</si>
  <si>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</si>
  <si>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</si>
  <si>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</si>
  <si>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</si>
  <si>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</si>
  <si>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</si>
  <si>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</si>
  <si>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</si>
  <si>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</si>
  <si>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</si>
  <si>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</si>
  <si>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</si>
  <si>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</si>
  <si>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</si>
  <si>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</si>
  <si>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</si>
  <si>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</si>
  <si>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</si>
  <si>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</si>
  <si>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</si>
  <si>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</si>
  <si>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</si>
  <si>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</si>
  <si>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</si>
  <si>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</si>
  <si>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</si>
  <si>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</si>
  <si>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</si>
  <si>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</si>
  <si>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</si>
  <si>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</si>
  <si>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</si>
  <si>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</si>
  <si>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</si>
  <si>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</si>
  <si>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</si>
  <si>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</si>
  <si>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</si>
  <si>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</si>
  <si>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</si>
  <si>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</si>
  <si>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</si>
  <si>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</si>
  <si>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</si>
  <si>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</si>
  <si>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</si>
  <si>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</si>
  <si>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</si>
  <si>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</si>
  <si>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</si>
  <si>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</si>
  <si>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</si>
  <si>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</si>
  <si>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</si>
  <si>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</si>
  <si>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</si>
  <si>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</si>
  <si>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</si>
  <si>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</si>
  <si>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</si>
  <si>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</si>
  <si>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</si>
  <si>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</si>
  <si>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</si>
  <si>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</si>
  <si>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</si>
  <si>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</si>
  <si>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</si>
  <si>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</si>
  <si>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</si>
  <si>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</si>
  <si>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</si>
  <si>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</si>
  <si>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</si>
  <si>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</si>
  <si>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</si>
  <si>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</si>
  <si>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</si>
  <si>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</si>
  <si>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</si>
  <si>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</si>
  <si>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</si>
  <si>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</si>
  <si>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</si>
  <si>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</si>
  <si>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</si>
  <si>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</si>
  <si>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</si>
  <si>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</si>
  <si>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</si>
  <si>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</si>
  <si>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</si>
  <si>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</si>
  <si>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</si>
  <si>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</si>
  <si>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</si>
  <si>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</si>
  <si>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</si>
  <si>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</si>
  <si>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</si>
  <si>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</si>
  <si>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</si>
  <si>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</si>
  <si>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</si>
  <si>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</si>
  <si>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</si>
  <si>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</si>
  <si>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</si>
  <si>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</si>
  <si>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</si>
  <si>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</si>
  <si>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</si>
  <si>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</si>
  <si>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</si>
  <si>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</si>
  <si>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</si>
  <si>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</si>
  <si>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</si>
  <si>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</si>
  <si>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</si>
  <si>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</si>
  <si>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</si>
  <si>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</si>
  <si>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</si>
  <si>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</si>
  <si>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</si>
  <si>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</si>
  <si>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</si>
  <si>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</si>
  <si>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</si>
  <si>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</si>
  <si>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</si>
  <si>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</si>
  <si>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</si>
  <si>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</si>
  <si>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</si>
  <si>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</si>
  <si>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</si>
  <si>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</si>
  <si>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</si>
  <si>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</si>
  <si>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</si>
  <si>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</si>
  <si>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</si>
  <si>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</si>
  <si>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</si>
  <si>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</si>
  <si>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</si>
  <si>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</si>
  <si>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</si>
  <si>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</si>
  <si>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</si>
  <si>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</si>
  <si>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</si>
  <si>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</si>
  <si>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</si>
  <si>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</si>
  <si>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</si>
  <si>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</si>
  <si>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</si>
  <si>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</si>
  <si>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</si>
  <si>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</si>
  <si>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</si>
  <si>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</si>
  <si>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</si>
  <si>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</si>
  <si>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</si>
  <si>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</si>
  <si>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</si>
  <si>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</si>
  <si>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</si>
  <si>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</si>
  <si>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</si>
  <si>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</si>
  <si>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</si>
  <si>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</si>
  <si>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</si>
  <si>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</si>
  <si>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</si>
  <si>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</si>
  <si>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</si>
  <si>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</si>
  <si>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</si>
  <si>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</si>
  <si>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</si>
  <si>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</si>
  <si>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</si>
  <si>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</si>
  <si>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</si>
  <si>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</si>
  <si>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</si>
  <si>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</si>
  <si>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</si>
  <si>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</si>
  <si>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</si>
  <si>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</si>
  <si>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</si>
  <si>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</si>
  <si>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</si>
  <si>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</si>
  <si>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</si>
  <si>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</si>
  <si>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</si>
  <si>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</si>
  <si>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</si>
  <si>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</si>
  <si>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</si>
  <si>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</si>
  <si>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</si>
  <si>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</si>
  <si>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</si>
  <si>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</si>
  <si>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</si>
  <si>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</si>
  <si>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</si>
  <si>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</si>
  <si>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</si>
  <si>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</si>
  <si>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</si>
  <si>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</si>
  <si>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</si>
  <si>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</si>
  <si>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</si>
  <si>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</si>
  <si>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</si>
  <si>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</si>
  <si>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</si>
  <si>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</si>
  <si>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</si>
  <si>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</si>
  <si>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</si>
  <si>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</si>
  <si>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</si>
  <si>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</si>
  <si>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</si>
  <si>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</si>
  <si>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</si>
  <si>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</si>
  <si>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</si>
  <si>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</si>
  <si>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</si>
  <si>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</si>
  <si>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</si>
  <si>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</si>
  <si>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</si>
  <si>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</si>
  <si>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</si>
  <si>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</si>
  <si>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</si>
  <si>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</si>
  <si>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</si>
  <si>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</si>
  <si>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</si>
  <si>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</si>
  <si>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</si>
  <si>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</si>
  <si>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</si>
  <si>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</si>
  <si>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</si>
  <si>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</si>
  <si>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</si>
  <si>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</si>
  <si>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</si>
  <si>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</si>
  <si>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</si>
  <si>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</si>
  <si>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</si>
  <si>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</si>
  <si>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</si>
  <si>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</si>
  <si>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</si>
  <si>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</si>
  <si>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</si>
  <si>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</si>
  <si>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</si>
  <si>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</si>
  <si>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</si>
  <si>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</si>
  <si>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</si>
  <si>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</si>
  <si>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</si>
  <si>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</si>
  <si>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</si>
  <si>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</si>
  <si>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</si>
  <si>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</si>
  <si>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</si>
  <si>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</si>
  <si>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</si>
  <si>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</si>
  <si>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</si>
  <si>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</si>
  <si>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</si>
  <si>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</si>
  <si>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</si>
  <si>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</si>
  <si>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</si>
  <si>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</si>
  <si>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</si>
  <si>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</si>
  <si>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</si>
  <si>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</si>
  <si>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</si>
  <si>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</si>
  <si>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</si>
  <si>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</si>
  <si>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</si>
  <si>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</si>
  <si>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</si>
  <si>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</si>
  <si>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</si>
  <si>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</si>
  <si>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</si>
  <si>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</si>
  <si>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</si>
  <si>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</si>
  <si>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</si>
  <si>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</si>
  <si>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</si>
  <si>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</si>
  <si>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</si>
  <si>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</si>
  <si>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</si>
  <si>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</si>
  <si>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</si>
  <si>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</si>
  <si>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</si>
  <si>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</si>
  <si>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</si>
  <si>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</si>
  <si>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</si>
  <si>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</si>
  <si>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</si>
  <si>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</si>
  <si>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</si>
  <si>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</si>
  <si>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</si>
  <si>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</si>
  <si>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</si>
  <si>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</si>
  <si>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</si>
  <si>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</si>
  <si>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</si>
  <si>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</si>
  <si>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</si>
  <si>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</si>
  <si>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</si>
  <si>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</si>
  <si>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</si>
  <si>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</si>
  <si>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</si>
  <si>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</si>
  <si>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</si>
  <si>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</si>
  <si>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</si>
  <si>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</si>
  <si>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</si>
  <si>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</si>
  <si>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</si>
  <si>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</si>
  <si>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</si>
  <si>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</si>
  <si>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</si>
  <si>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</si>
  <si>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</si>
  <si>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</si>
  <si>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</si>
  <si>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</si>
  <si>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</si>
  <si>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</si>
  <si>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</si>
  <si>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</si>
  <si>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</si>
  <si>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</si>
  <si>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</si>
  <si>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</si>
  <si>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</si>
  <si>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</si>
  <si>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</si>
  <si>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</si>
  <si>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</si>
  <si>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</si>
  <si>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</si>
  <si>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</si>
  <si>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</si>
  <si>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</si>
  <si>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</si>
  <si>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</si>
  <si>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</si>
  <si>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</si>
  <si>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</si>
  <si>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</si>
  <si>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</si>
  <si>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</si>
  <si>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</si>
  <si>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</si>
  <si>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</si>
  <si>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</si>
  <si>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</si>
  <si>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</si>
  <si>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</si>
  <si>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</si>
  <si>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</si>
  <si>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</si>
  <si>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</si>
  <si>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</si>
  <si>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</si>
  <si>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</si>
  <si>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</si>
  <si>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</si>
  <si>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</si>
  <si>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</si>
  <si>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</si>
  <si>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</si>
  <si>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</si>
  <si>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</si>
  <si>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</si>
  <si>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</si>
  <si>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</si>
  <si>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</si>
  <si>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</si>
  <si>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</si>
  <si>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</si>
  <si>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</si>
  <si>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</si>
  <si>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</si>
  <si>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</si>
  <si>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</si>
  <si>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</si>
  <si>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</si>
  <si>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</si>
  <si>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</si>
  <si>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</si>
  <si>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</si>
  <si>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</si>
  <si>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</si>
  <si>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</si>
  <si>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</si>
  <si>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</si>
  <si>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</si>
  <si>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</si>
  <si>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</si>
  <si>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</si>
  <si>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</si>
  <si>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</si>
  <si>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</si>
  <si>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</si>
  <si>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</si>
  <si>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</si>
  <si>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</si>
  <si>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</si>
  <si>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</si>
  <si>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</si>
  <si>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</si>
  <si>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</si>
  <si>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</si>
  <si>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</si>
  <si>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</si>
  <si>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</si>
  <si>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</si>
  <si>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</si>
  <si>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</si>
  <si>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</si>
  <si>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</si>
  <si>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</si>
  <si>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</si>
  <si>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</si>
  <si>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</si>
  <si>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</si>
  <si>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</si>
  <si>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</si>
  <si>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</si>
  <si>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</si>
  <si>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</si>
  <si>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</si>
  <si>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</si>
  <si>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</si>
  <si>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</si>
  <si>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</si>
  <si>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</si>
  <si>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</si>
  <si>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</si>
  <si>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</si>
  <si>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</si>
  <si>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</si>
  <si>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</si>
  <si>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</si>
  <si>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</si>
  <si>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</si>
  <si>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</si>
  <si>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</si>
  <si>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</si>
  <si>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</si>
  <si>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</si>
  <si>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</si>
  <si>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</si>
  <si>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</si>
  <si>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</si>
  <si>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</si>
  <si>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</si>
  <si>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</si>
  <si>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</si>
  <si>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</si>
  <si>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</si>
  <si>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</si>
  <si>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</si>
  <si>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</si>
  <si>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</si>
  <si>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</si>
  <si>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</si>
  <si>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</si>
  <si>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</si>
  <si>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</si>
  <si>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</si>
  <si>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</si>
  <si>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</si>
  <si>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</si>
  <si>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</si>
  <si>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</si>
  <si>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</si>
  <si>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</si>
  <si>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</si>
  <si>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</si>
  <si>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</si>
  <si>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</si>
  <si>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</si>
  <si>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</si>
  <si>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</si>
  <si>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</si>
  <si>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</si>
  <si>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</si>
  <si>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</si>
  <si>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</si>
  <si>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</si>
  <si>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</si>
  <si>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</si>
  <si>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</si>
  <si>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</si>
  <si>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</si>
  <si>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</si>
  <si>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</si>
  <si>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</si>
  <si>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</si>
  <si>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</si>
  <si>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</si>
  <si>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</si>
  <si>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</si>
  <si>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</si>
  <si>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</si>
  <si>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</si>
  <si>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</si>
  <si>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</si>
  <si>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</si>
  <si>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</si>
  <si>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</si>
  <si>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</si>
  <si>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</si>
  <si>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</si>
  <si>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</si>
  <si>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</si>
  <si>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</si>
  <si>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</si>
  <si>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</si>
  <si>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</si>
  <si>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</si>
  <si>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</si>
  <si>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</si>
  <si>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</si>
  <si>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</si>
  <si>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</si>
  <si>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</si>
  <si>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</si>
  <si>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</si>
  <si>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</si>
  <si>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</si>
  <si>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</si>
  <si>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</si>
  <si>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</si>
  <si>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</si>
  <si>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</si>
  <si>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</si>
  <si>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</si>
  <si>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</si>
  <si>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</si>
  <si>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</si>
  <si>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</si>
  <si>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</si>
  <si>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</si>
  <si>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</si>
  <si>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</si>
  <si>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</si>
  <si>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</si>
  <si>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</si>
  <si>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</si>
  <si>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</si>
  <si>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</si>
  <si>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</si>
  <si>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</si>
  <si>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</si>
  <si>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</si>
  <si>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</si>
  <si>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</si>
  <si>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</si>
  <si>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</si>
  <si>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</si>
  <si>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</si>
  <si>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</si>
  <si>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</si>
  <si>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</si>
  <si>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</si>
  <si>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</si>
  <si>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</si>
  <si>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</si>
  <si>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</si>
  <si>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</si>
  <si>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</si>
  <si>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</si>
  <si>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</si>
  <si>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</si>
  <si>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</si>
  <si>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</si>
  <si>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</si>
  <si>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</si>
  <si>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</si>
  <si>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</si>
  <si>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</si>
  <si>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</si>
  <si>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</si>
  <si>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</si>
  <si>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</si>
  <si>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</si>
  <si>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</si>
  <si>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</si>
  <si>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</si>
  <si>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</si>
  <si>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</si>
  <si>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</si>
  <si>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</si>
  <si>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</si>
  <si>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</si>
  <si>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</si>
  <si>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</si>
  <si>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</si>
  <si>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</si>
  <si>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</si>
  <si>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</si>
  <si>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</si>
  <si>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</si>
  <si>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</si>
  <si>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</si>
  <si>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</si>
  <si>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</si>
  <si>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</si>
  <si>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</si>
  <si>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</si>
  <si>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</si>
  <si>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</si>
  <si>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</si>
  <si>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</si>
  <si>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</si>
  <si>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</si>
  <si>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</si>
  <si>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</si>
  <si>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</si>
  <si>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</si>
  <si>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</si>
  <si>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</si>
  <si>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</si>
  <si>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</si>
  <si>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</si>
  <si>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</si>
  <si>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</si>
  <si>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</si>
  <si>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</si>
  <si>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</si>
  <si>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</si>
  <si>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</si>
  <si>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</si>
  <si>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</si>
  <si>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</si>
  <si>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</si>
  <si>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</si>
  <si>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</si>
  <si>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</si>
  <si>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</si>
  <si>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</si>
  <si>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</si>
  <si>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</si>
  <si>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</si>
  <si>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</si>
  <si>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</si>
  <si>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</si>
  <si>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</si>
  <si>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</si>
  <si>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</si>
  <si>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</si>
  <si>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</si>
  <si>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</si>
  <si>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</si>
  <si>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</si>
  <si>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</si>
  <si>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</si>
  <si>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</si>
  <si>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</si>
  <si>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x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</si>
  <si>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</si>
  <si>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</si>
  <si>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</si>
  <si>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</si>
  <si>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</si>
  <si>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</si>
  <si>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</si>
  <si>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</si>
  <si>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</si>
  <si>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</si>
  <si>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</si>
  <si>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</si>
  <si>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</si>
  <si>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</si>
  <si>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</si>
  <si>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</si>
  <si>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</si>
  <si>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</si>
  <si>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</si>
  <si>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</si>
  <si>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</si>
  <si>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</si>
  <si>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</si>
  <si>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</si>
  <si>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</si>
  <si>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</si>
  <si>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</si>
  <si>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</si>
  <si>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</si>
  <si>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</si>
  <si>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</si>
  <si>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</si>
  <si>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</si>
  <si>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</si>
  <si>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</si>
  <si>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</si>
  <si>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</si>
  <si>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</si>
  <si>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</si>
  <si>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</si>
  <si>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</si>
  <si>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</si>
  <si>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</si>
  <si>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</si>
  <si>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</si>
  <si>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</si>
  <si>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</si>
  <si>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</si>
  <si>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</si>
  <si>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</si>
  <si>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</si>
  <si>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</si>
  <si>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</si>
  <si>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</si>
  <si>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</si>
  <si>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</si>
  <si>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</si>
  <si>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</si>
  <si>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</si>
  <si>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</si>
  <si>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</si>
  <si>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</si>
  <si>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</si>
  <si>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</si>
  <si>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</si>
  <si>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</si>
  <si>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</si>
  <si>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</si>
  <si>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</si>
  <si>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</si>
  <si>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</si>
  <si>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</si>
  <si>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</si>
  <si>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</si>
  <si>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</si>
  <si>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</si>
  <si>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</si>
  <si>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</si>
  <si>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</si>
  <si>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</si>
  <si>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Nuber Canceled</t>
  </si>
  <si>
    <t>Total Projects</t>
  </si>
  <si>
    <t xml:space="preserve">Percentage Succesful </t>
  </si>
  <si>
    <t>Percentage 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</si>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</sst>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Fill="1" applyAlignment="1">
      <alignment horizontal="center"/>
    </xf>
    <xf numFmtId="167" fontId="0" fillId="0" borderId="0" xfId="0" applyNumberFormat="1"/>
    <xf numFmtId="167" fontId="0" fillId="0" borderId="0" xfId="0" applyNumberFormat="1" applyAlignment="1">
      <alignment horizontal="left" indent="1"/>
    </xf>
    <xf numFmtId="10" fontId="0" fillId="0" borderId="0" xfId="0" applyNumberFormat="1"/>
    <xf numFmtId="0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9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[Spahr, Zachary StarterBookHW.xlsx]Category Pivot Table!PivotTable5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Successes and failures based on Category of kick starter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A-D745-AC73-9D0C78998F4F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2A-D745-AC73-9D0C78998F4F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2A-D745-AC73-9D0C78998F4F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2A-D745-AC73-9D0C78998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049423"/>
        <c:axId val="617051055"/>
      </c:barChart>
      <c:catAx>
        <c:axId val="617049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51055"/>
        <c:crosses val="autoZero"/>
        <c:auto val="1"/>
        <c:lblAlgn val="ctr"/>
        <c:lblOffset val="100"/>
        <c:noMultiLvlLbl val="0"/>
      </c:catAx>
      <c:valAx>
        <c:axId val="61705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Kickstarters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4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[Spahr, Zachary StarterBookHW.xlsx]Sub Category Pivot Table!PivotTable6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</a:t>
            </a:r>
            <a:r>
              <a:rPr lang="en-US" baseline="0"/>
              <a:t> for Sub-category of kickstarters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3-F640-84BB-B9CC7B0E9890}"/>
            </c:ext>
          </c:extLst>
        </c:ser>
        <c:ser>
          <c:idx val="1"/>
          <c:order val="1"/>
          <c:tx>
            <c:strRef>
              <c:f>'Sub 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D3-F640-84BB-B9CC7B0E9890}"/>
            </c:ext>
          </c:extLst>
        </c:ser>
        <c:ser>
          <c:idx val="2"/>
          <c:order val="2"/>
          <c:tx>
            <c:strRef>
              <c:f>'Sub 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D3-F640-84BB-B9CC7B0E9890}"/>
            </c:ext>
          </c:extLst>
        </c:ser>
        <c:ser>
          <c:idx val="3"/>
          <c:order val="3"/>
          <c:tx>
            <c:strRef>
              <c:f>'Sub 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D3-F640-84BB-B9CC7B0E9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6102495"/>
        <c:axId val="617083359"/>
      </c:barChart>
      <c:catAx>
        <c:axId val="606102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 of Kickstarter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83359"/>
        <c:crosses val="autoZero"/>
        <c:auto val="1"/>
        <c:lblAlgn val="ctr"/>
        <c:lblOffset val="100"/>
        <c:noMultiLvlLbl val="0"/>
      </c:catAx>
      <c:valAx>
        <c:axId val="61708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Kickstarters Attempted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10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[Spahr, Zachary StarterBookHW.xlsx]Dates Pivot Table 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Results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Pivot Table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'Dates Pivot Table 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'Dates Pivot Table 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1-C246-8DD5-372F82F5C1E4}"/>
            </c:ext>
          </c:extLst>
        </c:ser>
        <c:ser>
          <c:idx val="1"/>
          <c:order val="1"/>
          <c:tx>
            <c:strRef>
              <c:f>'Dates Pivot Table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'Dates Pivot Table 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'Dates Pivot Table 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51-C246-8DD5-372F82F5C1E4}"/>
            </c:ext>
          </c:extLst>
        </c:ser>
        <c:ser>
          <c:idx val="2"/>
          <c:order val="2"/>
          <c:tx>
            <c:strRef>
              <c:f>'Dates Pivot Table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'Dates Pivot Table 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'Dates Pivot Table 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51-C246-8DD5-372F82F5C1E4}"/>
            </c:ext>
          </c:extLst>
        </c:ser>
        <c:ser>
          <c:idx val="3"/>
          <c:order val="3"/>
          <c:tx>
            <c:strRef>
              <c:f>'Dates Pivot Table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'Dates Pivot Table 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'Dates Pivot Table 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51-C246-8DD5-372F82F5C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083887"/>
        <c:axId val="605085519"/>
      </c:lineChart>
      <c:catAx>
        <c:axId val="605083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085519"/>
        <c:crosses val="autoZero"/>
        <c:auto val="1"/>
        <c:lblAlgn val="ctr"/>
        <c:lblOffset val="100"/>
        <c:noMultiLvlLbl val="0"/>
      </c:catAx>
      <c:valAx>
        <c:axId val="60508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Kickstarters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08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59-E14E-BF10-2A3EF83A5CEB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59-E14E-BF10-2A3EF83A5CEB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59-E14E-BF10-2A3EF83A5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523999"/>
        <c:axId val="780436383"/>
      </c:lineChart>
      <c:catAx>
        <c:axId val="78652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436383"/>
        <c:crosses val="autoZero"/>
        <c:auto val="1"/>
        <c:lblAlgn val="ctr"/>
        <c:lblOffset val="100"/>
        <c:noMultiLvlLbl val="0"/>
      </c:catAx>
      <c:valAx>
        <c:axId val="78043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52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520700</xdr:colOff>
      <xdr:row>15</xdr:row>
      <xdr:rowOff>76200</xdr:rowOff>
    </xdr:from>
    <xdr:to>
      <xdr:col>10</xdr:col>
      <xdr:colOff>647700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DDCC0B-E38E-E74E-832E-D40D2BC86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6</xdr:row>
      <xdr:rowOff>88900</xdr:rowOff>
    </xdr:from>
    <xdr:to>
      <xdr:col>14</xdr:col>
      <xdr:colOff>558800</xdr:colOff>
      <xdr:row>22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6C4562-3E55-AE4C-9B32-E619F3611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628650</xdr:colOff>
      <xdr:row>10</xdr:row>
      <xdr:rowOff>63500</xdr:rowOff>
    </xdr:from>
    <xdr:to>
      <xdr:col>14</xdr:col>
      <xdr:colOff>431800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3ABF9-7AB8-E64B-9C25-C93E17871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15</xdr:row>
      <xdr:rowOff>101600</xdr:rowOff>
    </xdr:from>
    <xdr:to>
      <xdr:col>9</xdr:col>
      <xdr:colOff>812800</xdr:colOff>
      <xdr:row>36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4D0EA-FD81-C14C-BD6E-7806B49E5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Spahr" refreshedDate="43728.079105787037" createdVersion="6" refreshedVersion="6" minRefreshableVersion="3" recordCount="4114" xr:uid="{C3CD8F99-D3D7-7A41-9FB6-7A1D5EC4C00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Spahr" refreshedDate="43728.107718055559" createdVersion="6" refreshedVersion="6" minRefreshableVersion="3" recordCount="4114" xr:uid="{BC455D69-F053-F247-853D-F749FEB7214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08C12-14F5-D644-930C-562D8ED5F2C0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6D833-F1CA-E946-B0C5-44889947DA8F}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7E37A-951D-D745-B016-A00160A10BFD}" name="PivotTable8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7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7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45685-AF6F-144B-8ECD-A18415AF917F}">
  <dimension ref="A1:F14"/>
  <sheetViews>
    <sheetView workbookViewId="0">
      <selection activeCell="F6" sqref="F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7" t="s">
        <v>8223</v>
      </c>
      <c r="B1" t="s">
        <v>8324</v>
      </c>
    </row>
    <row r="3" spans="1:6" x14ac:dyDescent="0.2">
      <c r="A3" s="7" t="s">
        <v>8322</v>
      </c>
      <c r="B3" s="7" t="s">
        <v>8323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8" t="s">
        <v>8312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8313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8314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8315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8316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8317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8318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8320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8321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A1188-2DF9-4B48-8007-715967A61B70}">
  <dimension ref="A1:F46"/>
  <sheetViews>
    <sheetView tabSelected="1" workbookViewId="0">
      <selection activeCell="C15" sqref="C1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8324</v>
      </c>
    </row>
    <row r="3" spans="1:6" x14ac:dyDescent="0.2">
      <c r="A3" s="7" t="s">
        <v>8322</v>
      </c>
      <c r="B3" s="7" t="s">
        <v>8323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8" t="s">
        <v>8325</v>
      </c>
      <c r="B5" s="6"/>
      <c r="C5" s="6">
        <v>100</v>
      </c>
      <c r="D5" s="6"/>
      <c r="E5" s="6"/>
      <c r="F5" s="6">
        <v>100</v>
      </c>
    </row>
    <row r="6" spans="1:6" x14ac:dyDescent="0.2">
      <c r="A6" s="8" t="s">
        <v>8326</v>
      </c>
      <c r="B6" s="6">
        <v>20</v>
      </c>
      <c r="C6" s="6"/>
      <c r="D6" s="6"/>
      <c r="E6" s="6"/>
      <c r="F6" s="6">
        <v>20</v>
      </c>
    </row>
    <row r="7" spans="1:6" x14ac:dyDescent="0.2">
      <c r="A7" s="8" t="s">
        <v>8327</v>
      </c>
      <c r="B7" s="6">
        <v>24</v>
      </c>
      <c r="C7" s="6"/>
      <c r="D7" s="6"/>
      <c r="E7" s="6"/>
      <c r="F7" s="6">
        <v>24</v>
      </c>
    </row>
    <row r="8" spans="1:6" x14ac:dyDescent="0.2">
      <c r="A8" s="8" t="s">
        <v>8328</v>
      </c>
      <c r="B8" s="6"/>
      <c r="C8" s="6">
        <v>40</v>
      </c>
      <c r="D8" s="6"/>
      <c r="E8" s="6"/>
      <c r="F8" s="6">
        <v>40</v>
      </c>
    </row>
    <row r="9" spans="1:6" x14ac:dyDescent="0.2">
      <c r="A9" s="8" t="s">
        <v>8329</v>
      </c>
      <c r="B9" s="6"/>
      <c r="C9" s="6"/>
      <c r="D9" s="6"/>
      <c r="E9" s="6">
        <v>40</v>
      </c>
      <c r="F9" s="6">
        <v>40</v>
      </c>
    </row>
    <row r="10" spans="1:6" x14ac:dyDescent="0.2">
      <c r="A10" s="8" t="s">
        <v>8330</v>
      </c>
      <c r="B10" s="6"/>
      <c r="C10" s="6"/>
      <c r="D10" s="6"/>
      <c r="E10" s="6">
        <v>180</v>
      </c>
      <c r="F10" s="6">
        <v>180</v>
      </c>
    </row>
    <row r="11" spans="1:6" x14ac:dyDescent="0.2">
      <c r="A11" s="8" t="s">
        <v>8331</v>
      </c>
      <c r="B11" s="6"/>
      <c r="C11" s="6">
        <v>80</v>
      </c>
      <c r="D11" s="6"/>
      <c r="E11" s="6"/>
      <c r="F11" s="6">
        <v>80</v>
      </c>
    </row>
    <row r="12" spans="1:6" x14ac:dyDescent="0.2">
      <c r="A12" s="8" t="s">
        <v>8332</v>
      </c>
      <c r="B12" s="6"/>
      <c r="C12" s="6"/>
      <c r="D12" s="6"/>
      <c r="E12" s="6">
        <v>40</v>
      </c>
      <c r="F12" s="6">
        <v>40</v>
      </c>
    </row>
    <row r="13" spans="1:6" x14ac:dyDescent="0.2">
      <c r="A13" s="8" t="s">
        <v>8333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2">
      <c r="A14" s="8" t="s">
        <v>8334</v>
      </c>
      <c r="B14" s="6"/>
      <c r="C14" s="6">
        <v>40</v>
      </c>
      <c r="D14" s="6"/>
      <c r="E14" s="6"/>
      <c r="F14" s="6">
        <v>40</v>
      </c>
    </row>
    <row r="15" spans="1:6" x14ac:dyDescent="0.2">
      <c r="A15" s="8" t="s">
        <v>8335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2">
      <c r="A16" s="8" t="s">
        <v>8336</v>
      </c>
      <c r="B16" s="6"/>
      <c r="C16" s="6">
        <v>20</v>
      </c>
      <c r="D16" s="6"/>
      <c r="E16" s="6"/>
      <c r="F16" s="6">
        <v>20</v>
      </c>
    </row>
    <row r="17" spans="1:6" x14ac:dyDescent="0.2">
      <c r="A17" s="8" t="s">
        <v>8337</v>
      </c>
      <c r="B17" s="6"/>
      <c r="C17" s="6"/>
      <c r="D17" s="6"/>
      <c r="E17" s="6">
        <v>140</v>
      </c>
      <c r="F17" s="6">
        <v>140</v>
      </c>
    </row>
    <row r="18" spans="1:6" x14ac:dyDescent="0.2">
      <c r="A18" s="8" t="s">
        <v>8338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2">
      <c r="A19" s="8" t="s">
        <v>8339</v>
      </c>
      <c r="B19" s="6"/>
      <c r="C19" s="6">
        <v>60</v>
      </c>
      <c r="D19" s="6"/>
      <c r="E19" s="6"/>
      <c r="F19" s="6">
        <v>60</v>
      </c>
    </row>
    <row r="20" spans="1:6" x14ac:dyDescent="0.2">
      <c r="A20" s="8" t="s">
        <v>8340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2">
      <c r="A21" s="8" t="s">
        <v>8341</v>
      </c>
      <c r="B21" s="6"/>
      <c r="C21" s="6"/>
      <c r="D21" s="6"/>
      <c r="E21" s="6">
        <v>20</v>
      </c>
      <c r="F21" s="6">
        <v>20</v>
      </c>
    </row>
    <row r="22" spans="1:6" x14ac:dyDescent="0.2">
      <c r="A22" s="8" t="s">
        <v>8342</v>
      </c>
      <c r="B22" s="6"/>
      <c r="C22" s="6">
        <v>40</v>
      </c>
      <c r="D22" s="6"/>
      <c r="E22" s="6"/>
      <c r="F22" s="6">
        <v>40</v>
      </c>
    </row>
    <row r="23" spans="1:6" x14ac:dyDescent="0.2">
      <c r="A23" s="8" t="s">
        <v>8343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2">
      <c r="A24" s="8" t="s">
        <v>8344</v>
      </c>
      <c r="B24" s="6"/>
      <c r="C24" s="6">
        <v>20</v>
      </c>
      <c r="D24" s="6"/>
      <c r="E24" s="6"/>
      <c r="F24" s="6">
        <v>20</v>
      </c>
    </row>
    <row r="25" spans="1:6" x14ac:dyDescent="0.2">
      <c r="A25" s="8" t="s">
        <v>8345</v>
      </c>
      <c r="B25" s="6"/>
      <c r="C25" s="6"/>
      <c r="D25" s="6"/>
      <c r="E25" s="6">
        <v>60</v>
      </c>
      <c r="F25" s="6">
        <v>60</v>
      </c>
    </row>
    <row r="26" spans="1:6" x14ac:dyDescent="0.2">
      <c r="A26" s="8" t="s">
        <v>8346</v>
      </c>
      <c r="B26" s="6"/>
      <c r="C26" s="6">
        <v>20</v>
      </c>
      <c r="D26" s="6"/>
      <c r="E26" s="6"/>
      <c r="F26" s="6">
        <v>20</v>
      </c>
    </row>
    <row r="27" spans="1:6" x14ac:dyDescent="0.2">
      <c r="A27" s="8" t="s">
        <v>8347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2">
      <c r="A28" s="8" t="s">
        <v>8348</v>
      </c>
      <c r="B28" s="6"/>
      <c r="C28" s="6">
        <v>20</v>
      </c>
      <c r="D28" s="6"/>
      <c r="E28" s="6"/>
      <c r="F28" s="6">
        <v>20</v>
      </c>
    </row>
    <row r="29" spans="1:6" x14ac:dyDescent="0.2">
      <c r="A29" s="8" t="s">
        <v>8349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2">
      <c r="A30" s="8" t="s">
        <v>8350</v>
      </c>
      <c r="B30" s="6"/>
      <c r="C30" s="6"/>
      <c r="D30" s="6"/>
      <c r="E30" s="6">
        <v>40</v>
      </c>
      <c r="F30" s="6">
        <v>40</v>
      </c>
    </row>
    <row r="31" spans="1:6" x14ac:dyDescent="0.2">
      <c r="A31" s="8" t="s">
        <v>8351</v>
      </c>
      <c r="B31" s="6"/>
      <c r="C31" s="6"/>
      <c r="D31" s="6"/>
      <c r="E31" s="6">
        <v>20</v>
      </c>
      <c r="F31" s="6">
        <v>20</v>
      </c>
    </row>
    <row r="32" spans="1:6" x14ac:dyDescent="0.2">
      <c r="A32" s="8" t="s">
        <v>8352</v>
      </c>
      <c r="B32" s="6"/>
      <c r="C32" s="6">
        <v>20</v>
      </c>
      <c r="D32" s="6"/>
      <c r="E32" s="6"/>
      <c r="F32" s="6">
        <v>20</v>
      </c>
    </row>
    <row r="33" spans="1:6" x14ac:dyDescent="0.2">
      <c r="A33" s="8" t="s">
        <v>8353</v>
      </c>
      <c r="B33" s="6"/>
      <c r="C33" s="6"/>
      <c r="D33" s="6"/>
      <c r="E33" s="6">
        <v>260</v>
      </c>
      <c r="F33" s="6">
        <v>260</v>
      </c>
    </row>
    <row r="34" spans="1:6" x14ac:dyDescent="0.2">
      <c r="A34" s="8" t="s">
        <v>8354</v>
      </c>
      <c r="B34" s="6">
        <v>40</v>
      </c>
      <c r="C34" s="6"/>
      <c r="D34" s="6"/>
      <c r="E34" s="6"/>
      <c r="F34" s="6">
        <v>40</v>
      </c>
    </row>
    <row r="35" spans="1:6" x14ac:dyDescent="0.2">
      <c r="A35" s="8" t="s">
        <v>8355</v>
      </c>
      <c r="B35" s="6"/>
      <c r="C35" s="6"/>
      <c r="D35" s="6"/>
      <c r="E35" s="6">
        <v>60</v>
      </c>
      <c r="F35" s="6">
        <v>60</v>
      </c>
    </row>
    <row r="36" spans="1:6" x14ac:dyDescent="0.2">
      <c r="A36" s="8" t="s">
        <v>8356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2">
      <c r="A37" s="8" t="s">
        <v>8357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2">
      <c r="A38" s="8" t="s">
        <v>8358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2">
      <c r="A39" s="8" t="s">
        <v>8359</v>
      </c>
      <c r="B39" s="6"/>
      <c r="C39" s="6"/>
      <c r="D39" s="6"/>
      <c r="E39" s="6">
        <v>80</v>
      </c>
      <c r="F39" s="6">
        <v>80</v>
      </c>
    </row>
    <row r="40" spans="1:6" x14ac:dyDescent="0.2">
      <c r="A40" s="8" t="s">
        <v>8360</v>
      </c>
      <c r="B40" s="6"/>
      <c r="C40" s="6"/>
      <c r="D40" s="6"/>
      <c r="E40" s="6">
        <v>60</v>
      </c>
      <c r="F40" s="6">
        <v>60</v>
      </c>
    </row>
    <row r="41" spans="1:6" x14ac:dyDescent="0.2">
      <c r="A41" s="8" t="s">
        <v>8361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2">
      <c r="A42" s="8" t="s">
        <v>8362</v>
      </c>
      <c r="B42" s="6"/>
      <c r="C42" s="6">
        <v>100</v>
      </c>
      <c r="D42" s="6"/>
      <c r="E42" s="6"/>
      <c r="F42" s="6">
        <v>100</v>
      </c>
    </row>
    <row r="43" spans="1:6" x14ac:dyDescent="0.2">
      <c r="A43" s="8" t="s">
        <v>8363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2">
      <c r="A44" s="8" t="s">
        <v>8364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2">
      <c r="A45" s="8" t="s">
        <v>8365</v>
      </c>
      <c r="B45" s="6">
        <v>20</v>
      </c>
      <c r="C45" s="6"/>
      <c r="D45" s="6"/>
      <c r="E45" s="6"/>
      <c r="F45" s="6">
        <v>20</v>
      </c>
    </row>
    <row r="46" spans="1:6" x14ac:dyDescent="0.2">
      <c r="A46" s="8" t="s">
        <v>8321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11E0-723B-4341-A476-076E3D5E5C9E}">
  <dimension ref="A1:G22"/>
  <sheetViews>
    <sheetView workbookViewId="0">
      <selection activeCell="G16" sqref="G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7" x14ac:dyDescent="0.2">
      <c r="A1" s="7" t="s">
        <v>8310</v>
      </c>
      <c r="B1" t="s">
        <v>8324</v>
      </c>
    </row>
    <row r="2" spans="1:7" x14ac:dyDescent="0.2">
      <c r="A2" s="7" t="s">
        <v>8384</v>
      </c>
      <c r="B2" t="s">
        <v>8324</v>
      </c>
    </row>
    <row r="4" spans="1:7" x14ac:dyDescent="0.2">
      <c r="A4" s="7" t="s">
        <v>8322</v>
      </c>
      <c r="B4" s="7" t="s">
        <v>8323</v>
      </c>
    </row>
    <row r="5" spans="1:7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7" x14ac:dyDescent="0.2">
      <c r="A6" s="8" t="s">
        <v>8377</v>
      </c>
      <c r="B6" s="6">
        <v>89</v>
      </c>
      <c r="C6" s="6">
        <v>363</v>
      </c>
      <c r="D6" s="6">
        <v>50</v>
      </c>
      <c r="E6" s="6">
        <v>564</v>
      </c>
      <c r="F6" s="6">
        <v>1066</v>
      </c>
      <c r="G6">
        <f>GETPIVOTDATA("state",$A$4,"state","successful","Quarters",1)/GETPIVOTDATA("state",$A$4,"Quarters",1)</f>
        <v>0.52908067542213888</v>
      </c>
    </row>
    <row r="7" spans="1:7" x14ac:dyDescent="0.2">
      <c r="A7" s="11" t="s">
        <v>8378</v>
      </c>
      <c r="B7" s="6">
        <v>34</v>
      </c>
      <c r="C7" s="6">
        <v>149</v>
      </c>
      <c r="D7" s="6">
        <v>2</v>
      </c>
      <c r="E7" s="6">
        <v>182</v>
      </c>
      <c r="F7" s="6">
        <v>367</v>
      </c>
      <c r="G7">
        <f>GETPIVOTDATA("state",$A$4,"state","successful","Date Created Conversion",1,"Quarters",1)/GETPIVOTDATA("state",$A$4,"Date Created Conversion",1,"Quarters",1)</f>
        <v>0.49591280653950953</v>
      </c>
    </row>
    <row r="8" spans="1:7" x14ac:dyDescent="0.2">
      <c r="A8" s="11" t="s">
        <v>8379</v>
      </c>
      <c r="B8" s="6">
        <v>27</v>
      </c>
      <c r="C8" s="6">
        <v>106</v>
      </c>
      <c r="D8" s="6">
        <v>18</v>
      </c>
      <c r="E8" s="6">
        <v>202</v>
      </c>
      <c r="F8" s="6">
        <v>353</v>
      </c>
      <c r="G8">
        <f>GETPIVOTDATA("state",$A$4,"state","successful","Date Created Conversion",2,"Quarters",1)/GETPIVOTDATA("state",$A$4,"Date Created Conversion",2,"Quarters",1)</f>
        <v>0.57223796033994334</v>
      </c>
    </row>
    <row r="9" spans="1:7" x14ac:dyDescent="0.2">
      <c r="A9" s="11" t="s">
        <v>8380</v>
      </c>
      <c r="B9" s="6">
        <v>28</v>
      </c>
      <c r="C9" s="6">
        <v>108</v>
      </c>
      <c r="D9" s="6">
        <v>30</v>
      </c>
      <c r="E9" s="6">
        <v>180</v>
      </c>
      <c r="F9" s="6">
        <v>346</v>
      </c>
      <c r="G9">
        <f>GETPIVOTDATA("state",$A$4,"state","successful","Date Created Conversion",3,"Quarters",1)/GETPIVOTDATA("state",$A$4,"Date Created Conversion",3,"Quarters",1)</f>
        <v>0.52023121387283233</v>
      </c>
    </row>
    <row r="10" spans="1:7" x14ac:dyDescent="0.2">
      <c r="A10" s="8" t="s">
        <v>8368</v>
      </c>
      <c r="B10" s="6">
        <v>80</v>
      </c>
      <c r="C10" s="6">
        <v>375</v>
      </c>
      <c r="D10" s="6"/>
      <c r="E10" s="6">
        <v>637</v>
      </c>
      <c r="F10" s="6">
        <v>1092</v>
      </c>
      <c r="G10">
        <f>GETPIVOTDATA("state",$A$4,"state","successful","Quarters",2)/GETPIVOTDATA("state",$A$4,"Quarters",2)</f>
        <v>0.58333333333333337</v>
      </c>
    </row>
    <row r="11" spans="1:7" x14ac:dyDescent="0.2">
      <c r="A11" s="11" t="s">
        <v>8381</v>
      </c>
      <c r="B11" s="6">
        <v>27</v>
      </c>
      <c r="C11" s="6">
        <v>102</v>
      </c>
      <c r="D11" s="6"/>
      <c r="E11" s="6">
        <v>192</v>
      </c>
      <c r="F11" s="6">
        <v>321</v>
      </c>
      <c r="G11">
        <f>GETPIVOTDATA("state",$A$4,"state","successful","Date Created Conversion",4,"Quarters",2)/GETPIVOTDATA("state",$A$4,"Date Created Conversion",4,"Quarters",2)</f>
        <v>0.59813084112149528</v>
      </c>
    </row>
    <row r="12" spans="1:7" x14ac:dyDescent="0.2">
      <c r="A12" s="11" t="s">
        <v>8369</v>
      </c>
      <c r="B12" s="6">
        <v>26</v>
      </c>
      <c r="C12" s="6">
        <v>126</v>
      </c>
      <c r="D12" s="6"/>
      <c r="E12" s="6">
        <v>234</v>
      </c>
      <c r="F12" s="6">
        <v>386</v>
      </c>
      <c r="G12">
        <f>GETPIVOTDATA("state",$A$4,"state","successful","Date Created Conversion",5,"Quarters",2)/GETPIVOTDATA("state",$A$4,"Date Created Conversion",5,"Quarters",2)</f>
        <v>0.60621761658031093</v>
      </c>
    </row>
    <row r="13" spans="1:7" x14ac:dyDescent="0.2">
      <c r="A13" s="11" t="s">
        <v>8382</v>
      </c>
      <c r="B13" s="6">
        <v>27</v>
      </c>
      <c r="C13" s="6">
        <v>147</v>
      </c>
      <c r="D13" s="6"/>
      <c r="E13" s="6">
        <v>211</v>
      </c>
      <c r="F13" s="6">
        <v>385</v>
      </c>
      <c r="G13">
        <f>GETPIVOTDATA("state",$A$4,"state","successful","Date Created Conversion",6,"Quarters",2)/GETPIVOTDATA("state",$A$4,"Date Created Conversion",6,"Quarters",2)</f>
        <v>0.54805194805194801</v>
      </c>
    </row>
    <row r="14" spans="1:7" x14ac:dyDescent="0.2">
      <c r="A14" s="8" t="s">
        <v>8370</v>
      </c>
      <c r="B14" s="6">
        <v>100</v>
      </c>
      <c r="C14" s="6">
        <v>411</v>
      </c>
      <c r="D14" s="6"/>
      <c r="E14" s="6">
        <v>507</v>
      </c>
      <c r="F14" s="6">
        <v>1018</v>
      </c>
      <c r="G14">
        <f>GETPIVOTDATA("state",$A$4,"state","successful","Quarters",3)/GETPIVOTDATA("state",$A$4,"Quarters",3)</f>
        <v>0.49803536345776034</v>
      </c>
    </row>
    <row r="15" spans="1:7" x14ac:dyDescent="0.2">
      <c r="A15" s="11" t="s">
        <v>8371</v>
      </c>
      <c r="B15" s="6">
        <v>43</v>
      </c>
      <c r="C15" s="6">
        <v>150</v>
      </c>
      <c r="D15" s="6"/>
      <c r="E15" s="6">
        <v>194</v>
      </c>
      <c r="F15" s="6">
        <v>387</v>
      </c>
      <c r="G15">
        <f>GETPIVOTDATA("state",$A$4,"state","successful","Date Created Conversion",7,"Quarters",3)/GETPIVOTDATA("state",$A$4,"Date Created Conversion",7,"Quarters",3)</f>
        <v>0.50129198966408273</v>
      </c>
    </row>
    <row r="16" spans="1:7" x14ac:dyDescent="0.2">
      <c r="A16" s="11" t="s">
        <v>8372</v>
      </c>
      <c r="B16" s="6">
        <v>33</v>
      </c>
      <c r="C16" s="6">
        <v>134</v>
      </c>
      <c r="D16" s="6"/>
      <c r="E16" s="6">
        <v>166</v>
      </c>
      <c r="F16" s="6">
        <v>333</v>
      </c>
      <c r="G16">
        <f>GETPIVOTDATA("state",$A$4,"state","successful","Date Created Conversion",8,"Quarters",3)/GETPIVOTDATA("state",$A$4,"Date Created Conversion",8,"Quarters",3)</f>
        <v>0.49849849849849848</v>
      </c>
    </row>
    <row r="17" spans="1:7" x14ac:dyDescent="0.2">
      <c r="A17" s="11" t="s">
        <v>8373</v>
      </c>
      <c r="B17" s="6">
        <v>24</v>
      </c>
      <c r="C17" s="6">
        <v>127</v>
      </c>
      <c r="D17" s="6"/>
      <c r="E17" s="6">
        <v>147</v>
      </c>
      <c r="F17" s="6">
        <v>298</v>
      </c>
      <c r="G17">
        <f>GETPIVOTDATA("state",$A$4,"state","successful","Date Created Conversion",9,"Quarters",3)/GETPIVOTDATA("state",$A$4,"Date Created Conversion",9,"Quarters",3)</f>
        <v>0.49328859060402686</v>
      </c>
    </row>
    <row r="18" spans="1:7" x14ac:dyDescent="0.2">
      <c r="A18" s="8" t="s">
        <v>8374</v>
      </c>
      <c r="B18" s="6">
        <v>80</v>
      </c>
      <c r="C18" s="6">
        <v>381</v>
      </c>
      <c r="D18" s="6"/>
      <c r="E18" s="6">
        <v>477</v>
      </c>
      <c r="F18" s="6">
        <v>938</v>
      </c>
      <c r="G18">
        <f>GETPIVOTDATA("state",$A$4,"state","successful","Quarters",4)/GETPIVOTDATA("state",$A$4,"Quarters",4)</f>
        <v>0.50852878464818763</v>
      </c>
    </row>
    <row r="19" spans="1:7" x14ac:dyDescent="0.2">
      <c r="A19" s="11" t="s">
        <v>8375</v>
      </c>
      <c r="B19" s="6">
        <v>20</v>
      </c>
      <c r="C19" s="6">
        <v>149</v>
      </c>
      <c r="D19" s="6"/>
      <c r="E19" s="6">
        <v>183</v>
      </c>
      <c r="F19" s="6">
        <v>352</v>
      </c>
      <c r="G19">
        <f>GETPIVOTDATA("state",$A$4,"state","successful","Date Created Conversion",10,"Quarters",4)/GETPIVOTDATA("state",$A$4,"Date Created Conversion",10,"Quarters",4)</f>
        <v>0.51988636363636365</v>
      </c>
    </row>
    <row r="20" spans="1:7" x14ac:dyDescent="0.2">
      <c r="A20" s="11" t="s">
        <v>8376</v>
      </c>
      <c r="B20" s="6">
        <v>37</v>
      </c>
      <c r="C20" s="6">
        <v>114</v>
      </c>
      <c r="D20" s="6"/>
      <c r="E20" s="6">
        <v>183</v>
      </c>
      <c r="F20" s="6">
        <v>334</v>
      </c>
      <c r="G20">
        <f>GETPIVOTDATA("state",$A$4,"state","successful","Date Created Conversion",11,"Quarters",4)/GETPIVOTDATA("state",$A$4,"Date Created Conversion",11,"Quarters",4)</f>
        <v>0.54790419161676651</v>
      </c>
    </row>
    <row r="21" spans="1:7" x14ac:dyDescent="0.2">
      <c r="A21" s="11" t="s">
        <v>8383</v>
      </c>
      <c r="B21" s="6">
        <v>23</v>
      </c>
      <c r="C21" s="6">
        <v>118</v>
      </c>
      <c r="D21" s="6"/>
      <c r="E21" s="6">
        <v>111</v>
      </c>
      <c r="F21" s="6">
        <v>252</v>
      </c>
      <c r="G21">
        <f>GETPIVOTDATA("state",$A$4,"state","successful","Date Created Conversion",12,"Quarters",4)/GETPIVOTDATA("state",$A$4,"Date Created Conversion",12,"Quarters",4)</f>
        <v>0.44047619047619047</v>
      </c>
    </row>
    <row r="22" spans="1:7" x14ac:dyDescent="0.2">
      <c r="A22" s="8" t="s">
        <v>8321</v>
      </c>
      <c r="B22" s="6">
        <v>349</v>
      </c>
      <c r="C22" s="6">
        <v>1530</v>
      </c>
      <c r="D22" s="6">
        <v>50</v>
      </c>
      <c r="E22" s="6">
        <v>2185</v>
      </c>
      <c r="F22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EE14F-B095-A94C-99ED-969E0D877EDF}">
  <dimension ref="A1:H13"/>
  <sheetViews>
    <sheetView workbookViewId="0">
      <selection activeCell="K11" sqref="K11"/>
    </sheetView>
  </sheetViews>
  <sheetFormatPr baseColWidth="10" defaultRowHeight="15" x14ac:dyDescent="0.2"/>
  <cols>
    <col min="1" max="1" width="22.83203125" customWidth="1"/>
    <col min="3" max="3" width="16.33203125" customWidth="1"/>
  </cols>
  <sheetData>
    <row r="1" spans="1:8" x14ac:dyDescent="0.2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">
      <c r="A2" t="s">
        <v>8394</v>
      </c>
      <c r="B2">
        <f>COUNTIFS(Data!D2:D4115,"&lt;1000",Data!F2:F4115,"successful")</f>
        <v>322</v>
      </c>
      <c r="C2">
        <f>COUNTIFS(Data!D2:D4115,"&lt;1000",Data!F2:F4115,"failed")</f>
        <v>113</v>
      </c>
      <c r="D2">
        <f>COUNTIFS(Data!D2:D4115,"&lt;1000",Data!F2:F4115,"canceled")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8393</v>
      </c>
      <c r="B3">
        <f>COUNTIFS(Data!D2:D4115,"&gt;999",Data!F2:F4115,"successful",Data!D2:D4115,"&lt;5000")</f>
        <v>932</v>
      </c>
      <c r="C3">
        <f>COUNTIFS(Data!D2:D4115,"&gt;999",Data!F2:F4115,"failed",Data!D2:D4115,"&lt;5000")</f>
        <v>420</v>
      </c>
      <c r="D3">
        <f>COUNTIFS(Data!D2:D4115,"&gt;999",Data!F2:F4115,"canceled",Data!D2:D4115,"&lt;5000")</f>
        <v>60</v>
      </c>
      <c r="E3">
        <f>SUM(B3:D3)</f>
        <v>1412</v>
      </c>
      <c r="F3" s="12">
        <f>B3/E3</f>
        <v>0.66005665722379603</v>
      </c>
      <c r="G3" s="12">
        <f>C3/E3</f>
        <v>0.29745042492917845</v>
      </c>
      <c r="H3" s="12">
        <f>D3/E3</f>
        <v>4.2492917847025496E-2</v>
      </c>
    </row>
    <row r="4" spans="1:8" x14ac:dyDescent="0.2">
      <c r="A4" t="s">
        <v>8395</v>
      </c>
      <c r="B4">
        <f>COUNTIFS(Data!D3:D4116,"&gt;=4999",Data!F3:F4116,"successful",Data!D3:D4116,"&lt;10000")</f>
        <v>381</v>
      </c>
      <c r="C4">
        <f>COUNTIFS(Data!D3:D4116,"&gt;4999",Data!F3:F4116,"failed",Data!D3:D4116,"&lt;10000")</f>
        <v>283</v>
      </c>
      <c r="D4">
        <f>COUNTIFS(Data!D3:D4116,"&gt;4999",Data!F3:F4116,"canceled",Data!D3:D4116,"&lt;10000")</f>
        <v>52</v>
      </c>
      <c r="E4">
        <f>SUM(B4:D4)</f>
        <v>716</v>
      </c>
      <c r="F4" s="12">
        <f>B4/E4</f>
        <v>0.53212290502793291</v>
      </c>
      <c r="G4" s="12">
        <f>C4/E4</f>
        <v>0.39525139664804471</v>
      </c>
      <c r="H4" s="12">
        <f>D4/E4</f>
        <v>7.2625698324022353E-2</v>
      </c>
    </row>
    <row r="5" spans="1:8" x14ac:dyDescent="0.2">
      <c r="A5" t="s">
        <v>8396</v>
      </c>
      <c r="B5">
        <f>COUNTIFS(Data!D4:D4117,"&gt;=9999",Data!F4:F4117,"successful",Data!D4:D4117,"&lt;15000")</f>
        <v>168</v>
      </c>
      <c r="C5">
        <f>COUNTIFS(Data!D4:D4117,"&gt;=10000",Data!F4:F4117,"failed",Data!D4:D4117,"&lt;15000")</f>
        <v>144</v>
      </c>
      <c r="D5">
        <f>COUNTIFS(Data!D4:D4117,"&gt;=10000",Data!F4:F4117,"canceled",Data!D4:D4117,"&lt;15000")</f>
        <v>40</v>
      </c>
      <c r="E5">
        <f>SUM(B5:D5)</f>
        <v>352</v>
      </c>
      <c r="F5" s="12">
        <f>B5/E5</f>
        <v>0.47727272727272729</v>
      </c>
      <c r="G5" s="12">
        <f>C5/E5</f>
        <v>0.40909090909090912</v>
      </c>
      <c r="H5" s="12">
        <f>D5/E5</f>
        <v>0.11363636363636363</v>
      </c>
    </row>
    <row r="6" spans="1:8" x14ac:dyDescent="0.2">
      <c r="A6" t="s">
        <v>8397</v>
      </c>
      <c r="B6">
        <f>COUNTIFS(Data!D4:D4117,"&gt;=15000",Data!F4:F4117,"successful",Data!D4:D4117,"&lt;20000")</f>
        <v>94</v>
      </c>
      <c r="C6">
        <f>COUNTIFS(Data!D4:D4117,"&gt;=15000",Data!F4:F4117,"failed",Data!D4:D4117,"&lt;20000")</f>
        <v>90</v>
      </c>
      <c r="D6">
        <f>COUNTIFS(Data!D4:D4117,"&gt;=15000",Data!F4:F4117,"canceled",Data!D4:D4117,"&lt;20000")</f>
        <v>17</v>
      </c>
      <c r="E6">
        <f t="shared" ref="E6:E12" si="0">SUM(B6:D6)</f>
        <v>201</v>
      </c>
      <c r="F6" s="12">
        <f t="shared" ref="F6:F12" si="1">B6/E6</f>
        <v>0.46766169154228854</v>
      </c>
      <c r="G6" s="12">
        <f t="shared" ref="G6:G12" si="2">C6/E6</f>
        <v>0.44776119402985076</v>
      </c>
      <c r="H6" s="12">
        <f t="shared" ref="H6:H12" si="3">D6/E6</f>
        <v>8.45771144278607E-2</v>
      </c>
    </row>
    <row r="7" spans="1:8" x14ac:dyDescent="0.2">
      <c r="A7" t="s">
        <v>8398</v>
      </c>
      <c r="B7">
        <f>COUNTIFS(Data!D4:D4117,"&gt;=20000",Data!F4:F4117,"successful",Data!D4:D4117,"&lt;25000")</f>
        <v>62</v>
      </c>
      <c r="C7">
        <f>COUNTIFS(Data!D4:D4117,"&gt;=20000",Data!F4:F4117,"failed",Data!D4:D4117,"&lt;25000")</f>
        <v>72</v>
      </c>
      <c r="D7">
        <f>COUNTIFS(Data!D4:D4117,"&gt;=20000",Data!F4:F4117,"canceled",Data!D4:D4117,"&lt;25000")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8399</v>
      </c>
      <c r="B8">
        <f>COUNTIFS(Data!D4:D4117,"&gt;=25000",Data!F4:F4117,"successful",Data!D4:D4117,"&lt;30000")</f>
        <v>55</v>
      </c>
      <c r="C8">
        <f>COUNTIFS(Data!D4:D4117,"&gt;=25000",Data!F4:F4117,"failed",Data!D4:D4117,"&lt;30000")</f>
        <v>64</v>
      </c>
      <c r="D8">
        <f>COUNTIFS(Data!D4:D4117,"&gt;=25000",Data!F4:F4117,"canceled",Data!D4:D4117,"&lt;30000")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8400</v>
      </c>
      <c r="B9">
        <f>COUNTIFS(Data!D4:D4117,"&gt;=30000",Data!F4:F4117,"successful",Data!D4:D4117,"&lt;35000")</f>
        <v>32</v>
      </c>
      <c r="C9">
        <f>COUNTIFS(Data!D4:D4117,"&gt;=30000",Data!F4:F4117,"failed",Data!D4:D4117,"&lt;35000")</f>
        <v>37</v>
      </c>
      <c r="D9">
        <f>COUNTIFS(Data!D4:D4117,"&gt;=30000",Data!F4:F4117,"canceled",Data!D4:D4117,"&lt;35000")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8401</v>
      </c>
      <c r="B10">
        <f>COUNTIFS(Data!D4:D4117,"&gt;=35000",Data!F4:F4117,"successful",Data!D4:D4117,"&lt;40000")</f>
        <v>26</v>
      </c>
      <c r="C10">
        <f>COUNTIFS(Data!D4:D4117,"&gt;=35000",Data!F4:F4117,"failed",Data!D4:D4117,"&lt;40000")</f>
        <v>22</v>
      </c>
      <c r="D10">
        <f>COUNTIFS(Data!D4:D4117,"&gt;=35000",Data!F4:F4117,"canceled",Data!D4:D4117,"&lt;40000")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8402</v>
      </c>
      <c r="B11">
        <f>COUNTIFS(Data!D4:D4117,"&gt;=40000",Data!F4:F4117,"successful",Data!D4:D4117,"&lt;45000")</f>
        <v>21</v>
      </c>
      <c r="C11">
        <f>COUNTIFS(Data!D4:D4117,"&gt;=40000",Data!F4:F4117,"failed",Data!D4:D4117,"&lt;45000")</f>
        <v>16</v>
      </c>
      <c r="D11">
        <f>COUNTIFS(Data!D4:D4117,"&gt;=40000",Data!F4:F4117,"canceled",Data!D4:D4117,"&lt;45000")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8403</v>
      </c>
      <c r="B12">
        <f>COUNTIFS(Data!D4:D4117,"&gt;=45000",Data!F4:F4117,"successful",Data!D4:D4117,"&lt;50000")</f>
        <v>6</v>
      </c>
      <c r="C12">
        <f>COUNTIFS(Data!D4:D4117,"&gt;=45000",Data!F4:F4117,"failed",Data!D4:D4117,"&lt;50000")</f>
        <v>11</v>
      </c>
      <c r="D12">
        <f>COUNTIFS(Data!D4:D4117,"&gt;=45000",Data!F4:F4117,"canceled",Data!D4:D4117,"&lt;50000")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8404</v>
      </c>
      <c r="B13">
        <f>COUNTIFS(Data!D13:D4126,"&gt;=50000",Data!F13:F4126,"successful")</f>
        <v>86</v>
      </c>
      <c r="C13">
        <f>COUNTIFS(Data!D13:D4126,"&gt;=50000",Data!F13:F4126,"failed")</f>
        <v>258</v>
      </c>
      <c r="D13">
        <f>COUNTIFS(Data!D13:D4126,"&gt;=50000",Data!F13:F4126,"canceled")</f>
        <v>100</v>
      </c>
      <c r="E13">
        <f>SUM(B13:D13)</f>
        <v>444</v>
      </c>
      <c r="F13" s="12">
        <f>B13/E13</f>
        <v>0.19369369369369369</v>
      </c>
      <c r="G13" s="12">
        <f>C13/E13</f>
        <v>0.58108108108108103</v>
      </c>
      <c r="H13" s="12">
        <f>D13/E13</f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C1" zoomScale="93" zoomScaleNormal="93" workbookViewId="0">
      <selection activeCell="L2" sqref="L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style="6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customWidth="1"/>
    <col min="16" max="16" width="15.1640625" customWidth="1"/>
    <col min="19" max="19" width="17.5" customWidth="1"/>
    <col min="20" max="20" width="16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3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9" t="s">
        <v>8308</v>
      </c>
      <c r="Q1" s="9" t="s">
        <v>8309</v>
      </c>
      <c r="R1" s="9" t="s">
        <v>8310</v>
      </c>
      <c r="S1" s="9" t="s">
        <v>8366</v>
      </c>
      <c r="T1" s="9" t="s">
        <v>8367</v>
      </c>
      <c r="U1" s="9"/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>
        <f>E3/L3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10">
        <f>(((J3/60)/60)/24)+DATE(1970,1,1)</f>
        <v>42766.600497685184</v>
      </c>
      <c r="T3" s="10">
        <f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>
        <f>E4/L4</f>
        <v>15</v>
      </c>
      <c r="Q4" t="str">
        <f>LEFT(N4,FIND("/",N4)-1)</f>
        <v>film &amp; video</v>
      </c>
      <c r="R4" t="str">
        <f>RIGHT(N4,LEN(N4)-FIND("/",N4))</f>
        <v>television</v>
      </c>
      <c r="S4" s="10">
        <f>(((J4/60)/60)/24)+DATE(1970,1,1)</f>
        <v>42405.702349537038</v>
      </c>
      <c r="T4" s="10">
        <f>(((I4/60)/60)/24)+DATE(1970,1,1)</f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>
        <f>E5/L5</f>
        <v>69.266666666666666</v>
      </c>
      <c r="Q5" t="str">
        <f>LEFT(N5,FIND("/",N5)-1)</f>
        <v>film &amp; video</v>
      </c>
      <c r="R5" t="str">
        <f>RIGHT(N5,LEN(N5)-FIND("/",N5))</f>
        <v>television</v>
      </c>
      <c r="S5" s="10">
        <f>(((J5/60)/60)/24)+DATE(1970,1,1)</f>
        <v>41828.515127314815</v>
      </c>
      <c r="T5" s="10">
        <f>(((I5/60)/60)/24)+DATE(1970,1,1)</f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>
        <f>E6/L6</f>
        <v>190.55028169014085</v>
      </c>
      <c r="Q6" t="str">
        <f>LEFT(N6,FIND("/",N6)-1)</f>
        <v>film &amp; video</v>
      </c>
      <c r="R6" t="str">
        <f>RIGHT(N6,LEN(N6)-FIND("/",N6))</f>
        <v>television</v>
      </c>
      <c r="S6" s="10">
        <f>(((J6/60)/60)/24)+DATE(1970,1,1)</f>
        <v>42327.834247685183</v>
      </c>
      <c r="T6" s="10">
        <f>(((I6/60)/60)/24)+DATE(1970,1,1)</f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>
        <f>E7/L7</f>
        <v>93.40425531914893</v>
      </c>
      <c r="Q7" t="str">
        <f>LEFT(N7,FIND("/",N7)-1)</f>
        <v>film &amp; video</v>
      </c>
      <c r="R7" t="str">
        <f>RIGHT(N7,LEN(N7)-FIND("/",N7))</f>
        <v>television</v>
      </c>
      <c r="S7" s="10">
        <f>(((J7/60)/60)/24)+DATE(1970,1,1)</f>
        <v>42563.932951388888</v>
      </c>
      <c r="T7" s="10">
        <f>(((I7/60)/60)/24)+DATE(1970,1,1)</f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>
        <f>E8/L8</f>
        <v>146.87931034482759</v>
      </c>
      <c r="Q8" t="str">
        <f>LEFT(N8,FIND("/",N8)-1)</f>
        <v>film &amp; video</v>
      </c>
      <c r="R8" t="str">
        <f>RIGHT(N8,LEN(N8)-FIND("/",N8))</f>
        <v>television</v>
      </c>
      <c r="S8" s="10">
        <f>(((J8/60)/60)/24)+DATE(1970,1,1)</f>
        <v>41794.072337962964</v>
      </c>
      <c r="T8" s="10">
        <f>(((I8/60)/60)/24)+DATE(1970,1,1)</f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>
        <f>E9/L9</f>
        <v>159.82456140350877</v>
      </c>
      <c r="Q9" t="str">
        <f>LEFT(N9,FIND("/",N9)-1)</f>
        <v>film &amp; video</v>
      </c>
      <c r="R9" t="str">
        <f>RIGHT(N9,LEN(N9)-FIND("/",N9))</f>
        <v>television</v>
      </c>
      <c r="S9" s="10">
        <f>(((J9/60)/60)/24)+DATE(1970,1,1)</f>
        <v>42516.047071759262</v>
      </c>
      <c r="T9" s="10">
        <f>(((I9/60)/60)/24)+DATE(1970,1,1)</f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>
        <f>E10/L10</f>
        <v>291.79333333333335</v>
      </c>
      <c r="Q10" t="str">
        <f>LEFT(N10,FIND("/",N10)-1)</f>
        <v>film &amp; video</v>
      </c>
      <c r="R10" t="str">
        <f>RIGHT(N10,LEN(N10)-FIND("/",N10))</f>
        <v>television</v>
      </c>
      <c r="S10" s="10">
        <f>(((J10/60)/60)/24)+DATE(1970,1,1)</f>
        <v>42468.94458333333</v>
      </c>
      <c r="T10" s="10">
        <f>(((I10/60)/60)/24)+DATE(1970,1,1)</f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>
        <f>E11/L11</f>
        <v>31.499500000000001</v>
      </c>
      <c r="Q11" t="str">
        <f>LEFT(N11,FIND("/",N11)-1)</f>
        <v>film &amp; video</v>
      </c>
      <c r="R11" t="str">
        <f>RIGHT(N11,LEN(N11)-FIND("/",N11))</f>
        <v>television</v>
      </c>
      <c r="S11" s="10">
        <f>(((J11/60)/60)/24)+DATE(1970,1,1)</f>
        <v>42447.103518518517</v>
      </c>
      <c r="T11" s="10">
        <f>(((I11/60)/60)/24)+DATE(1970,1,1)</f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>
        <f>E12/L12</f>
        <v>158.68421052631578</v>
      </c>
      <c r="Q12" t="str">
        <f>LEFT(N12,FIND("/",N12)-1)</f>
        <v>film &amp; video</v>
      </c>
      <c r="R12" t="str">
        <f>RIGHT(N12,LEN(N12)-FIND("/",N12))</f>
        <v>television</v>
      </c>
      <c r="S12" s="10">
        <f>(((J12/60)/60)/24)+DATE(1970,1,1)</f>
        <v>41780.068043981482</v>
      </c>
      <c r="T12" s="10">
        <f>(((I12/60)/60)/24)+DATE(1970,1,1)</f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>
        <f>E13/L13</f>
        <v>80.333333333333329</v>
      </c>
      <c r="Q13" t="str">
        <f>LEFT(N13,FIND("/",N13)-1)</f>
        <v>film &amp; video</v>
      </c>
      <c r="R13" t="str">
        <f>RIGHT(N13,LEN(N13)-FIND("/",N13))</f>
        <v>television</v>
      </c>
      <c r="S13" s="10">
        <f>(((J13/60)/60)/24)+DATE(1970,1,1)</f>
        <v>42572.778495370367</v>
      </c>
      <c r="T13" s="10">
        <f>(((I13/60)/60)/24)+DATE(1970,1,1)</f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>
        <f>E14/L14</f>
        <v>59.961305925030231</v>
      </c>
      <c r="Q14" t="str">
        <f>LEFT(N14,FIND("/",N14)-1)</f>
        <v>film &amp; video</v>
      </c>
      <c r="R14" t="str">
        <f>RIGHT(N14,LEN(N14)-FIND("/",N14))</f>
        <v>television</v>
      </c>
      <c r="S14" s="10">
        <f>(((J14/60)/60)/24)+DATE(1970,1,1)</f>
        <v>41791.713252314818</v>
      </c>
      <c r="T14" s="10">
        <f>(((I14/60)/60)/24)+DATE(1970,1,1)</f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>
        <f>E15/L15</f>
        <v>109.78431372549019</v>
      </c>
      <c r="Q15" t="str">
        <f>LEFT(N15,FIND("/",N15)-1)</f>
        <v>film &amp; video</v>
      </c>
      <c r="R15" t="str">
        <f>RIGHT(N15,LEN(N15)-FIND("/",N15))</f>
        <v>television</v>
      </c>
      <c r="S15" s="10">
        <f>(((J15/60)/60)/24)+DATE(1970,1,1)</f>
        <v>42508.677187499998</v>
      </c>
      <c r="T15" s="10">
        <f>(((I15/60)/60)/24)+DATE(1970,1,1)</f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>
        <f>E16/L16</f>
        <v>147.70731707317074</v>
      </c>
      <c r="Q16" t="str">
        <f>LEFT(N16,FIND("/",N16)-1)</f>
        <v>film &amp; video</v>
      </c>
      <c r="R16" t="str">
        <f>RIGHT(N16,LEN(N16)-FIND("/",N16))</f>
        <v>television</v>
      </c>
      <c r="S16" s="10">
        <f>(((J16/60)/60)/24)+DATE(1970,1,1)</f>
        <v>41808.02648148148</v>
      </c>
      <c r="T16" s="10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>
        <f>E17/L17</f>
        <v>21.755102040816325</v>
      </c>
      <c r="Q17" t="str">
        <f>LEFT(N17,FIND("/",N17)-1)</f>
        <v>film &amp; video</v>
      </c>
      <c r="R17" t="str">
        <f>RIGHT(N17,LEN(N17)-FIND("/",N17))</f>
        <v>television</v>
      </c>
      <c r="S17" s="10">
        <f>(((J17/60)/60)/24)+DATE(1970,1,1)</f>
        <v>42256.391875000001</v>
      </c>
      <c r="T17" s="10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>
        <f>E18/L18</f>
        <v>171.84285714285716</v>
      </c>
      <c r="Q18" t="str">
        <f>LEFT(N18,FIND("/",N18)-1)</f>
        <v>film &amp; video</v>
      </c>
      <c r="R18" t="str">
        <f>RIGHT(N18,LEN(N18)-FIND("/",N18))</f>
        <v>television</v>
      </c>
      <c r="S18" s="10">
        <f>(((J18/60)/60)/24)+DATE(1970,1,1)</f>
        <v>41760.796423611115</v>
      </c>
      <c r="T18" s="10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>
        <f>E19/L19</f>
        <v>41.944444444444443</v>
      </c>
      <c r="Q19" t="str">
        <f>LEFT(N19,FIND("/",N19)-1)</f>
        <v>film &amp; video</v>
      </c>
      <c r="R19" t="str">
        <f>RIGHT(N19,LEN(N19)-FIND("/",N19))</f>
        <v>television</v>
      </c>
      <c r="S19" s="10">
        <f>(((J19/60)/60)/24)+DATE(1970,1,1)</f>
        <v>41917.731736111113</v>
      </c>
      <c r="T19" s="10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>
        <f>E20/L20</f>
        <v>93.264122807017543</v>
      </c>
      <c r="Q20" t="str">
        <f>LEFT(N20,FIND("/",N20)-1)</f>
        <v>film &amp; video</v>
      </c>
      <c r="R20" t="str">
        <f>RIGHT(N20,LEN(N20)-FIND("/",N20))</f>
        <v>television</v>
      </c>
      <c r="S20" s="10">
        <f>(((J20/60)/60)/24)+DATE(1970,1,1)</f>
        <v>41869.542314814818</v>
      </c>
      <c r="T20" s="10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>
        <f>E21/L21</f>
        <v>56.136363636363633</v>
      </c>
      <c r="Q21" t="str">
        <f>LEFT(N21,FIND("/",N21)-1)</f>
        <v>film &amp; video</v>
      </c>
      <c r="R21" t="str">
        <f>RIGHT(N21,LEN(N21)-FIND("/",N21))</f>
        <v>television</v>
      </c>
      <c r="S21" s="10">
        <f>(((J21/60)/60)/24)+DATE(1970,1,1)</f>
        <v>42175.816365740742</v>
      </c>
      <c r="T21" s="10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>
        <f>E22/L22</f>
        <v>80.16</v>
      </c>
      <c r="Q22" t="str">
        <f>LEFT(N22,FIND("/",N22)-1)</f>
        <v>film &amp; video</v>
      </c>
      <c r="R22" t="str">
        <f>RIGHT(N22,LEN(N22)-FIND("/",N22))</f>
        <v>television</v>
      </c>
      <c r="S22" s="10">
        <f>(((J22/60)/60)/24)+DATE(1970,1,1)</f>
        <v>42200.758240740746</v>
      </c>
      <c r="T22" s="10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>
        <f>E23/L23</f>
        <v>199.9009900990099</v>
      </c>
      <c r="Q23" t="str">
        <f>LEFT(N23,FIND("/",N23)-1)</f>
        <v>film &amp; video</v>
      </c>
      <c r="R23" t="str">
        <f>RIGHT(N23,LEN(N23)-FIND("/",N23))</f>
        <v>television</v>
      </c>
      <c r="S23" s="10">
        <f>(((J23/60)/60)/24)+DATE(1970,1,1)</f>
        <v>41878.627187500002</v>
      </c>
      <c r="T23" s="10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>
        <f>E24/L24</f>
        <v>51.25</v>
      </c>
      <c r="Q24" t="str">
        <f>LEFT(N24,FIND("/",N24)-1)</f>
        <v>film &amp; video</v>
      </c>
      <c r="R24" t="str">
        <f>RIGHT(N24,LEN(N24)-FIND("/",N24))</f>
        <v>television</v>
      </c>
      <c r="S24" s="10">
        <f>(((J24/60)/60)/24)+DATE(1970,1,1)</f>
        <v>41989.91134259259</v>
      </c>
      <c r="T24" s="10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>
        <f>E25/L25</f>
        <v>103.04347826086956</v>
      </c>
      <c r="Q25" t="str">
        <f>LEFT(N25,FIND("/",N25)-1)</f>
        <v>film &amp; video</v>
      </c>
      <c r="R25" t="str">
        <f>RIGHT(N25,LEN(N25)-FIND("/",N25))</f>
        <v>television</v>
      </c>
      <c r="S25" s="10">
        <f>(((J25/60)/60)/24)+DATE(1970,1,1)</f>
        <v>42097.778946759259</v>
      </c>
      <c r="T25" s="10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>
        <f>E26/L26</f>
        <v>66.346149825783982</v>
      </c>
      <c r="Q26" t="str">
        <f>LEFT(N26,FIND("/",N26)-1)</f>
        <v>film &amp; video</v>
      </c>
      <c r="R26" t="str">
        <f>RIGHT(N26,LEN(N26)-FIND("/",N26))</f>
        <v>television</v>
      </c>
      <c r="S26" s="10">
        <f>(((J26/60)/60)/24)+DATE(1970,1,1)</f>
        <v>42229.820173611108</v>
      </c>
      <c r="T26" s="10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>
        <f>E27/L27</f>
        <v>57.142857142857146</v>
      </c>
      <c r="Q27" t="str">
        <f>LEFT(N27,FIND("/",N27)-1)</f>
        <v>film &amp; video</v>
      </c>
      <c r="R27" t="str">
        <f>RIGHT(N27,LEN(N27)-FIND("/",N27))</f>
        <v>television</v>
      </c>
      <c r="S27" s="10">
        <f>(((J27/60)/60)/24)+DATE(1970,1,1)</f>
        <v>42318.025011574078</v>
      </c>
      <c r="T27" s="10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>
        <f>E28/L28</f>
        <v>102.10526315789474</v>
      </c>
      <c r="Q28" t="str">
        <f>LEFT(N28,FIND("/",N28)-1)</f>
        <v>film &amp; video</v>
      </c>
      <c r="R28" t="str">
        <f>RIGHT(N28,LEN(N28)-FIND("/",N28))</f>
        <v>television</v>
      </c>
      <c r="S28" s="10">
        <f>(((J28/60)/60)/24)+DATE(1970,1,1)</f>
        <v>41828.515555555554</v>
      </c>
      <c r="T28" s="10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>
        <f>E29/L29</f>
        <v>148.96666666666667</v>
      </c>
      <c r="Q29" t="str">
        <f>LEFT(N29,FIND("/",N29)-1)</f>
        <v>film &amp; video</v>
      </c>
      <c r="R29" t="str">
        <f>RIGHT(N29,LEN(N29)-FIND("/",N29))</f>
        <v>television</v>
      </c>
      <c r="S29" s="10">
        <f>(((J29/60)/60)/24)+DATE(1970,1,1)</f>
        <v>41929.164733796293</v>
      </c>
      <c r="T29" s="10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>
        <f>E30/L30</f>
        <v>169.6056338028169</v>
      </c>
      <c r="Q30" t="str">
        <f>LEFT(N30,FIND("/",N30)-1)</f>
        <v>film &amp; video</v>
      </c>
      <c r="R30" t="str">
        <f>RIGHT(N30,LEN(N30)-FIND("/",N30))</f>
        <v>television</v>
      </c>
      <c r="S30" s="10">
        <f>(((J30/60)/60)/24)+DATE(1970,1,1)</f>
        <v>42324.96393518518</v>
      </c>
      <c r="T30" s="10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>
        <f>E31/L31</f>
        <v>31.623931623931625</v>
      </c>
      <c r="Q31" t="str">
        <f>LEFT(N31,FIND("/",N31)-1)</f>
        <v>film &amp; video</v>
      </c>
      <c r="R31" t="str">
        <f>RIGHT(N31,LEN(N31)-FIND("/",N31))</f>
        <v>television</v>
      </c>
      <c r="S31" s="10">
        <f>(((J31/60)/60)/24)+DATE(1970,1,1)</f>
        <v>41812.67324074074</v>
      </c>
      <c r="T31" s="10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>
        <f>E32/L32</f>
        <v>76.45264150943396</v>
      </c>
      <c r="Q32" t="str">
        <f>LEFT(N32,FIND("/",N32)-1)</f>
        <v>film &amp; video</v>
      </c>
      <c r="R32" t="str">
        <f>RIGHT(N32,LEN(N32)-FIND("/",N32))</f>
        <v>television</v>
      </c>
      <c r="S32" s="10">
        <f>(((J32/60)/60)/24)+DATE(1970,1,1)</f>
        <v>41842.292997685188</v>
      </c>
      <c r="T32" s="10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>
        <f>E33/L33</f>
        <v>13</v>
      </c>
      <c r="Q33" t="str">
        <f>LEFT(N33,FIND("/",N33)-1)</f>
        <v>film &amp; video</v>
      </c>
      <c r="R33" t="str">
        <f>RIGHT(N33,LEN(N33)-FIND("/",N33))</f>
        <v>television</v>
      </c>
      <c r="S33" s="10">
        <f>(((J33/60)/60)/24)+DATE(1970,1,1)</f>
        <v>42376.79206018518</v>
      </c>
      <c r="T33" s="10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>
        <f>E34/L34</f>
        <v>320.44943820224717</v>
      </c>
      <c r="Q34" t="str">
        <f>LEFT(N34,FIND("/",N34)-1)</f>
        <v>film &amp; video</v>
      </c>
      <c r="R34" t="str">
        <f>RIGHT(N34,LEN(N34)-FIND("/",N34))</f>
        <v>television</v>
      </c>
      <c r="S34" s="10">
        <f>(((J34/60)/60)/24)+DATE(1970,1,1)</f>
        <v>42461.627511574072</v>
      </c>
      <c r="T34" s="10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>
        <f>E35/L35</f>
        <v>83.75</v>
      </c>
      <c r="Q35" t="str">
        <f>LEFT(N35,FIND("/",N35)-1)</f>
        <v>film &amp; video</v>
      </c>
      <c r="R35" t="str">
        <f>RIGHT(N35,LEN(N35)-FIND("/",N35))</f>
        <v>television</v>
      </c>
      <c r="S35" s="10">
        <f>(((J35/60)/60)/24)+DATE(1970,1,1)</f>
        <v>42286.660891203705</v>
      </c>
      <c r="T35" s="10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>
        <f>E36/L36</f>
        <v>49.882352941176471</v>
      </c>
      <c r="Q36" t="str">
        <f>LEFT(N36,FIND("/",N36)-1)</f>
        <v>film &amp; video</v>
      </c>
      <c r="R36" t="str">
        <f>RIGHT(N36,LEN(N36)-FIND("/",N36))</f>
        <v>television</v>
      </c>
      <c r="S36" s="10">
        <f>(((J36/60)/60)/24)+DATE(1970,1,1)</f>
        <v>41841.321770833332</v>
      </c>
      <c r="T36" s="10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>
        <f>E37/L37</f>
        <v>59.464285714285715</v>
      </c>
      <c r="Q37" t="str">
        <f>LEFT(N37,FIND("/",N37)-1)</f>
        <v>film &amp; video</v>
      </c>
      <c r="R37" t="str">
        <f>RIGHT(N37,LEN(N37)-FIND("/",N37))</f>
        <v>television</v>
      </c>
      <c r="S37" s="10">
        <f>(((J37/60)/60)/24)+DATE(1970,1,1)</f>
        <v>42098.291828703703</v>
      </c>
      <c r="T37" s="10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>
        <f>E38/L38</f>
        <v>193.84090909090909</v>
      </c>
      <c r="Q38" t="str">
        <f>LEFT(N38,FIND("/",N38)-1)</f>
        <v>film &amp; video</v>
      </c>
      <c r="R38" t="str">
        <f>RIGHT(N38,LEN(N38)-FIND("/",N38))</f>
        <v>television</v>
      </c>
      <c r="S38" s="10">
        <f>(((J38/60)/60)/24)+DATE(1970,1,1)</f>
        <v>42068.307002314818</v>
      </c>
      <c r="T38" s="10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>
        <f>E39/L39</f>
        <v>159.51383399209487</v>
      </c>
      <c r="Q39" t="str">
        <f>LEFT(N39,FIND("/",N39)-1)</f>
        <v>film &amp; video</v>
      </c>
      <c r="R39" t="str">
        <f>RIGHT(N39,LEN(N39)-FIND("/",N39))</f>
        <v>television</v>
      </c>
      <c r="S39" s="10">
        <f>(((J39/60)/60)/24)+DATE(1970,1,1)</f>
        <v>42032.693043981482</v>
      </c>
      <c r="T39" s="10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>
        <f>E40/L40</f>
        <v>41.68181818181818</v>
      </c>
      <c r="Q40" t="str">
        <f>LEFT(N40,FIND("/",N40)-1)</f>
        <v>film &amp; video</v>
      </c>
      <c r="R40" t="str">
        <f>RIGHT(N40,LEN(N40)-FIND("/",N40))</f>
        <v>television</v>
      </c>
      <c r="S40" s="10">
        <f>(((J40/60)/60)/24)+DATE(1970,1,1)</f>
        <v>41375.057222222218</v>
      </c>
      <c r="T40" s="10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>
        <f>E41/L41</f>
        <v>150.89861751152074</v>
      </c>
      <c r="Q41" t="str">
        <f>LEFT(N41,FIND("/",N41)-1)</f>
        <v>film &amp; video</v>
      </c>
      <c r="R41" t="str">
        <f>RIGHT(N41,LEN(N41)-FIND("/",N41))</f>
        <v>television</v>
      </c>
      <c r="S41" s="10">
        <f>(((J41/60)/60)/24)+DATE(1970,1,1)</f>
        <v>41754.047083333331</v>
      </c>
      <c r="T41" s="10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>
        <f>E42/L42</f>
        <v>126.6875</v>
      </c>
      <c r="Q42" t="str">
        <f>LEFT(N42,FIND("/",N42)-1)</f>
        <v>film &amp; video</v>
      </c>
      <c r="R42" t="str">
        <f>RIGHT(N42,LEN(N42)-FIND("/",N42))</f>
        <v>television</v>
      </c>
      <c r="S42" s="10">
        <f>(((J42/60)/60)/24)+DATE(1970,1,1)</f>
        <v>41789.21398148148</v>
      </c>
      <c r="T42" s="10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>
        <f>E43/L43</f>
        <v>105.26315789473684</v>
      </c>
      <c r="Q43" t="str">
        <f>LEFT(N43,FIND("/",N43)-1)</f>
        <v>film &amp; video</v>
      </c>
      <c r="R43" t="str">
        <f>RIGHT(N43,LEN(N43)-FIND("/",N43))</f>
        <v>television</v>
      </c>
      <c r="S43" s="10">
        <f>(((J43/60)/60)/24)+DATE(1970,1,1)</f>
        <v>41887.568912037037</v>
      </c>
      <c r="T43" s="10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>
        <f>E44/L44</f>
        <v>117.51479289940828</v>
      </c>
      <c r="Q44" t="str">
        <f>LEFT(N44,FIND("/",N44)-1)</f>
        <v>film &amp; video</v>
      </c>
      <c r="R44" t="str">
        <f>RIGHT(N44,LEN(N44)-FIND("/",N44))</f>
        <v>television</v>
      </c>
      <c r="S44" s="10">
        <f>(((J44/60)/60)/24)+DATE(1970,1,1)</f>
        <v>41971.639189814814</v>
      </c>
      <c r="T44" s="10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>
        <f>E45/L45</f>
        <v>117.36121673003802</v>
      </c>
      <c r="Q45" t="str">
        <f>LEFT(N45,FIND("/",N45)-1)</f>
        <v>film &amp; video</v>
      </c>
      <c r="R45" t="str">
        <f>RIGHT(N45,LEN(N45)-FIND("/",N45))</f>
        <v>television</v>
      </c>
      <c r="S45" s="10">
        <f>(((J45/60)/60)/24)+DATE(1970,1,1)</f>
        <v>41802.790347222224</v>
      </c>
      <c r="T45" s="10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>
        <f>E46/L46</f>
        <v>133.33333333333334</v>
      </c>
      <c r="Q46" t="str">
        <f>LEFT(N46,FIND("/",N46)-1)</f>
        <v>film &amp; video</v>
      </c>
      <c r="R46" t="str">
        <f>RIGHT(N46,LEN(N46)-FIND("/",N46))</f>
        <v>television</v>
      </c>
      <c r="S46" s="10">
        <f>(((J46/60)/60)/24)+DATE(1970,1,1)</f>
        <v>41874.098807870374</v>
      </c>
      <c r="T46" s="10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>
        <f>E47/L47</f>
        <v>98.360655737704917</v>
      </c>
      <c r="Q47" t="str">
        <f>LEFT(N47,FIND("/",N47)-1)</f>
        <v>film &amp; video</v>
      </c>
      <c r="R47" t="str">
        <f>RIGHT(N47,LEN(N47)-FIND("/",N47))</f>
        <v>television</v>
      </c>
      <c r="S47" s="10">
        <f>(((J47/60)/60)/24)+DATE(1970,1,1)</f>
        <v>42457.623923611114</v>
      </c>
      <c r="T47" s="10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>
        <f>E48/L48</f>
        <v>194.44444444444446</v>
      </c>
      <c r="Q48" t="str">
        <f>LEFT(N48,FIND("/",N48)-1)</f>
        <v>film &amp; video</v>
      </c>
      <c r="R48" t="str">
        <f>RIGHT(N48,LEN(N48)-FIND("/",N48))</f>
        <v>television</v>
      </c>
      <c r="S48" s="10">
        <f>(((J48/60)/60)/24)+DATE(1970,1,1)</f>
        <v>42323.964976851858</v>
      </c>
      <c r="T48" s="10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>
        <f>E49/L49</f>
        <v>76.865000000000009</v>
      </c>
      <c r="Q49" t="str">
        <f>LEFT(N49,FIND("/",N49)-1)</f>
        <v>film &amp; video</v>
      </c>
      <c r="R49" t="str">
        <f>RIGHT(N49,LEN(N49)-FIND("/",N49))</f>
        <v>television</v>
      </c>
      <c r="S49" s="10">
        <f>(((J49/60)/60)/24)+DATE(1970,1,1)</f>
        <v>41932.819525462961</v>
      </c>
      <c r="T49" s="10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>
        <f>E50/L50</f>
        <v>56.815789473684212</v>
      </c>
      <c r="Q50" t="str">
        <f>LEFT(N50,FIND("/",N50)-1)</f>
        <v>film &amp; video</v>
      </c>
      <c r="R50" t="str">
        <f>RIGHT(N50,LEN(N50)-FIND("/",N50))</f>
        <v>television</v>
      </c>
      <c r="S50" s="10">
        <f>(((J50/60)/60)/24)+DATE(1970,1,1)</f>
        <v>42033.516898148147</v>
      </c>
      <c r="T50" s="10">
        <f>(((I50/60)/60)/24)+DATE(1970,1,1)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>
        <f>E51/L51</f>
        <v>137.93103448275863</v>
      </c>
      <c r="Q51" t="str">
        <f>LEFT(N51,FIND("/",N51)-1)</f>
        <v>film &amp; video</v>
      </c>
      <c r="R51" t="str">
        <f>RIGHT(N51,LEN(N51)-FIND("/",N51))</f>
        <v>television</v>
      </c>
      <c r="S51" s="10">
        <f>(((J51/60)/60)/24)+DATE(1970,1,1)</f>
        <v>42271.176446759258</v>
      </c>
      <c r="T51" s="10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>
        <f>E52/L52</f>
        <v>27.272727272727273</v>
      </c>
      <c r="Q52" t="str">
        <f>LEFT(N52,FIND("/",N52)-1)</f>
        <v>film &amp; video</v>
      </c>
      <c r="R52" t="str">
        <f>RIGHT(N52,LEN(N52)-FIND("/",N52))</f>
        <v>television</v>
      </c>
      <c r="S52" s="10">
        <f>(((J52/60)/60)/24)+DATE(1970,1,1)</f>
        <v>41995.752986111111</v>
      </c>
      <c r="T52" s="10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>
        <f>E53/L53</f>
        <v>118.33613445378151</v>
      </c>
      <c r="Q53" t="str">
        <f>LEFT(N53,FIND("/",N53)-1)</f>
        <v>film &amp; video</v>
      </c>
      <c r="R53" t="str">
        <f>RIGHT(N53,LEN(N53)-FIND("/",N53))</f>
        <v>television</v>
      </c>
      <c r="S53" s="10">
        <f>(((J53/60)/60)/24)+DATE(1970,1,1)</f>
        <v>42196.928668981483</v>
      </c>
      <c r="T53" s="10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>
        <f>E54/L54</f>
        <v>223.48076923076923</v>
      </c>
      <c r="Q54" t="str">
        <f>LEFT(N54,FIND("/",N54)-1)</f>
        <v>film &amp; video</v>
      </c>
      <c r="R54" t="str">
        <f>RIGHT(N54,LEN(N54)-FIND("/",N54))</f>
        <v>television</v>
      </c>
      <c r="S54" s="10">
        <f>(((J54/60)/60)/24)+DATE(1970,1,1)</f>
        <v>41807.701921296299</v>
      </c>
      <c r="T54" s="10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>
        <f>E55/L55</f>
        <v>28.111111111111111</v>
      </c>
      <c r="Q55" t="str">
        <f>LEFT(N55,FIND("/",N55)-1)</f>
        <v>film &amp; video</v>
      </c>
      <c r="R55" t="str">
        <f>RIGHT(N55,LEN(N55)-FIND("/",N55))</f>
        <v>television</v>
      </c>
      <c r="S55" s="10">
        <f>(((J55/60)/60)/24)+DATE(1970,1,1)</f>
        <v>41719.549131944441</v>
      </c>
      <c r="T55" s="10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>
        <f>E56/L56</f>
        <v>194.23076923076923</v>
      </c>
      <c r="Q56" t="str">
        <f>LEFT(N56,FIND("/",N56)-1)</f>
        <v>film &amp; video</v>
      </c>
      <c r="R56" t="str">
        <f>RIGHT(N56,LEN(N56)-FIND("/",N56))</f>
        <v>television</v>
      </c>
      <c r="S56" s="10">
        <f>(((J56/60)/60)/24)+DATE(1970,1,1)</f>
        <v>42333.713206018518</v>
      </c>
      <c r="T56" s="10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>
        <f>E57/L57</f>
        <v>128.95348837209303</v>
      </c>
      <c r="Q57" t="str">
        <f>LEFT(N57,FIND("/",N57)-1)</f>
        <v>film &amp; video</v>
      </c>
      <c r="R57" t="str">
        <f>RIGHT(N57,LEN(N57)-FIND("/",N57))</f>
        <v>television</v>
      </c>
      <c r="S57" s="10">
        <f>(((J57/60)/60)/24)+DATE(1970,1,1)</f>
        <v>42496.968935185185</v>
      </c>
      <c r="T57" s="10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>
        <f>E58/L58</f>
        <v>49.316091954022987</v>
      </c>
      <c r="Q58" t="str">
        <f>LEFT(N58,FIND("/",N58)-1)</f>
        <v>film &amp; video</v>
      </c>
      <c r="R58" t="str">
        <f>RIGHT(N58,LEN(N58)-FIND("/",N58))</f>
        <v>television</v>
      </c>
      <c r="S58" s="10">
        <f>(((J58/60)/60)/24)+DATE(1970,1,1)</f>
        <v>42149.548888888887</v>
      </c>
      <c r="T58" s="10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>
        <f>E59/L59</f>
        <v>221.52173913043478</v>
      </c>
      <c r="Q59" t="str">
        <f>LEFT(N59,FIND("/",N59)-1)</f>
        <v>film &amp; video</v>
      </c>
      <c r="R59" t="str">
        <f>RIGHT(N59,LEN(N59)-FIND("/",N59))</f>
        <v>television</v>
      </c>
      <c r="S59" s="10">
        <f>(((J59/60)/60)/24)+DATE(1970,1,1)</f>
        <v>42089.83289351852</v>
      </c>
      <c r="T59" s="10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>
        <f>E60/L60</f>
        <v>137.21333333333334</v>
      </c>
      <c r="Q60" t="str">
        <f>LEFT(N60,FIND("/",N60)-1)</f>
        <v>film &amp; video</v>
      </c>
      <c r="R60" t="str">
        <f>RIGHT(N60,LEN(N60)-FIND("/",N60))</f>
        <v>television</v>
      </c>
      <c r="S60" s="10">
        <f>(((J60/60)/60)/24)+DATE(1970,1,1)</f>
        <v>41932.745046296295</v>
      </c>
      <c r="T60" s="10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>
        <f>E61/L61</f>
        <v>606.82242424242418</v>
      </c>
      <c r="Q61" t="str">
        <f>LEFT(N61,FIND("/",N61)-1)</f>
        <v>film &amp; video</v>
      </c>
      <c r="R61" t="str">
        <f>RIGHT(N61,LEN(N61)-FIND("/",N61))</f>
        <v>television</v>
      </c>
      <c r="S61" s="10">
        <f>(((J61/60)/60)/24)+DATE(1970,1,1)</f>
        <v>42230.23583333334</v>
      </c>
      <c r="T61" s="10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>
        <f>E62/L62</f>
        <v>43.040092592592593</v>
      </c>
      <c r="Q62" t="str">
        <f>LEFT(N62,FIND("/",N62)-1)</f>
        <v>film &amp; video</v>
      </c>
      <c r="R62" t="str">
        <f>RIGHT(N62,LEN(N62)-FIND("/",N62))</f>
        <v>shorts</v>
      </c>
      <c r="S62" s="10">
        <f>(((J62/60)/60)/24)+DATE(1970,1,1)</f>
        <v>41701.901817129627</v>
      </c>
      <c r="T62" s="10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>
        <f>E63/L63</f>
        <v>322.39130434782606</v>
      </c>
      <c r="Q63" t="str">
        <f>LEFT(N63,FIND("/",N63)-1)</f>
        <v>film &amp; video</v>
      </c>
      <c r="R63" t="str">
        <f>RIGHT(N63,LEN(N63)-FIND("/",N63))</f>
        <v>shorts</v>
      </c>
      <c r="S63" s="10">
        <f>(((J63/60)/60)/24)+DATE(1970,1,1)</f>
        <v>41409.814317129632</v>
      </c>
      <c r="T63" s="10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>
        <f>E64/L64</f>
        <v>96.708333333333329</v>
      </c>
      <c r="Q64" t="str">
        <f>LEFT(N64,FIND("/",N64)-1)</f>
        <v>film &amp; video</v>
      </c>
      <c r="R64" t="str">
        <f>RIGHT(N64,LEN(N64)-FIND("/",N64))</f>
        <v>shorts</v>
      </c>
      <c r="S64" s="10">
        <f>(((J64/60)/60)/24)+DATE(1970,1,1)</f>
        <v>41311.799513888887</v>
      </c>
      <c r="T64" s="10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>
        <f>E65/L65</f>
        <v>35.474531249999998</v>
      </c>
      <c r="Q65" t="str">
        <f>LEFT(N65,FIND("/",N65)-1)</f>
        <v>film &amp; video</v>
      </c>
      <c r="R65" t="str">
        <f>RIGHT(N65,LEN(N65)-FIND("/",N65))</f>
        <v>shorts</v>
      </c>
      <c r="S65" s="10">
        <f>(((J65/60)/60)/24)+DATE(1970,1,1)</f>
        <v>41612.912187499998</v>
      </c>
      <c r="T65" s="10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>
        <f>E66/L66</f>
        <v>86.666666666666671</v>
      </c>
      <c r="Q66" t="str">
        <f>LEFT(N66,FIND("/",N66)-1)</f>
        <v>film &amp; video</v>
      </c>
      <c r="R66" t="str">
        <f>RIGHT(N66,LEN(N66)-FIND("/",N66))</f>
        <v>shorts</v>
      </c>
      <c r="S66" s="10">
        <f>(((J66/60)/60)/24)+DATE(1970,1,1)</f>
        <v>41433.01829861111</v>
      </c>
      <c r="T66" s="10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>
        <f>E67/L67</f>
        <v>132.05263157894737</v>
      </c>
      <c r="Q67" t="str">
        <f>LEFT(N67,FIND("/",N67)-1)</f>
        <v>film &amp; video</v>
      </c>
      <c r="R67" t="str">
        <f>RIGHT(N67,LEN(N67)-FIND("/",N67))</f>
        <v>shorts</v>
      </c>
      <c r="S67" s="10">
        <f>(((J67/60)/60)/24)+DATE(1970,1,1)</f>
        <v>41835.821226851855</v>
      </c>
      <c r="T67" s="10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>
        <f>E68/L68</f>
        <v>91.230769230769226</v>
      </c>
      <c r="Q68" t="str">
        <f>LEFT(N68,FIND("/",N68)-1)</f>
        <v>film &amp; video</v>
      </c>
      <c r="R68" t="str">
        <f>RIGHT(N68,LEN(N68)-FIND("/",N68))</f>
        <v>shorts</v>
      </c>
      <c r="S68" s="10">
        <f>(((J68/60)/60)/24)+DATE(1970,1,1)</f>
        <v>42539.849768518514</v>
      </c>
      <c r="T68" s="10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>
        <f>E69/L69</f>
        <v>116.25</v>
      </c>
      <c r="Q69" t="str">
        <f>LEFT(N69,FIND("/",N69)-1)</f>
        <v>film &amp; video</v>
      </c>
      <c r="R69" t="str">
        <f>RIGHT(N69,LEN(N69)-FIND("/",N69))</f>
        <v>shorts</v>
      </c>
      <c r="S69" s="10">
        <f>(((J69/60)/60)/24)+DATE(1970,1,1)</f>
        <v>41075.583379629628</v>
      </c>
      <c r="T69" s="10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>
        <f>E70/L70</f>
        <v>21.194444444444443</v>
      </c>
      <c r="Q70" t="str">
        <f>LEFT(N70,FIND("/",N70)-1)</f>
        <v>film &amp; video</v>
      </c>
      <c r="R70" t="str">
        <f>RIGHT(N70,LEN(N70)-FIND("/",N70))</f>
        <v>shorts</v>
      </c>
      <c r="S70" s="10">
        <f>(((J70/60)/60)/24)+DATE(1970,1,1)</f>
        <v>41663.569340277776</v>
      </c>
      <c r="T70" s="10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>
        <f>E71/L71</f>
        <v>62.327134831460668</v>
      </c>
      <c r="Q71" t="str">
        <f>LEFT(N71,FIND("/",N71)-1)</f>
        <v>film &amp; video</v>
      </c>
      <c r="R71" t="str">
        <f>RIGHT(N71,LEN(N71)-FIND("/",N71))</f>
        <v>shorts</v>
      </c>
      <c r="S71" s="10">
        <f>(((J71/60)/60)/24)+DATE(1970,1,1)</f>
        <v>40786.187789351854</v>
      </c>
      <c r="T71" s="10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>
        <f>E72/L72</f>
        <v>37.411764705882355</v>
      </c>
      <c r="Q72" t="str">
        <f>LEFT(N72,FIND("/",N72)-1)</f>
        <v>film &amp; video</v>
      </c>
      <c r="R72" t="str">
        <f>RIGHT(N72,LEN(N72)-FIND("/",N72))</f>
        <v>shorts</v>
      </c>
      <c r="S72" s="10">
        <f>(((J72/60)/60)/24)+DATE(1970,1,1)</f>
        <v>40730.896354166667</v>
      </c>
      <c r="T72" s="10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>
        <f>E73/L73</f>
        <v>69.71875</v>
      </c>
      <c r="Q73" t="str">
        <f>LEFT(N73,FIND("/",N73)-1)</f>
        <v>film &amp; video</v>
      </c>
      <c r="R73" t="str">
        <f>RIGHT(N73,LEN(N73)-FIND("/",N73))</f>
        <v>shorts</v>
      </c>
      <c r="S73" s="10">
        <f>(((J73/60)/60)/24)+DATE(1970,1,1)</f>
        <v>40997.271493055552</v>
      </c>
      <c r="T73" s="10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>
        <f>E74/L74</f>
        <v>58.170731707317074</v>
      </c>
      <c r="Q74" t="str">
        <f>LEFT(N74,FIND("/",N74)-1)</f>
        <v>film &amp; video</v>
      </c>
      <c r="R74" t="str">
        <f>RIGHT(N74,LEN(N74)-FIND("/",N74))</f>
        <v>shorts</v>
      </c>
      <c r="S74" s="10">
        <f>(((J74/60)/60)/24)+DATE(1970,1,1)</f>
        <v>41208.010196759256</v>
      </c>
      <c r="T74" s="10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>
        <f>E75/L75</f>
        <v>50</v>
      </c>
      <c r="Q75" t="str">
        <f>LEFT(N75,FIND("/",N75)-1)</f>
        <v>film &amp; video</v>
      </c>
      <c r="R75" t="str">
        <f>RIGHT(N75,LEN(N75)-FIND("/",N75))</f>
        <v>shorts</v>
      </c>
      <c r="S75" s="10">
        <f>(((J75/60)/60)/24)+DATE(1970,1,1)</f>
        <v>40587.75675925926</v>
      </c>
      <c r="T75" s="10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>
        <f>E76/L76</f>
        <v>19.471034482758618</v>
      </c>
      <c r="Q76" t="str">
        <f>LEFT(N76,FIND("/",N76)-1)</f>
        <v>film &amp; video</v>
      </c>
      <c r="R76" t="str">
        <f>RIGHT(N76,LEN(N76)-FIND("/",N76))</f>
        <v>shorts</v>
      </c>
      <c r="S76" s="10">
        <f>(((J76/60)/60)/24)+DATE(1970,1,1)</f>
        <v>42360.487210648149</v>
      </c>
      <c r="T76" s="10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>
        <f>E77/L77</f>
        <v>85.957446808510639</v>
      </c>
      <c r="Q77" t="str">
        <f>LEFT(N77,FIND("/",N77)-1)</f>
        <v>film &amp; video</v>
      </c>
      <c r="R77" t="str">
        <f>RIGHT(N77,LEN(N77)-FIND("/",N77))</f>
        <v>shorts</v>
      </c>
      <c r="S77" s="10">
        <f>(((J77/60)/60)/24)+DATE(1970,1,1)</f>
        <v>41357.209166666667</v>
      </c>
      <c r="T77" s="10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>
        <f>E78/L78</f>
        <v>30.666666666666668</v>
      </c>
      <c r="Q78" t="str">
        <f>LEFT(N78,FIND("/",N78)-1)</f>
        <v>film &amp; video</v>
      </c>
      <c r="R78" t="str">
        <f>RIGHT(N78,LEN(N78)-FIND("/",N78))</f>
        <v>shorts</v>
      </c>
      <c r="S78" s="10">
        <f>(((J78/60)/60)/24)+DATE(1970,1,1)</f>
        <v>40844.691643518519</v>
      </c>
      <c r="T78" s="10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>
        <f>E79/L79</f>
        <v>60.384615384615387</v>
      </c>
      <c r="Q79" t="str">
        <f>LEFT(N79,FIND("/",N79)-1)</f>
        <v>film &amp; video</v>
      </c>
      <c r="R79" t="str">
        <f>RIGHT(N79,LEN(N79)-FIND("/",N79))</f>
        <v>shorts</v>
      </c>
      <c r="S79" s="10">
        <f>(((J79/60)/60)/24)+DATE(1970,1,1)</f>
        <v>40997.144872685189</v>
      </c>
      <c r="T79" s="10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>
        <f>E80/L80</f>
        <v>38.6</v>
      </c>
      <c r="Q80" t="str">
        <f>LEFT(N80,FIND("/",N80)-1)</f>
        <v>film &amp; video</v>
      </c>
      <c r="R80" t="str">
        <f>RIGHT(N80,LEN(N80)-FIND("/",N80))</f>
        <v>shorts</v>
      </c>
      <c r="S80" s="10">
        <f>(((J80/60)/60)/24)+DATE(1970,1,1)</f>
        <v>42604.730567129634</v>
      </c>
      <c r="T80" s="10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>
        <f>E81/L81</f>
        <v>40.268292682926827</v>
      </c>
      <c r="Q81" t="str">
        <f>LEFT(N81,FIND("/",N81)-1)</f>
        <v>film &amp; video</v>
      </c>
      <c r="R81" t="str">
        <f>RIGHT(N81,LEN(N81)-FIND("/",N81))</f>
        <v>shorts</v>
      </c>
      <c r="S81" s="10">
        <f>(((J81/60)/60)/24)+DATE(1970,1,1)</f>
        <v>41724.776539351849</v>
      </c>
      <c r="T81" s="10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>
        <f>E82/L82</f>
        <v>273.82978723404256</v>
      </c>
      <c r="Q82" t="str">
        <f>LEFT(N82,FIND("/",N82)-1)</f>
        <v>film &amp; video</v>
      </c>
      <c r="R82" t="str">
        <f>RIGHT(N82,LEN(N82)-FIND("/",N82))</f>
        <v>shorts</v>
      </c>
      <c r="S82" s="10">
        <f>(((J82/60)/60)/24)+DATE(1970,1,1)</f>
        <v>41583.083981481483</v>
      </c>
      <c r="T82" s="10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>
        <f>E83/L83</f>
        <v>53.035714285714285</v>
      </c>
      <c r="Q83" t="str">
        <f>LEFT(N83,FIND("/",N83)-1)</f>
        <v>film &amp; video</v>
      </c>
      <c r="R83" t="str">
        <f>RIGHT(N83,LEN(N83)-FIND("/",N83))</f>
        <v>shorts</v>
      </c>
      <c r="S83" s="10">
        <f>(((J83/60)/60)/24)+DATE(1970,1,1)</f>
        <v>41100.158877314818</v>
      </c>
      <c r="T83" s="10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>
        <f>E84/L84</f>
        <v>40.005000000000003</v>
      </c>
      <c r="Q84" t="str">
        <f>LEFT(N84,FIND("/",N84)-1)</f>
        <v>film &amp; video</v>
      </c>
      <c r="R84" t="str">
        <f>RIGHT(N84,LEN(N84)-FIND("/",N84))</f>
        <v>shorts</v>
      </c>
      <c r="S84" s="10">
        <f>(((J84/60)/60)/24)+DATE(1970,1,1)</f>
        <v>40795.820150462961</v>
      </c>
      <c r="T84" s="10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>
        <f>E85/L85</f>
        <v>15.76923076923077</v>
      </c>
      <c r="Q85" t="str">
        <f>LEFT(N85,FIND("/",N85)-1)</f>
        <v>film &amp; video</v>
      </c>
      <c r="R85" t="str">
        <f>RIGHT(N85,LEN(N85)-FIND("/",N85))</f>
        <v>shorts</v>
      </c>
      <c r="S85" s="10">
        <f>(((J85/60)/60)/24)+DATE(1970,1,1)</f>
        <v>42042.615613425922</v>
      </c>
      <c r="T85" s="10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>
        <f>E86/L86</f>
        <v>71.428571428571431</v>
      </c>
      <c r="Q86" t="str">
        <f>LEFT(N86,FIND("/",N86)-1)</f>
        <v>film &amp; video</v>
      </c>
      <c r="R86" t="str">
        <f>RIGHT(N86,LEN(N86)-FIND("/",N86))</f>
        <v>shorts</v>
      </c>
      <c r="S86" s="10">
        <f>(((J86/60)/60)/24)+DATE(1970,1,1)</f>
        <v>40648.757939814815</v>
      </c>
      <c r="T86" s="10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>
        <f>E87/L87</f>
        <v>71.714285714285708</v>
      </c>
      <c r="Q87" t="str">
        <f>LEFT(N87,FIND("/",N87)-1)</f>
        <v>film &amp; video</v>
      </c>
      <c r="R87" t="str">
        <f>RIGHT(N87,LEN(N87)-FIND("/",N87))</f>
        <v>shorts</v>
      </c>
      <c r="S87" s="10">
        <f>(((J87/60)/60)/24)+DATE(1970,1,1)</f>
        <v>40779.125428240739</v>
      </c>
      <c r="T87" s="10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>
        <f>E88/L88</f>
        <v>375.76470588235293</v>
      </c>
      <c r="Q88" t="str">
        <f>LEFT(N88,FIND("/",N88)-1)</f>
        <v>film &amp; video</v>
      </c>
      <c r="R88" t="str">
        <f>RIGHT(N88,LEN(N88)-FIND("/",N88))</f>
        <v>shorts</v>
      </c>
      <c r="S88" s="10">
        <f>(((J88/60)/60)/24)+DATE(1970,1,1)</f>
        <v>42291.556076388893</v>
      </c>
      <c r="T88" s="10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>
        <f>E89/L89</f>
        <v>104.6</v>
      </c>
      <c r="Q89" t="str">
        <f>LEFT(N89,FIND("/",N89)-1)</f>
        <v>film &amp; video</v>
      </c>
      <c r="R89" t="str">
        <f>RIGHT(N89,LEN(N89)-FIND("/",N89))</f>
        <v>shorts</v>
      </c>
      <c r="S89" s="10">
        <f>(((J89/60)/60)/24)+DATE(1970,1,1)</f>
        <v>40322.53938657407</v>
      </c>
      <c r="T89" s="10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>
        <f>E90/L90</f>
        <v>60</v>
      </c>
      <c r="Q90" t="str">
        <f>LEFT(N90,FIND("/",N90)-1)</f>
        <v>film &amp; video</v>
      </c>
      <c r="R90" t="str">
        <f>RIGHT(N90,LEN(N90)-FIND("/",N90))</f>
        <v>shorts</v>
      </c>
      <c r="S90" s="10">
        <f>(((J90/60)/60)/24)+DATE(1970,1,1)</f>
        <v>41786.65892361111</v>
      </c>
      <c r="T90" s="10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>
        <f>E91/L91</f>
        <v>123.28571428571429</v>
      </c>
      <c r="Q91" t="str">
        <f>LEFT(N91,FIND("/",N91)-1)</f>
        <v>film &amp; video</v>
      </c>
      <c r="R91" t="str">
        <f>RIGHT(N91,LEN(N91)-FIND("/",N91))</f>
        <v>shorts</v>
      </c>
      <c r="S91" s="10">
        <f>(((J91/60)/60)/24)+DATE(1970,1,1)</f>
        <v>41402.752222222225</v>
      </c>
      <c r="T91" s="10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>
        <f>E92/L92</f>
        <v>31.375</v>
      </c>
      <c r="Q92" t="str">
        <f>LEFT(N92,FIND("/",N92)-1)</f>
        <v>film &amp; video</v>
      </c>
      <c r="R92" t="str">
        <f>RIGHT(N92,LEN(N92)-FIND("/",N92))</f>
        <v>shorts</v>
      </c>
      <c r="S92" s="10">
        <f>(((J92/60)/60)/24)+DATE(1970,1,1)</f>
        <v>40706.297442129631</v>
      </c>
      <c r="T92" s="10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>
        <f>E93/L93</f>
        <v>78.260869565217391</v>
      </c>
      <c r="Q93" t="str">
        <f>LEFT(N93,FIND("/",N93)-1)</f>
        <v>film &amp; video</v>
      </c>
      <c r="R93" t="str">
        <f>RIGHT(N93,LEN(N93)-FIND("/",N93))</f>
        <v>shorts</v>
      </c>
      <c r="S93" s="10">
        <f>(((J93/60)/60)/24)+DATE(1970,1,1)</f>
        <v>40619.402361111112</v>
      </c>
      <c r="T93" s="10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>
        <f>E94/L94</f>
        <v>122.32558139534883</v>
      </c>
      <c r="Q94" t="str">
        <f>LEFT(N94,FIND("/",N94)-1)</f>
        <v>film &amp; video</v>
      </c>
      <c r="R94" t="str">
        <f>RIGHT(N94,LEN(N94)-FIND("/",N94))</f>
        <v>shorts</v>
      </c>
      <c r="S94" s="10">
        <f>(((J94/60)/60)/24)+DATE(1970,1,1)</f>
        <v>42721.198877314819</v>
      </c>
      <c r="T94" s="10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>
        <f>E95/L95</f>
        <v>73.733333333333334</v>
      </c>
      <c r="Q95" t="str">
        <f>LEFT(N95,FIND("/",N95)-1)</f>
        <v>film &amp; video</v>
      </c>
      <c r="R95" t="str">
        <f>RIGHT(N95,LEN(N95)-FIND("/",N95))</f>
        <v>shorts</v>
      </c>
      <c r="S95" s="10">
        <f>(((J95/60)/60)/24)+DATE(1970,1,1)</f>
        <v>41065.858067129629</v>
      </c>
      <c r="T95" s="10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>
        <f>E96/L96</f>
        <v>21.666666666666668</v>
      </c>
      <c r="Q96" t="str">
        <f>LEFT(N96,FIND("/",N96)-1)</f>
        <v>film &amp; video</v>
      </c>
      <c r="R96" t="str">
        <f>RIGHT(N96,LEN(N96)-FIND("/",N96))</f>
        <v>shorts</v>
      </c>
      <c r="S96" s="10">
        <f>(((J96/60)/60)/24)+DATE(1970,1,1)</f>
        <v>41716.717847222222</v>
      </c>
      <c r="T96" s="10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>
        <f>E97/L97</f>
        <v>21.904761904761905</v>
      </c>
      <c r="Q97" t="str">
        <f>LEFT(N97,FIND("/",N97)-1)</f>
        <v>film &amp; video</v>
      </c>
      <c r="R97" t="str">
        <f>RIGHT(N97,LEN(N97)-FIND("/",N97))</f>
        <v>shorts</v>
      </c>
      <c r="S97" s="10">
        <f>(((J97/60)/60)/24)+DATE(1970,1,1)</f>
        <v>40935.005104166667</v>
      </c>
      <c r="T97" s="10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>
        <f>E98/L98</f>
        <v>50.588235294117645</v>
      </c>
      <c r="Q98" t="str">
        <f>LEFT(N98,FIND("/",N98)-1)</f>
        <v>film &amp; video</v>
      </c>
      <c r="R98" t="str">
        <f>RIGHT(N98,LEN(N98)-FIND("/",N98))</f>
        <v>shorts</v>
      </c>
      <c r="S98" s="10">
        <f>(((J98/60)/60)/24)+DATE(1970,1,1)</f>
        <v>40324.662511574075</v>
      </c>
      <c r="T98" s="10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>
        <f>E99/L99</f>
        <v>53.125</v>
      </c>
      <c r="Q99" t="str">
        <f>LEFT(N99,FIND("/",N99)-1)</f>
        <v>film &amp; video</v>
      </c>
      <c r="R99" t="str">
        <f>RIGHT(N99,LEN(N99)-FIND("/",N99))</f>
        <v>shorts</v>
      </c>
      <c r="S99" s="10">
        <f>(((J99/60)/60)/24)+DATE(1970,1,1)</f>
        <v>40706.135208333333</v>
      </c>
      <c r="T99" s="10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>
        <f>E100/L100</f>
        <v>56.666666666666664</v>
      </c>
      <c r="Q100" t="str">
        <f>LEFT(N100,FIND("/",N100)-1)</f>
        <v>film &amp; video</v>
      </c>
      <c r="R100" t="str">
        <f>RIGHT(N100,LEN(N100)-FIND("/",N100))</f>
        <v>shorts</v>
      </c>
      <c r="S100" s="10">
        <f>(((J100/60)/60)/24)+DATE(1970,1,1)</f>
        <v>41214.79483796296</v>
      </c>
      <c r="T100" s="10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>
        <f>E101/L101</f>
        <v>40.776666666666664</v>
      </c>
      <c r="Q101" t="str">
        <f>LEFT(N101,FIND("/",N101)-1)</f>
        <v>film &amp; video</v>
      </c>
      <c r="R101" t="str">
        <f>RIGHT(N101,LEN(N101)-FIND("/",N101))</f>
        <v>shorts</v>
      </c>
      <c r="S101" s="10">
        <f>(((J101/60)/60)/24)+DATE(1970,1,1)</f>
        <v>41631.902766203704</v>
      </c>
      <c r="T101" s="10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>
        <f>E102/L102</f>
        <v>192.30769230769232</v>
      </c>
      <c r="Q102" t="str">
        <f>LEFT(N102,FIND("/",N102)-1)</f>
        <v>film &amp; video</v>
      </c>
      <c r="R102" t="str">
        <f>RIGHT(N102,LEN(N102)-FIND("/",N102))</f>
        <v>shorts</v>
      </c>
      <c r="S102" s="10">
        <f>(((J102/60)/60)/24)+DATE(1970,1,1)</f>
        <v>41197.753310185188</v>
      </c>
      <c r="T102" s="10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>
        <f>E103/L103</f>
        <v>100</v>
      </c>
      <c r="Q103" t="str">
        <f>LEFT(N103,FIND("/",N103)-1)</f>
        <v>film &amp; video</v>
      </c>
      <c r="R103" t="str">
        <f>RIGHT(N103,LEN(N103)-FIND("/",N103))</f>
        <v>shorts</v>
      </c>
      <c r="S103" s="10">
        <f>(((J103/60)/60)/24)+DATE(1970,1,1)</f>
        <v>41274.776736111111</v>
      </c>
      <c r="T103" s="10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>
        <f>E104/L104</f>
        <v>117.92307692307692</v>
      </c>
      <c r="Q104" t="str">
        <f>LEFT(N104,FIND("/",N104)-1)</f>
        <v>film &amp; video</v>
      </c>
      <c r="R104" t="str">
        <f>RIGHT(N104,LEN(N104)-FIND("/",N104))</f>
        <v>shorts</v>
      </c>
      <c r="S104" s="10">
        <f>(((J104/60)/60)/24)+DATE(1970,1,1)</f>
        <v>40505.131168981483</v>
      </c>
      <c r="T104" s="10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>
        <f>E105/L105</f>
        <v>27.897959183673468</v>
      </c>
      <c r="Q105" t="str">
        <f>LEFT(N105,FIND("/",N105)-1)</f>
        <v>film &amp; video</v>
      </c>
      <c r="R105" t="str">
        <f>RIGHT(N105,LEN(N105)-FIND("/",N105))</f>
        <v>shorts</v>
      </c>
      <c r="S105" s="10">
        <f>(((J105/60)/60)/24)+DATE(1970,1,1)</f>
        <v>41682.805902777778</v>
      </c>
      <c r="T105" s="10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>
        <f>E106/L106</f>
        <v>60</v>
      </c>
      <c r="Q106" t="str">
        <f>LEFT(N106,FIND("/",N106)-1)</f>
        <v>film &amp; video</v>
      </c>
      <c r="R106" t="str">
        <f>RIGHT(N106,LEN(N106)-FIND("/",N106))</f>
        <v>shorts</v>
      </c>
      <c r="S106" s="10">
        <f>(((J106/60)/60)/24)+DATE(1970,1,1)</f>
        <v>40612.695208333331</v>
      </c>
      <c r="T106" s="10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>
        <f>E107/L107</f>
        <v>39.383333333333333</v>
      </c>
      <c r="Q107" t="str">
        <f>LEFT(N107,FIND("/",N107)-1)</f>
        <v>film &amp; video</v>
      </c>
      <c r="R107" t="str">
        <f>RIGHT(N107,LEN(N107)-FIND("/",N107))</f>
        <v>shorts</v>
      </c>
      <c r="S107" s="10">
        <f>(((J107/60)/60)/24)+DATE(1970,1,1)</f>
        <v>42485.724768518514</v>
      </c>
      <c r="T107" s="10">
        <f>(((I107/60)/60)/24)+DATE(1970,1,1)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>
        <f>E108/L108</f>
        <v>186.11111111111111</v>
      </c>
      <c r="Q108" t="str">
        <f>LEFT(N108,FIND("/",N108)-1)</f>
        <v>film &amp; video</v>
      </c>
      <c r="R108" t="str">
        <f>RIGHT(N108,LEN(N108)-FIND("/",N108))</f>
        <v>shorts</v>
      </c>
      <c r="S108" s="10">
        <f>(((J108/60)/60)/24)+DATE(1970,1,1)</f>
        <v>40987.776631944449</v>
      </c>
      <c r="T108" s="10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>
        <f>E109/L109</f>
        <v>111.37681159420291</v>
      </c>
      <c r="Q109" t="str">
        <f>LEFT(N109,FIND("/",N109)-1)</f>
        <v>film &amp; video</v>
      </c>
      <c r="R109" t="str">
        <f>RIGHT(N109,LEN(N109)-FIND("/",N109))</f>
        <v>shorts</v>
      </c>
      <c r="S109" s="10">
        <f>(((J109/60)/60)/24)+DATE(1970,1,1)</f>
        <v>40635.982488425929</v>
      </c>
      <c r="T109" s="10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>
        <f>E110/L110</f>
        <v>78.723404255319153</v>
      </c>
      <c r="Q110" t="str">
        <f>LEFT(N110,FIND("/",N110)-1)</f>
        <v>film &amp; video</v>
      </c>
      <c r="R110" t="str">
        <f>RIGHT(N110,LEN(N110)-FIND("/",N110))</f>
        <v>shorts</v>
      </c>
      <c r="S110" s="10">
        <f>(((J110/60)/60)/24)+DATE(1970,1,1)</f>
        <v>41365.613078703704</v>
      </c>
      <c r="T110" s="10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>
        <f>E111/L111</f>
        <v>46.702127659574465</v>
      </c>
      <c r="Q111" t="str">
        <f>LEFT(N111,FIND("/",N111)-1)</f>
        <v>film &amp; video</v>
      </c>
      <c r="R111" t="str">
        <f>RIGHT(N111,LEN(N111)-FIND("/",N111))</f>
        <v>shorts</v>
      </c>
      <c r="S111" s="10">
        <f>(((J111/60)/60)/24)+DATE(1970,1,1)</f>
        <v>40570.025810185187</v>
      </c>
      <c r="T111" s="10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>
        <f>E112/L112</f>
        <v>65.384615384615387</v>
      </c>
      <c r="Q112" t="str">
        <f>LEFT(N112,FIND("/",N112)-1)</f>
        <v>film &amp; video</v>
      </c>
      <c r="R112" t="str">
        <f>RIGHT(N112,LEN(N112)-FIND("/",N112))</f>
        <v>shorts</v>
      </c>
      <c r="S112" s="10">
        <f>(((J112/60)/60)/24)+DATE(1970,1,1)</f>
        <v>41557.949687500004</v>
      </c>
      <c r="T112" s="10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>
        <f>E113/L113</f>
        <v>102.0754716981132</v>
      </c>
      <c r="Q113" t="str">
        <f>LEFT(N113,FIND("/",N113)-1)</f>
        <v>film &amp; video</v>
      </c>
      <c r="R113" t="str">
        <f>RIGHT(N113,LEN(N113)-FIND("/",N113))</f>
        <v>shorts</v>
      </c>
      <c r="S113" s="10">
        <f>(((J113/60)/60)/24)+DATE(1970,1,1)</f>
        <v>42125.333182870367</v>
      </c>
      <c r="T113" s="10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>
        <f>E114/L114</f>
        <v>64.197530864197532</v>
      </c>
      <c r="Q114" t="str">
        <f>LEFT(N114,FIND("/",N114)-1)</f>
        <v>film &amp; video</v>
      </c>
      <c r="R114" t="str">
        <f>RIGHT(N114,LEN(N114)-FIND("/",N114))</f>
        <v>shorts</v>
      </c>
      <c r="S114" s="10">
        <f>(((J114/60)/60)/24)+DATE(1970,1,1)</f>
        <v>41718.043032407404</v>
      </c>
      <c r="T114" s="10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>
        <f>E115/L115</f>
        <v>90.384615384615387</v>
      </c>
      <c r="Q115" t="str">
        <f>LEFT(N115,FIND("/",N115)-1)</f>
        <v>film &amp; video</v>
      </c>
      <c r="R115" t="str">
        <f>RIGHT(N115,LEN(N115)-FIND("/",N115))</f>
        <v>shorts</v>
      </c>
      <c r="S115" s="10">
        <f>(((J115/60)/60)/24)+DATE(1970,1,1)</f>
        <v>40753.758425925924</v>
      </c>
      <c r="T115" s="10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>
        <f>E116/L116</f>
        <v>88.571428571428569</v>
      </c>
      <c r="Q116" t="str">
        <f>LEFT(N116,FIND("/",N116)-1)</f>
        <v>film &amp; video</v>
      </c>
      <c r="R116" t="str">
        <f>RIGHT(N116,LEN(N116)-FIND("/",N116))</f>
        <v>shorts</v>
      </c>
      <c r="S116" s="10">
        <f>(((J116/60)/60)/24)+DATE(1970,1,1)</f>
        <v>40861.27416666667</v>
      </c>
      <c r="T116" s="10">
        <f>(((I116/60)/60)/24)+DATE(1970,1,1)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>
        <f>E117/L117</f>
        <v>28.727272727272727</v>
      </c>
      <c r="Q117" t="str">
        <f>LEFT(N117,FIND("/",N117)-1)</f>
        <v>film &amp; video</v>
      </c>
      <c r="R117" t="str">
        <f>RIGHT(N117,LEN(N117)-FIND("/",N117))</f>
        <v>shorts</v>
      </c>
      <c r="S117" s="10">
        <f>(((J117/60)/60)/24)+DATE(1970,1,1)</f>
        <v>40918.738935185182</v>
      </c>
      <c r="T117" s="10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>
        <f>E118/L118</f>
        <v>69.78947368421052</v>
      </c>
      <c r="Q118" t="str">
        <f>LEFT(N118,FIND("/",N118)-1)</f>
        <v>film &amp; video</v>
      </c>
      <c r="R118" t="str">
        <f>RIGHT(N118,LEN(N118)-FIND("/",N118))</f>
        <v>shorts</v>
      </c>
      <c r="S118" s="10">
        <f>(((J118/60)/60)/24)+DATE(1970,1,1)</f>
        <v>40595.497164351851</v>
      </c>
      <c r="T118" s="10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>
        <f>E119/L119</f>
        <v>167.48962962962963</v>
      </c>
      <c r="Q119" t="str">
        <f>LEFT(N119,FIND("/",N119)-1)</f>
        <v>film &amp; video</v>
      </c>
      <c r="R119" t="str">
        <f>RIGHT(N119,LEN(N119)-FIND("/",N119))</f>
        <v>shorts</v>
      </c>
      <c r="S119" s="10">
        <f>(((J119/60)/60)/24)+DATE(1970,1,1)</f>
        <v>40248.834999999999</v>
      </c>
      <c r="T119" s="10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>
        <f>E120/L120</f>
        <v>144.91230769230768</v>
      </c>
      <c r="Q120" t="str">
        <f>LEFT(N120,FIND("/",N120)-1)</f>
        <v>film &amp; video</v>
      </c>
      <c r="R120" t="str">
        <f>RIGHT(N120,LEN(N120)-FIND("/",N120))</f>
        <v>shorts</v>
      </c>
      <c r="S120" s="10">
        <f>(((J120/60)/60)/24)+DATE(1970,1,1)</f>
        <v>40723.053657407407</v>
      </c>
      <c r="T120" s="10">
        <f>(((I120/60)/60)/24)+DATE(1970,1,1)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>
        <f>E121/L121</f>
        <v>91.840540540540545</v>
      </c>
      <c r="Q121" t="str">
        <f>LEFT(N121,FIND("/",N121)-1)</f>
        <v>film &amp; video</v>
      </c>
      <c r="R121" t="str">
        <f>RIGHT(N121,LEN(N121)-FIND("/",N121))</f>
        <v>shorts</v>
      </c>
      <c r="S121" s="10">
        <f>(((J121/60)/60)/24)+DATE(1970,1,1)</f>
        <v>40739.069282407407</v>
      </c>
      <c r="T121" s="10">
        <f>(((I121/60)/60)/24)+DATE(1970,1,1)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>
        <f>E122/L122</f>
        <v>10</v>
      </c>
      <c r="Q122" t="str">
        <f>LEFT(N122,FIND("/",N122)-1)</f>
        <v>film &amp; video</v>
      </c>
      <c r="R122" t="str">
        <f>RIGHT(N122,LEN(N122)-FIND("/",N122))</f>
        <v>science fiction</v>
      </c>
      <c r="S122" s="10">
        <f>(((J122/60)/60)/24)+DATE(1970,1,1)</f>
        <v>42616.049849537041</v>
      </c>
      <c r="T122" s="10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>
        <f>E123/L123</f>
        <v>1</v>
      </c>
      <c r="Q123" t="str">
        <f>LEFT(N123,FIND("/",N123)-1)</f>
        <v>film &amp; video</v>
      </c>
      <c r="R123" t="str">
        <f>RIGHT(N123,LEN(N123)-FIND("/",N123))</f>
        <v>science fiction</v>
      </c>
      <c r="S123" s="10">
        <f>(((J123/60)/60)/24)+DATE(1970,1,1)</f>
        <v>42096.704976851848</v>
      </c>
      <c r="T123" s="10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t="e">
        <f>E124/L124</f>
        <v>#DIV/0!</v>
      </c>
      <c r="Q124" t="str">
        <f>LEFT(N124,FIND("/",N124)-1)</f>
        <v>film &amp; video</v>
      </c>
      <c r="R124" t="str">
        <f>RIGHT(N124,LEN(N124)-FIND("/",N124))</f>
        <v>science fiction</v>
      </c>
      <c r="S124" s="10">
        <f>(((J124/60)/60)/24)+DATE(1970,1,1)</f>
        <v>42593.431793981479</v>
      </c>
      <c r="T124" s="10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>
        <f>E125/L125</f>
        <v>25.166666666666668</v>
      </c>
      <c r="Q125" t="str">
        <f>LEFT(N125,FIND("/",N125)-1)</f>
        <v>film &amp; video</v>
      </c>
      <c r="R125" t="str">
        <f>RIGHT(N125,LEN(N125)-FIND("/",N125))</f>
        <v>science fiction</v>
      </c>
      <c r="S125" s="10">
        <f>(((J125/60)/60)/24)+DATE(1970,1,1)</f>
        <v>41904.781990740739</v>
      </c>
      <c r="T125" s="10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t="e">
        <f>E126/L126</f>
        <v>#DIV/0!</v>
      </c>
      <c r="Q126" t="str">
        <f>LEFT(N126,FIND("/",N126)-1)</f>
        <v>film &amp; video</v>
      </c>
      <c r="R126" t="str">
        <f>RIGHT(N126,LEN(N126)-FIND("/",N126))</f>
        <v>science fiction</v>
      </c>
      <c r="S126" s="10">
        <f>(((J126/60)/60)/24)+DATE(1970,1,1)</f>
        <v>42114.928726851853</v>
      </c>
      <c r="T126" s="10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>
        <f>E127/L127</f>
        <v>11.666666666666666</v>
      </c>
      <c r="Q127" t="str">
        <f>LEFT(N127,FIND("/",N127)-1)</f>
        <v>film &amp; video</v>
      </c>
      <c r="R127" t="str">
        <f>RIGHT(N127,LEN(N127)-FIND("/",N127))</f>
        <v>science fiction</v>
      </c>
      <c r="S127" s="10">
        <f>(((J127/60)/60)/24)+DATE(1970,1,1)</f>
        <v>42709.993981481486</v>
      </c>
      <c r="T127" s="10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>
        <f>E128/L128</f>
        <v>106.69230769230769</v>
      </c>
      <c r="Q128" t="str">
        <f>LEFT(N128,FIND("/",N128)-1)</f>
        <v>film &amp; video</v>
      </c>
      <c r="R128" t="str">
        <f>RIGHT(N128,LEN(N128)-FIND("/",N128))</f>
        <v>science fiction</v>
      </c>
      <c r="S128" s="10">
        <f>(((J128/60)/60)/24)+DATE(1970,1,1)</f>
        <v>42135.589548611111</v>
      </c>
      <c r="T128" s="10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>
        <f>E129/L129</f>
        <v>47.5</v>
      </c>
      <c r="Q129" t="str">
        <f>LEFT(N129,FIND("/",N129)-1)</f>
        <v>film &amp; video</v>
      </c>
      <c r="R129" t="str">
        <f>RIGHT(N129,LEN(N129)-FIND("/",N129))</f>
        <v>science fiction</v>
      </c>
      <c r="S129" s="10">
        <f>(((J129/60)/60)/24)+DATE(1970,1,1)</f>
        <v>42067.62431712963</v>
      </c>
      <c r="T129" s="10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>
        <f>E130/L130</f>
        <v>311.16666666666669</v>
      </c>
      <c r="Q130" t="str">
        <f>LEFT(N130,FIND("/",N130)-1)</f>
        <v>film &amp; video</v>
      </c>
      <c r="R130" t="str">
        <f>RIGHT(N130,LEN(N130)-FIND("/",N130))</f>
        <v>science fiction</v>
      </c>
      <c r="S130" s="10">
        <f>(((J130/60)/60)/24)+DATE(1970,1,1)</f>
        <v>42628.22792824074</v>
      </c>
      <c r="T130" s="10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t="e">
        <f>E131/L131</f>
        <v>#DIV/0!</v>
      </c>
      <c r="Q131" t="str">
        <f>LEFT(N131,FIND("/",N131)-1)</f>
        <v>film &amp; video</v>
      </c>
      <c r="R131" t="str">
        <f>RIGHT(N131,LEN(N131)-FIND("/",N131))</f>
        <v>science fiction</v>
      </c>
      <c r="S131" s="10">
        <f>(((J131/60)/60)/24)+DATE(1970,1,1)</f>
        <v>41882.937303240738</v>
      </c>
      <c r="T131" s="10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t="e">
        <f>E132/L132</f>
        <v>#DIV/0!</v>
      </c>
      <c r="Q132" t="str">
        <f>LEFT(N132,FIND("/",N132)-1)</f>
        <v>film &amp; video</v>
      </c>
      <c r="R132" t="str">
        <f>RIGHT(N132,LEN(N132)-FIND("/",N132))</f>
        <v>science fiction</v>
      </c>
      <c r="S132" s="10">
        <f>(((J132/60)/60)/24)+DATE(1970,1,1)</f>
        <v>41778.915416666663</v>
      </c>
      <c r="T132" s="10">
        <f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t="e">
        <f>E133/L133</f>
        <v>#DIV/0!</v>
      </c>
      <c r="Q133" t="str">
        <f>LEFT(N133,FIND("/",N133)-1)</f>
        <v>film &amp; video</v>
      </c>
      <c r="R133" t="str">
        <f>RIGHT(N133,LEN(N133)-FIND("/",N133))</f>
        <v>science fiction</v>
      </c>
      <c r="S133" s="10">
        <f>(((J133/60)/60)/24)+DATE(1970,1,1)</f>
        <v>42541.837511574078</v>
      </c>
      <c r="T133" s="10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>
        <f>E134/L134</f>
        <v>94.506172839506178</v>
      </c>
      <c r="Q134" t="str">
        <f>LEFT(N134,FIND("/",N134)-1)</f>
        <v>film &amp; video</v>
      </c>
      <c r="R134" t="str">
        <f>RIGHT(N134,LEN(N134)-FIND("/",N134))</f>
        <v>science fiction</v>
      </c>
      <c r="S134" s="10">
        <f>(((J134/60)/60)/24)+DATE(1970,1,1)</f>
        <v>41905.812581018516</v>
      </c>
      <c r="T134" s="10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t="e">
        <f>E135/L135</f>
        <v>#DIV/0!</v>
      </c>
      <c r="Q135" t="str">
        <f>LEFT(N135,FIND("/",N135)-1)</f>
        <v>film &amp; video</v>
      </c>
      <c r="R135" t="str">
        <f>RIGHT(N135,LEN(N135)-FIND("/",N135))</f>
        <v>science fiction</v>
      </c>
      <c r="S135" s="10">
        <f>(((J135/60)/60)/24)+DATE(1970,1,1)</f>
        <v>42491.80768518518</v>
      </c>
      <c r="T135" s="10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t="e">
        <f>E136/L136</f>
        <v>#DIV/0!</v>
      </c>
      <c r="Q136" t="str">
        <f>LEFT(N136,FIND("/",N136)-1)</f>
        <v>film &amp; video</v>
      </c>
      <c r="R136" t="str">
        <f>RIGHT(N136,LEN(N136)-FIND("/",N136))</f>
        <v>science fiction</v>
      </c>
      <c r="S136" s="10">
        <f>(((J136/60)/60)/24)+DATE(1970,1,1)</f>
        <v>42221.909930555557</v>
      </c>
      <c r="T136" s="10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>
        <f>E137/L137</f>
        <v>80.599999999999994</v>
      </c>
      <c r="Q137" t="str">
        <f>LEFT(N137,FIND("/",N137)-1)</f>
        <v>film &amp; video</v>
      </c>
      <c r="R137" t="str">
        <f>RIGHT(N137,LEN(N137)-FIND("/",N137))</f>
        <v>science fiction</v>
      </c>
      <c r="S137" s="10">
        <f>(((J137/60)/60)/24)+DATE(1970,1,1)</f>
        <v>41788.381909722222</v>
      </c>
      <c r="T137" s="10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t="e">
        <f>E138/L138</f>
        <v>#DIV/0!</v>
      </c>
      <c r="Q138" t="str">
        <f>LEFT(N138,FIND("/",N138)-1)</f>
        <v>film &amp; video</v>
      </c>
      <c r="R138" t="str">
        <f>RIGHT(N138,LEN(N138)-FIND("/",N138))</f>
        <v>science fiction</v>
      </c>
      <c r="S138" s="10">
        <f>(((J138/60)/60)/24)+DATE(1970,1,1)</f>
        <v>42096.410115740742</v>
      </c>
      <c r="T138" s="10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t="e">
        <f>E139/L139</f>
        <v>#DIV/0!</v>
      </c>
      <c r="Q139" t="str">
        <f>LEFT(N139,FIND("/",N139)-1)</f>
        <v>film &amp; video</v>
      </c>
      <c r="R139" t="str">
        <f>RIGHT(N139,LEN(N139)-FIND("/",N139))</f>
        <v>science fiction</v>
      </c>
      <c r="S139" s="10">
        <f>(((J139/60)/60)/24)+DATE(1970,1,1)</f>
        <v>42239.573993055557</v>
      </c>
      <c r="T139" s="10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>
        <f>E140/L140</f>
        <v>81.241379310344826</v>
      </c>
      <c r="Q140" t="str">
        <f>LEFT(N140,FIND("/",N140)-1)</f>
        <v>film &amp; video</v>
      </c>
      <c r="R140" t="str">
        <f>RIGHT(N140,LEN(N140)-FIND("/",N140))</f>
        <v>science fiction</v>
      </c>
      <c r="S140" s="10">
        <f>(((J140/60)/60)/24)+DATE(1970,1,1)</f>
        <v>42186.257418981477</v>
      </c>
      <c r="T140" s="10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>
        <f>E141/L141</f>
        <v>500</v>
      </c>
      <c r="Q141" t="str">
        <f>LEFT(N141,FIND("/",N141)-1)</f>
        <v>film &amp; video</v>
      </c>
      <c r="R141" t="str">
        <f>RIGHT(N141,LEN(N141)-FIND("/",N141))</f>
        <v>science fiction</v>
      </c>
      <c r="S141" s="10">
        <f>(((J141/60)/60)/24)+DATE(1970,1,1)</f>
        <v>42187.920972222222</v>
      </c>
      <c r="T141" s="10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t="e">
        <f>E142/L142</f>
        <v>#DIV/0!</v>
      </c>
      <c r="Q142" t="str">
        <f>LEFT(N142,FIND("/",N142)-1)</f>
        <v>film &amp; video</v>
      </c>
      <c r="R142" t="str">
        <f>RIGHT(N142,LEN(N142)-FIND("/",N142))</f>
        <v>science fiction</v>
      </c>
      <c r="S142" s="10">
        <f>(((J142/60)/60)/24)+DATE(1970,1,1)</f>
        <v>42053.198287037041</v>
      </c>
      <c r="T142" s="10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>
        <f>E143/L143</f>
        <v>46.178571428571431</v>
      </c>
      <c r="Q143" t="str">
        <f>LEFT(N143,FIND("/",N143)-1)</f>
        <v>film &amp; video</v>
      </c>
      <c r="R143" t="str">
        <f>RIGHT(N143,LEN(N143)-FIND("/",N143))</f>
        <v>science fiction</v>
      </c>
      <c r="S143" s="10">
        <f>(((J143/60)/60)/24)+DATE(1970,1,1)</f>
        <v>42110.153043981481</v>
      </c>
      <c r="T143" s="10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>
        <f>E144/L144</f>
        <v>10</v>
      </c>
      <c r="Q144" t="str">
        <f>LEFT(N144,FIND("/",N144)-1)</f>
        <v>film &amp; video</v>
      </c>
      <c r="R144" t="str">
        <f>RIGHT(N144,LEN(N144)-FIND("/",N144))</f>
        <v>science fiction</v>
      </c>
      <c r="S144" s="10">
        <f>(((J144/60)/60)/24)+DATE(1970,1,1)</f>
        <v>41938.893263888887</v>
      </c>
      <c r="T144" s="10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t="e">
        <f>E145/L145</f>
        <v>#DIV/0!</v>
      </c>
      <c r="Q145" t="str">
        <f>LEFT(N145,FIND("/",N145)-1)</f>
        <v>film &amp; video</v>
      </c>
      <c r="R145" t="str">
        <f>RIGHT(N145,LEN(N145)-FIND("/",N145))</f>
        <v>science fiction</v>
      </c>
      <c r="S145" s="10">
        <f>(((J145/60)/60)/24)+DATE(1970,1,1)</f>
        <v>42559.064143518524</v>
      </c>
      <c r="T145" s="10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>
        <f>E146/L146</f>
        <v>55.945945945945944</v>
      </c>
      <c r="Q146" t="str">
        <f>LEFT(N146,FIND("/",N146)-1)</f>
        <v>film &amp; video</v>
      </c>
      <c r="R146" t="str">
        <f>RIGHT(N146,LEN(N146)-FIND("/",N146))</f>
        <v>science fiction</v>
      </c>
      <c r="S146" s="10">
        <f>(((J146/60)/60)/24)+DATE(1970,1,1)</f>
        <v>42047.762407407412</v>
      </c>
      <c r="T146" s="10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>
        <f>E147/L147</f>
        <v>37.555555555555557</v>
      </c>
      <c r="Q147" t="str">
        <f>LEFT(N147,FIND("/",N147)-1)</f>
        <v>film &amp; video</v>
      </c>
      <c r="R147" t="str">
        <f>RIGHT(N147,LEN(N147)-FIND("/",N147))</f>
        <v>science fiction</v>
      </c>
      <c r="S147" s="10">
        <f>(((J147/60)/60)/24)+DATE(1970,1,1)</f>
        <v>42200.542268518519</v>
      </c>
      <c r="T147" s="10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>
        <f>E148/L148</f>
        <v>38.333333333333336</v>
      </c>
      <c r="Q148" t="str">
        <f>LEFT(N148,FIND("/",N148)-1)</f>
        <v>film &amp; video</v>
      </c>
      <c r="R148" t="str">
        <f>RIGHT(N148,LEN(N148)-FIND("/",N148))</f>
        <v>science fiction</v>
      </c>
      <c r="S148" s="10">
        <f>(((J148/60)/60)/24)+DATE(1970,1,1)</f>
        <v>42693.016180555554</v>
      </c>
      <c r="T148" s="10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t="e">
        <f>E149/L149</f>
        <v>#DIV/0!</v>
      </c>
      <c r="Q149" t="str">
        <f>LEFT(N149,FIND("/",N149)-1)</f>
        <v>film &amp; video</v>
      </c>
      <c r="R149" t="str">
        <f>RIGHT(N149,LEN(N149)-FIND("/",N149))</f>
        <v>science fiction</v>
      </c>
      <c r="S149" s="10">
        <f>(((J149/60)/60)/24)+DATE(1970,1,1)</f>
        <v>41969.767824074079</v>
      </c>
      <c r="T149" s="10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>
        <f>E150/L150</f>
        <v>20</v>
      </c>
      <c r="Q150" t="str">
        <f>LEFT(N150,FIND("/",N150)-1)</f>
        <v>film &amp; video</v>
      </c>
      <c r="R150" t="str">
        <f>RIGHT(N150,LEN(N150)-FIND("/",N150))</f>
        <v>science fiction</v>
      </c>
      <c r="S150" s="10">
        <f>(((J150/60)/60)/24)+DATE(1970,1,1)</f>
        <v>42397.281666666662</v>
      </c>
      <c r="T150" s="10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>
        <f>E151/L151</f>
        <v>15.333333333333334</v>
      </c>
      <c r="Q151" t="str">
        <f>LEFT(N151,FIND("/",N151)-1)</f>
        <v>film &amp; video</v>
      </c>
      <c r="R151" t="str">
        <f>RIGHT(N151,LEN(N151)-FIND("/",N151))</f>
        <v>science fiction</v>
      </c>
      <c r="S151" s="10">
        <f>(((J151/60)/60)/24)+DATE(1970,1,1)</f>
        <v>41968.172106481477</v>
      </c>
      <c r="T151" s="10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>
        <f>E152/L152</f>
        <v>449.43283582089555</v>
      </c>
      <c r="Q152" t="str">
        <f>LEFT(N152,FIND("/",N152)-1)</f>
        <v>film &amp; video</v>
      </c>
      <c r="R152" t="str">
        <f>RIGHT(N152,LEN(N152)-FIND("/",N152))</f>
        <v>science fiction</v>
      </c>
      <c r="S152" s="10">
        <f>(((J152/60)/60)/24)+DATE(1970,1,1)</f>
        <v>42090.161828703705</v>
      </c>
      <c r="T152" s="10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>
        <f>E153/L153</f>
        <v>28</v>
      </c>
      <c r="Q153" t="str">
        <f>LEFT(N153,FIND("/",N153)-1)</f>
        <v>film &amp; video</v>
      </c>
      <c r="R153" t="str">
        <f>RIGHT(N153,LEN(N153)-FIND("/",N153))</f>
        <v>science fiction</v>
      </c>
      <c r="S153" s="10">
        <f>(((J153/60)/60)/24)+DATE(1970,1,1)</f>
        <v>42113.550821759258</v>
      </c>
      <c r="T153" s="10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>
        <f>E154/L154</f>
        <v>15</v>
      </c>
      <c r="Q154" t="str">
        <f>LEFT(N154,FIND("/",N154)-1)</f>
        <v>film &amp; video</v>
      </c>
      <c r="R154" t="str">
        <f>RIGHT(N154,LEN(N154)-FIND("/",N154))</f>
        <v>science fiction</v>
      </c>
      <c r="S154" s="10">
        <f>(((J154/60)/60)/24)+DATE(1970,1,1)</f>
        <v>41875.077546296299</v>
      </c>
      <c r="T154" s="10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>
        <f>E155/L155</f>
        <v>35.9</v>
      </c>
      <c r="Q155" t="str">
        <f>LEFT(N155,FIND("/",N155)-1)</f>
        <v>film &amp; video</v>
      </c>
      <c r="R155" t="str">
        <f>RIGHT(N155,LEN(N155)-FIND("/",N155))</f>
        <v>science fiction</v>
      </c>
      <c r="S155" s="10">
        <f>(((J155/60)/60)/24)+DATE(1970,1,1)</f>
        <v>41933.586157407408</v>
      </c>
      <c r="T155" s="10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>
        <f>E156/L156</f>
        <v>13.333333333333334</v>
      </c>
      <c r="Q156" t="str">
        <f>LEFT(N156,FIND("/",N156)-1)</f>
        <v>film &amp; video</v>
      </c>
      <c r="R156" t="str">
        <f>RIGHT(N156,LEN(N156)-FIND("/",N156))</f>
        <v>science fiction</v>
      </c>
      <c r="S156" s="10">
        <f>(((J156/60)/60)/24)+DATE(1970,1,1)</f>
        <v>42115.547395833331</v>
      </c>
      <c r="T156" s="10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>
        <f>E157/L157</f>
        <v>20.25</v>
      </c>
      <c r="Q157" t="str">
        <f>LEFT(N157,FIND("/",N157)-1)</f>
        <v>film &amp; video</v>
      </c>
      <c r="R157" t="str">
        <f>RIGHT(N157,LEN(N157)-FIND("/",N157))</f>
        <v>science fiction</v>
      </c>
      <c r="S157" s="10">
        <f>(((J157/60)/60)/24)+DATE(1970,1,1)</f>
        <v>42168.559432870374</v>
      </c>
      <c r="T157" s="10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>
        <f>E158/L158</f>
        <v>119</v>
      </c>
      <c r="Q158" t="str">
        <f>LEFT(N158,FIND("/",N158)-1)</f>
        <v>film &amp; video</v>
      </c>
      <c r="R158" t="str">
        <f>RIGHT(N158,LEN(N158)-FIND("/",N158))</f>
        <v>science fiction</v>
      </c>
      <c r="S158" s="10">
        <f>(((J158/60)/60)/24)+DATE(1970,1,1)</f>
        <v>41794.124953703707</v>
      </c>
      <c r="T158" s="10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>
        <f>E159/L159</f>
        <v>4</v>
      </c>
      <c r="Q159" t="str">
        <f>LEFT(N159,FIND("/",N159)-1)</f>
        <v>film &amp; video</v>
      </c>
      <c r="R159" t="str">
        <f>RIGHT(N159,LEN(N159)-FIND("/",N159))</f>
        <v>science fiction</v>
      </c>
      <c r="S159" s="10">
        <f>(((J159/60)/60)/24)+DATE(1970,1,1)</f>
        <v>42396.911712962959</v>
      </c>
      <c r="T159" s="10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t="e">
        <f>E160/L160</f>
        <v>#DIV/0!</v>
      </c>
      <c r="Q160" t="str">
        <f>LEFT(N160,FIND("/",N160)-1)</f>
        <v>film &amp; video</v>
      </c>
      <c r="R160" t="str">
        <f>RIGHT(N160,LEN(N160)-FIND("/",N160))</f>
        <v>science fiction</v>
      </c>
      <c r="S160" s="10">
        <f>(((J160/60)/60)/24)+DATE(1970,1,1)</f>
        <v>41904.07671296296</v>
      </c>
      <c r="T160" s="10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>
        <f>E161/L161</f>
        <v>10</v>
      </c>
      <c r="Q161" t="str">
        <f>LEFT(N161,FIND("/",N161)-1)</f>
        <v>film &amp; video</v>
      </c>
      <c r="R161" t="str">
        <f>RIGHT(N161,LEN(N161)-FIND("/",N161))</f>
        <v>science fiction</v>
      </c>
      <c r="S161" s="10">
        <f>(((J161/60)/60)/24)+DATE(1970,1,1)</f>
        <v>42514.434548611112</v>
      </c>
      <c r="T161" s="10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t="e">
        <f>E162/L162</f>
        <v>#DIV/0!</v>
      </c>
      <c r="Q162" t="str">
        <f>LEFT(N162,FIND("/",N162)-1)</f>
        <v>film &amp; video</v>
      </c>
      <c r="R162" t="str">
        <f>RIGHT(N162,LEN(N162)-FIND("/",N162))</f>
        <v>drama</v>
      </c>
      <c r="S162" s="10">
        <f>(((J162/60)/60)/24)+DATE(1970,1,1)</f>
        <v>42171.913090277783</v>
      </c>
      <c r="T162" s="10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>
        <f>E163/L163</f>
        <v>5</v>
      </c>
      <c r="Q163" t="str">
        <f>LEFT(N163,FIND("/",N163)-1)</f>
        <v>film &amp; video</v>
      </c>
      <c r="R163" t="str">
        <f>RIGHT(N163,LEN(N163)-FIND("/",N163))</f>
        <v>drama</v>
      </c>
      <c r="S163" s="10">
        <f>(((J163/60)/60)/24)+DATE(1970,1,1)</f>
        <v>41792.687442129631</v>
      </c>
      <c r="T163" s="10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>
        <f>E164/L164</f>
        <v>43.5</v>
      </c>
      <c r="Q164" t="str">
        <f>LEFT(N164,FIND("/",N164)-1)</f>
        <v>film &amp; video</v>
      </c>
      <c r="R164" t="str">
        <f>RIGHT(N164,LEN(N164)-FIND("/",N164))</f>
        <v>drama</v>
      </c>
      <c r="S164" s="10">
        <f>(((J164/60)/60)/24)+DATE(1970,1,1)</f>
        <v>41835.126805555556</v>
      </c>
      <c r="T164" s="10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t="e">
        <f>E165/L165</f>
        <v>#DIV/0!</v>
      </c>
      <c r="Q165" t="str">
        <f>LEFT(N165,FIND("/",N165)-1)</f>
        <v>film &amp; video</v>
      </c>
      <c r="R165" t="str">
        <f>RIGHT(N165,LEN(N165)-FIND("/",N165))</f>
        <v>drama</v>
      </c>
      <c r="S165" s="10">
        <f>(((J165/60)/60)/24)+DATE(1970,1,1)</f>
        <v>42243.961273148147</v>
      </c>
      <c r="T165" s="10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>
        <f>E166/L166</f>
        <v>91.428571428571431</v>
      </c>
      <c r="Q166" t="str">
        <f>LEFT(N166,FIND("/",N166)-1)</f>
        <v>film &amp; video</v>
      </c>
      <c r="R166" t="str">
        <f>RIGHT(N166,LEN(N166)-FIND("/",N166))</f>
        <v>drama</v>
      </c>
      <c r="S166" s="10">
        <f>(((J166/60)/60)/24)+DATE(1970,1,1)</f>
        <v>41841.762743055559</v>
      </c>
      <c r="T166" s="10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t="e">
        <f>E167/L167</f>
        <v>#DIV/0!</v>
      </c>
      <c r="Q167" t="str">
        <f>LEFT(N167,FIND("/",N167)-1)</f>
        <v>film &amp; video</v>
      </c>
      <c r="R167" t="str">
        <f>RIGHT(N167,LEN(N167)-FIND("/",N167))</f>
        <v>drama</v>
      </c>
      <c r="S167" s="10">
        <f>(((J167/60)/60)/24)+DATE(1970,1,1)</f>
        <v>42351.658842592587</v>
      </c>
      <c r="T167" s="10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>
        <f>E168/L168</f>
        <v>3000</v>
      </c>
      <c r="Q168" t="str">
        <f>LEFT(N168,FIND("/",N168)-1)</f>
        <v>film &amp; video</v>
      </c>
      <c r="R168" t="str">
        <f>RIGHT(N168,LEN(N168)-FIND("/",N168))</f>
        <v>drama</v>
      </c>
      <c r="S168" s="10">
        <f>(((J168/60)/60)/24)+DATE(1970,1,1)</f>
        <v>42721.075949074075</v>
      </c>
      <c r="T168" s="10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>
        <f>E169/L169</f>
        <v>5.5</v>
      </c>
      <c r="Q169" t="str">
        <f>LEFT(N169,FIND("/",N169)-1)</f>
        <v>film &amp; video</v>
      </c>
      <c r="R169" t="str">
        <f>RIGHT(N169,LEN(N169)-FIND("/",N169))</f>
        <v>drama</v>
      </c>
      <c r="S169" s="10">
        <f>(((J169/60)/60)/24)+DATE(1970,1,1)</f>
        <v>42160.927488425921</v>
      </c>
      <c r="T169" s="10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>
        <f>E170/L170</f>
        <v>108.33333333333333</v>
      </c>
      <c r="Q170" t="str">
        <f>LEFT(N170,FIND("/",N170)-1)</f>
        <v>film &amp; video</v>
      </c>
      <c r="R170" t="str">
        <f>RIGHT(N170,LEN(N170)-FIND("/",N170))</f>
        <v>drama</v>
      </c>
      <c r="S170" s="10">
        <f>(((J170/60)/60)/24)+DATE(1970,1,1)</f>
        <v>42052.83530092593</v>
      </c>
      <c r="T170" s="10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>
        <f>E171/L171</f>
        <v>56</v>
      </c>
      <c r="Q171" t="str">
        <f>LEFT(N171,FIND("/",N171)-1)</f>
        <v>film &amp; video</v>
      </c>
      <c r="R171" t="str">
        <f>RIGHT(N171,LEN(N171)-FIND("/",N171))</f>
        <v>drama</v>
      </c>
      <c r="S171" s="10">
        <f>(((J171/60)/60)/24)+DATE(1970,1,1)</f>
        <v>41900.505312499998</v>
      </c>
      <c r="T171" s="10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>
        <f>E172/L172</f>
        <v>32.5</v>
      </c>
      <c r="Q172" t="str">
        <f>LEFT(N172,FIND("/",N172)-1)</f>
        <v>film &amp; video</v>
      </c>
      <c r="R172" t="str">
        <f>RIGHT(N172,LEN(N172)-FIND("/",N172))</f>
        <v>drama</v>
      </c>
      <c r="S172" s="10">
        <f>(((J172/60)/60)/24)+DATE(1970,1,1)</f>
        <v>42216.977812500001</v>
      </c>
      <c r="T172" s="10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>
        <f>E173/L173</f>
        <v>1</v>
      </c>
      <c r="Q173" t="str">
        <f>LEFT(N173,FIND("/",N173)-1)</f>
        <v>film &amp; video</v>
      </c>
      <c r="R173" t="str">
        <f>RIGHT(N173,LEN(N173)-FIND("/",N173))</f>
        <v>drama</v>
      </c>
      <c r="S173" s="10">
        <f>(((J173/60)/60)/24)+DATE(1970,1,1)</f>
        <v>42534.180717592593</v>
      </c>
      <c r="T173" s="10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t="e">
        <f>E174/L174</f>
        <v>#DIV/0!</v>
      </c>
      <c r="Q174" t="str">
        <f>LEFT(N174,FIND("/",N174)-1)</f>
        <v>film &amp; video</v>
      </c>
      <c r="R174" t="str">
        <f>RIGHT(N174,LEN(N174)-FIND("/",N174))</f>
        <v>drama</v>
      </c>
      <c r="S174" s="10">
        <f>(((J174/60)/60)/24)+DATE(1970,1,1)</f>
        <v>42047.394942129627</v>
      </c>
      <c r="T174" s="10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t="e">
        <f>E175/L175</f>
        <v>#DIV/0!</v>
      </c>
      <c r="Q175" t="str">
        <f>LEFT(N175,FIND("/",N175)-1)</f>
        <v>film &amp; video</v>
      </c>
      <c r="R175" t="str">
        <f>RIGHT(N175,LEN(N175)-FIND("/",N175))</f>
        <v>drama</v>
      </c>
      <c r="S175" s="10">
        <f>(((J175/60)/60)/24)+DATE(1970,1,1)</f>
        <v>42033.573009259257</v>
      </c>
      <c r="T175" s="10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t="e">
        <f>E176/L176</f>
        <v>#DIV/0!</v>
      </c>
      <c r="Q176" t="str">
        <f>LEFT(N176,FIND("/",N176)-1)</f>
        <v>film &amp; video</v>
      </c>
      <c r="R176" t="str">
        <f>RIGHT(N176,LEN(N176)-FIND("/",N176))</f>
        <v>drama</v>
      </c>
      <c r="S176" s="10">
        <f>(((J176/60)/60)/24)+DATE(1970,1,1)</f>
        <v>42072.758981481486</v>
      </c>
      <c r="T176" s="10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>
        <f>E177/L177</f>
        <v>49.884615384615387</v>
      </c>
      <c r="Q177" t="str">
        <f>LEFT(N177,FIND("/",N177)-1)</f>
        <v>film &amp; video</v>
      </c>
      <c r="R177" t="str">
        <f>RIGHT(N177,LEN(N177)-FIND("/",N177))</f>
        <v>drama</v>
      </c>
      <c r="S177" s="10">
        <f>(((J177/60)/60)/24)+DATE(1970,1,1)</f>
        <v>41855.777905092589</v>
      </c>
      <c r="T177" s="10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t="e">
        <f>E178/L178</f>
        <v>#DIV/0!</v>
      </c>
      <c r="Q178" t="str">
        <f>LEFT(N178,FIND("/",N178)-1)</f>
        <v>film &amp; video</v>
      </c>
      <c r="R178" t="str">
        <f>RIGHT(N178,LEN(N178)-FIND("/",N178))</f>
        <v>drama</v>
      </c>
      <c r="S178" s="10">
        <f>(((J178/60)/60)/24)+DATE(1970,1,1)</f>
        <v>42191.824062500003</v>
      </c>
      <c r="T178" s="10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>
        <f>E179/L179</f>
        <v>25.714285714285715</v>
      </c>
      <c r="Q179" t="str">
        <f>LEFT(N179,FIND("/",N179)-1)</f>
        <v>film &amp; video</v>
      </c>
      <c r="R179" t="str">
        <f>RIGHT(N179,LEN(N179)-FIND("/",N179))</f>
        <v>drama</v>
      </c>
      <c r="S179" s="10">
        <f>(((J179/60)/60)/24)+DATE(1970,1,1)</f>
        <v>42070.047754629632</v>
      </c>
      <c r="T179" s="10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t="e">
        <f>E180/L180</f>
        <v>#DIV/0!</v>
      </c>
      <c r="Q180" t="str">
        <f>LEFT(N180,FIND("/",N180)-1)</f>
        <v>film &amp; video</v>
      </c>
      <c r="R180" t="str">
        <f>RIGHT(N180,LEN(N180)-FIND("/",N180))</f>
        <v>drama</v>
      </c>
      <c r="S180" s="10">
        <f>(((J180/60)/60)/24)+DATE(1970,1,1)</f>
        <v>42304.955381944441</v>
      </c>
      <c r="T180" s="10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>
        <f>E181/L181</f>
        <v>100</v>
      </c>
      <c r="Q181" t="str">
        <f>LEFT(N181,FIND("/",N181)-1)</f>
        <v>film &amp; video</v>
      </c>
      <c r="R181" t="str">
        <f>RIGHT(N181,LEN(N181)-FIND("/",N181))</f>
        <v>drama</v>
      </c>
      <c r="S181" s="10">
        <f>(((J181/60)/60)/24)+DATE(1970,1,1)</f>
        <v>42403.080497685187</v>
      </c>
      <c r="T181" s="10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>
        <f>E182/L182</f>
        <v>30.846153846153847</v>
      </c>
      <c r="Q182" t="str">
        <f>LEFT(N182,FIND("/",N182)-1)</f>
        <v>film &amp; video</v>
      </c>
      <c r="R182" t="str">
        <f>RIGHT(N182,LEN(N182)-FIND("/",N182))</f>
        <v>drama</v>
      </c>
      <c r="S182" s="10">
        <f>(((J182/60)/60)/24)+DATE(1970,1,1)</f>
        <v>42067.991238425922</v>
      </c>
      <c r="T182" s="10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>
        <f>E183/L183</f>
        <v>180.5</v>
      </c>
      <c r="Q183" t="str">
        <f>LEFT(N183,FIND("/",N183)-1)</f>
        <v>film &amp; video</v>
      </c>
      <c r="R183" t="str">
        <f>RIGHT(N183,LEN(N183)-FIND("/",N183))</f>
        <v>drama</v>
      </c>
      <c r="S183" s="10">
        <f>(((J183/60)/60)/24)+DATE(1970,1,1)</f>
        <v>42147.741840277777</v>
      </c>
      <c r="T183" s="10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t="e">
        <f>E184/L184</f>
        <v>#DIV/0!</v>
      </c>
      <c r="Q184" t="str">
        <f>LEFT(N184,FIND("/",N184)-1)</f>
        <v>film &amp; video</v>
      </c>
      <c r="R184" t="str">
        <f>RIGHT(N184,LEN(N184)-FIND("/",N184))</f>
        <v>drama</v>
      </c>
      <c r="S184" s="10">
        <f>(((J184/60)/60)/24)+DATE(1970,1,1)</f>
        <v>42712.011944444443</v>
      </c>
      <c r="T184" s="10">
        <f>(((I184/60)/60)/24)+DATE(1970,1,1)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>
        <f>E185/L185</f>
        <v>373.5</v>
      </c>
      <c r="Q185" t="str">
        <f>LEFT(N185,FIND("/",N185)-1)</f>
        <v>film &amp; video</v>
      </c>
      <c r="R185" t="str">
        <f>RIGHT(N185,LEN(N185)-FIND("/",N185))</f>
        <v>drama</v>
      </c>
      <c r="S185" s="10">
        <f>(((J185/60)/60)/24)+DATE(1970,1,1)</f>
        <v>41939.810300925928</v>
      </c>
      <c r="T185" s="10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>
        <f>E186/L186</f>
        <v>25.5</v>
      </c>
      <c r="Q186" t="str">
        <f>LEFT(N186,FIND("/",N186)-1)</f>
        <v>film &amp; video</v>
      </c>
      <c r="R186" t="str">
        <f>RIGHT(N186,LEN(N186)-FIND("/",N186))</f>
        <v>drama</v>
      </c>
      <c r="S186" s="10">
        <f>(((J186/60)/60)/24)+DATE(1970,1,1)</f>
        <v>41825.791226851856</v>
      </c>
      <c r="T186" s="10">
        <f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>
        <f>E187/L187</f>
        <v>220</v>
      </c>
      <c r="Q187" t="str">
        <f>LEFT(N187,FIND("/",N187)-1)</f>
        <v>film &amp; video</v>
      </c>
      <c r="R187" t="str">
        <f>RIGHT(N187,LEN(N187)-FIND("/",N187))</f>
        <v>drama</v>
      </c>
      <c r="S187" s="10">
        <f>(((J187/60)/60)/24)+DATE(1970,1,1)</f>
        <v>42570.91133101852</v>
      </c>
      <c r="T187" s="10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t="e">
        <f>E188/L188</f>
        <v>#DIV/0!</v>
      </c>
      <c r="Q188" t="str">
        <f>LEFT(N188,FIND("/",N188)-1)</f>
        <v>film &amp; video</v>
      </c>
      <c r="R188" t="str">
        <f>RIGHT(N188,LEN(N188)-FIND("/",N188))</f>
        <v>drama</v>
      </c>
      <c r="S188" s="10">
        <f>(((J188/60)/60)/24)+DATE(1970,1,1)</f>
        <v>42767.812893518523</v>
      </c>
      <c r="T188" s="10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>
        <f>E189/L189</f>
        <v>160</v>
      </c>
      <c r="Q189" t="str">
        <f>LEFT(N189,FIND("/",N189)-1)</f>
        <v>film &amp; video</v>
      </c>
      <c r="R189" t="str">
        <f>RIGHT(N189,LEN(N189)-FIND("/",N189))</f>
        <v>drama</v>
      </c>
      <c r="S189" s="10">
        <f>(((J189/60)/60)/24)+DATE(1970,1,1)</f>
        <v>42182.234456018516</v>
      </c>
      <c r="T189" s="10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t="e">
        <f>E190/L190</f>
        <v>#DIV/0!</v>
      </c>
      <c r="Q190" t="str">
        <f>LEFT(N190,FIND("/",N190)-1)</f>
        <v>film &amp; video</v>
      </c>
      <c r="R190" t="str">
        <f>RIGHT(N190,LEN(N190)-FIND("/",N190))</f>
        <v>drama</v>
      </c>
      <c r="S190" s="10">
        <f>(((J190/60)/60)/24)+DATE(1970,1,1)</f>
        <v>41857.18304398148</v>
      </c>
      <c r="T190" s="10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>
        <f>E191/L191</f>
        <v>69</v>
      </c>
      <c r="Q191" t="str">
        <f>LEFT(N191,FIND("/",N191)-1)</f>
        <v>film &amp; video</v>
      </c>
      <c r="R191" t="str">
        <f>RIGHT(N191,LEN(N191)-FIND("/",N191))</f>
        <v>drama</v>
      </c>
      <c r="S191" s="10">
        <f>(((J191/60)/60)/24)+DATE(1970,1,1)</f>
        <v>42556.690706018519</v>
      </c>
      <c r="T191" s="10">
        <f>(((I191/60)/60)/24)+DATE(1970,1,1)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>
        <f>E192/L192</f>
        <v>50</v>
      </c>
      <c r="Q192" t="str">
        <f>LEFT(N192,FIND("/",N192)-1)</f>
        <v>film &amp; video</v>
      </c>
      <c r="R192" t="str">
        <f>RIGHT(N192,LEN(N192)-FIND("/",N192))</f>
        <v>drama</v>
      </c>
      <c r="S192" s="10">
        <f>(((J192/60)/60)/24)+DATE(1970,1,1)</f>
        <v>42527.650995370372</v>
      </c>
      <c r="T192" s="10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>
        <f>E193/L193</f>
        <v>83.333333333333329</v>
      </c>
      <c r="Q193" t="str">
        <f>LEFT(N193,FIND("/",N193)-1)</f>
        <v>film &amp; video</v>
      </c>
      <c r="R193" t="str">
        <f>RIGHT(N193,LEN(N193)-FIND("/",N193))</f>
        <v>drama</v>
      </c>
      <c r="S193" s="10">
        <f>(((J193/60)/60)/24)+DATE(1970,1,1)</f>
        <v>42239.441412037035</v>
      </c>
      <c r="T193" s="10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>
        <f>E194/L194</f>
        <v>5.666666666666667</v>
      </c>
      <c r="Q194" t="str">
        <f>LEFT(N194,FIND("/",N194)-1)</f>
        <v>film &amp; video</v>
      </c>
      <c r="R194" t="str">
        <f>RIGHT(N194,LEN(N194)-FIND("/",N194))</f>
        <v>drama</v>
      </c>
      <c r="S194" s="10">
        <f>(((J194/60)/60)/24)+DATE(1970,1,1)</f>
        <v>41899.792037037041</v>
      </c>
      <c r="T194" s="10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t="e">
        <f>E195/L195</f>
        <v>#DIV/0!</v>
      </c>
      <c r="Q195" t="str">
        <f>LEFT(N195,FIND("/",N195)-1)</f>
        <v>film &amp; video</v>
      </c>
      <c r="R195" t="str">
        <f>RIGHT(N195,LEN(N195)-FIND("/",N195))</f>
        <v>drama</v>
      </c>
      <c r="S195" s="10">
        <f>(((J195/60)/60)/24)+DATE(1970,1,1)</f>
        <v>41911.934791666667</v>
      </c>
      <c r="T195" s="10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>
        <f>E196/L196</f>
        <v>1</v>
      </c>
      <c r="Q196" t="str">
        <f>LEFT(N196,FIND("/",N196)-1)</f>
        <v>film &amp; video</v>
      </c>
      <c r="R196" t="str">
        <f>RIGHT(N196,LEN(N196)-FIND("/",N196))</f>
        <v>drama</v>
      </c>
      <c r="S196" s="10">
        <f>(((J196/60)/60)/24)+DATE(1970,1,1)</f>
        <v>42375.996886574074</v>
      </c>
      <c r="T196" s="10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t="e">
        <f>E197/L197</f>
        <v>#DIV/0!</v>
      </c>
      <c r="Q197" t="str">
        <f>LEFT(N197,FIND("/",N197)-1)</f>
        <v>film &amp; video</v>
      </c>
      <c r="R197" t="str">
        <f>RIGHT(N197,LEN(N197)-FIND("/",N197))</f>
        <v>drama</v>
      </c>
      <c r="S197" s="10">
        <f>(((J197/60)/60)/24)+DATE(1970,1,1)</f>
        <v>42135.67050925926</v>
      </c>
      <c r="T197" s="10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>
        <f>E198/L198</f>
        <v>77.10526315789474</v>
      </c>
      <c r="Q198" t="str">
        <f>LEFT(N198,FIND("/",N198)-1)</f>
        <v>film &amp; video</v>
      </c>
      <c r="R198" t="str">
        <f>RIGHT(N198,LEN(N198)-FIND("/",N198))</f>
        <v>drama</v>
      </c>
      <c r="S198" s="10">
        <f>(((J198/60)/60)/24)+DATE(1970,1,1)</f>
        <v>42259.542800925927</v>
      </c>
      <c r="T198" s="10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>
        <f>E199/L199</f>
        <v>32.75</v>
      </c>
      <c r="Q199" t="str">
        <f>LEFT(N199,FIND("/",N199)-1)</f>
        <v>film &amp; video</v>
      </c>
      <c r="R199" t="str">
        <f>RIGHT(N199,LEN(N199)-FIND("/",N199))</f>
        <v>drama</v>
      </c>
      <c r="S199" s="10">
        <f>(((J199/60)/60)/24)+DATE(1970,1,1)</f>
        <v>42741.848379629635</v>
      </c>
      <c r="T199" s="10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>
        <f>E200/L200</f>
        <v>46.5</v>
      </c>
      <c r="Q200" t="str">
        <f>LEFT(N200,FIND("/",N200)-1)</f>
        <v>film &amp; video</v>
      </c>
      <c r="R200" t="str">
        <f>RIGHT(N200,LEN(N200)-FIND("/",N200))</f>
        <v>drama</v>
      </c>
      <c r="S200" s="10">
        <f>(((J200/60)/60)/24)+DATE(1970,1,1)</f>
        <v>41887.383356481485</v>
      </c>
      <c r="T200" s="10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t="e">
        <f>E201/L201</f>
        <v>#DIV/0!</v>
      </c>
      <c r="Q201" t="str">
        <f>LEFT(N201,FIND("/",N201)-1)</f>
        <v>film &amp; video</v>
      </c>
      <c r="R201" t="str">
        <f>RIGHT(N201,LEN(N201)-FIND("/",N201))</f>
        <v>drama</v>
      </c>
      <c r="S201" s="10">
        <f>(((J201/60)/60)/24)+DATE(1970,1,1)</f>
        <v>42584.123865740738</v>
      </c>
      <c r="T201" s="10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>
        <f>E202/L202</f>
        <v>87.308333333333337</v>
      </c>
      <c r="Q202" t="str">
        <f>LEFT(N202,FIND("/",N202)-1)</f>
        <v>film &amp; video</v>
      </c>
      <c r="R202" t="str">
        <f>RIGHT(N202,LEN(N202)-FIND("/",N202))</f>
        <v>drama</v>
      </c>
      <c r="S202" s="10">
        <f>(((J202/60)/60)/24)+DATE(1970,1,1)</f>
        <v>41867.083368055559</v>
      </c>
      <c r="T202" s="10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>
        <f>E203/L203</f>
        <v>54.285714285714285</v>
      </c>
      <c r="Q203" t="str">
        <f>LEFT(N203,FIND("/",N203)-1)</f>
        <v>film &amp; video</v>
      </c>
      <c r="R203" t="str">
        <f>RIGHT(N203,LEN(N203)-FIND("/",N203))</f>
        <v>drama</v>
      </c>
      <c r="S203" s="10">
        <f>(((J203/60)/60)/24)+DATE(1970,1,1)</f>
        <v>42023.818622685183</v>
      </c>
      <c r="T203" s="10">
        <f>(((I203/60)/60)/24)+DATE(1970,1,1)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t="e">
        <f>E204/L204</f>
        <v>#DIV/0!</v>
      </c>
      <c r="Q204" t="str">
        <f>LEFT(N204,FIND("/",N204)-1)</f>
        <v>film &amp; video</v>
      </c>
      <c r="R204" t="str">
        <f>RIGHT(N204,LEN(N204)-FIND("/",N204))</f>
        <v>drama</v>
      </c>
      <c r="S204" s="10">
        <f>(((J204/60)/60)/24)+DATE(1970,1,1)</f>
        <v>42255.927824074075</v>
      </c>
      <c r="T204" s="10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>
        <f>E205/L205</f>
        <v>93.25</v>
      </c>
      <c r="Q205" t="str">
        <f>LEFT(N205,FIND("/",N205)-1)</f>
        <v>film &amp; video</v>
      </c>
      <c r="R205" t="str">
        <f>RIGHT(N205,LEN(N205)-FIND("/",N205))</f>
        <v>drama</v>
      </c>
      <c r="S205" s="10">
        <f>(((J205/60)/60)/24)+DATE(1970,1,1)</f>
        <v>41973.847962962958</v>
      </c>
      <c r="T205" s="10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>
        <f>E206/L206</f>
        <v>117.68368136117556</v>
      </c>
      <c r="Q206" t="str">
        <f>LEFT(N206,FIND("/",N206)-1)</f>
        <v>film &amp; video</v>
      </c>
      <c r="R206" t="str">
        <f>RIGHT(N206,LEN(N206)-FIND("/",N206))</f>
        <v>drama</v>
      </c>
      <c r="S206" s="10">
        <f>(((J206/60)/60)/24)+DATE(1970,1,1)</f>
        <v>42556.583368055552</v>
      </c>
      <c r="T206" s="10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>
        <f>E207/L207</f>
        <v>76.470588235294116</v>
      </c>
      <c r="Q207" t="str">
        <f>LEFT(N207,FIND("/",N207)-1)</f>
        <v>film &amp; video</v>
      </c>
      <c r="R207" t="str">
        <f>RIGHT(N207,LEN(N207)-FIND("/",N207))</f>
        <v>drama</v>
      </c>
      <c r="S207" s="10">
        <f>(((J207/60)/60)/24)+DATE(1970,1,1)</f>
        <v>42248.632199074069</v>
      </c>
      <c r="T207" s="10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t="e">
        <f>E208/L208</f>
        <v>#DIV/0!</v>
      </c>
      <c r="Q208" t="str">
        <f>LEFT(N208,FIND("/",N208)-1)</f>
        <v>film &amp; video</v>
      </c>
      <c r="R208" t="str">
        <f>RIGHT(N208,LEN(N208)-FIND("/",N208))</f>
        <v>drama</v>
      </c>
      <c r="S208" s="10">
        <f>(((J208/60)/60)/24)+DATE(1970,1,1)</f>
        <v>42567.004432870366</v>
      </c>
      <c r="T208" s="10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>
        <f>E209/L209</f>
        <v>163.84615384615384</v>
      </c>
      <c r="Q209" t="str">
        <f>LEFT(N209,FIND("/",N209)-1)</f>
        <v>film &amp; video</v>
      </c>
      <c r="R209" t="str">
        <f>RIGHT(N209,LEN(N209)-FIND("/",N209))</f>
        <v>drama</v>
      </c>
      <c r="S209" s="10">
        <f>(((J209/60)/60)/24)+DATE(1970,1,1)</f>
        <v>41978.197199074071</v>
      </c>
      <c r="T209" s="10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t="e">
        <f>E210/L210</f>
        <v>#DIV/0!</v>
      </c>
      <c r="Q210" t="str">
        <f>LEFT(N210,FIND("/",N210)-1)</f>
        <v>film &amp; video</v>
      </c>
      <c r="R210" t="str">
        <f>RIGHT(N210,LEN(N210)-FIND("/",N210))</f>
        <v>drama</v>
      </c>
      <c r="S210" s="10">
        <f>(((J210/60)/60)/24)+DATE(1970,1,1)</f>
        <v>41959.369988425926</v>
      </c>
      <c r="T210" s="10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t="e">
        <f>E211/L211</f>
        <v>#DIV/0!</v>
      </c>
      <c r="Q211" t="str">
        <f>LEFT(N211,FIND("/",N211)-1)</f>
        <v>film &amp; video</v>
      </c>
      <c r="R211" t="str">
        <f>RIGHT(N211,LEN(N211)-FIND("/",N211))</f>
        <v>drama</v>
      </c>
      <c r="S211" s="10">
        <f>(((J211/60)/60)/24)+DATE(1970,1,1)</f>
        <v>42165.922858796301</v>
      </c>
      <c r="T211" s="10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>
        <f>E212/L212</f>
        <v>91.818181818181813</v>
      </c>
      <c r="Q212" t="str">
        <f>LEFT(N212,FIND("/",N212)-1)</f>
        <v>film &amp; video</v>
      </c>
      <c r="R212" t="str">
        <f>RIGHT(N212,LEN(N212)-FIND("/",N212))</f>
        <v>drama</v>
      </c>
      <c r="S212" s="10">
        <f>(((J212/60)/60)/24)+DATE(1970,1,1)</f>
        <v>42249.064722222218</v>
      </c>
      <c r="T212" s="10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>
        <f>E213/L213</f>
        <v>185.83333333333334</v>
      </c>
      <c r="Q213" t="str">
        <f>LEFT(N213,FIND("/",N213)-1)</f>
        <v>film &amp; video</v>
      </c>
      <c r="R213" t="str">
        <f>RIGHT(N213,LEN(N213)-FIND("/",N213))</f>
        <v>drama</v>
      </c>
      <c r="S213" s="10">
        <f>(((J213/60)/60)/24)+DATE(1970,1,1)</f>
        <v>42236.159918981488</v>
      </c>
      <c r="T213" s="10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>
        <f>E214/L214</f>
        <v>1</v>
      </c>
      <c r="Q214" t="str">
        <f>LEFT(N214,FIND("/",N214)-1)</f>
        <v>film &amp; video</v>
      </c>
      <c r="R214" t="str">
        <f>RIGHT(N214,LEN(N214)-FIND("/",N214))</f>
        <v>drama</v>
      </c>
      <c r="S214" s="10">
        <f>(((J214/60)/60)/24)+DATE(1970,1,1)</f>
        <v>42416.881018518514</v>
      </c>
      <c r="T214" s="10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>
        <f>E215/L215</f>
        <v>20</v>
      </c>
      <c r="Q215" t="str">
        <f>LEFT(N215,FIND("/",N215)-1)</f>
        <v>film &amp; video</v>
      </c>
      <c r="R215" t="str">
        <f>RIGHT(N215,LEN(N215)-FIND("/",N215))</f>
        <v>drama</v>
      </c>
      <c r="S215" s="10">
        <f>(((J215/60)/60)/24)+DATE(1970,1,1)</f>
        <v>42202.594293981485</v>
      </c>
      <c r="T215" s="10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>
        <f>E216/L216</f>
        <v>1</v>
      </c>
      <c r="Q216" t="str">
        <f>LEFT(N216,FIND("/",N216)-1)</f>
        <v>film &amp; video</v>
      </c>
      <c r="R216" t="str">
        <f>RIGHT(N216,LEN(N216)-FIND("/",N216))</f>
        <v>drama</v>
      </c>
      <c r="S216" s="10">
        <f>(((J216/60)/60)/24)+DATE(1970,1,1)</f>
        <v>42009.64061342593</v>
      </c>
      <c r="T216" s="10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>
        <f>E217/L217</f>
        <v>10</v>
      </c>
      <c r="Q217" t="str">
        <f>LEFT(N217,FIND("/",N217)-1)</f>
        <v>film &amp; video</v>
      </c>
      <c r="R217" t="str">
        <f>RIGHT(N217,LEN(N217)-FIND("/",N217))</f>
        <v>drama</v>
      </c>
      <c r="S217" s="10">
        <f>(((J217/60)/60)/24)+DATE(1970,1,1)</f>
        <v>42375.230115740742</v>
      </c>
      <c r="T217" s="10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>
        <f>E218/L218</f>
        <v>331.53833333333336</v>
      </c>
      <c r="Q218" t="str">
        <f>LEFT(N218,FIND("/",N218)-1)</f>
        <v>film &amp; video</v>
      </c>
      <c r="R218" t="str">
        <f>RIGHT(N218,LEN(N218)-FIND("/",N218))</f>
        <v>drama</v>
      </c>
      <c r="S218" s="10">
        <f>(((J218/60)/60)/24)+DATE(1970,1,1)</f>
        <v>42066.958761574075</v>
      </c>
      <c r="T218" s="10">
        <f>(((I218/60)/60)/24)+DATE(1970,1,1)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>
        <f>E219/L219</f>
        <v>314.28947368421052</v>
      </c>
      <c r="Q219" t="str">
        <f>LEFT(N219,FIND("/",N219)-1)</f>
        <v>film &amp; video</v>
      </c>
      <c r="R219" t="str">
        <f>RIGHT(N219,LEN(N219)-FIND("/",N219))</f>
        <v>drama</v>
      </c>
      <c r="S219" s="10">
        <f>(((J219/60)/60)/24)+DATE(1970,1,1)</f>
        <v>41970.64061342593</v>
      </c>
      <c r="T219" s="10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>
        <f>E220/L220</f>
        <v>100</v>
      </c>
      <c r="Q220" t="str">
        <f>LEFT(N220,FIND("/",N220)-1)</f>
        <v>film &amp; video</v>
      </c>
      <c r="R220" t="str">
        <f>RIGHT(N220,LEN(N220)-FIND("/",N220))</f>
        <v>drama</v>
      </c>
      <c r="S220" s="10">
        <f>(((J220/60)/60)/24)+DATE(1970,1,1)</f>
        <v>42079.628344907411</v>
      </c>
      <c r="T220" s="10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>
        <f>E221/L221</f>
        <v>115.98684210526316</v>
      </c>
      <c r="Q221" t="str">
        <f>LEFT(N221,FIND("/",N221)-1)</f>
        <v>film &amp; video</v>
      </c>
      <c r="R221" t="str">
        <f>RIGHT(N221,LEN(N221)-FIND("/",N221))</f>
        <v>drama</v>
      </c>
      <c r="S221" s="10">
        <f>(((J221/60)/60)/24)+DATE(1970,1,1)</f>
        <v>42429.326678240745</v>
      </c>
      <c r="T221" s="10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>
        <f>E222/L222</f>
        <v>120</v>
      </c>
      <c r="Q222" t="str">
        <f>LEFT(N222,FIND("/",N222)-1)</f>
        <v>film &amp; video</v>
      </c>
      <c r="R222" t="str">
        <f>RIGHT(N222,LEN(N222)-FIND("/",N222))</f>
        <v>drama</v>
      </c>
      <c r="S222" s="10">
        <f>(((J222/60)/60)/24)+DATE(1970,1,1)</f>
        <v>42195.643865740742</v>
      </c>
      <c r="T222" s="10">
        <f>(((I222/60)/60)/24)+DATE(1970,1,1)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t="e">
        <f>E223/L223</f>
        <v>#DIV/0!</v>
      </c>
      <c r="Q223" t="str">
        <f>LEFT(N223,FIND("/",N223)-1)</f>
        <v>film &amp; video</v>
      </c>
      <c r="R223" t="str">
        <f>RIGHT(N223,LEN(N223)-FIND("/",N223))</f>
        <v>drama</v>
      </c>
      <c r="S223" s="10">
        <f>(((J223/60)/60)/24)+DATE(1970,1,1)</f>
        <v>42031.837546296301</v>
      </c>
      <c r="T223" s="10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>
        <f>E224/L224</f>
        <v>65</v>
      </c>
      <c r="Q224" t="str">
        <f>LEFT(N224,FIND("/",N224)-1)</f>
        <v>film &amp; video</v>
      </c>
      <c r="R224" t="str">
        <f>RIGHT(N224,LEN(N224)-FIND("/",N224))</f>
        <v>drama</v>
      </c>
      <c r="S224" s="10">
        <f>(((J224/60)/60)/24)+DATE(1970,1,1)</f>
        <v>42031.769884259258</v>
      </c>
      <c r="T224" s="10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t="e">
        <f>E225/L225</f>
        <v>#DIV/0!</v>
      </c>
      <c r="Q225" t="str">
        <f>LEFT(N225,FIND("/",N225)-1)</f>
        <v>film &amp; video</v>
      </c>
      <c r="R225" t="str">
        <f>RIGHT(N225,LEN(N225)-FIND("/",N225))</f>
        <v>drama</v>
      </c>
      <c r="S225" s="10">
        <f>(((J225/60)/60)/24)+DATE(1970,1,1)</f>
        <v>42482.048032407409</v>
      </c>
      <c r="T225" s="10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t="e">
        <f>E226/L226</f>
        <v>#DIV/0!</v>
      </c>
      <c r="Q226" t="str">
        <f>LEFT(N226,FIND("/",N226)-1)</f>
        <v>film &amp; video</v>
      </c>
      <c r="R226" t="str">
        <f>RIGHT(N226,LEN(N226)-FIND("/",N226))</f>
        <v>drama</v>
      </c>
      <c r="S226" s="10">
        <f>(((J226/60)/60)/24)+DATE(1970,1,1)</f>
        <v>42135.235254629632</v>
      </c>
      <c r="T226" s="10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t="e">
        <f>E227/L227</f>
        <v>#DIV/0!</v>
      </c>
      <c r="Q227" t="str">
        <f>LEFT(N227,FIND("/",N227)-1)</f>
        <v>film &amp; video</v>
      </c>
      <c r="R227" t="str">
        <f>RIGHT(N227,LEN(N227)-FIND("/",N227))</f>
        <v>drama</v>
      </c>
      <c r="S227" s="10">
        <f>(((J227/60)/60)/24)+DATE(1970,1,1)</f>
        <v>42438.961273148147</v>
      </c>
      <c r="T227" s="10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>
        <f>E228/L228</f>
        <v>125</v>
      </c>
      <c r="Q228" t="str">
        <f>LEFT(N228,FIND("/",N228)-1)</f>
        <v>film &amp; video</v>
      </c>
      <c r="R228" t="str">
        <f>RIGHT(N228,LEN(N228)-FIND("/",N228))</f>
        <v>drama</v>
      </c>
      <c r="S228" s="10">
        <f>(((J228/60)/60)/24)+DATE(1970,1,1)</f>
        <v>42106.666018518517</v>
      </c>
      <c r="T228" s="10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t="e">
        <f>E229/L229</f>
        <v>#DIV/0!</v>
      </c>
      <c r="Q229" t="str">
        <f>LEFT(N229,FIND("/",N229)-1)</f>
        <v>film &amp; video</v>
      </c>
      <c r="R229" t="str">
        <f>RIGHT(N229,LEN(N229)-FIND("/",N229))</f>
        <v>drama</v>
      </c>
      <c r="S229" s="10">
        <f>(((J229/60)/60)/24)+DATE(1970,1,1)</f>
        <v>42164.893993055557</v>
      </c>
      <c r="T229" s="10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t="e">
        <f>E230/L230</f>
        <v>#DIV/0!</v>
      </c>
      <c r="Q230" t="str">
        <f>LEFT(N230,FIND("/",N230)-1)</f>
        <v>film &amp; video</v>
      </c>
      <c r="R230" t="str">
        <f>RIGHT(N230,LEN(N230)-FIND("/",N230))</f>
        <v>drama</v>
      </c>
      <c r="S230" s="10">
        <f>(((J230/60)/60)/24)+DATE(1970,1,1)</f>
        <v>42096.686400462961</v>
      </c>
      <c r="T230" s="10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t="e">
        <f>E231/L231</f>
        <v>#DIV/0!</v>
      </c>
      <c r="Q231" t="str">
        <f>LEFT(N231,FIND("/",N231)-1)</f>
        <v>film &amp; video</v>
      </c>
      <c r="R231" t="str">
        <f>RIGHT(N231,LEN(N231)-FIND("/",N231))</f>
        <v>drama</v>
      </c>
      <c r="S231" s="10">
        <f>(((J231/60)/60)/24)+DATE(1970,1,1)</f>
        <v>42383.933993055558</v>
      </c>
      <c r="T231" s="10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>
        <f>E232/L232</f>
        <v>30</v>
      </c>
      <c r="Q232" t="str">
        <f>LEFT(N232,FIND("/",N232)-1)</f>
        <v>film &amp; video</v>
      </c>
      <c r="R232" t="str">
        <f>RIGHT(N232,LEN(N232)-FIND("/",N232))</f>
        <v>drama</v>
      </c>
      <c r="S232" s="10">
        <f>(((J232/60)/60)/24)+DATE(1970,1,1)</f>
        <v>42129.777210648142</v>
      </c>
      <c r="T232" s="10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t="e">
        <f>E233/L233</f>
        <v>#DIV/0!</v>
      </c>
      <c r="Q233" t="str">
        <f>LEFT(N233,FIND("/",N233)-1)</f>
        <v>film &amp; video</v>
      </c>
      <c r="R233" t="str">
        <f>RIGHT(N233,LEN(N233)-FIND("/",N233))</f>
        <v>drama</v>
      </c>
      <c r="S233" s="10">
        <f>(((J233/60)/60)/24)+DATE(1970,1,1)</f>
        <v>42341.958923611113</v>
      </c>
      <c r="T233" s="10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>
        <f>E234/L234</f>
        <v>15.714285714285714</v>
      </c>
      <c r="Q234" t="str">
        <f>LEFT(N234,FIND("/",N234)-1)</f>
        <v>film &amp; video</v>
      </c>
      <c r="R234" t="str">
        <f>RIGHT(N234,LEN(N234)-FIND("/",N234))</f>
        <v>drama</v>
      </c>
      <c r="S234" s="10">
        <f>(((J234/60)/60)/24)+DATE(1970,1,1)</f>
        <v>42032.82576388889</v>
      </c>
      <c r="T234" s="10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t="e">
        <f>E235/L235</f>
        <v>#DIV/0!</v>
      </c>
      <c r="Q235" t="str">
        <f>LEFT(N235,FIND("/",N235)-1)</f>
        <v>film &amp; video</v>
      </c>
      <c r="R235" t="str">
        <f>RIGHT(N235,LEN(N235)-FIND("/",N235))</f>
        <v>drama</v>
      </c>
      <c r="S235" s="10">
        <f>(((J235/60)/60)/24)+DATE(1970,1,1)</f>
        <v>42612.911712962959</v>
      </c>
      <c r="T235" s="10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>
        <f>E236/L236</f>
        <v>80.2</v>
      </c>
      <c r="Q236" t="str">
        <f>LEFT(N236,FIND("/",N236)-1)</f>
        <v>film &amp; video</v>
      </c>
      <c r="R236" t="str">
        <f>RIGHT(N236,LEN(N236)-FIND("/",N236))</f>
        <v>drama</v>
      </c>
      <c r="S236" s="10">
        <f>(((J236/60)/60)/24)+DATE(1970,1,1)</f>
        <v>42136.035405092596</v>
      </c>
      <c r="T236" s="10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t="e">
        <f>E237/L237</f>
        <v>#DIV/0!</v>
      </c>
      <c r="Q237" t="str">
        <f>LEFT(N237,FIND("/",N237)-1)</f>
        <v>film &amp; video</v>
      </c>
      <c r="R237" t="str">
        <f>RIGHT(N237,LEN(N237)-FIND("/",N237))</f>
        <v>drama</v>
      </c>
      <c r="S237" s="10">
        <f>(((J237/60)/60)/24)+DATE(1970,1,1)</f>
        <v>42164.908530092594</v>
      </c>
      <c r="T237" s="10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t="e">
        <f>E238/L238</f>
        <v>#DIV/0!</v>
      </c>
      <c r="Q238" t="str">
        <f>LEFT(N238,FIND("/",N238)-1)</f>
        <v>film &amp; video</v>
      </c>
      <c r="R238" t="str">
        <f>RIGHT(N238,LEN(N238)-FIND("/",N238))</f>
        <v>drama</v>
      </c>
      <c r="S238" s="10">
        <f>(((J238/60)/60)/24)+DATE(1970,1,1)</f>
        <v>42321.08447916666</v>
      </c>
      <c r="T238" s="10">
        <f>(((I238/60)/60)/24)+DATE(1970,1,1)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>
        <f>E239/L239</f>
        <v>50</v>
      </c>
      <c r="Q239" t="str">
        <f>LEFT(N239,FIND("/",N239)-1)</f>
        <v>film &amp; video</v>
      </c>
      <c r="R239" t="str">
        <f>RIGHT(N239,LEN(N239)-FIND("/",N239))</f>
        <v>drama</v>
      </c>
      <c r="S239" s="10">
        <f>(((J239/60)/60)/24)+DATE(1970,1,1)</f>
        <v>42377.577187499999</v>
      </c>
      <c r="T239" s="10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t="e">
        <f>E240/L240</f>
        <v>#DIV/0!</v>
      </c>
      <c r="Q240" t="str">
        <f>LEFT(N240,FIND("/",N240)-1)</f>
        <v>film &amp; video</v>
      </c>
      <c r="R240" t="str">
        <f>RIGHT(N240,LEN(N240)-FIND("/",N240))</f>
        <v>drama</v>
      </c>
      <c r="S240" s="10">
        <f>(((J240/60)/60)/24)+DATE(1970,1,1)</f>
        <v>42713.962499999994</v>
      </c>
      <c r="T240" s="10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>
        <f>E241/L241</f>
        <v>50</v>
      </c>
      <c r="Q241" t="str">
        <f>LEFT(N241,FIND("/",N241)-1)</f>
        <v>film &amp; video</v>
      </c>
      <c r="R241" t="str">
        <f>RIGHT(N241,LEN(N241)-FIND("/",N241))</f>
        <v>drama</v>
      </c>
      <c r="S241" s="10">
        <f>(((J241/60)/60)/24)+DATE(1970,1,1)</f>
        <v>42297.110300925924</v>
      </c>
      <c r="T241" s="10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>
        <f>E242/L242</f>
        <v>117.84759124087591</v>
      </c>
      <c r="Q242" t="str">
        <f>LEFT(N242,FIND("/",N242)-1)</f>
        <v>film &amp; video</v>
      </c>
      <c r="R242" t="str">
        <f>RIGHT(N242,LEN(N242)-FIND("/",N242))</f>
        <v>documentary</v>
      </c>
      <c r="S242" s="10">
        <f>(((J242/60)/60)/24)+DATE(1970,1,1)</f>
        <v>41354.708460648151</v>
      </c>
      <c r="T242" s="10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>
        <f>E243/L243</f>
        <v>109.04255319148936</v>
      </c>
      <c r="Q243" t="str">
        <f>LEFT(N243,FIND("/",N243)-1)</f>
        <v>film &amp; video</v>
      </c>
      <c r="R243" t="str">
        <f>RIGHT(N243,LEN(N243)-FIND("/",N243))</f>
        <v>documentary</v>
      </c>
      <c r="S243" s="10">
        <f>(((J243/60)/60)/24)+DATE(1970,1,1)</f>
        <v>41949.697962962964</v>
      </c>
      <c r="T243" s="10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>
        <f>E244/L244</f>
        <v>73.019801980198025</v>
      </c>
      <c r="Q244" t="str">
        <f>LEFT(N244,FIND("/",N244)-1)</f>
        <v>film &amp; video</v>
      </c>
      <c r="R244" t="str">
        <f>RIGHT(N244,LEN(N244)-FIND("/",N244))</f>
        <v>documentary</v>
      </c>
      <c r="S244" s="10">
        <f>(((J244/60)/60)/24)+DATE(1970,1,1)</f>
        <v>40862.492939814816</v>
      </c>
      <c r="T244" s="10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>
        <f>E245/L245</f>
        <v>78.195121951219505</v>
      </c>
      <c r="Q245" t="str">
        <f>LEFT(N245,FIND("/",N245)-1)</f>
        <v>film &amp; video</v>
      </c>
      <c r="R245" t="str">
        <f>RIGHT(N245,LEN(N245)-FIND("/",N245))</f>
        <v>documentary</v>
      </c>
      <c r="S245" s="10">
        <f>(((J245/60)/60)/24)+DATE(1970,1,1)</f>
        <v>41662.047500000001</v>
      </c>
      <c r="T245" s="10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>
        <f>E246/L246</f>
        <v>47.398809523809526</v>
      </c>
      <c r="Q246" t="str">
        <f>LEFT(N246,FIND("/",N246)-1)</f>
        <v>film &amp; video</v>
      </c>
      <c r="R246" t="str">
        <f>RIGHT(N246,LEN(N246)-FIND("/",N246))</f>
        <v>documentary</v>
      </c>
      <c r="S246" s="10">
        <f>(((J246/60)/60)/24)+DATE(1970,1,1)</f>
        <v>40213.323599537034</v>
      </c>
      <c r="T246" s="10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>
        <f>E247/L247</f>
        <v>54.020833333333336</v>
      </c>
      <c r="Q247" t="str">
        <f>LEFT(N247,FIND("/",N247)-1)</f>
        <v>film &amp; video</v>
      </c>
      <c r="R247" t="str">
        <f>RIGHT(N247,LEN(N247)-FIND("/",N247))</f>
        <v>documentary</v>
      </c>
      <c r="S247" s="10">
        <f>(((J247/60)/60)/24)+DATE(1970,1,1)</f>
        <v>41107.053067129629</v>
      </c>
      <c r="T247" s="10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>
        <f>E248/L248</f>
        <v>68.488789237668158</v>
      </c>
      <c r="Q248" t="str">
        <f>LEFT(N248,FIND("/",N248)-1)</f>
        <v>film &amp; video</v>
      </c>
      <c r="R248" t="str">
        <f>RIGHT(N248,LEN(N248)-FIND("/",N248))</f>
        <v>documentary</v>
      </c>
      <c r="S248" s="10">
        <f>(((J248/60)/60)/24)+DATE(1970,1,1)</f>
        <v>40480.363483796296</v>
      </c>
      <c r="T248" s="10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>
        <f>E249/L249</f>
        <v>108.14516129032258</v>
      </c>
      <c r="Q249" t="str">
        <f>LEFT(N249,FIND("/",N249)-1)</f>
        <v>film &amp; video</v>
      </c>
      <c r="R249" t="str">
        <f>RIGHT(N249,LEN(N249)-FIND("/",N249))</f>
        <v>documentary</v>
      </c>
      <c r="S249" s="10">
        <f>(((J249/60)/60)/24)+DATE(1970,1,1)</f>
        <v>40430.604328703703</v>
      </c>
      <c r="T249" s="10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>
        <f>E250/L250</f>
        <v>589.95205479452056</v>
      </c>
      <c r="Q250" t="str">
        <f>LEFT(N250,FIND("/",N250)-1)</f>
        <v>film &amp; video</v>
      </c>
      <c r="R250" t="str">
        <f>RIGHT(N250,LEN(N250)-FIND("/",N250))</f>
        <v>documentary</v>
      </c>
      <c r="S250" s="10">
        <f>(((J250/60)/60)/24)+DATE(1970,1,1)</f>
        <v>40870.774409722224</v>
      </c>
      <c r="T250" s="10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>
        <f>E251/L251</f>
        <v>48.051063829787232</v>
      </c>
      <c r="Q251" t="str">
        <f>LEFT(N251,FIND("/",N251)-1)</f>
        <v>film &amp; video</v>
      </c>
      <c r="R251" t="str">
        <f>RIGHT(N251,LEN(N251)-FIND("/",N251))</f>
        <v>documentary</v>
      </c>
      <c r="S251" s="10">
        <f>(((J251/60)/60)/24)+DATE(1970,1,1)</f>
        <v>40332.923842592594</v>
      </c>
      <c r="T251" s="10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>
        <f>E252/L252</f>
        <v>72.482837528604122</v>
      </c>
      <c r="Q252" t="str">
        <f>LEFT(N252,FIND("/",N252)-1)</f>
        <v>film &amp; video</v>
      </c>
      <c r="R252" t="str">
        <f>RIGHT(N252,LEN(N252)-FIND("/",N252))</f>
        <v>documentary</v>
      </c>
      <c r="S252" s="10">
        <f>(((J252/60)/60)/24)+DATE(1970,1,1)</f>
        <v>41401.565868055557</v>
      </c>
      <c r="T252" s="10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>
        <f>E253/L253</f>
        <v>57.077922077922075</v>
      </c>
      <c r="Q253" t="str">
        <f>LEFT(N253,FIND("/",N253)-1)</f>
        <v>film &amp; video</v>
      </c>
      <c r="R253" t="str">
        <f>RIGHT(N253,LEN(N253)-FIND("/",N253))</f>
        <v>documentary</v>
      </c>
      <c r="S253" s="10">
        <f>(((J253/60)/60)/24)+DATE(1970,1,1)</f>
        <v>41013.787569444445</v>
      </c>
      <c r="T253" s="10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>
        <f>E254/L254</f>
        <v>85.444444444444443</v>
      </c>
      <c r="Q254" t="str">
        <f>LEFT(N254,FIND("/",N254)-1)</f>
        <v>film &amp; video</v>
      </c>
      <c r="R254" t="str">
        <f>RIGHT(N254,LEN(N254)-FIND("/",N254))</f>
        <v>documentary</v>
      </c>
      <c r="S254" s="10">
        <f>(((J254/60)/60)/24)+DATE(1970,1,1)</f>
        <v>40266.662708333337</v>
      </c>
      <c r="T254" s="10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>
        <f>E255/L255</f>
        <v>215.85714285714286</v>
      </c>
      <c r="Q255" t="str">
        <f>LEFT(N255,FIND("/",N255)-1)</f>
        <v>film &amp; video</v>
      </c>
      <c r="R255" t="str">
        <f>RIGHT(N255,LEN(N255)-FIND("/",N255))</f>
        <v>documentary</v>
      </c>
      <c r="S255" s="10">
        <f>(((J255/60)/60)/24)+DATE(1970,1,1)</f>
        <v>40924.650868055556</v>
      </c>
      <c r="T255" s="10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>
        <f>E256/L256</f>
        <v>89.38643312101911</v>
      </c>
      <c r="Q256" t="str">
        <f>LEFT(N256,FIND("/",N256)-1)</f>
        <v>film &amp; video</v>
      </c>
      <c r="R256" t="str">
        <f>RIGHT(N256,LEN(N256)-FIND("/",N256))</f>
        <v>documentary</v>
      </c>
      <c r="S256" s="10">
        <f>(((J256/60)/60)/24)+DATE(1970,1,1)</f>
        <v>42263.952662037031</v>
      </c>
      <c r="T256" s="10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>
        <f>E257/L257</f>
        <v>45.418404255319146</v>
      </c>
      <c r="Q257" t="str">
        <f>LEFT(N257,FIND("/",N257)-1)</f>
        <v>film &amp; video</v>
      </c>
      <c r="R257" t="str">
        <f>RIGHT(N257,LEN(N257)-FIND("/",N257))</f>
        <v>documentary</v>
      </c>
      <c r="S257" s="10">
        <f>(((J257/60)/60)/24)+DATE(1970,1,1)</f>
        <v>40588.526412037041</v>
      </c>
      <c r="T257" s="10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>
        <f>E258/L258</f>
        <v>65.756363636363631</v>
      </c>
      <c r="Q258" t="str">
        <f>LEFT(N258,FIND("/",N258)-1)</f>
        <v>film &amp; video</v>
      </c>
      <c r="R258" t="str">
        <f>RIGHT(N258,LEN(N258)-FIND("/",N258))</f>
        <v>documentary</v>
      </c>
      <c r="S258" s="10">
        <f>(((J258/60)/60)/24)+DATE(1970,1,1)</f>
        <v>41319.769293981481</v>
      </c>
      <c r="T258" s="10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>
        <f>E259/L259</f>
        <v>66.70405357142856</v>
      </c>
      <c r="Q259" t="str">
        <f>LEFT(N259,FIND("/",N259)-1)</f>
        <v>film &amp; video</v>
      </c>
      <c r="R259" t="str">
        <f>RIGHT(N259,LEN(N259)-FIND("/",N259))</f>
        <v>documentary</v>
      </c>
      <c r="S259" s="10">
        <f>(((J259/60)/60)/24)+DATE(1970,1,1)</f>
        <v>42479.626875000002</v>
      </c>
      <c r="T259" s="10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>
        <f>E260/L260</f>
        <v>83.345930232558146</v>
      </c>
      <c r="Q260" t="str">
        <f>LEFT(N260,FIND("/",N260)-1)</f>
        <v>film &amp; video</v>
      </c>
      <c r="R260" t="str">
        <f>RIGHT(N260,LEN(N260)-FIND("/",N260))</f>
        <v>documentary</v>
      </c>
      <c r="S260" s="10">
        <f>(((J260/60)/60)/24)+DATE(1970,1,1)</f>
        <v>40682.051689814813</v>
      </c>
      <c r="T260" s="10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>
        <f>E261/L261</f>
        <v>105.04609341825902</v>
      </c>
      <c r="Q261" t="str">
        <f>LEFT(N261,FIND("/",N261)-1)</f>
        <v>film &amp; video</v>
      </c>
      <c r="R261" t="str">
        <f>RIGHT(N261,LEN(N261)-FIND("/",N261))</f>
        <v>documentary</v>
      </c>
      <c r="S261" s="10">
        <f>(((J261/60)/60)/24)+DATE(1970,1,1)</f>
        <v>42072.738067129627</v>
      </c>
      <c r="T261" s="10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>
        <f>E262/L262</f>
        <v>120.90909090909091</v>
      </c>
      <c r="Q262" t="str">
        <f>LEFT(N262,FIND("/",N262)-1)</f>
        <v>film &amp; video</v>
      </c>
      <c r="R262" t="str">
        <f>RIGHT(N262,LEN(N262)-FIND("/",N262))</f>
        <v>documentary</v>
      </c>
      <c r="S262" s="10">
        <f>(((J262/60)/60)/24)+DATE(1970,1,1)</f>
        <v>40330.755543981482</v>
      </c>
      <c r="T262" s="10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>
        <f>E263/L263</f>
        <v>97.63636363636364</v>
      </c>
      <c r="Q263" t="str">
        <f>LEFT(N263,FIND("/",N263)-1)</f>
        <v>film &amp; video</v>
      </c>
      <c r="R263" t="str">
        <f>RIGHT(N263,LEN(N263)-FIND("/",N263))</f>
        <v>documentary</v>
      </c>
      <c r="S263" s="10">
        <f>(((J263/60)/60)/24)+DATE(1970,1,1)</f>
        <v>41017.885462962964</v>
      </c>
      <c r="T263" s="10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>
        <f>E264/L264</f>
        <v>41.379310344827587</v>
      </c>
      <c r="Q264" t="str">
        <f>LEFT(N264,FIND("/",N264)-1)</f>
        <v>film &amp; video</v>
      </c>
      <c r="R264" t="str">
        <f>RIGHT(N264,LEN(N264)-FIND("/",N264))</f>
        <v>documentary</v>
      </c>
      <c r="S264" s="10">
        <f>(((J264/60)/60)/24)+DATE(1970,1,1)</f>
        <v>40555.24800925926</v>
      </c>
      <c r="T264" s="10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>
        <f>E265/L265</f>
        <v>30.654485981308412</v>
      </c>
      <c r="Q265" t="str">
        <f>LEFT(N265,FIND("/",N265)-1)</f>
        <v>film &amp; video</v>
      </c>
      <c r="R265" t="str">
        <f>RIGHT(N265,LEN(N265)-FIND("/",N265))</f>
        <v>documentary</v>
      </c>
      <c r="S265" s="10">
        <f>(((J265/60)/60)/24)+DATE(1970,1,1)</f>
        <v>41149.954791666663</v>
      </c>
      <c r="T265" s="10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>
        <f>E266/L266</f>
        <v>64.945054945054949</v>
      </c>
      <c r="Q266" t="str">
        <f>LEFT(N266,FIND("/",N266)-1)</f>
        <v>film &amp; video</v>
      </c>
      <c r="R266" t="str">
        <f>RIGHT(N266,LEN(N266)-FIND("/",N266))</f>
        <v>documentary</v>
      </c>
      <c r="S266" s="10">
        <f>(((J266/60)/60)/24)+DATE(1970,1,1)</f>
        <v>41010.620312500003</v>
      </c>
      <c r="T266" s="10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>
        <f>E267/L267</f>
        <v>95.775862068965523</v>
      </c>
      <c r="Q267" t="str">
        <f>LEFT(N267,FIND("/",N267)-1)</f>
        <v>film &amp; video</v>
      </c>
      <c r="R267" t="str">
        <f>RIGHT(N267,LEN(N267)-FIND("/",N267))</f>
        <v>documentary</v>
      </c>
      <c r="S267" s="10">
        <f>(((J267/60)/60)/24)+DATE(1970,1,1)</f>
        <v>40267.245717592588</v>
      </c>
      <c r="T267" s="10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>
        <f>E268/L268</f>
        <v>40.416666666666664</v>
      </c>
      <c r="Q268" t="str">
        <f>LEFT(N268,FIND("/",N268)-1)</f>
        <v>film &amp; video</v>
      </c>
      <c r="R268" t="str">
        <f>RIGHT(N268,LEN(N268)-FIND("/",N268))</f>
        <v>documentary</v>
      </c>
      <c r="S268" s="10">
        <f>(((J268/60)/60)/24)+DATE(1970,1,1)</f>
        <v>40205.174849537041</v>
      </c>
      <c r="T268" s="10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>
        <f>E269/L269</f>
        <v>78.578424242424248</v>
      </c>
      <c r="Q269" t="str">
        <f>LEFT(N269,FIND("/",N269)-1)</f>
        <v>film &amp; video</v>
      </c>
      <c r="R269" t="str">
        <f>RIGHT(N269,LEN(N269)-FIND("/",N269))</f>
        <v>documentary</v>
      </c>
      <c r="S269" s="10">
        <f>(((J269/60)/60)/24)+DATE(1970,1,1)</f>
        <v>41785.452534722222</v>
      </c>
      <c r="T269" s="10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>
        <f>E270/L270</f>
        <v>50.18018018018018</v>
      </c>
      <c r="Q270" t="str">
        <f>LEFT(N270,FIND("/",N270)-1)</f>
        <v>film &amp; video</v>
      </c>
      <c r="R270" t="str">
        <f>RIGHT(N270,LEN(N270)-FIND("/",N270))</f>
        <v>documentary</v>
      </c>
      <c r="S270" s="10">
        <f>(((J270/60)/60)/24)+DATE(1970,1,1)</f>
        <v>40809.15252314815</v>
      </c>
      <c r="T270" s="10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>
        <f>E271/L271</f>
        <v>92.251735588972423</v>
      </c>
      <c r="Q271" t="str">
        <f>LEFT(N271,FIND("/",N271)-1)</f>
        <v>film &amp; video</v>
      </c>
      <c r="R271" t="str">
        <f>RIGHT(N271,LEN(N271)-FIND("/",N271))</f>
        <v>documentary</v>
      </c>
      <c r="S271" s="10">
        <f>(((J271/60)/60)/24)+DATE(1970,1,1)</f>
        <v>42758.197013888886</v>
      </c>
      <c r="T271" s="10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>
        <f>E272/L272</f>
        <v>57.540983606557376</v>
      </c>
      <c r="Q272" t="str">
        <f>LEFT(N272,FIND("/",N272)-1)</f>
        <v>film &amp; video</v>
      </c>
      <c r="R272" t="str">
        <f>RIGHT(N272,LEN(N272)-FIND("/",N272))</f>
        <v>documentary</v>
      </c>
      <c r="S272" s="10">
        <f>(((J272/60)/60)/24)+DATE(1970,1,1)</f>
        <v>40637.866550925923</v>
      </c>
      <c r="T272" s="10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>
        <f>E273/L273</f>
        <v>109.42160278745645</v>
      </c>
      <c r="Q273" t="str">
        <f>LEFT(N273,FIND("/",N273)-1)</f>
        <v>film &amp; video</v>
      </c>
      <c r="R273" t="str">
        <f>RIGHT(N273,LEN(N273)-FIND("/",N273))</f>
        <v>documentary</v>
      </c>
      <c r="S273" s="10">
        <f>(((J273/60)/60)/24)+DATE(1970,1,1)</f>
        <v>41612.10024305556</v>
      </c>
      <c r="T273" s="10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>
        <f>E274/L274</f>
        <v>81.892461538461546</v>
      </c>
      <c r="Q274" t="str">
        <f>LEFT(N274,FIND("/",N274)-1)</f>
        <v>film &amp; video</v>
      </c>
      <c r="R274" t="str">
        <f>RIGHT(N274,LEN(N274)-FIND("/",N274))</f>
        <v>documentary</v>
      </c>
      <c r="S274" s="10">
        <f>(((J274/60)/60)/24)+DATE(1970,1,1)</f>
        <v>40235.900358796294</v>
      </c>
      <c r="T274" s="10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>
        <f>E275/L275</f>
        <v>45.667711864406776</v>
      </c>
      <c r="Q275" t="str">
        <f>LEFT(N275,FIND("/",N275)-1)</f>
        <v>film &amp; video</v>
      </c>
      <c r="R275" t="str">
        <f>RIGHT(N275,LEN(N275)-FIND("/",N275))</f>
        <v>documentary</v>
      </c>
      <c r="S275" s="10">
        <f>(((J275/60)/60)/24)+DATE(1970,1,1)</f>
        <v>40697.498449074075</v>
      </c>
      <c r="T275" s="10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>
        <f>E276/L276</f>
        <v>55.221238938053098</v>
      </c>
      <c r="Q276" t="str">
        <f>LEFT(N276,FIND("/",N276)-1)</f>
        <v>film &amp; video</v>
      </c>
      <c r="R276" t="str">
        <f>RIGHT(N276,LEN(N276)-FIND("/",N276))</f>
        <v>documentary</v>
      </c>
      <c r="S276" s="10">
        <f>(((J276/60)/60)/24)+DATE(1970,1,1)</f>
        <v>40969.912372685183</v>
      </c>
      <c r="T276" s="10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>
        <f>E277/L277</f>
        <v>65.298192771084331</v>
      </c>
      <c r="Q277" t="str">
        <f>LEFT(N277,FIND("/",N277)-1)</f>
        <v>film &amp; video</v>
      </c>
      <c r="R277" t="str">
        <f>RIGHT(N277,LEN(N277)-FIND("/",N277))</f>
        <v>documentary</v>
      </c>
      <c r="S277" s="10">
        <f>(((J277/60)/60)/24)+DATE(1970,1,1)</f>
        <v>41193.032013888893</v>
      </c>
      <c r="T277" s="10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>
        <f>E278/L278</f>
        <v>95.225806451612897</v>
      </c>
      <c r="Q278" t="str">
        <f>LEFT(N278,FIND("/",N278)-1)</f>
        <v>film &amp; video</v>
      </c>
      <c r="R278" t="str">
        <f>RIGHT(N278,LEN(N278)-FIND("/",N278))</f>
        <v>documentary</v>
      </c>
      <c r="S278" s="10">
        <f>(((J278/60)/60)/24)+DATE(1970,1,1)</f>
        <v>40967.081874999996</v>
      </c>
      <c r="T278" s="10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>
        <f>E279/L279</f>
        <v>75.444794952681391</v>
      </c>
      <c r="Q279" t="str">
        <f>LEFT(N279,FIND("/",N279)-1)</f>
        <v>film &amp; video</v>
      </c>
      <c r="R279" t="str">
        <f>RIGHT(N279,LEN(N279)-FIND("/",N279))</f>
        <v>documentary</v>
      </c>
      <c r="S279" s="10">
        <f>(((J279/60)/60)/24)+DATE(1970,1,1)</f>
        <v>42117.891423611116</v>
      </c>
      <c r="T279" s="10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>
        <f>E280/L280</f>
        <v>97.816867469879512</v>
      </c>
      <c r="Q280" t="str">
        <f>LEFT(N280,FIND("/",N280)-1)</f>
        <v>film &amp; video</v>
      </c>
      <c r="R280" t="str">
        <f>RIGHT(N280,LEN(N280)-FIND("/",N280))</f>
        <v>documentary</v>
      </c>
      <c r="S280" s="10">
        <f>(((J280/60)/60)/24)+DATE(1970,1,1)</f>
        <v>41164.040960648148</v>
      </c>
      <c r="T280" s="10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>
        <f>E281/L281</f>
        <v>87.685606557377056</v>
      </c>
      <c r="Q281" t="str">
        <f>LEFT(N281,FIND("/",N281)-1)</f>
        <v>film &amp; video</v>
      </c>
      <c r="R281" t="str">
        <f>RIGHT(N281,LEN(N281)-FIND("/",N281))</f>
        <v>documentary</v>
      </c>
      <c r="S281" s="10">
        <f>(((J281/60)/60)/24)+DATE(1970,1,1)</f>
        <v>42759.244166666671</v>
      </c>
      <c r="T281" s="10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>
        <f>E282/L282</f>
        <v>54.748948106591868</v>
      </c>
      <c r="Q282" t="str">
        <f>LEFT(N282,FIND("/",N282)-1)</f>
        <v>film &amp; video</v>
      </c>
      <c r="R282" t="str">
        <f>RIGHT(N282,LEN(N282)-FIND("/",N282))</f>
        <v>documentary</v>
      </c>
      <c r="S282" s="10">
        <f>(((J282/60)/60)/24)+DATE(1970,1,1)</f>
        <v>41744.590682870366</v>
      </c>
      <c r="T282" s="10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>
        <f>E283/L283</f>
        <v>83.953417721518989</v>
      </c>
      <c r="Q283" t="str">
        <f>LEFT(N283,FIND("/",N283)-1)</f>
        <v>film &amp; video</v>
      </c>
      <c r="R283" t="str">
        <f>RIGHT(N283,LEN(N283)-FIND("/",N283))</f>
        <v>documentary</v>
      </c>
      <c r="S283" s="10">
        <f>(((J283/60)/60)/24)+DATE(1970,1,1)</f>
        <v>39950.163344907407</v>
      </c>
      <c r="T283" s="10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>
        <f>E284/L284</f>
        <v>254.38547486033519</v>
      </c>
      <c r="Q284" t="str">
        <f>LEFT(N284,FIND("/",N284)-1)</f>
        <v>film &amp; video</v>
      </c>
      <c r="R284" t="str">
        <f>RIGHT(N284,LEN(N284)-FIND("/",N284))</f>
        <v>documentary</v>
      </c>
      <c r="S284" s="10">
        <f>(((J284/60)/60)/24)+DATE(1970,1,1)</f>
        <v>40194.920046296298</v>
      </c>
      <c r="T284" s="10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>
        <f>E285/L285</f>
        <v>101.8269801980198</v>
      </c>
      <c r="Q285" t="str">
        <f>LEFT(N285,FIND("/",N285)-1)</f>
        <v>film &amp; video</v>
      </c>
      <c r="R285" t="str">
        <f>RIGHT(N285,LEN(N285)-FIND("/",N285))</f>
        <v>documentary</v>
      </c>
      <c r="S285" s="10">
        <f>(((J285/60)/60)/24)+DATE(1970,1,1)</f>
        <v>40675.71</v>
      </c>
      <c r="T285" s="10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>
        <f>E286/L286</f>
        <v>55.066394736842106</v>
      </c>
      <c r="Q286" t="str">
        <f>LEFT(N286,FIND("/",N286)-1)</f>
        <v>film &amp; video</v>
      </c>
      <c r="R286" t="str">
        <f>RIGHT(N286,LEN(N286)-FIND("/",N286))</f>
        <v>documentary</v>
      </c>
      <c r="S286" s="10">
        <f>(((J286/60)/60)/24)+DATE(1970,1,1)</f>
        <v>40904.738194444442</v>
      </c>
      <c r="T286" s="10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>
        <f>E287/L287</f>
        <v>56.901438721136763</v>
      </c>
      <c r="Q287" t="str">
        <f>LEFT(N287,FIND("/",N287)-1)</f>
        <v>film &amp; video</v>
      </c>
      <c r="R287" t="str">
        <f>RIGHT(N287,LEN(N287)-FIND("/",N287))</f>
        <v>documentary</v>
      </c>
      <c r="S287" s="10">
        <f>(((J287/60)/60)/24)+DATE(1970,1,1)</f>
        <v>41506.756111111114</v>
      </c>
      <c r="T287" s="10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>
        <f>E288/L288</f>
        <v>121.28148148148148</v>
      </c>
      <c r="Q288" t="str">
        <f>LEFT(N288,FIND("/",N288)-1)</f>
        <v>film &amp; video</v>
      </c>
      <c r="R288" t="str">
        <f>RIGHT(N288,LEN(N288)-FIND("/",N288))</f>
        <v>documentary</v>
      </c>
      <c r="S288" s="10">
        <f>(((J288/60)/60)/24)+DATE(1970,1,1)</f>
        <v>41313.816249999996</v>
      </c>
      <c r="T288" s="10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>
        <f>E289/L289</f>
        <v>91.189655172413794</v>
      </c>
      <c r="Q289" t="str">
        <f>LEFT(N289,FIND("/",N289)-1)</f>
        <v>film &amp; video</v>
      </c>
      <c r="R289" t="str">
        <f>RIGHT(N289,LEN(N289)-FIND("/",N289))</f>
        <v>documentary</v>
      </c>
      <c r="S289" s="10">
        <f>(((J289/60)/60)/24)+DATE(1970,1,1)</f>
        <v>41184.277986111112</v>
      </c>
      <c r="T289" s="10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>
        <f>E290/L290</f>
        <v>115.44812080536913</v>
      </c>
      <c r="Q290" t="str">
        <f>LEFT(N290,FIND("/",N290)-1)</f>
        <v>film &amp; video</v>
      </c>
      <c r="R290" t="str">
        <f>RIGHT(N290,LEN(N290)-FIND("/",N290))</f>
        <v>documentary</v>
      </c>
      <c r="S290" s="10">
        <f>(((J290/60)/60)/24)+DATE(1970,1,1)</f>
        <v>41051.168900462959</v>
      </c>
      <c r="T290" s="10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>
        <f>E291/L291</f>
        <v>67.771551724137936</v>
      </c>
      <c r="Q291" t="str">
        <f>LEFT(N291,FIND("/",N291)-1)</f>
        <v>film &amp; video</v>
      </c>
      <c r="R291" t="str">
        <f>RIGHT(N291,LEN(N291)-FIND("/",N291))</f>
        <v>documentary</v>
      </c>
      <c r="S291" s="10">
        <f>(((J291/60)/60)/24)+DATE(1970,1,1)</f>
        <v>41550.456412037034</v>
      </c>
      <c r="T291" s="10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>
        <f>E292/L292</f>
        <v>28.576190476190476</v>
      </c>
      <c r="Q292" t="str">
        <f>LEFT(N292,FIND("/",N292)-1)</f>
        <v>film &amp; video</v>
      </c>
      <c r="R292" t="str">
        <f>RIGHT(N292,LEN(N292)-FIND("/",N292))</f>
        <v>documentary</v>
      </c>
      <c r="S292" s="10">
        <f>(((J292/60)/60)/24)+DATE(1970,1,1)</f>
        <v>40526.36917824074</v>
      </c>
      <c r="T292" s="10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>
        <f>E293/L293</f>
        <v>46.8828125</v>
      </c>
      <c r="Q293" t="str">
        <f>LEFT(N293,FIND("/",N293)-1)</f>
        <v>film &amp; video</v>
      </c>
      <c r="R293" t="str">
        <f>RIGHT(N293,LEN(N293)-FIND("/",N293))</f>
        <v>documentary</v>
      </c>
      <c r="S293" s="10">
        <f>(((J293/60)/60)/24)+DATE(1970,1,1)</f>
        <v>41376.769050925926</v>
      </c>
      <c r="T293" s="10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>
        <f>E294/L294</f>
        <v>154.42231237322514</v>
      </c>
      <c r="Q294" t="str">
        <f>LEFT(N294,FIND("/",N294)-1)</f>
        <v>film &amp; video</v>
      </c>
      <c r="R294" t="str">
        <f>RIGHT(N294,LEN(N294)-FIND("/",N294))</f>
        <v>documentary</v>
      </c>
      <c r="S294" s="10">
        <f>(((J294/60)/60)/24)+DATE(1970,1,1)</f>
        <v>40812.803229166668</v>
      </c>
      <c r="T294" s="10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>
        <f>E295/L295</f>
        <v>201.22137404580153</v>
      </c>
      <c r="Q295" t="str">
        <f>LEFT(N295,FIND("/",N295)-1)</f>
        <v>film &amp; video</v>
      </c>
      <c r="R295" t="str">
        <f>RIGHT(N295,LEN(N295)-FIND("/",N295))</f>
        <v>documentary</v>
      </c>
      <c r="S295" s="10">
        <f>(((J295/60)/60)/24)+DATE(1970,1,1)</f>
        <v>41719.667986111112</v>
      </c>
      <c r="T295" s="10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>
        <f>E296/L296</f>
        <v>100</v>
      </c>
      <c r="Q296" t="str">
        <f>LEFT(N296,FIND("/",N296)-1)</f>
        <v>film &amp; video</v>
      </c>
      <c r="R296" t="str">
        <f>RIGHT(N296,LEN(N296)-FIND("/",N296))</f>
        <v>documentary</v>
      </c>
      <c r="S296" s="10">
        <f>(((J296/60)/60)/24)+DATE(1970,1,1)</f>
        <v>40343.084421296298</v>
      </c>
      <c r="T296" s="10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>
        <f>E297/L297</f>
        <v>100.08204511278196</v>
      </c>
      <c r="Q297" t="str">
        <f>LEFT(N297,FIND("/",N297)-1)</f>
        <v>film &amp; video</v>
      </c>
      <c r="R297" t="str">
        <f>RIGHT(N297,LEN(N297)-FIND("/",N297))</f>
        <v>documentary</v>
      </c>
      <c r="S297" s="10">
        <f>(((J297/60)/60)/24)+DATE(1970,1,1)</f>
        <v>41519.004733796297</v>
      </c>
      <c r="T297" s="10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>
        <f>E298/L298</f>
        <v>230.08953488372092</v>
      </c>
      <c r="Q298" t="str">
        <f>LEFT(N298,FIND("/",N298)-1)</f>
        <v>film &amp; video</v>
      </c>
      <c r="R298" t="str">
        <f>RIGHT(N298,LEN(N298)-FIND("/",N298))</f>
        <v>documentary</v>
      </c>
      <c r="S298" s="10">
        <f>(((J298/60)/60)/24)+DATE(1970,1,1)</f>
        <v>41134.475497685184</v>
      </c>
      <c r="T298" s="10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>
        <f>E299/L299</f>
        <v>141.74647887323943</v>
      </c>
      <c r="Q299" t="str">
        <f>LEFT(N299,FIND("/",N299)-1)</f>
        <v>film &amp; video</v>
      </c>
      <c r="R299" t="str">
        <f>RIGHT(N299,LEN(N299)-FIND("/",N299))</f>
        <v>documentary</v>
      </c>
      <c r="S299" s="10">
        <f>(((J299/60)/60)/24)+DATE(1970,1,1)</f>
        <v>42089.72802083334</v>
      </c>
      <c r="T299" s="10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>
        <f>E300/L300</f>
        <v>56.344351395730705</v>
      </c>
      <c r="Q300" t="str">
        <f>LEFT(N300,FIND("/",N300)-1)</f>
        <v>film &amp; video</v>
      </c>
      <c r="R300" t="str">
        <f>RIGHT(N300,LEN(N300)-FIND("/",N300))</f>
        <v>documentary</v>
      </c>
      <c r="S300" s="10">
        <f>(((J300/60)/60)/24)+DATE(1970,1,1)</f>
        <v>41709.463518518518</v>
      </c>
      <c r="T300" s="10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>
        <f>E301/L301</f>
        <v>73.341188524590166</v>
      </c>
      <c r="Q301" t="str">
        <f>LEFT(N301,FIND("/",N301)-1)</f>
        <v>film &amp; video</v>
      </c>
      <c r="R301" t="str">
        <f>RIGHT(N301,LEN(N301)-FIND("/",N301))</f>
        <v>documentary</v>
      </c>
      <c r="S301" s="10">
        <f>(((J301/60)/60)/24)+DATE(1970,1,1)</f>
        <v>40469.225231481483</v>
      </c>
      <c r="T301" s="10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>
        <f>E302/L302</f>
        <v>85.337785234899329</v>
      </c>
      <c r="Q302" t="str">
        <f>LEFT(N302,FIND("/",N302)-1)</f>
        <v>film &amp; video</v>
      </c>
      <c r="R302" t="str">
        <f>RIGHT(N302,LEN(N302)-FIND("/",N302))</f>
        <v>documentary</v>
      </c>
      <c r="S302" s="10">
        <f>(((J302/60)/60)/24)+DATE(1970,1,1)</f>
        <v>40626.959930555553</v>
      </c>
      <c r="T302" s="10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>
        <f>E303/L303</f>
        <v>61.496215139442228</v>
      </c>
      <c r="Q303" t="str">
        <f>LEFT(N303,FIND("/",N303)-1)</f>
        <v>film &amp; video</v>
      </c>
      <c r="R303" t="str">
        <f>RIGHT(N303,LEN(N303)-FIND("/",N303))</f>
        <v>documentary</v>
      </c>
      <c r="S303" s="10">
        <f>(((J303/60)/60)/24)+DATE(1970,1,1)</f>
        <v>41312.737673611111</v>
      </c>
      <c r="T303" s="10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>
        <f>E304/L304</f>
        <v>93.018518518518519</v>
      </c>
      <c r="Q304" t="str">
        <f>LEFT(N304,FIND("/",N304)-1)</f>
        <v>film &amp; video</v>
      </c>
      <c r="R304" t="str">
        <f>RIGHT(N304,LEN(N304)-FIND("/",N304))</f>
        <v>documentary</v>
      </c>
      <c r="S304" s="10">
        <f>(((J304/60)/60)/24)+DATE(1970,1,1)</f>
        <v>40933.856921296298</v>
      </c>
      <c r="T304" s="10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>
        <f>E305/L305</f>
        <v>50.292682926829265</v>
      </c>
      <c r="Q305" t="str">
        <f>LEFT(N305,FIND("/",N305)-1)</f>
        <v>film &amp; video</v>
      </c>
      <c r="R305" t="str">
        <f>RIGHT(N305,LEN(N305)-FIND("/",N305))</f>
        <v>documentary</v>
      </c>
      <c r="S305" s="10">
        <f>(((J305/60)/60)/24)+DATE(1970,1,1)</f>
        <v>41032.071134259262</v>
      </c>
      <c r="T305" s="10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>
        <f>E306/L306</f>
        <v>106.43243243243244</v>
      </c>
      <c r="Q306" t="str">
        <f>LEFT(N306,FIND("/",N306)-1)</f>
        <v>film &amp; video</v>
      </c>
      <c r="R306" t="str">
        <f>RIGHT(N306,LEN(N306)-FIND("/",N306))</f>
        <v>documentary</v>
      </c>
      <c r="S306" s="10">
        <f>(((J306/60)/60)/24)+DATE(1970,1,1)</f>
        <v>41114.094872685186</v>
      </c>
      <c r="T306" s="10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>
        <f>E307/L307</f>
        <v>51.719576719576722</v>
      </c>
      <c r="Q307" t="str">
        <f>LEFT(N307,FIND("/",N307)-1)</f>
        <v>film &amp; video</v>
      </c>
      <c r="R307" t="str">
        <f>RIGHT(N307,LEN(N307)-FIND("/",N307))</f>
        <v>documentary</v>
      </c>
      <c r="S307" s="10">
        <f>(((J307/60)/60)/24)+DATE(1970,1,1)</f>
        <v>40948.630196759259</v>
      </c>
      <c r="T307" s="10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>
        <f>E308/L308</f>
        <v>36.612499999999997</v>
      </c>
      <c r="Q308" t="str">
        <f>LEFT(N308,FIND("/",N308)-1)</f>
        <v>film &amp; video</v>
      </c>
      <c r="R308" t="str">
        <f>RIGHT(N308,LEN(N308)-FIND("/",N308))</f>
        <v>documentary</v>
      </c>
      <c r="S308" s="10">
        <f>(((J308/60)/60)/24)+DATE(1970,1,1)</f>
        <v>41333.837187500001</v>
      </c>
      <c r="T308" s="10">
        <f>(((I308/60)/60)/24)+DATE(1970,1,1)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>
        <f>E309/L309</f>
        <v>42.517361111111114</v>
      </c>
      <c r="Q309" t="str">
        <f>LEFT(N309,FIND("/",N309)-1)</f>
        <v>film &amp; video</v>
      </c>
      <c r="R309" t="str">
        <f>RIGHT(N309,LEN(N309)-FIND("/",N309))</f>
        <v>documentary</v>
      </c>
      <c r="S309" s="10">
        <f>(((J309/60)/60)/24)+DATE(1970,1,1)</f>
        <v>41282.944456018515</v>
      </c>
      <c r="T309" s="10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>
        <f>E310/L310</f>
        <v>62.712871287128714</v>
      </c>
      <c r="Q310" t="str">
        <f>LEFT(N310,FIND("/",N310)-1)</f>
        <v>film &amp; video</v>
      </c>
      <c r="R310" t="str">
        <f>RIGHT(N310,LEN(N310)-FIND("/",N310))</f>
        <v>documentary</v>
      </c>
      <c r="S310" s="10">
        <f>(((J310/60)/60)/24)+DATE(1970,1,1)</f>
        <v>40567.694560185184</v>
      </c>
      <c r="T310" s="10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>
        <f>E311/L311</f>
        <v>89.957983193277315</v>
      </c>
      <c r="Q311" t="str">
        <f>LEFT(N311,FIND("/",N311)-1)</f>
        <v>film &amp; video</v>
      </c>
      <c r="R311" t="str">
        <f>RIGHT(N311,LEN(N311)-FIND("/",N311))</f>
        <v>documentary</v>
      </c>
      <c r="S311" s="10">
        <f>(((J311/60)/60)/24)+DATE(1970,1,1)</f>
        <v>41134.751550925925</v>
      </c>
      <c r="T311" s="10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>
        <f>E312/L312</f>
        <v>28.924722222222222</v>
      </c>
      <c r="Q312" t="str">
        <f>LEFT(N312,FIND("/",N312)-1)</f>
        <v>film &amp; video</v>
      </c>
      <c r="R312" t="str">
        <f>RIGHT(N312,LEN(N312)-FIND("/",N312))</f>
        <v>documentary</v>
      </c>
      <c r="S312" s="10">
        <f>(((J312/60)/60)/24)+DATE(1970,1,1)</f>
        <v>40821.183136574073</v>
      </c>
      <c r="T312" s="10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>
        <f>E313/L313</f>
        <v>138.8022</v>
      </c>
      <c r="Q313" t="str">
        <f>LEFT(N313,FIND("/",N313)-1)</f>
        <v>film &amp; video</v>
      </c>
      <c r="R313" t="str">
        <f>RIGHT(N313,LEN(N313)-FIND("/",N313))</f>
        <v>documentary</v>
      </c>
      <c r="S313" s="10">
        <f>(((J313/60)/60)/24)+DATE(1970,1,1)</f>
        <v>40868.219814814816</v>
      </c>
      <c r="T313" s="10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>
        <f>E314/L314</f>
        <v>61.301369863013697</v>
      </c>
      <c r="Q314" t="str">
        <f>LEFT(N314,FIND("/",N314)-1)</f>
        <v>film &amp; video</v>
      </c>
      <c r="R314" t="str">
        <f>RIGHT(N314,LEN(N314)-FIND("/",N314))</f>
        <v>documentary</v>
      </c>
      <c r="S314" s="10">
        <f>(((J314/60)/60)/24)+DATE(1970,1,1)</f>
        <v>41348.877685185187</v>
      </c>
      <c r="T314" s="10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>
        <f>E315/L315</f>
        <v>80.202702702702709</v>
      </c>
      <c r="Q315" t="str">
        <f>LEFT(N315,FIND("/",N315)-1)</f>
        <v>film &amp; video</v>
      </c>
      <c r="R315" t="str">
        <f>RIGHT(N315,LEN(N315)-FIND("/",N315))</f>
        <v>documentary</v>
      </c>
      <c r="S315" s="10">
        <f>(((J315/60)/60)/24)+DATE(1970,1,1)</f>
        <v>40357.227939814817</v>
      </c>
      <c r="T315" s="10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>
        <f>E316/L316</f>
        <v>32.095833333333331</v>
      </c>
      <c r="Q316" t="str">
        <f>LEFT(N316,FIND("/",N316)-1)</f>
        <v>film &amp; video</v>
      </c>
      <c r="R316" t="str">
        <f>RIGHT(N316,LEN(N316)-FIND("/",N316))</f>
        <v>documentary</v>
      </c>
      <c r="S316" s="10">
        <f>(((J316/60)/60)/24)+DATE(1970,1,1)</f>
        <v>41304.833194444444</v>
      </c>
      <c r="T316" s="10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>
        <f>E317/L317</f>
        <v>200.88888888888889</v>
      </c>
      <c r="Q317" t="str">
        <f>LEFT(N317,FIND("/",N317)-1)</f>
        <v>film &amp; video</v>
      </c>
      <c r="R317" t="str">
        <f>RIGHT(N317,LEN(N317)-FIND("/",N317))</f>
        <v>documentary</v>
      </c>
      <c r="S317" s="10">
        <f>(((J317/60)/60)/24)+DATE(1970,1,1)</f>
        <v>41113.77238425926</v>
      </c>
      <c r="T317" s="10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>
        <f>E318/L318</f>
        <v>108.01265822784811</v>
      </c>
      <c r="Q318" t="str">
        <f>LEFT(N318,FIND("/",N318)-1)</f>
        <v>film &amp; video</v>
      </c>
      <c r="R318" t="str">
        <f>RIGHT(N318,LEN(N318)-FIND("/",N318))</f>
        <v>documentary</v>
      </c>
      <c r="S318" s="10">
        <f>(((J318/60)/60)/24)+DATE(1970,1,1)</f>
        <v>41950.923576388886</v>
      </c>
      <c r="T318" s="10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>
        <f>E319/L319</f>
        <v>95.699367088607602</v>
      </c>
      <c r="Q319" t="str">
        <f>LEFT(N319,FIND("/",N319)-1)</f>
        <v>film &amp; video</v>
      </c>
      <c r="R319" t="str">
        <f>RIGHT(N319,LEN(N319)-FIND("/",N319))</f>
        <v>documentary</v>
      </c>
      <c r="S319" s="10">
        <f>(((J319/60)/60)/24)+DATE(1970,1,1)</f>
        <v>41589.676886574074</v>
      </c>
      <c r="T319" s="10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>
        <f>E320/L320</f>
        <v>49.880281690140848</v>
      </c>
      <c r="Q320" t="str">
        <f>LEFT(N320,FIND("/",N320)-1)</f>
        <v>film &amp; video</v>
      </c>
      <c r="R320" t="str">
        <f>RIGHT(N320,LEN(N320)-FIND("/",N320))</f>
        <v>documentary</v>
      </c>
      <c r="S320" s="10">
        <f>(((J320/60)/60)/24)+DATE(1970,1,1)</f>
        <v>41330.038784722223</v>
      </c>
      <c r="T320" s="10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>
        <f>E321/L321</f>
        <v>110.47058823529412</v>
      </c>
      <c r="Q321" t="str">
        <f>LEFT(N321,FIND("/",N321)-1)</f>
        <v>film &amp; video</v>
      </c>
      <c r="R321" t="str">
        <f>RIGHT(N321,LEN(N321)-FIND("/",N321))</f>
        <v>documentary</v>
      </c>
      <c r="S321" s="10">
        <f>(((J321/60)/60)/24)+DATE(1970,1,1)</f>
        <v>40123.83829861111</v>
      </c>
      <c r="T321" s="10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>
        <f>E322/L322</f>
        <v>134.91139240506328</v>
      </c>
      <c r="Q322" t="str">
        <f>LEFT(N322,FIND("/",N322)-1)</f>
        <v>film &amp; video</v>
      </c>
      <c r="R322" t="str">
        <f>RIGHT(N322,LEN(N322)-FIND("/",N322))</f>
        <v>documentary</v>
      </c>
      <c r="S322" s="10">
        <f>(((J322/60)/60)/24)+DATE(1970,1,1)</f>
        <v>42331.551307870366</v>
      </c>
      <c r="T322" s="10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>
        <f>E323/L323</f>
        <v>106.62314540059347</v>
      </c>
      <c r="Q323" t="str">
        <f>LEFT(N323,FIND("/",N323)-1)</f>
        <v>film &amp; video</v>
      </c>
      <c r="R323" t="str">
        <f>RIGHT(N323,LEN(N323)-FIND("/",N323))</f>
        <v>documentary</v>
      </c>
      <c r="S323" s="10">
        <f>(((J323/60)/60)/24)+DATE(1970,1,1)</f>
        <v>42647.446597222224</v>
      </c>
      <c r="T323" s="10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>
        <f>E324/L324</f>
        <v>145.04301075268816</v>
      </c>
      <c r="Q324" t="str">
        <f>LEFT(N324,FIND("/",N324)-1)</f>
        <v>film &amp; video</v>
      </c>
      <c r="R324" t="str">
        <f>RIGHT(N324,LEN(N324)-FIND("/",N324))</f>
        <v>documentary</v>
      </c>
      <c r="S324" s="10">
        <f>(((J324/60)/60)/24)+DATE(1970,1,1)</f>
        <v>42473.57</v>
      </c>
      <c r="T324" s="10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>
        <f>E325/L325</f>
        <v>114.58620689655173</v>
      </c>
      <c r="Q325" t="str">
        <f>LEFT(N325,FIND("/",N325)-1)</f>
        <v>film &amp; video</v>
      </c>
      <c r="R325" t="str">
        <f>RIGHT(N325,LEN(N325)-FIND("/",N325))</f>
        <v>documentary</v>
      </c>
      <c r="S325" s="10">
        <f>(((J325/60)/60)/24)+DATE(1970,1,1)</f>
        <v>42697.32136574074</v>
      </c>
      <c r="T325" s="10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>
        <f>E326/L326</f>
        <v>105.3170731707317</v>
      </c>
      <c r="Q326" t="str">
        <f>LEFT(N326,FIND("/",N326)-1)</f>
        <v>film &amp; video</v>
      </c>
      <c r="R326" t="str">
        <f>RIGHT(N326,LEN(N326)-FIND("/",N326))</f>
        <v>documentary</v>
      </c>
      <c r="S326" s="10">
        <f>(((J326/60)/60)/24)+DATE(1970,1,1)</f>
        <v>42184.626250000001</v>
      </c>
      <c r="T326" s="10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>
        <f>E327/L327</f>
        <v>70.921195652173907</v>
      </c>
      <c r="Q327" t="str">
        <f>LEFT(N327,FIND("/",N327)-1)</f>
        <v>film &amp; video</v>
      </c>
      <c r="R327" t="str">
        <f>RIGHT(N327,LEN(N327)-FIND("/",N327))</f>
        <v>documentary</v>
      </c>
      <c r="S327" s="10">
        <f>(((J327/60)/60)/24)+DATE(1970,1,1)</f>
        <v>42689.187881944439</v>
      </c>
      <c r="T327" s="10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>
        <f>E328/L328</f>
        <v>147.17167680278018</v>
      </c>
      <c r="Q328" t="str">
        <f>LEFT(N328,FIND("/",N328)-1)</f>
        <v>film &amp; video</v>
      </c>
      <c r="R328" t="str">
        <f>RIGHT(N328,LEN(N328)-FIND("/",N328))</f>
        <v>documentary</v>
      </c>
      <c r="S328" s="10">
        <f>(((J328/60)/60)/24)+DATE(1970,1,1)</f>
        <v>42775.314884259264</v>
      </c>
      <c r="T328" s="10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>
        <f>E329/L329</f>
        <v>160.47058823529412</v>
      </c>
      <c r="Q329" t="str">
        <f>LEFT(N329,FIND("/",N329)-1)</f>
        <v>film &amp; video</v>
      </c>
      <c r="R329" t="str">
        <f>RIGHT(N329,LEN(N329)-FIND("/",N329))</f>
        <v>documentary</v>
      </c>
      <c r="S329" s="10">
        <f>(((J329/60)/60)/24)+DATE(1970,1,1)</f>
        <v>42058.235289351855</v>
      </c>
      <c r="T329" s="10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>
        <f>E330/L330</f>
        <v>156.04578313253012</v>
      </c>
      <c r="Q330" t="str">
        <f>LEFT(N330,FIND("/",N330)-1)</f>
        <v>film &amp; video</v>
      </c>
      <c r="R330" t="str">
        <f>RIGHT(N330,LEN(N330)-FIND("/",N330))</f>
        <v>documentary</v>
      </c>
      <c r="S330" s="10">
        <f>(((J330/60)/60)/24)+DATE(1970,1,1)</f>
        <v>42278.946620370371</v>
      </c>
      <c r="T330" s="10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>
        <f>E331/L331</f>
        <v>63.17365269461078</v>
      </c>
      <c r="Q331" t="str">
        <f>LEFT(N331,FIND("/",N331)-1)</f>
        <v>film &amp; video</v>
      </c>
      <c r="R331" t="str">
        <f>RIGHT(N331,LEN(N331)-FIND("/",N331))</f>
        <v>documentary</v>
      </c>
      <c r="S331" s="10">
        <f>(((J331/60)/60)/24)+DATE(1970,1,1)</f>
        <v>42291.46674768519</v>
      </c>
      <c r="T331" s="10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>
        <f>E332/L332</f>
        <v>104.82352941176471</v>
      </c>
      <c r="Q332" t="str">
        <f>LEFT(N332,FIND("/",N332)-1)</f>
        <v>film &amp; video</v>
      </c>
      <c r="R332" t="str">
        <f>RIGHT(N332,LEN(N332)-FIND("/",N332))</f>
        <v>documentary</v>
      </c>
      <c r="S332" s="10">
        <f>(((J332/60)/60)/24)+DATE(1970,1,1)</f>
        <v>41379.515775462962</v>
      </c>
      <c r="T332" s="10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>
        <f>E333/L333</f>
        <v>97.356164383561648</v>
      </c>
      <c r="Q333" t="str">
        <f>LEFT(N333,FIND("/",N333)-1)</f>
        <v>film &amp; video</v>
      </c>
      <c r="R333" t="str">
        <f>RIGHT(N333,LEN(N333)-FIND("/",N333))</f>
        <v>documentary</v>
      </c>
      <c r="S333" s="10">
        <f>(((J333/60)/60)/24)+DATE(1970,1,1)</f>
        <v>42507.581412037034</v>
      </c>
      <c r="T333" s="10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>
        <f>E334/L334</f>
        <v>203.63063063063063</v>
      </c>
      <c r="Q334" t="str">
        <f>LEFT(N334,FIND("/",N334)-1)</f>
        <v>film &amp; video</v>
      </c>
      <c r="R334" t="str">
        <f>RIGHT(N334,LEN(N334)-FIND("/",N334))</f>
        <v>documentary</v>
      </c>
      <c r="S334" s="10">
        <f>(((J334/60)/60)/24)+DATE(1970,1,1)</f>
        <v>42263.680289351847</v>
      </c>
      <c r="T334" s="10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>
        <f>E335/L335</f>
        <v>188.31203007518798</v>
      </c>
      <c r="Q335" t="str">
        <f>LEFT(N335,FIND("/",N335)-1)</f>
        <v>film &amp; video</v>
      </c>
      <c r="R335" t="str">
        <f>RIGHT(N335,LEN(N335)-FIND("/",N335))</f>
        <v>documentary</v>
      </c>
      <c r="S335" s="10">
        <f>(((J335/60)/60)/24)+DATE(1970,1,1)</f>
        <v>42437.636469907404</v>
      </c>
      <c r="T335" s="10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>
        <f>E336/L336</f>
        <v>146.65217391304347</v>
      </c>
      <c r="Q336" t="str">
        <f>LEFT(N336,FIND("/",N336)-1)</f>
        <v>film &amp; video</v>
      </c>
      <c r="R336" t="str">
        <f>RIGHT(N336,LEN(N336)-FIND("/",N336))</f>
        <v>documentary</v>
      </c>
      <c r="S336" s="10">
        <f>(((J336/60)/60)/24)+DATE(1970,1,1)</f>
        <v>42101.682372685187</v>
      </c>
      <c r="T336" s="10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>
        <f>E337/L337</f>
        <v>109.1875</v>
      </c>
      <c r="Q337" t="str">
        <f>LEFT(N337,FIND("/",N337)-1)</f>
        <v>film &amp; video</v>
      </c>
      <c r="R337" t="str">
        <f>RIGHT(N337,LEN(N337)-FIND("/",N337))</f>
        <v>documentary</v>
      </c>
      <c r="S337" s="10">
        <f>(((J337/60)/60)/24)+DATE(1970,1,1)</f>
        <v>42101.737442129626</v>
      </c>
      <c r="T337" s="10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>
        <f>E338/L338</f>
        <v>59.249046653144013</v>
      </c>
      <c r="Q338" t="str">
        <f>LEFT(N338,FIND("/",N338)-1)</f>
        <v>film &amp; video</v>
      </c>
      <c r="R338" t="str">
        <f>RIGHT(N338,LEN(N338)-FIND("/",N338))</f>
        <v>documentary</v>
      </c>
      <c r="S338" s="10">
        <f>(((J338/60)/60)/24)+DATE(1970,1,1)</f>
        <v>42291.596273148149</v>
      </c>
      <c r="T338" s="10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>
        <f>E339/L339</f>
        <v>97.904838709677421</v>
      </c>
      <c r="Q339" t="str">
        <f>LEFT(N339,FIND("/",N339)-1)</f>
        <v>film &amp; video</v>
      </c>
      <c r="R339" t="str">
        <f>RIGHT(N339,LEN(N339)-FIND("/",N339))</f>
        <v>documentary</v>
      </c>
      <c r="S339" s="10">
        <f>(((J339/60)/60)/24)+DATE(1970,1,1)</f>
        <v>42047.128564814819</v>
      </c>
      <c r="T339" s="10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>
        <f>E340/L340</f>
        <v>70.000169491525426</v>
      </c>
      <c r="Q340" t="str">
        <f>LEFT(N340,FIND("/",N340)-1)</f>
        <v>film &amp; video</v>
      </c>
      <c r="R340" t="str">
        <f>RIGHT(N340,LEN(N340)-FIND("/",N340))</f>
        <v>documentary</v>
      </c>
      <c r="S340" s="10">
        <f>(((J340/60)/60)/24)+DATE(1970,1,1)</f>
        <v>42559.755671296298</v>
      </c>
      <c r="T340" s="10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>
        <f>E341/L341</f>
        <v>72.865168539325836</v>
      </c>
      <c r="Q341" t="str">
        <f>LEFT(N341,FIND("/",N341)-1)</f>
        <v>film &amp; video</v>
      </c>
      <c r="R341" t="str">
        <f>RIGHT(N341,LEN(N341)-FIND("/",N341))</f>
        <v>documentary</v>
      </c>
      <c r="S341" s="10">
        <f>(((J341/60)/60)/24)+DATE(1970,1,1)</f>
        <v>42093.760046296295</v>
      </c>
      <c r="T341" s="10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>
        <f>E342/L342</f>
        <v>146.34782608695653</v>
      </c>
      <c r="Q342" t="str">
        <f>LEFT(N342,FIND("/",N342)-1)</f>
        <v>film &amp; video</v>
      </c>
      <c r="R342" t="str">
        <f>RIGHT(N342,LEN(N342)-FIND("/",N342))</f>
        <v>documentary</v>
      </c>
      <c r="S342" s="10">
        <f>(((J342/60)/60)/24)+DATE(1970,1,1)</f>
        <v>42772.669062500005</v>
      </c>
      <c r="T342" s="10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>
        <f>E343/L343</f>
        <v>67.909090909090907</v>
      </c>
      <c r="Q343" t="str">
        <f>LEFT(N343,FIND("/",N343)-1)</f>
        <v>film &amp; video</v>
      </c>
      <c r="R343" t="str">
        <f>RIGHT(N343,LEN(N343)-FIND("/",N343))</f>
        <v>documentary</v>
      </c>
      <c r="S343" s="10">
        <f>(((J343/60)/60)/24)+DATE(1970,1,1)</f>
        <v>41894.879606481481</v>
      </c>
      <c r="T343" s="10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>
        <f>E344/L344</f>
        <v>169.85083076923075</v>
      </c>
      <c r="Q344" t="str">
        <f>LEFT(N344,FIND("/",N344)-1)</f>
        <v>film &amp; video</v>
      </c>
      <c r="R344" t="str">
        <f>RIGHT(N344,LEN(N344)-FIND("/",N344))</f>
        <v>documentary</v>
      </c>
      <c r="S344" s="10">
        <f>(((J344/60)/60)/24)+DATE(1970,1,1)</f>
        <v>42459.780844907407</v>
      </c>
      <c r="T344" s="10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>
        <f>E345/L345</f>
        <v>58.413339694656486</v>
      </c>
      <c r="Q345" t="str">
        <f>LEFT(N345,FIND("/",N345)-1)</f>
        <v>film &amp; video</v>
      </c>
      <c r="R345" t="str">
        <f>RIGHT(N345,LEN(N345)-FIND("/",N345))</f>
        <v>documentary</v>
      </c>
      <c r="S345" s="10">
        <f>(((J345/60)/60)/24)+DATE(1970,1,1)</f>
        <v>41926.73778935185</v>
      </c>
      <c r="T345" s="10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>
        <f>E346/L346</f>
        <v>119.99298245614035</v>
      </c>
      <c r="Q346" t="str">
        <f>LEFT(N346,FIND("/",N346)-1)</f>
        <v>film &amp; video</v>
      </c>
      <c r="R346" t="str">
        <f>RIGHT(N346,LEN(N346)-FIND("/",N346))</f>
        <v>documentary</v>
      </c>
      <c r="S346" s="10">
        <f>(((J346/60)/60)/24)+DATE(1970,1,1)</f>
        <v>42111.970995370371</v>
      </c>
      <c r="T346" s="10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>
        <f>E347/L347</f>
        <v>99.860335195530723</v>
      </c>
      <c r="Q347" t="str">
        <f>LEFT(N347,FIND("/",N347)-1)</f>
        <v>film &amp; video</v>
      </c>
      <c r="R347" t="str">
        <f>RIGHT(N347,LEN(N347)-FIND("/",N347))</f>
        <v>documentary</v>
      </c>
      <c r="S347" s="10">
        <f>(((J347/60)/60)/24)+DATE(1970,1,1)</f>
        <v>42114.944328703699</v>
      </c>
      <c r="T347" s="10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>
        <f>E348/L348</f>
        <v>90.579148936170213</v>
      </c>
      <c r="Q348" t="str">
        <f>LEFT(N348,FIND("/",N348)-1)</f>
        <v>film &amp; video</v>
      </c>
      <c r="R348" t="str">
        <f>RIGHT(N348,LEN(N348)-FIND("/",N348))</f>
        <v>documentary</v>
      </c>
      <c r="S348" s="10">
        <f>(((J348/60)/60)/24)+DATE(1970,1,1)</f>
        <v>42261.500243055561</v>
      </c>
      <c r="T348" s="10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>
        <f>E349/L349</f>
        <v>117.77361477572559</v>
      </c>
      <c r="Q349" t="str">
        <f>LEFT(N349,FIND("/",N349)-1)</f>
        <v>film &amp; video</v>
      </c>
      <c r="R349" t="str">
        <f>RIGHT(N349,LEN(N349)-FIND("/",N349))</f>
        <v>documentary</v>
      </c>
      <c r="S349" s="10">
        <f>(((J349/60)/60)/24)+DATE(1970,1,1)</f>
        <v>42292.495474537034</v>
      </c>
      <c r="T349" s="10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>
        <f>E350/L350</f>
        <v>86.554621848739501</v>
      </c>
      <c r="Q350" t="str">
        <f>LEFT(N350,FIND("/",N350)-1)</f>
        <v>film &amp; video</v>
      </c>
      <c r="R350" t="str">
        <f>RIGHT(N350,LEN(N350)-FIND("/",N350))</f>
        <v>documentary</v>
      </c>
      <c r="S350" s="10">
        <f>(((J350/60)/60)/24)+DATE(1970,1,1)</f>
        <v>42207.58699074074</v>
      </c>
      <c r="T350" s="10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>
        <f>E351/L351</f>
        <v>71.899281437125751</v>
      </c>
      <c r="Q351" t="str">
        <f>LEFT(N351,FIND("/",N351)-1)</f>
        <v>film &amp; video</v>
      </c>
      <c r="R351" t="str">
        <f>RIGHT(N351,LEN(N351)-FIND("/",N351))</f>
        <v>documentary</v>
      </c>
      <c r="S351" s="10">
        <f>(((J351/60)/60)/24)+DATE(1970,1,1)</f>
        <v>42760.498935185184</v>
      </c>
      <c r="T351" s="10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>
        <f>E352/L352</f>
        <v>129.81900452488688</v>
      </c>
      <c r="Q352" t="str">
        <f>LEFT(N352,FIND("/",N352)-1)</f>
        <v>film &amp; video</v>
      </c>
      <c r="R352" t="str">
        <f>RIGHT(N352,LEN(N352)-FIND("/",N352))</f>
        <v>documentary</v>
      </c>
      <c r="S352" s="10">
        <f>(((J352/60)/60)/24)+DATE(1970,1,1)</f>
        <v>42586.066076388888</v>
      </c>
      <c r="T352" s="10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>
        <f>E353/L353</f>
        <v>44.912863070539416</v>
      </c>
      <c r="Q353" t="str">
        <f>LEFT(N353,FIND("/",N353)-1)</f>
        <v>film &amp; video</v>
      </c>
      <c r="R353" t="str">
        <f>RIGHT(N353,LEN(N353)-FIND("/",N353))</f>
        <v>documentary</v>
      </c>
      <c r="S353" s="10">
        <f>(((J353/60)/60)/24)+DATE(1970,1,1)</f>
        <v>42427.964745370366</v>
      </c>
      <c r="T353" s="10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>
        <f>E354/L354</f>
        <v>40.755244755244753</v>
      </c>
      <c r="Q354" t="str">
        <f>LEFT(N354,FIND("/",N354)-1)</f>
        <v>film &amp; video</v>
      </c>
      <c r="R354" t="str">
        <f>RIGHT(N354,LEN(N354)-FIND("/",N354))</f>
        <v>documentary</v>
      </c>
      <c r="S354" s="10">
        <f>(((J354/60)/60)/24)+DATE(1970,1,1)</f>
        <v>41890.167453703703</v>
      </c>
      <c r="T354" s="10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>
        <f>E355/L355</f>
        <v>103.52394779771615</v>
      </c>
      <c r="Q355" t="str">
        <f>LEFT(N355,FIND("/",N355)-1)</f>
        <v>film &amp; video</v>
      </c>
      <c r="R355" t="str">
        <f>RIGHT(N355,LEN(N355)-FIND("/",N355))</f>
        <v>documentary</v>
      </c>
      <c r="S355" s="10">
        <f>(((J355/60)/60)/24)+DATE(1970,1,1)</f>
        <v>42297.791886574079</v>
      </c>
      <c r="T355" s="10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>
        <f>E356/L356</f>
        <v>125.44827586206897</v>
      </c>
      <c r="Q356" t="str">
        <f>LEFT(N356,FIND("/",N356)-1)</f>
        <v>film &amp; video</v>
      </c>
      <c r="R356" t="str">
        <f>RIGHT(N356,LEN(N356)-FIND("/",N356))</f>
        <v>documentary</v>
      </c>
      <c r="S356" s="10">
        <f>(((J356/60)/60)/24)+DATE(1970,1,1)</f>
        <v>42438.827789351853</v>
      </c>
      <c r="T356" s="10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>
        <f>E357/L357</f>
        <v>246.60606060606059</v>
      </c>
      <c r="Q357" t="str">
        <f>LEFT(N357,FIND("/",N357)-1)</f>
        <v>film &amp; video</v>
      </c>
      <c r="R357" t="str">
        <f>RIGHT(N357,LEN(N357)-FIND("/",N357))</f>
        <v>documentary</v>
      </c>
      <c r="S357" s="10">
        <f>(((J357/60)/60)/24)+DATE(1970,1,1)</f>
        <v>41943.293912037036</v>
      </c>
      <c r="T357" s="10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>
        <f>E358/L358</f>
        <v>79.401340206185566</v>
      </c>
      <c r="Q358" t="str">
        <f>LEFT(N358,FIND("/",N358)-1)</f>
        <v>film &amp; video</v>
      </c>
      <c r="R358" t="str">
        <f>RIGHT(N358,LEN(N358)-FIND("/",N358))</f>
        <v>documentary</v>
      </c>
      <c r="S358" s="10">
        <f>(((J358/60)/60)/24)+DATE(1970,1,1)</f>
        <v>42415.803159722222</v>
      </c>
      <c r="T358" s="10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>
        <f>E359/L359</f>
        <v>86.138613861386133</v>
      </c>
      <c r="Q359" t="str">
        <f>LEFT(N359,FIND("/",N359)-1)</f>
        <v>film &amp; video</v>
      </c>
      <c r="R359" t="str">
        <f>RIGHT(N359,LEN(N359)-FIND("/",N359))</f>
        <v>documentary</v>
      </c>
      <c r="S359" s="10">
        <f>(((J359/60)/60)/24)+DATE(1970,1,1)</f>
        <v>42078.222187499996</v>
      </c>
      <c r="T359" s="10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>
        <f>E360/L360</f>
        <v>193.04868913857678</v>
      </c>
      <c r="Q360" t="str">
        <f>LEFT(N360,FIND("/",N360)-1)</f>
        <v>film &amp; video</v>
      </c>
      <c r="R360" t="str">
        <f>RIGHT(N360,LEN(N360)-FIND("/",N360))</f>
        <v>documentary</v>
      </c>
      <c r="S360" s="10">
        <f>(((J360/60)/60)/24)+DATE(1970,1,1)</f>
        <v>42507.860196759255</v>
      </c>
      <c r="T360" s="10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>
        <f>E361/L361</f>
        <v>84.023178807947019</v>
      </c>
      <c r="Q361" t="str">
        <f>LEFT(N361,FIND("/",N361)-1)</f>
        <v>film &amp; video</v>
      </c>
      <c r="R361" t="str">
        <f>RIGHT(N361,LEN(N361)-FIND("/",N361))</f>
        <v>documentary</v>
      </c>
      <c r="S361" s="10">
        <f>(((J361/60)/60)/24)+DATE(1970,1,1)</f>
        <v>41935.070486111108</v>
      </c>
      <c r="T361" s="10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>
        <f>E362/L362</f>
        <v>139.82758620689654</v>
      </c>
      <c r="Q362" t="str">
        <f>LEFT(N362,FIND("/",N362)-1)</f>
        <v>film &amp; video</v>
      </c>
      <c r="R362" t="str">
        <f>RIGHT(N362,LEN(N362)-FIND("/",N362))</f>
        <v>documentary</v>
      </c>
      <c r="S362" s="10">
        <f>(((J362/60)/60)/24)+DATE(1970,1,1)</f>
        <v>42163.897916666669</v>
      </c>
      <c r="T362" s="10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>
        <f>E363/L363</f>
        <v>109.82189265536722</v>
      </c>
      <c r="Q363" t="str">
        <f>LEFT(N363,FIND("/",N363)-1)</f>
        <v>film &amp; video</v>
      </c>
      <c r="R363" t="str">
        <f>RIGHT(N363,LEN(N363)-FIND("/",N363))</f>
        <v>documentary</v>
      </c>
      <c r="S363" s="10">
        <f>(((J363/60)/60)/24)+DATE(1970,1,1)</f>
        <v>41936.001226851848</v>
      </c>
      <c r="T363" s="10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>
        <f>E364/L364</f>
        <v>139.53488372093022</v>
      </c>
      <c r="Q364" t="str">
        <f>LEFT(N364,FIND("/",N364)-1)</f>
        <v>film &amp; video</v>
      </c>
      <c r="R364" t="str">
        <f>RIGHT(N364,LEN(N364)-FIND("/",N364))</f>
        <v>documentary</v>
      </c>
      <c r="S364" s="10">
        <f>(((J364/60)/60)/24)+DATE(1970,1,1)</f>
        <v>41837.210543981484</v>
      </c>
      <c r="T364" s="10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>
        <f>E365/L365</f>
        <v>347.84615384615387</v>
      </c>
      <c r="Q365" t="str">
        <f>LEFT(N365,FIND("/",N365)-1)</f>
        <v>film &amp; video</v>
      </c>
      <c r="R365" t="str">
        <f>RIGHT(N365,LEN(N365)-FIND("/",N365))</f>
        <v>documentary</v>
      </c>
      <c r="S365" s="10">
        <f>(((J365/60)/60)/24)+DATE(1970,1,1)</f>
        <v>40255.744629629626</v>
      </c>
      <c r="T365" s="10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>
        <f>E366/L366</f>
        <v>68.24159292035398</v>
      </c>
      <c r="Q366" t="str">
        <f>LEFT(N366,FIND("/",N366)-1)</f>
        <v>film &amp; video</v>
      </c>
      <c r="R366" t="str">
        <f>RIGHT(N366,LEN(N366)-FIND("/",N366))</f>
        <v>documentary</v>
      </c>
      <c r="S366" s="10">
        <f>(((J366/60)/60)/24)+DATE(1970,1,1)</f>
        <v>41780.859629629631</v>
      </c>
      <c r="T366" s="10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>
        <f>E367/L367</f>
        <v>239.93846153846152</v>
      </c>
      <c r="Q367" t="str">
        <f>LEFT(N367,FIND("/",N367)-1)</f>
        <v>film &amp; video</v>
      </c>
      <c r="R367" t="str">
        <f>RIGHT(N367,LEN(N367)-FIND("/",N367))</f>
        <v>documentary</v>
      </c>
      <c r="S367" s="10">
        <f>(((J367/60)/60)/24)+DATE(1970,1,1)</f>
        <v>41668.606469907405</v>
      </c>
      <c r="T367" s="10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>
        <f>E368/L368</f>
        <v>287.31343283582089</v>
      </c>
      <c r="Q368" t="str">
        <f>LEFT(N368,FIND("/",N368)-1)</f>
        <v>film &amp; video</v>
      </c>
      <c r="R368" t="str">
        <f>RIGHT(N368,LEN(N368)-FIND("/",N368))</f>
        <v>documentary</v>
      </c>
      <c r="S368" s="10">
        <f>(((J368/60)/60)/24)+DATE(1970,1,1)</f>
        <v>41019.793032407404</v>
      </c>
      <c r="T368" s="10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>
        <f>E369/L369</f>
        <v>86.84882352941176</v>
      </c>
      <c r="Q369" t="str">
        <f>LEFT(N369,FIND("/",N369)-1)</f>
        <v>film &amp; video</v>
      </c>
      <c r="R369" t="str">
        <f>RIGHT(N369,LEN(N369)-FIND("/",N369))</f>
        <v>documentary</v>
      </c>
      <c r="S369" s="10">
        <f>(((J369/60)/60)/24)+DATE(1970,1,1)</f>
        <v>41355.577291666668</v>
      </c>
      <c r="T369" s="10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>
        <f>E370/L370</f>
        <v>81.84905660377359</v>
      </c>
      <c r="Q370" t="str">
        <f>LEFT(N370,FIND("/",N370)-1)</f>
        <v>film &amp; video</v>
      </c>
      <c r="R370" t="str">
        <f>RIGHT(N370,LEN(N370)-FIND("/",N370))</f>
        <v>documentary</v>
      </c>
      <c r="S370" s="10">
        <f>(((J370/60)/60)/24)+DATE(1970,1,1)</f>
        <v>42043.605578703704</v>
      </c>
      <c r="T370" s="10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>
        <f>E371/L371</f>
        <v>42.874970059880241</v>
      </c>
      <c r="Q371" t="str">
        <f>LEFT(N371,FIND("/",N371)-1)</f>
        <v>film &amp; video</v>
      </c>
      <c r="R371" t="str">
        <f>RIGHT(N371,LEN(N371)-FIND("/",N371))</f>
        <v>documentary</v>
      </c>
      <c r="S371" s="10">
        <f>(((J371/60)/60)/24)+DATE(1970,1,1)</f>
        <v>40893.551724537036</v>
      </c>
      <c r="T371" s="10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>
        <f>E372/L372</f>
        <v>709.41860465116281</v>
      </c>
      <c r="Q372" t="str">
        <f>LEFT(N372,FIND("/",N372)-1)</f>
        <v>film &amp; video</v>
      </c>
      <c r="R372" t="str">
        <f>RIGHT(N372,LEN(N372)-FIND("/",N372))</f>
        <v>documentary</v>
      </c>
      <c r="S372" s="10">
        <f>(((J372/60)/60)/24)+DATE(1970,1,1)</f>
        <v>42711.795138888891</v>
      </c>
      <c r="T372" s="10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>
        <f>E373/L373</f>
        <v>161.25517890772127</v>
      </c>
      <c r="Q373" t="str">
        <f>LEFT(N373,FIND("/",N373)-1)</f>
        <v>film &amp; video</v>
      </c>
      <c r="R373" t="str">
        <f>RIGHT(N373,LEN(N373)-FIND("/",N373))</f>
        <v>documentary</v>
      </c>
      <c r="S373" s="10">
        <f>(((J373/60)/60)/24)+DATE(1970,1,1)</f>
        <v>41261.767812500002</v>
      </c>
      <c r="T373" s="10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>
        <f>E374/L374</f>
        <v>41.777777777777779</v>
      </c>
      <c r="Q374" t="str">
        <f>LEFT(N374,FIND("/",N374)-1)</f>
        <v>film &amp; video</v>
      </c>
      <c r="R374" t="str">
        <f>RIGHT(N374,LEN(N374)-FIND("/",N374))</f>
        <v>documentary</v>
      </c>
      <c r="S374" s="10">
        <f>(((J374/60)/60)/24)+DATE(1970,1,1)</f>
        <v>42425.576898148152</v>
      </c>
      <c r="T374" s="10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>
        <f>E375/L375</f>
        <v>89.887640449438209</v>
      </c>
      <c r="Q375" t="str">
        <f>LEFT(N375,FIND("/",N375)-1)</f>
        <v>film &amp; video</v>
      </c>
      <c r="R375" t="str">
        <f>RIGHT(N375,LEN(N375)-FIND("/",N375))</f>
        <v>documentary</v>
      </c>
      <c r="S375" s="10">
        <f>(((J375/60)/60)/24)+DATE(1970,1,1)</f>
        <v>41078.91201388889</v>
      </c>
      <c r="T375" s="10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>
        <f>E376/L376</f>
        <v>45.051724137931032</v>
      </c>
      <c r="Q376" t="str">
        <f>LEFT(N376,FIND("/",N376)-1)</f>
        <v>film &amp; video</v>
      </c>
      <c r="R376" t="str">
        <f>RIGHT(N376,LEN(N376)-FIND("/",N376))</f>
        <v>documentary</v>
      </c>
      <c r="S376" s="10">
        <f>(((J376/60)/60)/24)+DATE(1970,1,1)</f>
        <v>40757.889247685183</v>
      </c>
      <c r="T376" s="10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>
        <f>E377/L377</f>
        <v>42.857142857142854</v>
      </c>
      <c r="Q377" t="str">
        <f>LEFT(N377,FIND("/",N377)-1)</f>
        <v>film &amp; video</v>
      </c>
      <c r="R377" t="str">
        <f>RIGHT(N377,LEN(N377)-FIND("/",N377))</f>
        <v>documentary</v>
      </c>
      <c r="S377" s="10">
        <f>(((J377/60)/60)/24)+DATE(1970,1,1)</f>
        <v>41657.985081018516</v>
      </c>
      <c r="T377" s="10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>
        <f>E378/L378</f>
        <v>54.083333333333336</v>
      </c>
      <c r="Q378" t="str">
        <f>LEFT(N378,FIND("/",N378)-1)</f>
        <v>film &amp; video</v>
      </c>
      <c r="R378" t="str">
        <f>RIGHT(N378,LEN(N378)-FIND("/",N378))</f>
        <v>documentary</v>
      </c>
      <c r="S378" s="10">
        <f>(((J378/60)/60)/24)+DATE(1970,1,1)</f>
        <v>42576.452731481477</v>
      </c>
      <c r="T378" s="10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>
        <f>E379/L379</f>
        <v>103.21804511278195</v>
      </c>
      <c r="Q379" t="str">
        <f>LEFT(N379,FIND("/",N379)-1)</f>
        <v>film &amp; video</v>
      </c>
      <c r="R379" t="str">
        <f>RIGHT(N379,LEN(N379)-FIND("/",N379))</f>
        <v>documentary</v>
      </c>
      <c r="S379" s="10">
        <f>(((J379/60)/60)/24)+DATE(1970,1,1)</f>
        <v>42292.250787037032</v>
      </c>
      <c r="T379" s="10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>
        <f>E380/L380</f>
        <v>40.397590361445786</v>
      </c>
      <c r="Q380" t="str">
        <f>LEFT(N380,FIND("/",N380)-1)</f>
        <v>film &amp; video</v>
      </c>
      <c r="R380" t="str">
        <f>RIGHT(N380,LEN(N380)-FIND("/",N380))</f>
        <v>documentary</v>
      </c>
      <c r="S380" s="10">
        <f>(((J380/60)/60)/24)+DATE(1970,1,1)</f>
        <v>42370.571851851855</v>
      </c>
      <c r="T380" s="10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>
        <f>E381/L381</f>
        <v>116.85906040268456</v>
      </c>
      <c r="Q381" t="str">
        <f>LEFT(N381,FIND("/",N381)-1)</f>
        <v>film &amp; video</v>
      </c>
      <c r="R381" t="str">
        <f>RIGHT(N381,LEN(N381)-FIND("/",N381))</f>
        <v>documentary</v>
      </c>
      <c r="S381" s="10">
        <f>(((J381/60)/60)/24)+DATE(1970,1,1)</f>
        <v>40987.688333333332</v>
      </c>
      <c r="T381" s="10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>
        <f>E382/L382</f>
        <v>115.51020408163265</v>
      </c>
      <c r="Q382" t="str">
        <f>LEFT(N382,FIND("/",N382)-1)</f>
        <v>film &amp; video</v>
      </c>
      <c r="R382" t="str">
        <f>RIGHT(N382,LEN(N382)-FIND("/",N382))</f>
        <v>documentary</v>
      </c>
      <c r="S382" s="10">
        <f>(((J382/60)/60)/24)+DATE(1970,1,1)</f>
        <v>42367.719814814816</v>
      </c>
      <c r="T382" s="10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>
        <f>E383/L383</f>
        <v>104.31274900398407</v>
      </c>
      <c r="Q383" t="str">
        <f>LEFT(N383,FIND("/",N383)-1)</f>
        <v>film &amp; video</v>
      </c>
      <c r="R383" t="str">
        <f>RIGHT(N383,LEN(N383)-FIND("/",N383))</f>
        <v>documentary</v>
      </c>
      <c r="S383" s="10">
        <f>(((J383/60)/60)/24)+DATE(1970,1,1)</f>
        <v>41085.698113425926</v>
      </c>
      <c r="T383" s="10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>
        <f>E384/L384</f>
        <v>69.772727272727266</v>
      </c>
      <c r="Q384" t="str">
        <f>LEFT(N384,FIND("/",N384)-1)</f>
        <v>film &amp; video</v>
      </c>
      <c r="R384" t="str">
        <f>RIGHT(N384,LEN(N384)-FIND("/",N384))</f>
        <v>documentary</v>
      </c>
      <c r="S384" s="10">
        <f>(((J384/60)/60)/24)+DATE(1970,1,1)</f>
        <v>41144.709490740745</v>
      </c>
      <c r="T384" s="10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>
        <f>E385/L385</f>
        <v>43.020833333333336</v>
      </c>
      <c r="Q385" t="str">
        <f>LEFT(N385,FIND("/",N385)-1)</f>
        <v>film &amp; video</v>
      </c>
      <c r="R385" t="str">
        <f>RIGHT(N385,LEN(N385)-FIND("/",N385))</f>
        <v>documentary</v>
      </c>
      <c r="S385" s="10">
        <f>(((J385/60)/60)/24)+DATE(1970,1,1)</f>
        <v>41755.117581018516</v>
      </c>
      <c r="T385" s="10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>
        <f>E386/L386</f>
        <v>58.540469973890339</v>
      </c>
      <c r="Q386" t="str">
        <f>LEFT(N386,FIND("/",N386)-1)</f>
        <v>film &amp; video</v>
      </c>
      <c r="R386" t="str">
        <f>RIGHT(N386,LEN(N386)-FIND("/",N386))</f>
        <v>documentary</v>
      </c>
      <c r="S386" s="10">
        <f>(((J386/60)/60)/24)+DATE(1970,1,1)</f>
        <v>41980.781793981485</v>
      </c>
      <c r="T386" s="10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>
        <f>E387/L387</f>
        <v>111.79535864978902</v>
      </c>
      <c r="Q387" t="str">
        <f>LEFT(N387,FIND("/",N387)-1)</f>
        <v>film &amp; video</v>
      </c>
      <c r="R387" t="str">
        <f>RIGHT(N387,LEN(N387)-FIND("/",N387))</f>
        <v>documentary</v>
      </c>
      <c r="S387" s="10">
        <f>(((J387/60)/60)/24)+DATE(1970,1,1)</f>
        <v>41934.584502314814</v>
      </c>
      <c r="T387" s="10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>
        <f>E388/L388</f>
        <v>46.230769230769234</v>
      </c>
      <c r="Q388" t="str">
        <f>LEFT(N388,FIND("/",N388)-1)</f>
        <v>film &amp; video</v>
      </c>
      <c r="R388" t="str">
        <f>RIGHT(N388,LEN(N388)-FIND("/",N388))</f>
        <v>documentary</v>
      </c>
      <c r="S388" s="10">
        <f>(((J388/60)/60)/24)+DATE(1970,1,1)</f>
        <v>42211.951284722221</v>
      </c>
      <c r="T388" s="10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>
        <f>E389/L389</f>
        <v>144.69039145907473</v>
      </c>
      <c r="Q389" t="str">
        <f>LEFT(N389,FIND("/",N389)-1)</f>
        <v>film &amp; video</v>
      </c>
      <c r="R389" t="str">
        <f>RIGHT(N389,LEN(N389)-FIND("/",N389))</f>
        <v>documentary</v>
      </c>
      <c r="S389" s="10">
        <f>(((J389/60)/60)/24)+DATE(1970,1,1)</f>
        <v>42200.67659722222</v>
      </c>
      <c r="T389" s="10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>
        <f>E390/L390</f>
        <v>88.845070422535215</v>
      </c>
      <c r="Q390" t="str">
        <f>LEFT(N390,FIND("/",N390)-1)</f>
        <v>film &amp; video</v>
      </c>
      <c r="R390" t="str">
        <f>RIGHT(N390,LEN(N390)-FIND("/",N390))</f>
        <v>documentary</v>
      </c>
      <c r="S390" s="10">
        <f>(((J390/60)/60)/24)+DATE(1970,1,1)</f>
        <v>42549.076157407413</v>
      </c>
      <c r="T390" s="10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>
        <f>E391/L391</f>
        <v>81.75107284768211</v>
      </c>
      <c r="Q391" t="str">
        <f>LEFT(N391,FIND("/",N391)-1)</f>
        <v>film &amp; video</v>
      </c>
      <c r="R391" t="str">
        <f>RIGHT(N391,LEN(N391)-FIND("/",N391))</f>
        <v>documentary</v>
      </c>
      <c r="S391" s="10">
        <f>(((J391/60)/60)/24)+DATE(1970,1,1)</f>
        <v>41674.063078703701</v>
      </c>
      <c r="T391" s="10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>
        <f>E392/L392</f>
        <v>71.428571428571431</v>
      </c>
      <c r="Q392" t="str">
        <f>LEFT(N392,FIND("/",N392)-1)</f>
        <v>film &amp; video</v>
      </c>
      <c r="R392" t="str">
        <f>RIGHT(N392,LEN(N392)-FIND("/",N392))</f>
        <v>documentary</v>
      </c>
      <c r="S392" s="10">
        <f>(((J392/60)/60)/24)+DATE(1970,1,1)</f>
        <v>42112.036712962959</v>
      </c>
      <c r="T392" s="10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>
        <f>E393/L393</f>
        <v>104.25906735751295</v>
      </c>
      <c r="Q393" t="str">
        <f>LEFT(N393,FIND("/",N393)-1)</f>
        <v>film &amp; video</v>
      </c>
      <c r="R393" t="str">
        <f>RIGHT(N393,LEN(N393)-FIND("/",N393))</f>
        <v>documentary</v>
      </c>
      <c r="S393" s="10">
        <f>(((J393/60)/60)/24)+DATE(1970,1,1)</f>
        <v>40865.042256944449</v>
      </c>
      <c r="T393" s="10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>
        <f>E394/L394</f>
        <v>90.616504854368927</v>
      </c>
      <c r="Q394" t="str">
        <f>LEFT(N394,FIND("/",N394)-1)</f>
        <v>film &amp; video</v>
      </c>
      <c r="R394" t="str">
        <f>RIGHT(N394,LEN(N394)-FIND("/",N394))</f>
        <v>documentary</v>
      </c>
      <c r="S394" s="10">
        <f>(((J394/60)/60)/24)+DATE(1970,1,1)</f>
        <v>40763.717256944445</v>
      </c>
      <c r="T394" s="10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>
        <f>E395/L395</f>
        <v>157.33048433048432</v>
      </c>
      <c r="Q395" t="str">
        <f>LEFT(N395,FIND("/",N395)-1)</f>
        <v>film &amp; video</v>
      </c>
      <c r="R395" t="str">
        <f>RIGHT(N395,LEN(N395)-FIND("/",N395))</f>
        <v>documentary</v>
      </c>
      <c r="S395" s="10">
        <f>(((J395/60)/60)/24)+DATE(1970,1,1)</f>
        <v>41526.708935185183</v>
      </c>
      <c r="T395" s="10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>
        <f>E396/L396</f>
        <v>105.18</v>
      </c>
      <c r="Q396" t="str">
        <f>LEFT(N396,FIND("/",N396)-1)</f>
        <v>film &amp; video</v>
      </c>
      <c r="R396" t="str">
        <f>RIGHT(N396,LEN(N396)-FIND("/",N396))</f>
        <v>documentary</v>
      </c>
      <c r="S396" s="10">
        <f>(((J396/60)/60)/24)+DATE(1970,1,1)</f>
        <v>42417.818078703705</v>
      </c>
      <c r="T396" s="10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>
        <f>E397/L397</f>
        <v>58.719836956521746</v>
      </c>
      <c r="Q397" t="str">
        <f>LEFT(N397,FIND("/",N397)-1)</f>
        <v>film &amp; video</v>
      </c>
      <c r="R397" t="str">
        <f>RIGHT(N397,LEN(N397)-FIND("/",N397))</f>
        <v>documentary</v>
      </c>
      <c r="S397" s="10">
        <f>(((J397/60)/60)/24)+DATE(1970,1,1)</f>
        <v>40990.909259259257</v>
      </c>
      <c r="T397" s="10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>
        <f>E398/L398</f>
        <v>81.632653061224488</v>
      </c>
      <c r="Q398" t="str">
        <f>LEFT(N398,FIND("/",N398)-1)</f>
        <v>film &amp; video</v>
      </c>
      <c r="R398" t="str">
        <f>RIGHT(N398,LEN(N398)-FIND("/",N398))</f>
        <v>documentary</v>
      </c>
      <c r="S398" s="10">
        <f>(((J398/60)/60)/24)+DATE(1970,1,1)</f>
        <v>41082.564884259256</v>
      </c>
      <c r="T398" s="10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>
        <f>E399/L399</f>
        <v>56.460043668122275</v>
      </c>
      <c r="Q399" t="str">
        <f>LEFT(N399,FIND("/",N399)-1)</f>
        <v>film &amp; video</v>
      </c>
      <c r="R399" t="str">
        <f>RIGHT(N399,LEN(N399)-FIND("/",N399))</f>
        <v>documentary</v>
      </c>
      <c r="S399" s="10">
        <f>(((J399/60)/60)/24)+DATE(1970,1,1)</f>
        <v>40379.776435185187</v>
      </c>
      <c r="T399" s="10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>
        <f>E400/L400</f>
        <v>140.1044776119403</v>
      </c>
      <c r="Q400" t="str">
        <f>LEFT(N400,FIND("/",N400)-1)</f>
        <v>film &amp; video</v>
      </c>
      <c r="R400" t="str">
        <f>RIGHT(N400,LEN(N400)-FIND("/",N400))</f>
        <v>documentary</v>
      </c>
      <c r="S400" s="10">
        <f>(((J400/60)/60)/24)+DATE(1970,1,1)</f>
        <v>42078.793124999997</v>
      </c>
      <c r="T400" s="10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>
        <f>E401/L401</f>
        <v>224.85263157894738</v>
      </c>
      <c r="Q401" t="str">
        <f>LEFT(N401,FIND("/",N401)-1)</f>
        <v>film &amp; video</v>
      </c>
      <c r="R401" t="str">
        <f>RIGHT(N401,LEN(N401)-FIND("/",N401))</f>
        <v>documentary</v>
      </c>
      <c r="S401" s="10">
        <f>(((J401/60)/60)/24)+DATE(1970,1,1)</f>
        <v>42687.875775462962</v>
      </c>
      <c r="T401" s="10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>
        <f>E402/L402</f>
        <v>181.13306451612902</v>
      </c>
      <c r="Q402" t="str">
        <f>LEFT(N402,FIND("/",N402)-1)</f>
        <v>film &amp; video</v>
      </c>
      <c r="R402" t="str">
        <f>RIGHT(N402,LEN(N402)-FIND("/",N402))</f>
        <v>documentary</v>
      </c>
      <c r="S402" s="10">
        <f>(((J402/60)/60)/24)+DATE(1970,1,1)</f>
        <v>41745.635960648149</v>
      </c>
      <c r="T402" s="10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>
        <f>E403/L403</f>
        <v>711.04109589041093</v>
      </c>
      <c r="Q403" t="str">
        <f>LEFT(N403,FIND("/",N403)-1)</f>
        <v>film &amp; video</v>
      </c>
      <c r="R403" t="str">
        <f>RIGHT(N403,LEN(N403)-FIND("/",N403))</f>
        <v>documentary</v>
      </c>
      <c r="S403" s="10">
        <f>(((J403/60)/60)/24)+DATE(1970,1,1)</f>
        <v>40732.842245370368</v>
      </c>
      <c r="T403" s="10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>
        <f>E404/L404</f>
        <v>65.883720930232556</v>
      </c>
      <c r="Q404" t="str">
        <f>LEFT(N404,FIND("/",N404)-1)</f>
        <v>film &amp; video</v>
      </c>
      <c r="R404" t="str">
        <f>RIGHT(N404,LEN(N404)-FIND("/",N404))</f>
        <v>documentary</v>
      </c>
      <c r="S404" s="10">
        <f>(((J404/60)/60)/24)+DATE(1970,1,1)</f>
        <v>42292.539548611108</v>
      </c>
      <c r="T404" s="10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>
        <f>E405/L405</f>
        <v>75.185714285714283</v>
      </c>
      <c r="Q405" t="str">
        <f>LEFT(N405,FIND("/",N405)-1)</f>
        <v>film &amp; video</v>
      </c>
      <c r="R405" t="str">
        <f>RIGHT(N405,LEN(N405)-FIND("/",N405))</f>
        <v>documentary</v>
      </c>
      <c r="S405" s="10">
        <f>(((J405/60)/60)/24)+DATE(1970,1,1)</f>
        <v>40718.310659722221</v>
      </c>
      <c r="T405" s="10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>
        <f>E406/L406</f>
        <v>133.14391143911439</v>
      </c>
      <c r="Q406" t="str">
        <f>LEFT(N406,FIND("/",N406)-1)</f>
        <v>film &amp; video</v>
      </c>
      <c r="R406" t="str">
        <f>RIGHT(N406,LEN(N406)-FIND("/",N406))</f>
        <v>documentary</v>
      </c>
      <c r="S406" s="10">
        <f>(((J406/60)/60)/24)+DATE(1970,1,1)</f>
        <v>41646.628032407411</v>
      </c>
      <c r="T406" s="10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>
        <f>E407/L407</f>
        <v>55.2</v>
      </c>
      <c r="Q407" t="str">
        <f>LEFT(N407,FIND("/",N407)-1)</f>
        <v>film &amp; video</v>
      </c>
      <c r="R407" t="str">
        <f>RIGHT(N407,LEN(N407)-FIND("/",N407))</f>
        <v>documentary</v>
      </c>
      <c r="S407" s="10">
        <f>(((J407/60)/60)/24)+DATE(1970,1,1)</f>
        <v>41674.08494212963</v>
      </c>
      <c r="T407" s="10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>
        <f>E408/L408</f>
        <v>86.163714285714292</v>
      </c>
      <c r="Q408" t="str">
        <f>LEFT(N408,FIND("/",N408)-1)</f>
        <v>film &amp; video</v>
      </c>
      <c r="R408" t="str">
        <f>RIGHT(N408,LEN(N408)-FIND("/",N408))</f>
        <v>documentary</v>
      </c>
      <c r="S408" s="10">
        <f>(((J408/60)/60)/24)+DATE(1970,1,1)</f>
        <v>40638.162465277775</v>
      </c>
      <c r="T408" s="10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>
        <f>E409/L409</f>
        <v>92.318181818181813</v>
      </c>
      <c r="Q409" t="str">
        <f>LEFT(N409,FIND("/",N409)-1)</f>
        <v>film &amp; video</v>
      </c>
      <c r="R409" t="str">
        <f>RIGHT(N409,LEN(N409)-FIND("/",N409))</f>
        <v>documentary</v>
      </c>
      <c r="S409" s="10">
        <f>(((J409/60)/60)/24)+DATE(1970,1,1)</f>
        <v>40806.870949074073</v>
      </c>
      <c r="T409" s="10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>
        <f>E410/L410</f>
        <v>160.16473684210527</v>
      </c>
      <c r="Q410" t="str">
        <f>LEFT(N410,FIND("/",N410)-1)</f>
        <v>film &amp; video</v>
      </c>
      <c r="R410" t="str">
        <f>RIGHT(N410,LEN(N410)-FIND("/",N410))</f>
        <v>documentary</v>
      </c>
      <c r="S410" s="10">
        <f>(((J410/60)/60)/24)+DATE(1970,1,1)</f>
        <v>41543.735995370371</v>
      </c>
      <c r="T410" s="10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>
        <f>E411/L411</f>
        <v>45.6</v>
      </c>
      <c r="Q411" t="str">
        <f>LEFT(N411,FIND("/",N411)-1)</f>
        <v>film &amp; video</v>
      </c>
      <c r="R411" t="str">
        <f>RIGHT(N411,LEN(N411)-FIND("/",N411))</f>
        <v>documentary</v>
      </c>
      <c r="S411" s="10">
        <f>(((J411/60)/60)/24)+DATE(1970,1,1)</f>
        <v>42543.862777777773</v>
      </c>
      <c r="T411" s="10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>
        <f>E412/L412</f>
        <v>183.28571428571428</v>
      </c>
      <c r="Q412" t="str">
        <f>LEFT(N412,FIND("/",N412)-1)</f>
        <v>film &amp; video</v>
      </c>
      <c r="R412" t="str">
        <f>RIGHT(N412,LEN(N412)-FIND("/",N412))</f>
        <v>documentary</v>
      </c>
      <c r="S412" s="10">
        <f>(((J412/60)/60)/24)+DATE(1970,1,1)</f>
        <v>42113.981446759266</v>
      </c>
      <c r="T412" s="10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>
        <f>E413/L413</f>
        <v>125.78838174273859</v>
      </c>
      <c r="Q413" t="str">
        <f>LEFT(N413,FIND("/",N413)-1)</f>
        <v>film &amp; video</v>
      </c>
      <c r="R413" t="str">
        <f>RIGHT(N413,LEN(N413)-FIND("/",N413))</f>
        <v>documentary</v>
      </c>
      <c r="S413" s="10">
        <f>(((J413/60)/60)/24)+DATE(1970,1,1)</f>
        <v>41598.17597222222</v>
      </c>
      <c r="T413" s="10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>
        <f>E414/L414</f>
        <v>57.654545454545456</v>
      </c>
      <c r="Q414" t="str">
        <f>LEFT(N414,FIND("/",N414)-1)</f>
        <v>film &amp; video</v>
      </c>
      <c r="R414" t="str">
        <f>RIGHT(N414,LEN(N414)-FIND("/",N414))</f>
        <v>documentary</v>
      </c>
      <c r="S414" s="10">
        <f>(((J414/60)/60)/24)+DATE(1970,1,1)</f>
        <v>41099.742800925924</v>
      </c>
      <c r="T414" s="10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>
        <f>E415/L415</f>
        <v>78.660818713450297</v>
      </c>
      <c r="Q415" t="str">
        <f>LEFT(N415,FIND("/",N415)-1)</f>
        <v>film &amp; video</v>
      </c>
      <c r="R415" t="str">
        <f>RIGHT(N415,LEN(N415)-FIND("/",N415))</f>
        <v>documentary</v>
      </c>
      <c r="S415" s="10">
        <f>(((J415/60)/60)/24)+DATE(1970,1,1)</f>
        <v>41079.877442129626</v>
      </c>
      <c r="T415" s="10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>
        <f>E416/L416</f>
        <v>91.480769230769226</v>
      </c>
      <c r="Q416" t="str">
        <f>LEFT(N416,FIND("/",N416)-1)</f>
        <v>film &amp; video</v>
      </c>
      <c r="R416" t="str">
        <f>RIGHT(N416,LEN(N416)-FIND("/",N416))</f>
        <v>documentary</v>
      </c>
      <c r="S416" s="10">
        <f>(((J416/60)/60)/24)+DATE(1970,1,1)</f>
        <v>41529.063252314816</v>
      </c>
      <c r="T416" s="10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>
        <f>E417/L417</f>
        <v>68.09809523809524</v>
      </c>
      <c r="Q417" t="str">
        <f>LEFT(N417,FIND("/",N417)-1)</f>
        <v>film &amp; video</v>
      </c>
      <c r="R417" t="str">
        <f>RIGHT(N417,LEN(N417)-FIND("/",N417))</f>
        <v>documentary</v>
      </c>
      <c r="S417" s="10">
        <f>(((J417/60)/60)/24)+DATE(1970,1,1)</f>
        <v>41904.851875</v>
      </c>
      <c r="T417" s="10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>
        <f>E418/L418</f>
        <v>48.086800000000004</v>
      </c>
      <c r="Q418" t="str">
        <f>LEFT(N418,FIND("/",N418)-1)</f>
        <v>film &amp; video</v>
      </c>
      <c r="R418" t="str">
        <f>RIGHT(N418,LEN(N418)-FIND("/",N418))</f>
        <v>documentary</v>
      </c>
      <c r="S418" s="10">
        <f>(((J418/60)/60)/24)+DATE(1970,1,1)</f>
        <v>41648.396192129629</v>
      </c>
      <c r="T418" s="10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>
        <f>E419/L419</f>
        <v>202.42307692307693</v>
      </c>
      <c r="Q419" t="str">
        <f>LEFT(N419,FIND("/",N419)-1)</f>
        <v>film &amp; video</v>
      </c>
      <c r="R419" t="str">
        <f>RIGHT(N419,LEN(N419)-FIND("/",N419))</f>
        <v>documentary</v>
      </c>
      <c r="S419" s="10">
        <f>(((J419/60)/60)/24)+DATE(1970,1,1)</f>
        <v>41360.970601851855</v>
      </c>
      <c r="T419" s="10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>
        <f>E420/L420</f>
        <v>216.75</v>
      </c>
      <c r="Q420" t="str">
        <f>LEFT(N420,FIND("/",N420)-1)</f>
        <v>film &amp; video</v>
      </c>
      <c r="R420" t="str">
        <f>RIGHT(N420,LEN(N420)-FIND("/",N420))</f>
        <v>documentary</v>
      </c>
      <c r="S420" s="10">
        <f>(((J420/60)/60)/24)+DATE(1970,1,1)</f>
        <v>42178.282372685186</v>
      </c>
      <c r="T420" s="10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>
        <f>E421/L421</f>
        <v>110.06849315068493</v>
      </c>
      <c r="Q421" t="str">
        <f>LEFT(N421,FIND("/",N421)-1)</f>
        <v>film &amp; video</v>
      </c>
      <c r="R421" t="str">
        <f>RIGHT(N421,LEN(N421)-FIND("/",N421))</f>
        <v>documentary</v>
      </c>
      <c r="S421" s="10">
        <f>(((J421/60)/60)/24)+DATE(1970,1,1)</f>
        <v>41394.842442129629</v>
      </c>
      <c r="T421" s="10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>
        <f>E422/L422</f>
        <v>4.833333333333333</v>
      </c>
      <c r="Q422" t="str">
        <f>LEFT(N422,FIND("/",N422)-1)</f>
        <v>film &amp; video</v>
      </c>
      <c r="R422" t="str">
        <f>RIGHT(N422,LEN(N422)-FIND("/",N422))</f>
        <v>animation</v>
      </c>
      <c r="S422" s="10">
        <f>(((J422/60)/60)/24)+DATE(1970,1,1)</f>
        <v>41682.23646990741</v>
      </c>
      <c r="T422" s="10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>
        <f>E423/L423</f>
        <v>50.166666666666664</v>
      </c>
      <c r="Q423" t="str">
        <f>LEFT(N423,FIND("/",N423)-1)</f>
        <v>film &amp; video</v>
      </c>
      <c r="R423" t="str">
        <f>RIGHT(N423,LEN(N423)-FIND("/",N423))</f>
        <v>animation</v>
      </c>
      <c r="S423" s="10">
        <f>(((J423/60)/60)/24)+DATE(1970,1,1)</f>
        <v>42177.491388888884</v>
      </c>
      <c r="T423" s="10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>
        <f>E424/L424</f>
        <v>35.833333333333336</v>
      </c>
      <c r="Q424" t="str">
        <f>LEFT(N424,FIND("/",N424)-1)</f>
        <v>film &amp; video</v>
      </c>
      <c r="R424" t="str">
        <f>RIGHT(N424,LEN(N424)-FIND("/",N424))</f>
        <v>animation</v>
      </c>
      <c r="S424" s="10">
        <f>(((J424/60)/60)/24)+DATE(1970,1,1)</f>
        <v>41863.260381944441</v>
      </c>
      <c r="T424" s="10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>
        <f>E425/L425</f>
        <v>11.76923076923077</v>
      </c>
      <c r="Q425" t="str">
        <f>LEFT(N425,FIND("/",N425)-1)</f>
        <v>film &amp; video</v>
      </c>
      <c r="R425" t="str">
        <f>RIGHT(N425,LEN(N425)-FIND("/",N425))</f>
        <v>animation</v>
      </c>
      <c r="S425" s="10">
        <f>(((J425/60)/60)/24)+DATE(1970,1,1)</f>
        <v>41400.92627314815</v>
      </c>
      <c r="T425" s="10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>
        <f>E426/L426</f>
        <v>40.78</v>
      </c>
      <c r="Q426" t="str">
        <f>LEFT(N426,FIND("/",N426)-1)</f>
        <v>film &amp; video</v>
      </c>
      <c r="R426" t="str">
        <f>RIGHT(N426,LEN(N426)-FIND("/",N426))</f>
        <v>animation</v>
      </c>
      <c r="S426" s="10">
        <f>(((J426/60)/60)/24)+DATE(1970,1,1)</f>
        <v>40934.376145833332</v>
      </c>
      <c r="T426" s="10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>
        <f>E427/L427</f>
        <v>3</v>
      </c>
      <c r="Q427" t="str">
        <f>LEFT(N427,FIND("/",N427)-1)</f>
        <v>film &amp; video</v>
      </c>
      <c r="R427" t="str">
        <f>RIGHT(N427,LEN(N427)-FIND("/",N427))</f>
        <v>animation</v>
      </c>
      <c r="S427" s="10">
        <f>(((J427/60)/60)/24)+DATE(1970,1,1)</f>
        <v>42275.861157407402</v>
      </c>
      <c r="T427" s="10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>
        <f>E428/L428</f>
        <v>16.625</v>
      </c>
      <c r="Q428" t="str">
        <f>LEFT(N428,FIND("/",N428)-1)</f>
        <v>film &amp; video</v>
      </c>
      <c r="R428" t="str">
        <f>RIGHT(N428,LEN(N428)-FIND("/",N428))</f>
        <v>animation</v>
      </c>
      <c r="S428" s="10">
        <f>(((J428/60)/60)/24)+DATE(1970,1,1)</f>
        <v>42400.711967592593</v>
      </c>
      <c r="T428" s="10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t="e">
        <f>E429/L429</f>
        <v>#DIV/0!</v>
      </c>
      <c r="Q429" t="str">
        <f>LEFT(N429,FIND("/",N429)-1)</f>
        <v>film &amp; video</v>
      </c>
      <c r="R429" t="str">
        <f>RIGHT(N429,LEN(N429)-FIND("/",N429))</f>
        <v>animation</v>
      </c>
      <c r="S429" s="10">
        <f>(((J429/60)/60)/24)+DATE(1970,1,1)</f>
        <v>42285.909027777772</v>
      </c>
      <c r="T429" s="10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>
        <f>E430/L430</f>
        <v>52</v>
      </c>
      <c r="Q430" t="str">
        <f>LEFT(N430,FIND("/",N430)-1)</f>
        <v>film &amp; video</v>
      </c>
      <c r="R430" t="str">
        <f>RIGHT(N430,LEN(N430)-FIND("/",N430))</f>
        <v>animation</v>
      </c>
      <c r="S430" s="10">
        <f>(((J430/60)/60)/24)+DATE(1970,1,1)</f>
        <v>41778.766724537039</v>
      </c>
      <c r="T430" s="10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t="e">
        <f>E431/L431</f>
        <v>#DIV/0!</v>
      </c>
      <c r="Q431" t="str">
        <f>LEFT(N431,FIND("/",N431)-1)</f>
        <v>film &amp; video</v>
      </c>
      <c r="R431" t="str">
        <f>RIGHT(N431,LEN(N431)-FIND("/",N431))</f>
        <v>animation</v>
      </c>
      <c r="S431" s="10">
        <f>(((J431/60)/60)/24)+DATE(1970,1,1)</f>
        <v>40070.901412037041</v>
      </c>
      <c r="T431" s="10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>
        <f>E432/L432</f>
        <v>4.8</v>
      </c>
      <c r="Q432" t="str">
        <f>LEFT(N432,FIND("/",N432)-1)</f>
        <v>film &amp; video</v>
      </c>
      <c r="R432" t="str">
        <f>RIGHT(N432,LEN(N432)-FIND("/",N432))</f>
        <v>animation</v>
      </c>
      <c r="S432" s="10">
        <f>(((J432/60)/60)/24)+DATE(1970,1,1)</f>
        <v>41513.107256944444</v>
      </c>
      <c r="T432" s="10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>
        <f>E433/L433</f>
        <v>51.875</v>
      </c>
      <c r="Q433" t="str">
        <f>LEFT(N433,FIND("/",N433)-1)</f>
        <v>film &amp; video</v>
      </c>
      <c r="R433" t="str">
        <f>RIGHT(N433,LEN(N433)-FIND("/",N433))</f>
        <v>animation</v>
      </c>
      <c r="S433" s="10">
        <f>(((J433/60)/60)/24)+DATE(1970,1,1)</f>
        <v>42526.871331018512</v>
      </c>
      <c r="T433" s="10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>
        <f>E434/L434</f>
        <v>71.25</v>
      </c>
      <c r="Q434" t="str">
        <f>LEFT(N434,FIND("/",N434)-1)</f>
        <v>film &amp; video</v>
      </c>
      <c r="R434" t="str">
        <f>RIGHT(N434,LEN(N434)-FIND("/",N434))</f>
        <v>animation</v>
      </c>
      <c r="S434" s="10">
        <f>(((J434/60)/60)/24)+DATE(1970,1,1)</f>
        <v>42238.726631944446</v>
      </c>
      <c r="T434" s="10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t="e">
        <f>E435/L435</f>
        <v>#DIV/0!</v>
      </c>
      <c r="Q435" t="str">
        <f>LEFT(N435,FIND("/",N435)-1)</f>
        <v>film &amp; video</v>
      </c>
      <c r="R435" t="str">
        <f>RIGHT(N435,LEN(N435)-FIND("/",N435))</f>
        <v>animation</v>
      </c>
      <c r="S435" s="10">
        <f>(((J435/60)/60)/24)+DATE(1970,1,1)</f>
        <v>42228.629884259266</v>
      </c>
      <c r="T435" s="10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>
        <f>E436/L436</f>
        <v>62.5</v>
      </c>
      <c r="Q436" t="str">
        <f>LEFT(N436,FIND("/",N436)-1)</f>
        <v>film &amp; video</v>
      </c>
      <c r="R436" t="str">
        <f>RIGHT(N436,LEN(N436)-FIND("/",N436))</f>
        <v>animation</v>
      </c>
      <c r="S436" s="10">
        <f>(((J436/60)/60)/24)+DATE(1970,1,1)</f>
        <v>41576.834513888891</v>
      </c>
      <c r="T436" s="10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>
        <f>E437/L437</f>
        <v>1</v>
      </c>
      <c r="Q437" t="str">
        <f>LEFT(N437,FIND("/",N437)-1)</f>
        <v>film &amp; video</v>
      </c>
      <c r="R437" t="str">
        <f>RIGHT(N437,LEN(N437)-FIND("/",N437))</f>
        <v>animation</v>
      </c>
      <c r="S437" s="10">
        <f>(((J437/60)/60)/24)+DATE(1970,1,1)</f>
        <v>41500.747453703705</v>
      </c>
      <c r="T437" s="10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t="e">
        <f>E438/L438</f>
        <v>#DIV/0!</v>
      </c>
      <c r="Q438" t="str">
        <f>LEFT(N438,FIND("/",N438)-1)</f>
        <v>film &amp; video</v>
      </c>
      <c r="R438" t="str">
        <f>RIGHT(N438,LEN(N438)-FIND("/",N438))</f>
        <v>animation</v>
      </c>
      <c r="S438" s="10">
        <f>(((J438/60)/60)/24)+DATE(1970,1,1)</f>
        <v>41456.36241898148</v>
      </c>
      <c r="T438" s="10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t="e">
        <f>E439/L439</f>
        <v>#DIV/0!</v>
      </c>
      <c r="Q439" t="str">
        <f>LEFT(N439,FIND("/",N439)-1)</f>
        <v>film &amp; video</v>
      </c>
      <c r="R439" t="str">
        <f>RIGHT(N439,LEN(N439)-FIND("/",N439))</f>
        <v>animation</v>
      </c>
      <c r="S439" s="10">
        <f>(((J439/60)/60)/24)+DATE(1970,1,1)</f>
        <v>42591.31858796296</v>
      </c>
      <c r="T439" s="10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>
        <f>E440/L440</f>
        <v>170.54545454545453</v>
      </c>
      <c r="Q440" t="str">
        <f>LEFT(N440,FIND("/",N440)-1)</f>
        <v>film &amp; video</v>
      </c>
      <c r="R440" t="str">
        <f>RIGHT(N440,LEN(N440)-FIND("/",N440))</f>
        <v>animation</v>
      </c>
      <c r="S440" s="10">
        <f>(((J440/60)/60)/24)+DATE(1970,1,1)</f>
        <v>42296.261087962965</v>
      </c>
      <c r="T440" s="10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t="e">
        <f>E441/L441</f>
        <v>#DIV/0!</v>
      </c>
      <c r="Q441" t="str">
        <f>LEFT(N441,FIND("/",N441)-1)</f>
        <v>film &amp; video</v>
      </c>
      <c r="R441" t="str">
        <f>RIGHT(N441,LEN(N441)-FIND("/",N441))</f>
        <v>animation</v>
      </c>
      <c r="S441" s="10">
        <f>(((J441/60)/60)/24)+DATE(1970,1,1)</f>
        <v>41919.761782407404</v>
      </c>
      <c r="T441" s="10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>
        <f>E442/L442</f>
        <v>5</v>
      </c>
      <c r="Q442" t="str">
        <f>LEFT(N442,FIND("/",N442)-1)</f>
        <v>film &amp; video</v>
      </c>
      <c r="R442" t="str">
        <f>RIGHT(N442,LEN(N442)-FIND("/",N442))</f>
        <v>animation</v>
      </c>
      <c r="S442" s="10">
        <f>(((J442/60)/60)/24)+DATE(1970,1,1)</f>
        <v>42423.985567129625</v>
      </c>
      <c r="T442" s="10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t="e">
        <f>E443/L443</f>
        <v>#DIV/0!</v>
      </c>
      <c r="Q443" t="str">
        <f>LEFT(N443,FIND("/",N443)-1)</f>
        <v>film &amp; video</v>
      </c>
      <c r="R443" t="str">
        <f>RIGHT(N443,LEN(N443)-FIND("/",N443))</f>
        <v>animation</v>
      </c>
      <c r="S443" s="10">
        <f>(((J443/60)/60)/24)+DATE(1970,1,1)</f>
        <v>41550.793935185182</v>
      </c>
      <c r="T443" s="10">
        <f>(((I443/60)/60)/24)+DATE(1970,1,1)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>
        <f>E444/L444</f>
        <v>393.58823529411762</v>
      </c>
      <c r="Q444" t="str">
        <f>LEFT(N444,FIND("/",N444)-1)</f>
        <v>film &amp; video</v>
      </c>
      <c r="R444" t="str">
        <f>RIGHT(N444,LEN(N444)-FIND("/",N444))</f>
        <v>animation</v>
      </c>
      <c r="S444" s="10">
        <f>(((J444/60)/60)/24)+DATE(1970,1,1)</f>
        <v>42024.888692129629</v>
      </c>
      <c r="T444" s="10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>
        <f>E445/L445</f>
        <v>5</v>
      </c>
      <c r="Q445" t="str">
        <f>LEFT(N445,FIND("/",N445)-1)</f>
        <v>film &amp; video</v>
      </c>
      <c r="R445" t="str">
        <f>RIGHT(N445,LEN(N445)-FIND("/",N445))</f>
        <v>animation</v>
      </c>
      <c r="S445" s="10">
        <f>(((J445/60)/60)/24)+DATE(1970,1,1)</f>
        <v>41650.015057870369</v>
      </c>
      <c r="T445" s="10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>
        <f>E446/L446</f>
        <v>50</v>
      </c>
      <c r="Q446" t="str">
        <f>LEFT(N446,FIND("/",N446)-1)</f>
        <v>film &amp; video</v>
      </c>
      <c r="R446" t="str">
        <f>RIGHT(N446,LEN(N446)-FIND("/",N446))</f>
        <v>animation</v>
      </c>
      <c r="S446" s="10">
        <f>(((J446/60)/60)/24)+DATE(1970,1,1)</f>
        <v>40894.906956018516</v>
      </c>
      <c r="T446" s="10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>
        <f>E447/L447</f>
        <v>1</v>
      </c>
      <c r="Q447" t="str">
        <f>LEFT(N447,FIND("/",N447)-1)</f>
        <v>film &amp; video</v>
      </c>
      <c r="R447" t="str">
        <f>RIGHT(N447,LEN(N447)-FIND("/",N447))</f>
        <v>animation</v>
      </c>
      <c r="S447" s="10">
        <f>(((J447/60)/60)/24)+DATE(1970,1,1)</f>
        <v>42130.335358796292</v>
      </c>
      <c r="T447" s="10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>
        <f>E448/L448</f>
        <v>47.875</v>
      </c>
      <c r="Q448" t="str">
        <f>LEFT(N448,FIND("/",N448)-1)</f>
        <v>film &amp; video</v>
      </c>
      <c r="R448" t="str">
        <f>RIGHT(N448,LEN(N448)-FIND("/",N448))</f>
        <v>animation</v>
      </c>
      <c r="S448" s="10">
        <f>(((J448/60)/60)/24)+DATE(1970,1,1)</f>
        <v>42037.083564814813</v>
      </c>
      <c r="T448" s="10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>
        <f>E449/L449</f>
        <v>5</v>
      </c>
      <c r="Q449" t="str">
        <f>LEFT(N449,FIND("/",N449)-1)</f>
        <v>film &amp; video</v>
      </c>
      <c r="R449" t="str">
        <f>RIGHT(N449,LEN(N449)-FIND("/",N449))</f>
        <v>animation</v>
      </c>
      <c r="S449" s="10">
        <f>(((J449/60)/60)/24)+DATE(1970,1,1)</f>
        <v>41331.555127314816</v>
      </c>
      <c r="T449" s="10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>
        <f>E450/L450</f>
        <v>20.502500000000001</v>
      </c>
      <c r="Q450" t="str">
        <f>LEFT(N450,FIND("/",N450)-1)</f>
        <v>film &amp; video</v>
      </c>
      <c r="R450" t="str">
        <f>RIGHT(N450,LEN(N450)-FIND("/",N450))</f>
        <v>animation</v>
      </c>
      <c r="S450" s="10">
        <f>(((J450/60)/60)/24)+DATE(1970,1,1)</f>
        <v>41753.758043981477</v>
      </c>
      <c r="T450" s="10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>
        <f>E451/L451</f>
        <v>9</v>
      </c>
      <c r="Q451" t="str">
        <f>LEFT(N451,FIND("/",N451)-1)</f>
        <v>film &amp; video</v>
      </c>
      <c r="R451" t="str">
        <f>RIGHT(N451,LEN(N451)-FIND("/",N451))</f>
        <v>animation</v>
      </c>
      <c r="S451" s="10">
        <f>(((J451/60)/60)/24)+DATE(1970,1,1)</f>
        <v>41534.568113425928</v>
      </c>
      <c r="T451" s="10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>
        <f>E452/L452</f>
        <v>56.571428571428569</v>
      </c>
      <c r="Q452" t="str">
        <f>LEFT(N452,FIND("/",N452)-1)</f>
        <v>film &amp; video</v>
      </c>
      <c r="R452" t="str">
        <f>RIGHT(N452,LEN(N452)-FIND("/",N452))</f>
        <v>animation</v>
      </c>
      <c r="S452" s="10">
        <f>(((J452/60)/60)/24)+DATE(1970,1,1)</f>
        <v>41654.946759259255</v>
      </c>
      <c r="T452" s="10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t="e">
        <f>E453/L453</f>
        <v>#DIV/0!</v>
      </c>
      <c r="Q453" t="str">
        <f>LEFT(N453,FIND("/",N453)-1)</f>
        <v>film &amp; video</v>
      </c>
      <c r="R453" t="str">
        <f>RIGHT(N453,LEN(N453)-FIND("/",N453))</f>
        <v>animation</v>
      </c>
      <c r="S453" s="10">
        <f>(((J453/60)/60)/24)+DATE(1970,1,1)</f>
        <v>41634.715173611112</v>
      </c>
      <c r="T453" s="10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>
        <f>E454/L454</f>
        <v>40</v>
      </c>
      <c r="Q454" t="str">
        <f>LEFT(N454,FIND("/",N454)-1)</f>
        <v>film &amp; video</v>
      </c>
      <c r="R454" t="str">
        <f>RIGHT(N454,LEN(N454)-FIND("/",N454))</f>
        <v>animation</v>
      </c>
      <c r="S454" s="10">
        <f>(((J454/60)/60)/24)+DATE(1970,1,1)</f>
        <v>42107.703877314809</v>
      </c>
      <c r="T454" s="10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>
        <f>E455/L455</f>
        <v>13</v>
      </c>
      <c r="Q455" t="str">
        <f>LEFT(N455,FIND("/",N455)-1)</f>
        <v>film &amp; video</v>
      </c>
      <c r="R455" t="str">
        <f>RIGHT(N455,LEN(N455)-FIND("/",N455))</f>
        <v>animation</v>
      </c>
      <c r="S455" s="10">
        <f>(((J455/60)/60)/24)+DATE(1970,1,1)</f>
        <v>42038.824988425928</v>
      </c>
      <c r="T455" s="10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>
        <f>E456/L456</f>
        <v>16.399999999999999</v>
      </c>
      <c r="Q456" t="str">
        <f>LEFT(N456,FIND("/",N456)-1)</f>
        <v>film &amp; video</v>
      </c>
      <c r="R456" t="str">
        <f>RIGHT(N456,LEN(N456)-FIND("/",N456))</f>
        <v>animation</v>
      </c>
      <c r="S456" s="10">
        <f>(((J456/60)/60)/24)+DATE(1970,1,1)</f>
        <v>41938.717256944445</v>
      </c>
      <c r="T456" s="10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>
        <f>E457/L457</f>
        <v>22.5</v>
      </c>
      <c r="Q457" t="str">
        <f>LEFT(N457,FIND("/",N457)-1)</f>
        <v>film &amp; video</v>
      </c>
      <c r="R457" t="str">
        <f>RIGHT(N457,LEN(N457)-FIND("/",N457))</f>
        <v>animation</v>
      </c>
      <c r="S457" s="10">
        <f>(((J457/60)/60)/24)+DATE(1970,1,1)</f>
        <v>40971.002569444441</v>
      </c>
      <c r="T457" s="10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>
        <f>E458/L458</f>
        <v>20.333333333333332</v>
      </c>
      <c r="Q458" t="str">
        <f>LEFT(N458,FIND("/",N458)-1)</f>
        <v>film &amp; video</v>
      </c>
      <c r="R458" t="str">
        <f>RIGHT(N458,LEN(N458)-FIND("/",N458))</f>
        <v>animation</v>
      </c>
      <c r="S458" s="10">
        <f>(((J458/60)/60)/24)+DATE(1970,1,1)</f>
        <v>41547.694456018515</v>
      </c>
      <c r="T458" s="10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t="e">
        <f>E459/L459</f>
        <v>#DIV/0!</v>
      </c>
      <c r="Q459" t="str">
        <f>LEFT(N459,FIND("/",N459)-1)</f>
        <v>film &amp; video</v>
      </c>
      <c r="R459" t="str">
        <f>RIGHT(N459,LEN(N459)-FIND("/",N459))</f>
        <v>animation</v>
      </c>
      <c r="S459" s="10">
        <f>(((J459/60)/60)/24)+DATE(1970,1,1)</f>
        <v>41837.767500000002</v>
      </c>
      <c r="T459" s="10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>
        <f>E460/L460</f>
        <v>16.755102040816325</v>
      </c>
      <c r="Q460" t="str">
        <f>LEFT(N460,FIND("/",N460)-1)</f>
        <v>film &amp; video</v>
      </c>
      <c r="R460" t="str">
        <f>RIGHT(N460,LEN(N460)-FIND("/",N460))</f>
        <v>animation</v>
      </c>
      <c r="S460" s="10">
        <f>(((J460/60)/60)/24)+DATE(1970,1,1)</f>
        <v>41378.69976851852</v>
      </c>
      <c r="T460" s="10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>
        <f>E461/L461</f>
        <v>25</v>
      </c>
      <c r="Q461" t="str">
        <f>LEFT(N461,FIND("/",N461)-1)</f>
        <v>film &amp; video</v>
      </c>
      <c r="R461" t="str">
        <f>RIGHT(N461,LEN(N461)-FIND("/",N461))</f>
        <v>animation</v>
      </c>
      <c r="S461" s="10">
        <f>(((J461/60)/60)/24)+DATE(1970,1,1)</f>
        <v>40800.6403587963</v>
      </c>
      <c r="T461" s="10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>
        <f>E462/L462</f>
        <v>12.5</v>
      </c>
      <c r="Q462" t="str">
        <f>LEFT(N462,FIND("/",N462)-1)</f>
        <v>film &amp; video</v>
      </c>
      <c r="R462" t="str">
        <f>RIGHT(N462,LEN(N462)-FIND("/",N462))</f>
        <v>animation</v>
      </c>
      <c r="S462" s="10">
        <f>(((J462/60)/60)/24)+DATE(1970,1,1)</f>
        <v>41759.542534722219</v>
      </c>
      <c r="T462" s="10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t="e">
        <f>E463/L463</f>
        <v>#DIV/0!</v>
      </c>
      <c r="Q463" t="str">
        <f>LEFT(N463,FIND("/",N463)-1)</f>
        <v>film &amp; video</v>
      </c>
      <c r="R463" t="str">
        <f>RIGHT(N463,LEN(N463)-FIND("/",N463))</f>
        <v>animation</v>
      </c>
      <c r="S463" s="10">
        <f>(((J463/60)/60)/24)+DATE(1970,1,1)</f>
        <v>41407.84684027778</v>
      </c>
      <c r="T463" s="10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t="e">
        <f>E464/L464</f>
        <v>#DIV/0!</v>
      </c>
      <c r="Q464" t="str">
        <f>LEFT(N464,FIND("/",N464)-1)</f>
        <v>film &amp; video</v>
      </c>
      <c r="R464" t="str">
        <f>RIGHT(N464,LEN(N464)-FIND("/",N464))</f>
        <v>animation</v>
      </c>
      <c r="S464" s="10">
        <f>(((J464/60)/60)/24)+DATE(1970,1,1)</f>
        <v>40705.126631944448</v>
      </c>
      <c r="T464" s="10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>
        <f>E465/L465</f>
        <v>113.63636363636364</v>
      </c>
      <c r="Q465" t="str">
        <f>LEFT(N465,FIND("/",N465)-1)</f>
        <v>film &amp; video</v>
      </c>
      <c r="R465" t="str">
        <f>RIGHT(N465,LEN(N465)-FIND("/",N465))</f>
        <v>animation</v>
      </c>
      <c r="S465" s="10">
        <f>(((J465/60)/60)/24)+DATE(1970,1,1)</f>
        <v>40750.710104166668</v>
      </c>
      <c r="T465" s="10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>
        <f>E466/L466</f>
        <v>1</v>
      </c>
      <c r="Q466" t="str">
        <f>LEFT(N466,FIND("/",N466)-1)</f>
        <v>film &amp; video</v>
      </c>
      <c r="R466" t="str">
        <f>RIGHT(N466,LEN(N466)-FIND("/",N466))</f>
        <v>animation</v>
      </c>
      <c r="S466" s="10">
        <f>(((J466/60)/60)/24)+DATE(1970,1,1)</f>
        <v>42488.848784722228</v>
      </c>
      <c r="T466" s="10">
        <f>(((I466/60)/60)/24)+DATE(1970,1,1)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>
        <f>E467/L467</f>
        <v>17.25</v>
      </c>
      <c r="Q467" t="str">
        <f>LEFT(N467,FIND("/",N467)-1)</f>
        <v>film &amp; video</v>
      </c>
      <c r="R467" t="str">
        <f>RIGHT(N467,LEN(N467)-FIND("/",N467))</f>
        <v>animation</v>
      </c>
      <c r="S467" s="10">
        <f>(((J467/60)/60)/24)+DATE(1970,1,1)</f>
        <v>41801.120069444441</v>
      </c>
      <c r="T467" s="10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>
        <f>E468/L468</f>
        <v>15.2</v>
      </c>
      <c r="Q468" t="str">
        <f>LEFT(N468,FIND("/",N468)-1)</f>
        <v>film &amp; video</v>
      </c>
      <c r="R468" t="str">
        <f>RIGHT(N468,LEN(N468)-FIND("/",N468))</f>
        <v>animation</v>
      </c>
      <c r="S468" s="10">
        <f>(((J468/60)/60)/24)+DATE(1970,1,1)</f>
        <v>41129.942870370374</v>
      </c>
      <c r="T468" s="10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>
        <f>E469/L469</f>
        <v>110.64102564102564</v>
      </c>
      <c r="Q469" t="str">
        <f>LEFT(N469,FIND("/",N469)-1)</f>
        <v>film &amp; video</v>
      </c>
      <c r="R469" t="str">
        <f>RIGHT(N469,LEN(N469)-FIND("/",N469))</f>
        <v>animation</v>
      </c>
      <c r="S469" s="10">
        <f>(((J469/60)/60)/24)+DATE(1970,1,1)</f>
        <v>41135.679791666669</v>
      </c>
      <c r="T469" s="10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t="e">
        <f>E470/L470</f>
        <v>#DIV/0!</v>
      </c>
      <c r="Q470" t="str">
        <f>LEFT(N470,FIND("/",N470)-1)</f>
        <v>film &amp; video</v>
      </c>
      <c r="R470" t="str">
        <f>RIGHT(N470,LEN(N470)-FIND("/",N470))</f>
        <v>animation</v>
      </c>
      <c r="S470" s="10">
        <f>(((J470/60)/60)/24)+DATE(1970,1,1)</f>
        <v>41041.167627314811</v>
      </c>
      <c r="T470" s="10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t="e">
        <f>E471/L471</f>
        <v>#DIV/0!</v>
      </c>
      <c r="Q471" t="str">
        <f>LEFT(N471,FIND("/",N471)-1)</f>
        <v>film &amp; video</v>
      </c>
      <c r="R471" t="str">
        <f>RIGHT(N471,LEN(N471)-FIND("/",N471))</f>
        <v>animation</v>
      </c>
      <c r="S471" s="10">
        <f>(((J471/60)/60)/24)+DATE(1970,1,1)</f>
        <v>41827.989861111113</v>
      </c>
      <c r="T471" s="10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>
        <f>E472/L472</f>
        <v>25.5</v>
      </c>
      <c r="Q472" t="str">
        <f>LEFT(N472,FIND("/",N472)-1)</f>
        <v>film &amp; video</v>
      </c>
      <c r="R472" t="str">
        <f>RIGHT(N472,LEN(N472)-FIND("/",N472))</f>
        <v>animation</v>
      </c>
      <c r="S472" s="10">
        <f>(((J472/60)/60)/24)+DATE(1970,1,1)</f>
        <v>41605.167696759258</v>
      </c>
      <c r="T472" s="10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>
        <f>E473/L473</f>
        <v>38.476470588235294</v>
      </c>
      <c r="Q473" t="str">
        <f>LEFT(N473,FIND("/",N473)-1)</f>
        <v>film &amp; video</v>
      </c>
      <c r="R473" t="str">
        <f>RIGHT(N473,LEN(N473)-FIND("/",N473))</f>
        <v>animation</v>
      </c>
      <c r="S473" s="10">
        <f>(((J473/60)/60)/24)+DATE(1970,1,1)</f>
        <v>41703.721979166665</v>
      </c>
      <c r="T473" s="10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>
        <f>E474/L474</f>
        <v>28.2</v>
      </c>
      <c r="Q474" t="str">
        <f>LEFT(N474,FIND("/",N474)-1)</f>
        <v>film &amp; video</v>
      </c>
      <c r="R474" t="str">
        <f>RIGHT(N474,LEN(N474)-FIND("/",N474))</f>
        <v>animation</v>
      </c>
      <c r="S474" s="10">
        <f>(((J474/60)/60)/24)+DATE(1970,1,1)</f>
        <v>41844.922662037039</v>
      </c>
      <c r="T474" s="10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>
        <f>E475/L475</f>
        <v>61.5</v>
      </c>
      <c r="Q475" t="str">
        <f>LEFT(N475,FIND("/",N475)-1)</f>
        <v>film &amp; video</v>
      </c>
      <c r="R475" t="str">
        <f>RIGHT(N475,LEN(N475)-FIND("/",N475))</f>
        <v>animation</v>
      </c>
      <c r="S475" s="10">
        <f>(((J475/60)/60)/24)+DATE(1970,1,1)</f>
        <v>41869.698136574072</v>
      </c>
      <c r="T475" s="10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>
        <f>E476/L476</f>
        <v>1</v>
      </c>
      <c r="Q476" t="str">
        <f>LEFT(N476,FIND("/",N476)-1)</f>
        <v>film &amp; video</v>
      </c>
      <c r="R476" t="str">
        <f>RIGHT(N476,LEN(N476)-FIND("/",N476))</f>
        <v>animation</v>
      </c>
      <c r="S476" s="10">
        <f>(((J476/60)/60)/24)+DATE(1970,1,1)</f>
        <v>42753.329039351855</v>
      </c>
      <c r="T476" s="10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t="e">
        <f>E477/L477</f>
        <v>#DIV/0!</v>
      </c>
      <c r="Q477" t="str">
        <f>LEFT(N477,FIND("/",N477)-1)</f>
        <v>film &amp; video</v>
      </c>
      <c r="R477" t="str">
        <f>RIGHT(N477,LEN(N477)-FIND("/",N477))</f>
        <v>animation</v>
      </c>
      <c r="S477" s="10">
        <f>(((J477/60)/60)/24)+DATE(1970,1,1)</f>
        <v>42100.086145833338</v>
      </c>
      <c r="T477" s="10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>
        <f>E478/L478</f>
        <v>39.569274193548388</v>
      </c>
      <c r="Q478" t="str">
        <f>LEFT(N478,FIND("/",N478)-1)</f>
        <v>film &amp; video</v>
      </c>
      <c r="R478" t="str">
        <f>RIGHT(N478,LEN(N478)-FIND("/",N478))</f>
        <v>animation</v>
      </c>
      <c r="S478" s="10">
        <f>(((J478/60)/60)/24)+DATE(1970,1,1)</f>
        <v>41757.975011574075</v>
      </c>
      <c r="T478" s="10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t="e">
        <f>E479/L479</f>
        <v>#DIV/0!</v>
      </c>
      <c r="Q479" t="str">
        <f>LEFT(N479,FIND("/",N479)-1)</f>
        <v>film &amp; video</v>
      </c>
      <c r="R479" t="str">
        <f>RIGHT(N479,LEN(N479)-FIND("/",N479))</f>
        <v>animation</v>
      </c>
      <c r="S479" s="10">
        <f>(((J479/60)/60)/24)+DATE(1970,1,1)</f>
        <v>40987.83488425926</v>
      </c>
      <c r="T479" s="10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t="e">
        <f>E480/L480</f>
        <v>#DIV/0!</v>
      </c>
      <c r="Q480" t="str">
        <f>LEFT(N480,FIND("/",N480)-1)</f>
        <v>film &amp; video</v>
      </c>
      <c r="R480" t="str">
        <f>RIGHT(N480,LEN(N480)-FIND("/",N480))</f>
        <v>animation</v>
      </c>
      <c r="S480" s="10">
        <f>(((J480/60)/60)/24)+DATE(1970,1,1)</f>
        <v>42065.910983796297</v>
      </c>
      <c r="T480" s="10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>
        <f>E481/L481</f>
        <v>88.8</v>
      </c>
      <c r="Q481" t="str">
        <f>LEFT(N481,FIND("/",N481)-1)</f>
        <v>film &amp; video</v>
      </c>
      <c r="R481" t="str">
        <f>RIGHT(N481,LEN(N481)-FIND("/",N481))</f>
        <v>animation</v>
      </c>
      <c r="S481" s="10">
        <f>(((J481/60)/60)/24)+DATE(1970,1,1)</f>
        <v>41904.407812500001</v>
      </c>
      <c r="T481" s="10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>
        <f>E482/L482</f>
        <v>55.457142857142856</v>
      </c>
      <c r="Q482" t="str">
        <f>LEFT(N482,FIND("/",N482)-1)</f>
        <v>film &amp; video</v>
      </c>
      <c r="R482" t="str">
        <f>RIGHT(N482,LEN(N482)-FIND("/",N482))</f>
        <v>animation</v>
      </c>
      <c r="S482" s="10">
        <f>(((J482/60)/60)/24)+DATE(1970,1,1)</f>
        <v>41465.500173611108</v>
      </c>
      <c r="T482" s="10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>
        <f>E483/L483</f>
        <v>87.142857142857139</v>
      </c>
      <c r="Q483" t="str">
        <f>LEFT(N483,FIND("/",N483)-1)</f>
        <v>film &amp; video</v>
      </c>
      <c r="R483" t="str">
        <f>RIGHT(N483,LEN(N483)-FIND("/",N483))</f>
        <v>animation</v>
      </c>
      <c r="S483" s="10">
        <f>(((J483/60)/60)/24)+DATE(1970,1,1)</f>
        <v>41162.672326388885</v>
      </c>
      <c r="T483" s="10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>
        <f>E484/L484</f>
        <v>10</v>
      </c>
      <c r="Q484" t="str">
        <f>LEFT(N484,FIND("/",N484)-1)</f>
        <v>film &amp; video</v>
      </c>
      <c r="R484" t="str">
        <f>RIGHT(N484,LEN(N484)-FIND("/",N484))</f>
        <v>animation</v>
      </c>
      <c r="S484" s="10">
        <f>(((J484/60)/60)/24)+DATE(1970,1,1)</f>
        <v>42447.896875000006</v>
      </c>
      <c r="T484" s="10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>
        <f>E485/L485</f>
        <v>51.224489795918366</v>
      </c>
      <c r="Q485" t="str">
        <f>LEFT(N485,FIND("/",N485)-1)</f>
        <v>film &amp; video</v>
      </c>
      <c r="R485" t="str">
        <f>RIGHT(N485,LEN(N485)-FIND("/",N485))</f>
        <v>animation</v>
      </c>
      <c r="S485" s="10">
        <f>(((J485/60)/60)/24)+DATE(1970,1,1)</f>
        <v>41243.197592592594</v>
      </c>
      <c r="T485" s="10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>
        <f>E486/L486</f>
        <v>13.545454545454545</v>
      </c>
      <c r="Q486" t="str">
        <f>LEFT(N486,FIND("/",N486)-1)</f>
        <v>film &amp; video</v>
      </c>
      <c r="R486" t="str">
        <f>RIGHT(N486,LEN(N486)-FIND("/",N486))</f>
        <v>animation</v>
      </c>
      <c r="S486" s="10">
        <f>(((J486/60)/60)/24)+DATE(1970,1,1)</f>
        <v>42272.93949074074</v>
      </c>
      <c r="T486" s="10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>
        <f>E487/L487</f>
        <v>66.520080000000007</v>
      </c>
      <c r="Q487" t="str">
        <f>LEFT(N487,FIND("/",N487)-1)</f>
        <v>film &amp; video</v>
      </c>
      <c r="R487" t="str">
        <f>RIGHT(N487,LEN(N487)-FIND("/",N487))</f>
        <v>animation</v>
      </c>
      <c r="S487" s="10">
        <f>(((J487/60)/60)/24)+DATE(1970,1,1)</f>
        <v>41381.50577546296</v>
      </c>
      <c r="T487" s="10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>
        <f>E488/L488</f>
        <v>50</v>
      </c>
      <c r="Q488" t="str">
        <f>LEFT(N488,FIND("/",N488)-1)</f>
        <v>film &amp; video</v>
      </c>
      <c r="R488" t="str">
        <f>RIGHT(N488,LEN(N488)-FIND("/",N488))</f>
        <v>animation</v>
      </c>
      <c r="S488" s="10">
        <f>(((J488/60)/60)/24)+DATE(1970,1,1)</f>
        <v>41761.94258101852</v>
      </c>
      <c r="T488" s="10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t="e">
        <f>E489/L489</f>
        <v>#DIV/0!</v>
      </c>
      <c r="Q489" t="str">
        <f>LEFT(N489,FIND("/",N489)-1)</f>
        <v>film &amp; video</v>
      </c>
      <c r="R489" t="str">
        <f>RIGHT(N489,LEN(N489)-FIND("/",N489))</f>
        <v>animation</v>
      </c>
      <c r="S489" s="10">
        <f>(((J489/60)/60)/24)+DATE(1970,1,1)</f>
        <v>42669.594837962963</v>
      </c>
      <c r="T489" s="10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t="e">
        <f>E490/L490</f>
        <v>#DIV/0!</v>
      </c>
      <c r="Q490" t="str">
        <f>LEFT(N490,FIND("/",N490)-1)</f>
        <v>film &amp; video</v>
      </c>
      <c r="R490" t="str">
        <f>RIGHT(N490,LEN(N490)-FIND("/",N490))</f>
        <v>animation</v>
      </c>
      <c r="S490" s="10">
        <f>(((J490/60)/60)/24)+DATE(1970,1,1)</f>
        <v>42714.054398148146</v>
      </c>
      <c r="T490" s="10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>
        <f>E491/L491</f>
        <v>71.666666666666671</v>
      </c>
      <c r="Q491" t="str">
        <f>LEFT(N491,FIND("/",N491)-1)</f>
        <v>film &amp; video</v>
      </c>
      <c r="R491" t="str">
        <f>RIGHT(N491,LEN(N491)-FIND("/",N491))</f>
        <v>animation</v>
      </c>
      <c r="S491" s="10">
        <f>(((J491/60)/60)/24)+DATE(1970,1,1)</f>
        <v>40882.481666666667</v>
      </c>
      <c r="T491" s="10">
        <f>(((I491/60)/60)/24)+DATE(1970,1,1)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t="e">
        <f>E492/L492</f>
        <v>#DIV/0!</v>
      </c>
      <c r="Q492" t="str">
        <f>LEFT(N492,FIND("/",N492)-1)</f>
        <v>film &amp; video</v>
      </c>
      <c r="R492" t="str">
        <f>RIGHT(N492,LEN(N492)-FIND("/",N492))</f>
        <v>animation</v>
      </c>
      <c r="S492" s="10">
        <f>(((J492/60)/60)/24)+DATE(1970,1,1)</f>
        <v>41113.968576388892</v>
      </c>
      <c r="T492" s="10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t="e">
        <f>E493/L493</f>
        <v>#DIV/0!</v>
      </c>
      <c r="Q493" t="str">
        <f>LEFT(N493,FIND("/",N493)-1)</f>
        <v>film &amp; video</v>
      </c>
      <c r="R493" t="str">
        <f>RIGHT(N493,LEN(N493)-FIND("/",N493))</f>
        <v>animation</v>
      </c>
      <c r="S493" s="10">
        <f>(((J493/60)/60)/24)+DATE(1970,1,1)</f>
        <v>42366.982627314821</v>
      </c>
      <c r="T493" s="10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t="e">
        <f>E494/L494</f>
        <v>#DIV/0!</v>
      </c>
      <c r="Q494" t="str">
        <f>LEFT(N494,FIND("/",N494)-1)</f>
        <v>film &amp; video</v>
      </c>
      <c r="R494" t="str">
        <f>RIGHT(N494,LEN(N494)-FIND("/",N494))</f>
        <v>animation</v>
      </c>
      <c r="S494" s="10">
        <f>(((J494/60)/60)/24)+DATE(1970,1,1)</f>
        <v>42596.03506944445</v>
      </c>
      <c r="T494" s="10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t="e">
        <f>E495/L495</f>
        <v>#DIV/0!</v>
      </c>
      <c r="Q495" t="str">
        <f>LEFT(N495,FIND("/",N495)-1)</f>
        <v>film &amp; video</v>
      </c>
      <c r="R495" t="str">
        <f>RIGHT(N495,LEN(N495)-FIND("/",N495))</f>
        <v>animation</v>
      </c>
      <c r="S495" s="10">
        <f>(((J495/60)/60)/24)+DATE(1970,1,1)</f>
        <v>42114.726134259254</v>
      </c>
      <c r="T495" s="10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>
        <f>E496/L496</f>
        <v>10.333333333333334</v>
      </c>
      <c r="Q496" t="str">
        <f>LEFT(N496,FIND("/",N496)-1)</f>
        <v>film &amp; video</v>
      </c>
      <c r="R496" t="str">
        <f>RIGHT(N496,LEN(N496)-FIND("/",N496))</f>
        <v>animation</v>
      </c>
      <c r="S496" s="10">
        <f>(((J496/60)/60)/24)+DATE(1970,1,1)</f>
        <v>41799.830613425926</v>
      </c>
      <c r="T496" s="10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t="e">
        <f>E497/L497</f>
        <v>#DIV/0!</v>
      </c>
      <c r="Q497" t="str">
        <f>LEFT(N497,FIND("/",N497)-1)</f>
        <v>film &amp; video</v>
      </c>
      <c r="R497" t="str">
        <f>RIGHT(N497,LEN(N497)-FIND("/",N497))</f>
        <v>animation</v>
      </c>
      <c r="S497" s="10">
        <f>(((J497/60)/60)/24)+DATE(1970,1,1)</f>
        <v>42171.827604166669</v>
      </c>
      <c r="T497" s="10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>
        <f>E498/L498</f>
        <v>1</v>
      </c>
      <c r="Q498" t="str">
        <f>LEFT(N498,FIND("/",N498)-1)</f>
        <v>film &amp; video</v>
      </c>
      <c r="R498" t="str">
        <f>RIGHT(N498,LEN(N498)-FIND("/",N498))</f>
        <v>animation</v>
      </c>
      <c r="S498" s="10">
        <f>(((J498/60)/60)/24)+DATE(1970,1,1)</f>
        <v>41620.93141203704</v>
      </c>
      <c r="T498" s="10">
        <f>(((I498/60)/60)/24)+DATE(1970,1,1)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>
        <f>E499/L499</f>
        <v>10</v>
      </c>
      <c r="Q499" t="str">
        <f>LEFT(N499,FIND("/",N499)-1)</f>
        <v>film &amp; video</v>
      </c>
      <c r="R499" t="str">
        <f>RIGHT(N499,LEN(N499)-FIND("/",N499))</f>
        <v>animation</v>
      </c>
      <c r="S499" s="10">
        <f>(((J499/60)/60)/24)+DATE(1970,1,1)</f>
        <v>41945.037789351853</v>
      </c>
      <c r="T499" s="10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>
        <f>E500/L500</f>
        <v>136.09090909090909</v>
      </c>
      <c r="Q500" t="str">
        <f>LEFT(N500,FIND("/",N500)-1)</f>
        <v>film &amp; video</v>
      </c>
      <c r="R500" t="str">
        <f>RIGHT(N500,LEN(N500)-FIND("/",N500))</f>
        <v>animation</v>
      </c>
      <c r="S500" s="10">
        <f>(((J500/60)/60)/24)+DATE(1970,1,1)</f>
        <v>40858.762141203704</v>
      </c>
      <c r="T500" s="10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>
        <f>E501/L501</f>
        <v>73.461538461538467</v>
      </c>
      <c r="Q501" t="str">
        <f>LEFT(N501,FIND("/",N501)-1)</f>
        <v>film &amp; video</v>
      </c>
      <c r="R501" t="str">
        <f>RIGHT(N501,LEN(N501)-FIND("/",N501))</f>
        <v>animation</v>
      </c>
      <c r="S501" s="10">
        <f>(((J501/60)/60)/24)+DATE(1970,1,1)</f>
        <v>40043.895462962959</v>
      </c>
      <c r="T501" s="10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>
        <f>E502/L502</f>
        <v>53.75</v>
      </c>
      <c r="Q502" t="str">
        <f>LEFT(N502,FIND("/",N502)-1)</f>
        <v>film &amp; video</v>
      </c>
      <c r="R502" t="str">
        <f>RIGHT(N502,LEN(N502)-FIND("/",N502))</f>
        <v>animation</v>
      </c>
      <c r="S502" s="10">
        <f>(((J502/60)/60)/24)+DATE(1970,1,1)</f>
        <v>40247.886006944449</v>
      </c>
      <c r="T502" s="10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t="e">
        <f>E503/L503</f>
        <v>#DIV/0!</v>
      </c>
      <c r="Q503" t="str">
        <f>LEFT(N503,FIND("/",N503)-1)</f>
        <v>film &amp; video</v>
      </c>
      <c r="R503" t="str">
        <f>RIGHT(N503,LEN(N503)-FIND("/",N503))</f>
        <v>animation</v>
      </c>
      <c r="S503" s="10">
        <f>(((J503/60)/60)/24)+DATE(1970,1,1)</f>
        <v>40703.234386574077</v>
      </c>
      <c r="T503" s="10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>
        <f>E504/L504</f>
        <v>57.5</v>
      </c>
      <c r="Q504" t="str">
        <f>LEFT(N504,FIND("/",N504)-1)</f>
        <v>film &amp; video</v>
      </c>
      <c r="R504" t="str">
        <f>RIGHT(N504,LEN(N504)-FIND("/",N504))</f>
        <v>animation</v>
      </c>
      <c r="S504" s="10">
        <f>(((J504/60)/60)/24)+DATE(1970,1,1)</f>
        <v>40956.553530092591</v>
      </c>
      <c r="T504" s="10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>
        <f>E505/L505</f>
        <v>12.666666666666666</v>
      </c>
      <c r="Q505" t="str">
        <f>LEFT(N505,FIND("/",N505)-1)</f>
        <v>film &amp; video</v>
      </c>
      <c r="R505" t="str">
        <f>RIGHT(N505,LEN(N505)-FIND("/",N505))</f>
        <v>animation</v>
      </c>
      <c r="S505" s="10">
        <f>(((J505/60)/60)/24)+DATE(1970,1,1)</f>
        <v>41991.526655092588</v>
      </c>
      <c r="T505" s="10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>
        <f>E506/L506</f>
        <v>67</v>
      </c>
      <c r="Q506" t="str">
        <f>LEFT(N506,FIND("/",N506)-1)</f>
        <v>film &amp; video</v>
      </c>
      <c r="R506" t="str">
        <f>RIGHT(N506,LEN(N506)-FIND("/",N506))</f>
        <v>animation</v>
      </c>
      <c r="S506" s="10">
        <f>(((J506/60)/60)/24)+DATE(1970,1,1)</f>
        <v>40949.98364583333</v>
      </c>
      <c r="T506" s="10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>
        <f>E507/L507</f>
        <v>3.7142857142857144</v>
      </c>
      <c r="Q507" t="str">
        <f>LEFT(N507,FIND("/",N507)-1)</f>
        <v>film &amp; video</v>
      </c>
      <c r="R507" t="str">
        <f>RIGHT(N507,LEN(N507)-FIND("/",N507))</f>
        <v>animation</v>
      </c>
      <c r="S507" s="10">
        <f>(((J507/60)/60)/24)+DATE(1970,1,1)</f>
        <v>42318.098217592589</v>
      </c>
      <c r="T507" s="10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>
        <f>E508/L508</f>
        <v>250</v>
      </c>
      <c r="Q508" t="str">
        <f>LEFT(N508,FIND("/",N508)-1)</f>
        <v>film &amp; video</v>
      </c>
      <c r="R508" t="str">
        <f>RIGHT(N508,LEN(N508)-FIND("/",N508))</f>
        <v>animation</v>
      </c>
      <c r="S508" s="10">
        <f>(((J508/60)/60)/24)+DATE(1970,1,1)</f>
        <v>41466.552314814813</v>
      </c>
      <c r="T508" s="10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>
        <f>E509/L509</f>
        <v>64</v>
      </c>
      <c r="Q509" t="str">
        <f>LEFT(N509,FIND("/",N509)-1)</f>
        <v>film &amp; video</v>
      </c>
      <c r="R509" t="str">
        <f>RIGHT(N509,LEN(N509)-FIND("/",N509))</f>
        <v>animation</v>
      </c>
      <c r="S509" s="10">
        <f>(((J509/60)/60)/24)+DATE(1970,1,1)</f>
        <v>41156.958993055552</v>
      </c>
      <c r="T509" s="10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>
        <f>E510/L510</f>
        <v>133.33333333333334</v>
      </c>
      <c r="Q510" t="str">
        <f>LEFT(N510,FIND("/",N510)-1)</f>
        <v>film &amp; video</v>
      </c>
      <c r="R510" t="str">
        <f>RIGHT(N510,LEN(N510)-FIND("/",N510))</f>
        <v>animation</v>
      </c>
      <c r="S510" s="10">
        <f>(((J510/60)/60)/24)+DATE(1970,1,1)</f>
        <v>40995.024317129632</v>
      </c>
      <c r="T510" s="10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>
        <f>E511/L511</f>
        <v>10</v>
      </c>
      <c r="Q511" t="str">
        <f>LEFT(N511,FIND("/",N511)-1)</f>
        <v>film &amp; video</v>
      </c>
      <c r="R511" t="str">
        <f>RIGHT(N511,LEN(N511)-FIND("/",N511))</f>
        <v>animation</v>
      </c>
      <c r="S511" s="10">
        <f>(((J511/60)/60)/24)+DATE(1970,1,1)</f>
        <v>42153.631597222222</v>
      </c>
      <c r="T511" s="10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t="e">
        <f>E512/L512</f>
        <v>#DIV/0!</v>
      </c>
      <c r="Q512" t="str">
        <f>LEFT(N512,FIND("/",N512)-1)</f>
        <v>film &amp; video</v>
      </c>
      <c r="R512" t="str">
        <f>RIGHT(N512,LEN(N512)-FIND("/",N512))</f>
        <v>animation</v>
      </c>
      <c r="S512" s="10">
        <f>(((J512/60)/60)/24)+DATE(1970,1,1)</f>
        <v>42400.176377314812</v>
      </c>
      <c r="T512" s="10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>
        <f>E513/L513</f>
        <v>30</v>
      </c>
      <c r="Q513" t="str">
        <f>LEFT(N513,FIND("/",N513)-1)</f>
        <v>film &amp; video</v>
      </c>
      <c r="R513" t="str">
        <f>RIGHT(N513,LEN(N513)-FIND("/",N513))</f>
        <v>animation</v>
      </c>
      <c r="S513" s="10">
        <f>(((J513/60)/60)/24)+DATE(1970,1,1)</f>
        <v>41340.303032407406</v>
      </c>
      <c r="T513" s="10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>
        <f>E514/L514</f>
        <v>5.5</v>
      </c>
      <c r="Q514" t="str">
        <f>LEFT(N514,FIND("/",N514)-1)</f>
        <v>film &amp; video</v>
      </c>
      <c r="R514" t="str">
        <f>RIGHT(N514,LEN(N514)-FIND("/",N514))</f>
        <v>animation</v>
      </c>
      <c r="S514" s="10">
        <f>(((J514/60)/60)/24)+DATE(1970,1,1)</f>
        <v>42649.742210648154</v>
      </c>
      <c r="T514" s="10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>
        <f>E515/L515</f>
        <v>102.38235294117646</v>
      </c>
      <c r="Q515" t="str">
        <f>LEFT(N515,FIND("/",N515)-1)</f>
        <v>film &amp; video</v>
      </c>
      <c r="R515" t="str">
        <f>RIGHT(N515,LEN(N515)-FIND("/",N515))</f>
        <v>animation</v>
      </c>
      <c r="S515" s="10">
        <f>(((J515/60)/60)/24)+DATE(1970,1,1)</f>
        <v>42552.653993055559</v>
      </c>
      <c r="T515" s="10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>
        <f>E516/L516</f>
        <v>16.666666666666668</v>
      </c>
      <c r="Q516" t="str">
        <f>LEFT(N516,FIND("/",N516)-1)</f>
        <v>film &amp; video</v>
      </c>
      <c r="R516" t="str">
        <f>RIGHT(N516,LEN(N516)-FIND("/",N516))</f>
        <v>animation</v>
      </c>
      <c r="S516" s="10">
        <f>(((J516/60)/60)/24)+DATE(1970,1,1)</f>
        <v>41830.613969907405</v>
      </c>
      <c r="T516" s="10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>
        <f>E517/L517</f>
        <v>725.02941176470586</v>
      </c>
      <c r="Q517" t="str">
        <f>LEFT(N517,FIND("/",N517)-1)</f>
        <v>film &amp; video</v>
      </c>
      <c r="R517" t="str">
        <f>RIGHT(N517,LEN(N517)-FIND("/",N517))</f>
        <v>animation</v>
      </c>
      <c r="S517" s="10">
        <f>(((J517/60)/60)/24)+DATE(1970,1,1)</f>
        <v>42327.490752314814</v>
      </c>
      <c r="T517" s="10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t="e">
        <f>E518/L518</f>
        <v>#DIV/0!</v>
      </c>
      <c r="Q518" t="str">
        <f>LEFT(N518,FIND("/",N518)-1)</f>
        <v>film &amp; video</v>
      </c>
      <c r="R518" t="str">
        <f>RIGHT(N518,LEN(N518)-FIND("/",N518))</f>
        <v>animation</v>
      </c>
      <c r="S518" s="10">
        <f>(((J518/60)/60)/24)+DATE(1970,1,1)</f>
        <v>42091.778703703705</v>
      </c>
      <c r="T518" s="10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>
        <f>E519/L519</f>
        <v>68.333333333333329</v>
      </c>
      <c r="Q519" t="str">
        <f>LEFT(N519,FIND("/",N519)-1)</f>
        <v>film &amp; video</v>
      </c>
      <c r="R519" t="str">
        <f>RIGHT(N519,LEN(N519)-FIND("/",N519))</f>
        <v>animation</v>
      </c>
      <c r="S519" s="10">
        <f>(((J519/60)/60)/24)+DATE(1970,1,1)</f>
        <v>42738.615289351852</v>
      </c>
      <c r="T519" s="10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t="e">
        <f>E520/L520</f>
        <v>#DIV/0!</v>
      </c>
      <c r="Q520" t="str">
        <f>LEFT(N520,FIND("/",N520)-1)</f>
        <v>film &amp; video</v>
      </c>
      <c r="R520" t="str">
        <f>RIGHT(N520,LEN(N520)-FIND("/",N520))</f>
        <v>animation</v>
      </c>
      <c r="S520" s="10">
        <f>(((J520/60)/60)/24)+DATE(1970,1,1)</f>
        <v>42223.616018518514</v>
      </c>
      <c r="T520" s="10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>
        <f>E521/L521</f>
        <v>39.228571428571428</v>
      </c>
      <c r="Q521" t="str">
        <f>LEFT(N521,FIND("/",N521)-1)</f>
        <v>film &amp; video</v>
      </c>
      <c r="R521" t="str">
        <f>RIGHT(N521,LEN(N521)-FIND("/",N521))</f>
        <v>animation</v>
      </c>
      <c r="S521" s="10">
        <f>(((J521/60)/60)/24)+DATE(1970,1,1)</f>
        <v>41218.391446759262</v>
      </c>
      <c r="T521" s="10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>
        <f>E522/L522</f>
        <v>150.14705882352942</v>
      </c>
      <c r="Q522" t="str">
        <f>LEFT(N522,FIND("/",N522)-1)</f>
        <v>theater</v>
      </c>
      <c r="R522" t="str">
        <f>RIGHT(N522,LEN(N522)-FIND("/",N522))</f>
        <v>plays</v>
      </c>
      <c r="S522" s="10">
        <f>(((J522/60)/60)/24)+DATE(1970,1,1)</f>
        <v>42318.702094907407</v>
      </c>
      <c r="T522" s="10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>
        <f>E523/L523</f>
        <v>93.428571428571431</v>
      </c>
      <c r="Q523" t="str">
        <f>LEFT(N523,FIND("/",N523)-1)</f>
        <v>theater</v>
      </c>
      <c r="R523" t="str">
        <f>RIGHT(N523,LEN(N523)-FIND("/",N523))</f>
        <v>plays</v>
      </c>
      <c r="S523" s="10">
        <f>(((J523/60)/60)/24)+DATE(1970,1,1)</f>
        <v>42646.092812499999</v>
      </c>
      <c r="T523" s="10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>
        <f>E524/L524</f>
        <v>110.96774193548387</v>
      </c>
      <c r="Q524" t="str">
        <f>LEFT(N524,FIND("/",N524)-1)</f>
        <v>theater</v>
      </c>
      <c r="R524" t="str">
        <f>RIGHT(N524,LEN(N524)-FIND("/",N524))</f>
        <v>plays</v>
      </c>
      <c r="S524" s="10">
        <f>(((J524/60)/60)/24)+DATE(1970,1,1)</f>
        <v>42430.040798611109</v>
      </c>
      <c r="T524" s="10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>
        <f>E525/L525</f>
        <v>71.785714285714292</v>
      </c>
      <c r="Q525" t="str">
        <f>LEFT(N525,FIND("/",N525)-1)</f>
        <v>theater</v>
      </c>
      <c r="R525" t="str">
        <f>RIGHT(N525,LEN(N525)-FIND("/",N525))</f>
        <v>plays</v>
      </c>
      <c r="S525" s="10">
        <f>(((J525/60)/60)/24)+DATE(1970,1,1)</f>
        <v>42238.13282407407</v>
      </c>
      <c r="T525" s="10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>
        <f>E526/L526</f>
        <v>29.258076923076924</v>
      </c>
      <c r="Q526" t="str">
        <f>LEFT(N526,FIND("/",N526)-1)</f>
        <v>theater</v>
      </c>
      <c r="R526" t="str">
        <f>RIGHT(N526,LEN(N526)-FIND("/",N526))</f>
        <v>plays</v>
      </c>
      <c r="S526" s="10">
        <f>(((J526/60)/60)/24)+DATE(1970,1,1)</f>
        <v>42492.717233796298</v>
      </c>
      <c r="T526" s="10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>
        <f>E527/L527</f>
        <v>1000</v>
      </c>
      <c r="Q527" t="str">
        <f>LEFT(N527,FIND("/",N527)-1)</f>
        <v>theater</v>
      </c>
      <c r="R527" t="str">
        <f>RIGHT(N527,LEN(N527)-FIND("/",N527))</f>
        <v>plays</v>
      </c>
      <c r="S527" s="10">
        <f>(((J527/60)/60)/24)+DATE(1970,1,1)</f>
        <v>41850.400937500002</v>
      </c>
      <c r="T527" s="10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>
        <f>E528/L528</f>
        <v>74.347826086956516</v>
      </c>
      <c r="Q528" t="str">
        <f>LEFT(N528,FIND("/",N528)-1)</f>
        <v>theater</v>
      </c>
      <c r="R528" t="str">
        <f>RIGHT(N528,LEN(N528)-FIND("/",N528))</f>
        <v>plays</v>
      </c>
      <c r="S528" s="10">
        <f>(((J528/60)/60)/24)+DATE(1970,1,1)</f>
        <v>42192.591944444444</v>
      </c>
      <c r="T528" s="10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>
        <f>E529/L529</f>
        <v>63.829113924050631</v>
      </c>
      <c r="Q529" t="str">
        <f>LEFT(N529,FIND("/",N529)-1)</f>
        <v>theater</v>
      </c>
      <c r="R529" t="str">
        <f>RIGHT(N529,LEN(N529)-FIND("/",N529))</f>
        <v>plays</v>
      </c>
      <c r="S529" s="10">
        <f>(((J529/60)/60)/24)+DATE(1970,1,1)</f>
        <v>42753.205625000002</v>
      </c>
      <c r="T529" s="10">
        <f>(((I529/60)/60)/24)+DATE(1970,1,1)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>
        <f>E530/L530</f>
        <v>44.333333333333336</v>
      </c>
      <c r="Q530" t="str">
        <f>LEFT(N530,FIND("/",N530)-1)</f>
        <v>theater</v>
      </c>
      <c r="R530" t="str">
        <f>RIGHT(N530,LEN(N530)-FIND("/",N530))</f>
        <v>plays</v>
      </c>
      <c r="S530" s="10">
        <f>(((J530/60)/60)/24)+DATE(1970,1,1)</f>
        <v>42155.920219907406</v>
      </c>
      <c r="T530" s="10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>
        <f>E531/L531</f>
        <v>86.944444444444443</v>
      </c>
      <c r="Q531" t="str">
        <f>LEFT(N531,FIND("/",N531)-1)</f>
        <v>theater</v>
      </c>
      <c r="R531" t="str">
        <f>RIGHT(N531,LEN(N531)-FIND("/",N531))</f>
        <v>plays</v>
      </c>
      <c r="S531" s="10">
        <f>(((J531/60)/60)/24)+DATE(1970,1,1)</f>
        <v>42725.031180555554</v>
      </c>
      <c r="T531" s="10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>
        <f>E532/L532</f>
        <v>126.55172413793103</v>
      </c>
      <c r="Q532" t="str">
        <f>LEFT(N532,FIND("/",N532)-1)</f>
        <v>theater</v>
      </c>
      <c r="R532" t="str">
        <f>RIGHT(N532,LEN(N532)-FIND("/",N532))</f>
        <v>plays</v>
      </c>
      <c r="S532" s="10">
        <f>(((J532/60)/60)/24)+DATE(1970,1,1)</f>
        <v>42157.591064814813</v>
      </c>
      <c r="T532" s="10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>
        <f>E533/L533</f>
        <v>129.03225806451613</v>
      </c>
      <c r="Q533" t="str">
        <f>LEFT(N533,FIND("/",N533)-1)</f>
        <v>theater</v>
      </c>
      <c r="R533" t="str">
        <f>RIGHT(N533,LEN(N533)-FIND("/",N533))</f>
        <v>plays</v>
      </c>
      <c r="S533" s="10">
        <f>(((J533/60)/60)/24)+DATE(1970,1,1)</f>
        <v>42676.065150462964</v>
      </c>
      <c r="T533" s="10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>
        <f>E534/L534</f>
        <v>71.242774566473983</v>
      </c>
      <c r="Q534" t="str">
        <f>LEFT(N534,FIND("/",N534)-1)</f>
        <v>theater</v>
      </c>
      <c r="R534" t="str">
        <f>RIGHT(N534,LEN(N534)-FIND("/",N534))</f>
        <v>plays</v>
      </c>
      <c r="S534" s="10">
        <f>(((J534/60)/60)/24)+DATE(1970,1,1)</f>
        <v>42473.007037037038</v>
      </c>
      <c r="T534" s="10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>
        <f>E535/L535</f>
        <v>117.88235294117646</v>
      </c>
      <c r="Q535" t="str">
        <f>LEFT(N535,FIND("/",N535)-1)</f>
        <v>theater</v>
      </c>
      <c r="R535" t="str">
        <f>RIGHT(N535,LEN(N535)-FIND("/",N535))</f>
        <v>plays</v>
      </c>
      <c r="S535" s="10">
        <f>(((J535/60)/60)/24)+DATE(1970,1,1)</f>
        <v>42482.43478009259</v>
      </c>
      <c r="T535" s="10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>
        <f>E536/L536</f>
        <v>327.08333333333331</v>
      </c>
      <c r="Q536" t="str">
        <f>LEFT(N536,FIND("/",N536)-1)</f>
        <v>theater</v>
      </c>
      <c r="R536" t="str">
        <f>RIGHT(N536,LEN(N536)-FIND("/",N536))</f>
        <v>plays</v>
      </c>
      <c r="S536" s="10">
        <f>(((J536/60)/60)/24)+DATE(1970,1,1)</f>
        <v>42270.810995370368</v>
      </c>
      <c r="T536" s="10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>
        <f>E537/L537</f>
        <v>34.745762711864408</v>
      </c>
      <c r="Q537" t="str">
        <f>LEFT(N537,FIND("/",N537)-1)</f>
        <v>theater</v>
      </c>
      <c r="R537" t="str">
        <f>RIGHT(N537,LEN(N537)-FIND("/",N537))</f>
        <v>plays</v>
      </c>
      <c r="S537" s="10">
        <f>(((J537/60)/60)/24)+DATE(1970,1,1)</f>
        <v>42711.545196759253</v>
      </c>
      <c r="T537" s="10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>
        <f>E538/L538</f>
        <v>100.06410256410257</v>
      </c>
      <c r="Q538" t="str">
        <f>LEFT(N538,FIND("/",N538)-1)</f>
        <v>theater</v>
      </c>
      <c r="R538" t="str">
        <f>RIGHT(N538,LEN(N538)-FIND("/",N538))</f>
        <v>plays</v>
      </c>
      <c r="S538" s="10">
        <f>(((J538/60)/60)/24)+DATE(1970,1,1)</f>
        <v>42179.344988425932</v>
      </c>
      <c r="T538" s="10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>
        <f>E539/L539</f>
        <v>40.847457627118644</v>
      </c>
      <c r="Q539" t="str">
        <f>LEFT(N539,FIND("/",N539)-1)</f>
        <v>theater</v>
      </c>
      <c r="R539" t="str">
        <f>RIGHT(N539,LEN(N539)-FIND("/",N539))</f>
        <v>plays</v>
      </c>
      <c r="S539" s="10">
        <f>(((J539/60)/60)/24)+DATE(1970,1,1)</f>
        <v>42282.768414351856</v>
      </c>
      <c r="T539" s="10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>
        <f>E540/L540</f>
        <v>252.01666666666668</v>
      </c>
      <c r="Q540" t="str">
        <f>LEFT(N540,FIND("/",N540)-1)</f>
        <v>theater</v>
      </c>
      <c r="R540" t="str">
        <f>RIGHT(N540,LEN(N540)-FIND("/",N540))</f>
        <v>plays</v>
      </c>
      <c r="S540" s="10">
        <f>(((J540/60)/60)/24)+DATE(1970,1,1)</f>
        <v>42473.794710648144</v>
      </c>
      <c r="T540" s="10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>
        <f>E541/L541</f>
        <v>25.161000000000001</v>
      </c>
      <c r="Q541" t="str">
        <f>LEFT(N541,FIND("/",N541)-1)</f>
        <v>theater</v>
      </c>
      <c r="R541" t="str">
        <f>RIGHT(N541,LEN(N541)-FIND("/",N541))</f>
        <v>plays</v>
      </c>
      <c r="S541" s="10">
        <f>(((J541/60)/60)/24)+DATE(1970,1,1)</f>
        <v>42535.049849537041</v>
      </c>
      <c r="T541" s="10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>
        <f>E542/L542</f>
        <v>1</v>
      </c>
      <c r="Q542" t="str">
        <f>LEFT(N542,FIND("/",N542)-1)</f>
        <v>technology</v>
      </c>
      <c r="R542" t="str">
        <f>RIGHT(N542,LEN(N542)-FIND("/",N542))</f>
        <v>web</v>
      </c>
      <c r="S542" s="10">
        <f>(((J542/60)/60)/24)+DATE(1970,1,1)</f>
        <v>42009.817199074074</v>
      </c>
      <c r="T542" s="10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>
        <f>E543/L543</f>
        <v>25</v>
      </c>
      <c r="Q543" t="str">
        <f>LEFT(N543,FIND("/",N543)-1)</f>
        <v>technology</v>
      </c>
      <c r="R543" t="str">
        <f>RIGHT(N543,LEN(N543)-FIND("/",N543))</f>
        <v>web</v>
      </c>
      <c r="S543" s="10">
        <f>(((J543/60)/60)/24)+DATE(1970,1,1)</f>
        <v>42276.046689814815</v>
      </c>
      <c r="T543" s="10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>
        <f>E544/L544</f>
        <v>1</v>
      </c>
      <c r="Q544" t="str">
        <f>LEFT(N544,FIND("/",N544)-1)</f>
        <v>technology</v>
      </c>
      <c r="R544" t="str">
        <f>RIGHT(N544,LEN(N544)-FIND("/",N544))</f>
        <v>web</v>
      </c>
      <c r="S544" s="10">
        <f>(((J544/60)/60)/24)+DATE(1970,1,1)</f>
        <v>42433.737453703703</v>
      </c>
      <c r="T544" s="10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>
        <f>E545/L545</f>
        <v>35</v>
      </c>
      <c r="Q545" t="str">
        <f>LEFT(N545,FIND("/",N545)-1)</f>
        <v>technology</v>
      </c>
      <c r="R545" t="str">
        <f>RIGHT(N545,LEN(N545)-FIND("/",N545))</f>
        <v>web</v>
      </c>
      <c r="S545" s="10">
        <f>(((J545/60)/60)/24)+DATE(1970,1,1)</f>
        <v>41914.092152777775</v>
      </c>
      <c r="T545" s="10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>
        <f>E546/L546</f>
        <v>3</v>
      </c>
      <c r="Q546" t="str">
        <f>LEFT(N546,FIND("/",N546)-1)</f>
        <v>technology</v>
      </c>
      <c r="R546" t="str">
        <f>RIGHT(N546,LEN(N546)-FIND("/",N546))</f>
        <v>web</v>
      </c>
      <c r="S546" s="10">
        <f>(((J546/60)/60)/24)+DATE(1970,1,1)</f>
        <v>42525.656944444447</v>
      </c>
      <c r="T546" s="10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>
        <f>E547/L547</f>
        <v>402.70588235294116</v>
      </c>
      <c r="Q547" t="str">
        <f>LEFT(N547,FIND("/",N547)-1)</f>
        <v>technology</v>
      </c>
      <c r="R547" t="str">
        <f>RIGHT(N547,LEN(N547)-FIND("/",N547))</f>
        <v>web</v>
      </c>
      <c r="S547" s="10">
        <f>(((J547/60)/60)/24)+DATE(1970,1,1)</f>
        <v>42283.592465277776</v>
      </c>
      <c r="T547" s="10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>
        <f>E548/L548</f>
        <v>26</v>
      </c>
      <c r="Q548" t="str">
        <f>LEFT(N548,FIND("/",N548)-1)</f>
        <v>technology</v>
      </c>
      <c r="R548" t="str">
        <f>RIGHT(N548,LEN(N548)-FIND("/",N548))</f>
        <v>web</v>
      </c>
      <c r="S548" s="10">
        <f>(((J548/60)/60)/24)+DATE(1970,1,1)</f>
        <v>42249.667997685188</v>
      </c>
      <c r="T548" s="10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t="e">
        <f>E549/L549</f>
        <v>#DIV/0!</v>
      </c>
      <c r="Q549" t="str">
        <f>LEFT(N549,FIND("/",N549)-1)</f>
        <v>technology</v>
      </c>
      <c r="R549" t="str">
        <f>RIGHT(N549,LEN(N549)-FIND("/",N549))</f>
        <v>web</v>
      </c>
      <c r="S549" s="10">
        <f>(((J549/60)/60)/24)+DATE(1970,1,1)</f>
        <v>42380.696342592593</v>
      </c>
      <c r="T549" s="10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>
        <f>E550/L550</f>
        <v>9</v>
      </c>
      <c r="Q550" t="str">
        <f>LEFT(N550,FIND("/",N550)-1)</f>
        <v>technology</v>
      </c>
      <c r="R550" t="str">
        <f>RIGHT(N550,LEN(N550)-FIND("/",N550))</f>
        <v>web</v>
      </c>
      <c r="S550" s="10">
        <f>(((J550/60)/60)/24)+DATE(1970,1,1)</f>
        <v>42276.903333333335</v>
      </c>
      <c r="T550" s="10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>
        <f>E551/L551</f>
        <v>8.5</v>
      </c>
      <c r="Q551" t="str">
        <f>LEFT(N551,FIND("/",N551)-1)</f>
        <v>technology</v>
      </c>
      <c r="R551" t="str">
        <f>RIGHT(N551,LEN(N551)-FIND("/",N551))</f>
        <v>web</v>
      </c>
      <c r="S551" s="10">
        <f>(((J551/60)/60)/24)+DATE(1970,1,1)</f>
        <v>42163.636828703704</v>
      </c>
      <c r="T551" s="10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>
        <f>E552/L552</f>
        <v>8.75</v>
      </c>
      <c r="Q552" t="str">
        <f>LEFT(N552,FIND("/",N552)-1)</f>
        <v>technology</v>
      </c>
      <c r="R552" t="str">
        <f>RIGHT(N552,LEN(N552)-FIND("/",N552))</f>
        <v>web</v>
      </c>
      <c r="S552" s="10">
        <f>(((J552/60)/60)/24)+DATE(1970,1,1)</f>
        <v>42753.678761574076</v>
      </c>
      <c r="T552" s="10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>
        <f>E553/L553</f>
        <v>135.03571428571428</v>
      </c>
      <c r="Q553" t="str">
        <f>LEFT(N553,FIND("/",N553)-1)</f>
        <v>technology</v>
      </c>
      <c r="R553" t="str">
        <f>RIGHT(N553,LEN(N553)-FIND("/",N553))</f>
        <v>web</v>
      </c>
      <c r="S553" s="10">
        <f>(((J553/60)/60)/24)+DATE(1970,1,1)</f>
        <v>42173.275740740741</v>
      </c>
      <c r="T553" s="10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t="e">
        <f>E554/L554</f>
        <v>#DIV/0!</v>
      </c>
      <c r="Q554" t="str">
        <f>LEFT(N554,FIND("/",N554)-1)</f>
        <v>technology</v>
      </c>
      <c r="R554" t="str">
        <f>RIGHT(N554,LEN(N554)-FIND("/",N554))</f>
        <v>web</v>
      </c>
      <c r="S554" s="10">
        <f>(((J554/60)/60)/24)+DATE(1970,1,1)</f>
        <v>42318.616851851853</v>
      </c>
      <c r="T554" s="10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>
        <f>E555/L555</f>
        <v>20.5</v>
      </c>
      <c r="Q555" t="str">
        <f>LEFT(N555,FIND("/",N555)-1)</f>
        <v>technology</v>
      </c>
      <c r="R555" t="str">
        <f>RIGHT(N555,LEN(N555)-FIND("/",N555))</f>
        <v>web</v>
      </c>
      <c r="S555" s="10">
        <f>(((J555/60)/60)/24)+DATE(1970,1,1)</f>
        <v>41927.71980324074</v>
      </c>
      <c r="T555" s="10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>
        <f>E556/L556</f>
        <v>64.36363636363636</v>
      </c>
      <c r="Q556" t="str">
        <f>LEFT(N556,FIND("/",N556)-1)</f>
        <v>technology</v>
      </c>
      <c r="R556" t="str">
        <f>RIGHT(N556,LEN(N556)-FIND("/",N556))</f>
        <v>web</v>
      </c>
      <c r="S556" s="10">
        <f>(((J556/60)/60)/24)+DATE(1970,1,1)</f>
        <v>41901.684861111113</v>
      </c>
      <c r="T556" s="10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t="e">
        <f>E557/L557</f>
        <v>#DIV/0!</v>
      </c>
      <c r="Q557" t="str">
        <f>LEFT(N557,FIND("/",N557)-1)</f>
        <v>technology</v>
      </c>
      <c r="R557" t="str">
        <f>RIGHT(N557,LEN(N557)-FIND("/",N557))</f>
        <v>web</v>
      </c>
      <c r="S557" s="10">
        <f>(((J557/60)/60)/24)+DATE(1970,1,1)</f>
        <v>42503.353506944448</v>
      </c>
      <c r="T557" s="10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>
        <f>E558/L558</f>
        <v>200</v>
      </c>
      <c r="Q558" t="str">
        <f>LEFT(N558,FIND("/",N558)-1)</f>
        <v>technology</v>
      </c>
      <c r="R558" t="str">
        <f>RIGHT(N558,LEN(N558)-FIND("/",N558))</f>
        <v>web</v>
      </c>
      <c r="S558" s="10">
        <f>(((J558/60)/60)/24)+DATE(1970,1,1)</f>
        <v>42345.860150462962</v>
      </c>
      <c r="T558" s="10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>
        <f>E559/L559</f>
        <v>68.3</v>
      </c>
      <c r="Q559" t="str">
        <f>LEFT(N559,FIND("/",N559)-1)</f>
        <v>technology</v>
      </c>
      <c r="R559" t="str">
        <f>RIGHT(N559,LEN(N559)-FIND("/",N559))</f>
        <v>web</v>
      </c>
      <c r="S559" s="10">
        <f>(((J559/60)/60)/24)+DATE(1970,1,1)</f>
        <v>42676.942164351851</v>
      </c>
      <c r="T559" s="10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t="e">
        <f>E560/L560</f>
        <v>#DIV/0!</v>
      </c>
      <c r="Q560" t="str">
        <f>LEFT(N560,FIND("/",N560)-1)</f>
        <v>technology</v>
      </c>
      <c r="R560" t="str">
        <f>RIGHT(N560,LEN(N560)-FIND("/",N560))</f>
        <v>web</v>
      </c>
      <c r="S560" s="10">
        <f>(((J560/60)/60)/24)+DATE(1970,1,1)</f>
        <v>42057.883159722223</v>
      </c>
      <c r="T560" s="10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>
        <f>E561/L561</f>
        <v>50</v>
      </c>
      <c r="Q561" t="str">
        <f>LEFT(N561,FIND("/",N561)-1)</f>
        <v>technology</v>
      </c>
      <c r="R561" t="str">
        <f>RIGHT(N561,LEN(N561)-FIND("/",N561))</f>
        <v>web</v>
      </c>
      <c r="S561" s="10">
        <f>(((J561/60)/60)/24)+DATE(1970,1,1)</f>
        <v>42321.283101851848</v>
      </c>
      <c r="T561" s="10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>
        <f>E562/L562</f>
        <v>4</v>
      </c>
      <c r="Q562" t="str">
        <f>LEFT(N562,FIND("/",N562)-1)</f>
        <v>technology</v>
      </c>
      <c r="R562" t="str">
        <f>RIGHT(N562,LEN(N562)-FIND("/",N562))</f>
        <v>web</v>
      </c>
      <c r="S562" s="10">
        <f>(((J562/60)/60)/24)+DATE(1970,1,1)</f>
        <v>41960.771354166667</v>
      </c>
      <c r="T562" s="10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>
        <f>E563/L563</f>
        <v>27.5</v>
      </c>
      <c r="Q563" t="str">
        <f>LEFT(N563,FIND("/",N563)-1)</f>
        <v>technology</v>
      </c>
      <c r="R563" t="str">
        <f>RIGHT(N563,LEN(N563)-FIND("/",N563))</f>
        <v>web</v>
      </c>
      <c r="S563" s="10">
        <f>(((J563/60)/60)/24)+DATE(1970,1,1)</f>
        <v>42268.658715277779</v>
      </c>
      <c r="T563" s="10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t="e">
        <f>E564/L564</f>
        <v>#DIV/0!</v>
      </c>
      <c r="Q564" t="str">
        <f>LEFT(N564,FIND("/",N564)-1)</f>
        <v>technology</v>
      </c>
      <c r="R564" t="str">
        <f>RIGHT(N564,LEN(N564)-FIND("/",N564))</f>
        <v>web</v>
      </c>
      <c r="S564" s="10">
        <f>(((J564/60)/60)/24)+DATE(1970,1,1)</f>
        <v>42692.389062500006</v>
      </c>
      <c r="T564" s="10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>
        <f>E565/L565</f>
        <v>34</v>
      </c>
      <c r="Q565" t="str">
        <f>LEFT(N565,FIND("/",N565)-1)</f>
        <v>technology</v>
      </c>
      <c r="R565" t="str">
        <f>RIGHT(N565,LEN(N565)-FIND("/",N565))</f>
        <v>web</v>
      </c>
      <c r="S565" s="10">
        <f>(((J565/60)/60)/24)+DATE(1970,1,1)</f>
        <v>42022.069988425923</v>
      </c>
      <c r="T565" s="10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>
        <f>E566/L566</f>
        <v>1</v>
      </c>
      <c r="Q566" t="str">
        <f>LEFT(N566,FIND("/",N566)-1)</f>
        <v>technology</v>
      </c>
      <c r="R566" t="str">
        <f>RIGHT(N566,LEN(N566)-FIND("/",N566))</f>
        <v>web</v>
      </c>
      <c r="S566" s="10">
        <f>(((J566/60)/60)/24)+DATE(1970,1,1)</f>
        <v>42411.942997685182</v>
      </c>
      <c r="T566" s="10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t="e">
        <f>E567/L567</f>
        <v>#DIV/0!</v>
      </c>
      <c r="Q567" t="str">
        <f>LEFT(N567,FIND("/",N567)-1)</f>
        <v>technology</v>
      </c>
      <c r="R567" t="str">
        <f>RIGHT(N567,LEN(N567)-FIND("/",N567))</f>
        <v>web</v>
      </c>
      <c r="S567" s="10">
        <f>(((J567/60)/60)/24)+DATE(1970,1,1)</f>
        <v>42165.785289351858</v>
      </c>
      <c r="T567" s="10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>
        <f>E568/L568</f>
        <v>1</v>
      </c>
      <c r="Q568" t="str">
        <f>LEFT(N568,FIND("/",N568)-1)</f>
        <v>technology</v>
      </c>
      <c r="R568" t="str">
        <f>RIGHT(N568,LEN(N568)-FIND("/",N568))</f>
        <v>web</v>
      </c>
      <c r="S568" s="10">
        <f>(((J568/60)/60)/24)+DATE(1970,1,1)</f>
        <v>42535.68440972222</v>
      </c>
      <c r="T568" s="10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t="e">
        <f>E569/L569</f>
        <v>#DIV/0!</v>
      </c>
      <c r="Q569" t="str">
        <f>LEFT(N569,FIND("/",N569)-1)</f>
        <v>technology</v>
      </c>
      <c r="R569" t="str">
        <f>RIGHT(N569,LEN(N569)-FIND("/",N569))</f>
        <v>web</v>
      </c>
      <c r="S569" s="10">
        <f>(((J569/60)/60)/24)+DATE(1970,1,1)</f>
        <v>41975.842523148152</v>
      </c>
      <c r="T569" s="10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>
        <f>E570/L570</f>
        <v>49</v>
      </c>
      <c r="Q570" t="str">
        <f>LEFT(N570,FIND("/",N570)-1)</f>
        <v>technology</v>
      </c>
      <c r="R570" t="str">
        <f>RIGHT(N570,LEN(N570)-FIND("/",N570))</f>
        <v>web</v>
      </c>
      <c r="S570" s="10">
        <f>(((J570/60)/60)/24)+DATE(1970,1,1)</f>
        <v>42348.9215625</v>
      </c>
      <c r="T570" s="10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>
        <f>E571/L571</f>
        <v>20</v>
      </c>
      <c r="Q571" t="str">
        <f>LEFT(N571,FIND("/",N571)-1)</f>
        <v>technology</v>
      </c>
      <c r="R571" t="str">
        <f>RIGHT(N571,LEN(N571)-FIND("/",N571))</f>
        <v>web</v>
      </c>
      <c r="S571" s="10">
        <f>(((J571/60)/60)/24)+DATE(1970,1,1)</f>
        <v>42340.847361111111</v>
      </c>
      <c r="T571" s="10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>
        <f>E572/L572</f>
        <v>142</v>
      </c>
      <c r="Q572" t="str">
        <f>LEFT(N572,FIND("/",N572)-1)</f>
        <v>technology</v>
      </c>
      <c r="R572" t="str">
        <f>RIGHT(N572,LEN(N572)-FIND("/",N572))</f>
        <v>web</v>
      </c>
      <c r="S572" s="10">
        <f>(((J572/60)/60)/24)+DATE(1970,1,1)</f>
        <v>42388.798252314817</v>
      </c>
      <c r="T572" s="10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>
        <f>E573/L573</f>
        <v>53</v>
      </c>
      <c r="Q573" t="str">
        <f>LEFT(N573,FIND("/",N573)-1)</f>
        <v>technology</v>
      </c>
      <c r="R573" t="str">
        <f>RIGHT(N573,LEN(N573)-FIND("/",N573))</f>
        <v>web</v>
      </c>
      <c r="S573" s="10">
        <f>(((J573/60)/60)/24)+DATE(1970,1,1)</f>
        <v>42192.816238425927</v>
      </c>
      <c r="T573" s="10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t="e">
        <f>E574/L574</f>
        <v>#DIV/0!</v>
      </c>
      <c r="Q574" t="str">
        <f>LEFT(N574,FIND("/",N574)-1)</f>
        <v>technology</v>
      </c>
      <c r="R574" t="str">
        <f>RIGHT(N574,LEN(N574)-FIND("/",N574))</f>
        <v>web</v>
      </c>
      <c r="S574" s="10">
        <f>(((J574/60)/60)/24)+DATE(1970,1,1)</f>
        <v>42282.71629629629</v>
      </c>
      <c r="T574" s="10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>
        <f>E575/L575</f>
        <v>38.444444444444443</v>
      </c>
      <c r="Q575" t="str">
        <f>LEFT(N575,FIND("/",N575)-1)</f>
        <v>technology</v>
      </c>
      <c r="R575" t="str">
        <f>RIGHT(N575,LEN(N575)-FIND("/",N575))</f>
        <v>web</v>
      </c>
      <c r="S575" s="10">
        <f>(((J575/60)/60)/24)+DATE(1970,1,1)</f>
        <v>41963.050127314811</v>
      </c>
      <c r="T575" s="10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>
        <f>E576/L576</f>
        <v>20</v>
      </c>
      <c r="Q576" t="str">
        <f>LEFT(N576,FIND("/",N576)-1)</f>
        <v>technology</v>
      </c>
      <c r="R576" t="str">
        <f>RIGHT(N576,LEN(N576)-FIND("/",N576))</f>
        <v>web</v>
      </c>
      <c r="S576" s="10">
        <f>(((J576/60)/60)/24)+DATE(1970,1,1)</f>
        <v>42632.443368055552</v>
      </c>
      <c r="T576" s="10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>
        <f>E577/L577</f>
        <v>64.75</v>
      </c>
      <c r="Q577" t="str">
        <f>LEFT(N577,FIND("/",N577)-1)</f>
        <v>technology</v>
      </c>
      <c r="R577" t="str">
        <f>RIGHT(N577,LEN(N577)-FIND("/",N577))</f>
        <v>web</v>
      </c>
      <c r="S577" s="10">
        <f>(((J577/60)/60)/24)+DATE(1970,1,1)</f>
        <v>42138.692627314813</v>
      </c>
      <c r="T577" s="10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>
        <f>E578/L578</f>
        <v>1</v>
      </c>
      <c r="Q578" t="str">
        <f>LEFT(N578,FIND("/",N578)-1)</f>
        <v>technology</v>
      </c>
      <c r="R578" t="str">
        <f>RIGHT(N578,LEN(N578)-FIND("/",N578))</f>
        <v>web</v>
      </c>
      <c r="S578" s="10">
        <f>(((J578/60)/60)/24)+DATE(1970,1,1)</f>
        <v>42031.471666666665</v>
      </c>
      <c r="T578" s="10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>
        <f>E579/L579</f>
        <v>10</v>
      </c>
      <c r="Q579" t="str">
        <f>LEFT(N579,FIND("/",N579)-1)</f>
        <v>technology</v>
      </c>
      <c r="R579" t="str">
        <f>RIGHT(N579,LEN(N579)-FIND("/",N579))</f>
        <v>web</v>
      </c>
      <c r="S579" s="10">
        <f>(((J579/60)/60)/24)+DATE(1970,1,1)</f>
        <v>42450.589143518519</v>
      </c>
      <c r="T579" s="10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>
        <f>E580/L580</f>
        <v>2</v>
      </c>
      <c r="Q580" t="str">
        <f>LEFT(N580,FIND("/",N580)-1)</f>
        <v>technology</v>
      </c>
      <c r="R580" t="str">
        <f>RIGHT(N580,LEN(N580)-FIND("/",N580))</f>
        <v>web</v>
      </c>
      <c r="S580" s="10">
        <f>(((J580/60)/60)/24)+DATE(1970,1,1)</f>
        <v>42230.578622685185</v>
      </c>
      <c r="T580" s="10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>
        <f>E581/L581</f>
        <v>35</v>
      </c>
      <c r="Q581" t="str">
        <f>LEFT(N581,FIND("/",N581)-1)</f>
        <v>technology</v>
      </c>
      <c r="R581" t="str">
        <f>RIGHT(N581,LEN(N581)-FIND("/",N581))</f>
        <v>web</v>
      </c>
      <c r="S581" s="10">
        <f>(((J581/60)/60)/24)+DATE(1970,1,1)</f>
        <v>41968.852118055554</v>
      </c>
      <c r="T581" s="10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>
        <f>E582/L582</f>
        <v>1</v>
      </c>
      <c r="Q582" t="str">
        <f>LEFT(N582,FIND("/",N582)-1)</f>
        <v>technology</v>
      </c>
      <c r="R582" t="str">
        <f>RIGHT(N582,LEN(N582)-FIND("/",N582))</f>
        <v>web</v>
      </c>
      <c r="S582" s="10">
        <f>(((J582/60)/60)/24)+DATE(1970,1,1)</f>
        <v>42605.908182870371</v>
      </c>
      <c r="T582" s="10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t="e">
        <f>E583/L583</f>
        <v>#DIV/0!</v>
      </c>
      <c r="Q583" t="str">
        <f>LEFT(N583,FIND("/",N583)-1)</f>
        <v>technology</v>
      </c>
      <c r="R583" t="str">
        <f>RIGHT(N583,LEN(N583)-FIND("/",N583))</f>
        <v>web</v>
      </c>
      <c r="S583" s="10">
        <f>(((J583/60)/60)/24)+DATE(1970,1,1)</f>
        <v>42188.012777777782</v>
      </c>
      <c r="T583" s="10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t="e">
        <f>E584/L584</f>
        <v>#DIV/0!</v>
      </c>
      <c r="Q584" t="str">
        <f>LEFT(N584,FIND("/",N584)-1)</f>
        <v>technology</v>
      </c>
      <c r="R584" t="str">
        <f>RIGHT(N584,LEN(N584)-FIND("/",N584))</f>
        <v>web</v>
      </c>
      <c r="S584" s="10">
        <f>(((J584/60)/60)/24)+DATE(1970,1,1)</f>
        <v>42055.739803240736</v>
      </c>
      <c r="T584" s="10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>
        <f>E585/L585</f>
        <v>1</v>
      </c>
      <c r="Q585" t="str">
        <f>LEFT(N585,FIND("/",N585)-1)</f>
        <v>technology</v>
      </c>
      <c r="R585" t="str">
        <f>RIGHT(N585,LEN(N585)-FIND("/",N585))</f>
        <v>web</v>
      </c>
      <c r="S585" s="10">
        <f>(((J585/60)/60)/24)+DATE(1970,1,1)</f>
        <v>42052.93850694444</v>
      </c>
      <c r="T585" s="10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>
        <f>E586/L586</f>
        <v>5</v>
      </c>
      <c r="Q586" t="str">
        <f>LEFT(N586,FIND("/",N586)-1)</f>
        <v>technology</v>
      </c>
      <c r="R586" t="str">
        <f>RIGHT(N586,LEN(N586)-FIND("/",N586))</f>
        <v>web</v>
      </c>
      <c r="S586" s="10">
        <f>(((J586/60)/60)/24)+DATE(1970,1,1)</f>
        <v>42049.716620370367</v>
      </c>
      <c r="T586" s="10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t="e">
        <f>E587/L587</f>
        <v>#DIV/0!</v>
      </c>
      <c r="Q587" t="str">
        <f>LEFT(N587,FIND("/",N587)-1)</f>
        <v>technology</v>
      </c>
      <c r="R587" t="str">
        <f>RIGHT(N587,LEN(N587)-FIND("/",N587))</f>
        <v>web</v>
      </c>
      <c r="S587" s="10">
        <f>(((J587/60)/60)/24)+DATE(1970,1,1)</f>
        <v>42283.3909375</v>
      </c>
      <c r="T587" s="10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>
        <f>E588/L588</f>
        <v>14</v>
      </c>
      <c r="Q588" t="str">
        <f>LEFT(N588,FIND("/",N588)-1)</f>
        <v>technology</v>
      </c>
      <c r="R588" t="str">
        <f>RIGHT(N588,LEN(N588)-FIND("/",N588))</f>
        <v>web</v>
      </c>
      <c r="S588" s="10">
        <f>(((J588/60)/60)/24)+DATE(1970,1,1)</f>
        <v>42020.854247685187</v>
      </c>
      <c r="T588" s="10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>
        <f>E589/L589</f>
        <v>389.28571428571428</v>
      </c>
      <c r="Q589" t="str">
        <f>LEFT(N589,FIND("/",N589)-1)</f>
        <v>technology</v>
      </c>
      <c r="R589" t="str">
        <f>RIGHT(N589,LEN(N589)-FIND("/",N589))</f>
        <v>web</v>
      </c>
      <c r="S589" s="10">
        <f>(((J589/60)/60)/24)+DATE(1970,1,1)</f>
        <v>42080.757326388892</v>
      </c>
      <c r="T589" s="10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>
        <f>E590/L590</f>
        <v>150.5</v>
      </c>
      <c r="Q590" t="str">
        <f>LEFT(N590,FIND("/",N590)-1)</f>
        <v>technology</v>
      </c>
      <c r="R590" t="str">
        <f>RIGHT(N590,LEN(N590)-FIND("/",N590))</f>
        <v>web</v>
      </c>
      <c r="S590" s="10">
        <f>(((J590/60)/60)/24)+DATE(1970,1,1)</f>
        <v>42631.769513888896</v>
      </c>
      <c r="T590" s="10">
        <f>(((I590/60)/60)/24)+DATE(1970,1,1)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>
        <f>E591/L591</f>
        <v>1</v>
      </c>
      <c r="Q591" t="str">
        <f>LEFT(N591,FIND("/",N591)-1)</f>
        <v>technology</v>
      </c>
      <c r="R591" t="str">
        <f>RIGHT(N591,LEN(N591)-FIND("/",N591))</f>
        <v>web</v>
      </c>
      <c r="S591" s="10">
        <f>(((J591/60)/60)/24)+DATE(1970,1,1)</f>
        <v>42178.614571759259</v>
      </c>
      <c r="T591" s="10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>
        <f>E592/L592</f>
        <v>24.777777777777779</v>
      </c>
      <c r="Q592" t="str">
        <f>LEFT(N592,FIND("/",N592)-1)</f>
        <v>technology</v>
      </c>
      <c r="R592" t="str">
        <f>RIGHT(N592,LEN(N592)-FIND("/",N592))</f>
        <v>web</v>
      </c>
      <c r="S592" s="10">
        <f>(((J592/60)/60)/24)+DATE(1970,1,1)</f>
        <v>42377.554756944446</v>
      </c>
      <c r="T592" s="10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>
        <f>E593/L593</f>
        <v>30.5</v>
      </c>
      <c r="Q593" t="str">
        <f>LEFT(N593,FIND("/",N593)-1)</f>
        <v>technology</v>
      </c>
      <c r="R593" t="str">
        <f>RIGHT(N593,LEN(N593)-FIND("/",N593))</f>
        <v>web</v>
      </c>
      <c r="S593" s="10">
        <f>(((J593/60)/60)/24)+DATE(1970,1,1)</f>
        <v>42177.543171296296</v>
      </c>
      <c r="T593" s="10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>
        <f>E594/L594</f>
        <v>250</v>
      </c>
      <c r="Q594" t="str">
        <f>LEFT(N594,FIND("/",N594)-1)</f>
        <v>technology</v>
      </c>
      <c r="R594" t="str">
        <f>RIGHT(N594,LEN(N594)-FIND("/",N594))</f>
        <v>web</v>
      </c>
      <c r="S594" s="10">
        <f>(((J594/60)/60)/24)+DATE(1970,1,1)</f>
        <v>41946.232175925928</v>
      </c>
      <c r="T594" s="10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>
        <f>E595/L595</f>
        <v>16.428571428571427</v>
      </c>
      <c r="Q595" t="str">
        <f>LEFT(N595,FIND("/",N595)-1)</f>
        <v>technology</v>
      </c>
      <c r="R595" t="str">
        <f>RIGHT(N595,LEN(N595)-FIND("/",N595))</f>
        <v>web</v>
      </c>
      <c r="S595" s="10">
        <f>(((J595/60)/60)/24)+DATE(1970,1,1)</f>
        <v>42070.677604166667</v>
      </c>
      <c r="T595" s="10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>
        <f>E596/L596</f>
        <v>13</v>
      </c>
      <c r="Q596" t="str">
        <f>LEFT(N596,FIND("/",N596)-1)</f>
        <v>technology</v>
      </c>
      <c r="R596" t="str">
        <f>RIGHT(N596,LEN(N596)-FIND("/",N596))</f>
        <v>web</v>
      </c>
      <c r="S596" s="10">
        <f>(((J596/60)/60)/24)+DATE(1970,1,1)</f>
        <v>42446.780162037037</v>
      </c>
      <c r="T596" s="10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>
        <f>E597/L597</f>
        <v>53.25</v>
      </c>
      <c r="Q597" t="str">
        <f>LEFT(N597,FIND("/",N597)-1)</f>
        <v>technology</v>
      </c>
      <c r="R597" t="str">
        <f>RIGHT(N597,LEN(N597)-FIND("/",N597))</f>
        <v>web</v>
      </c>
      <c r="S597" s="10">
        <f>(((J597/60)/60)/24)+DATE(1970,1,1)</f>
        <v>42083.069884259254</v>
      </c>
      <c r="T597" s="10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>
        <f>E598/L598</f>
        <v>3</v>
      </c>
      <c r="Q598" t="str">
        <f>LEFT(N598,FIND("/",N598)-1)</f>
        <v>technology</v>
      </c>
      <c r="R598" t="str">
        <f>RIGHT(N598,LEN(N598)-FIND("/",N598))</f>
        <v>web</v>
      </c>
      <c r="S598" s="10">
        <f>(((J598/60)/60)/24)+DATE(1970,1,1)</f>
        <v>42646.896898148145</v>
      </c>
      <c r="T598" s="10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>
        <f>E599/L599</f>
        <v>10</v>
      </c>
      <c r="Q599" t="str">
        <f>LEFT(N599,FIND("/",N599)-1)</f>
        <v>technology</v>
      </c>
      <c r="R599" t="str">
        <f>RIGHT(N599,LEN(N599)-FIND("/",N599))</f>
        <v>web</v>
      </c>
      <c r="S599" s="10">
        <f>(((J599/60)/60)/24)+DATE(1970,1,1)</f>
        <v>42545.705266203702</v>
      </c>
      <c r="T599" s="10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>
        <f>E600/L600</f>
        <v>121.42857142857143</v>
      </c>
      <c r="Q600" t="str">
        <f>LEFT(N600,FIND("/",N600)-1)</f>
        <v>technology</v>
      </c>
      <c r="R600" t="str">
        <f>RIGHT(N600,LEN(N600)-FIND("/",N600))</f>
        <v>web</v>
      </c>
      <c r="S600" s="10">
        <f>(((J600/60)/60)/24)+DATE(1970,1,1)</f>
        <v>41948.00209490741</v>
      </c>
      <c r="T600" s="10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>
        <f>E601/L601</f>
        <v>15.5</v>
      </c>
      <c r="Q601" t="str">
        <f>LEFT(N601,FIND("/",N601)-1)</f>
        <v>technology</v>
      </c>
      <c r="R601" t="str">
        <f>RIGHT(N601,LEN(N601)-FIND("/",N601))</f>
        <v>web</v>
      </c>
      <c r="S601" s="10">
        <f>(((J601/60)/60)/24)+DATE(1970,1,1)</f>
        <v>42047.812523148154</v>
      </c>
      <c r="T601" s="10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>
        <f>E602/L602</f>
        <v>100</v>
      </c>
      <c r="Q602" t="str">
        <f>LEFT(N602,FIND("/",N602)-1)</f>
        <v>technology</v>
      </c>
      <c r="R602" t="str">
        <f>RIGHT(N602,LEN(N602)-FIND("/",N602))</f>
        <v>web</v>
      </c>
      <c r="S602" s="10">
        <f>(((J602/60)/60)/24)+DATE(1970,1,1)</f>
        <v>42073.798171296294</v>
      </c>
      <c r="T602" s="10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>
        <f>E603/L603</f>
        <v>23.333333333333332</v>
      </c>
      <c r="Q603" t="str">
        <f>LEFT(N603,FIND("/",N603)-1)</f>
        <v>technology</v>
      </c>
      <c r="R603" t="str">
        <f>RIGHT(N603,LEN(N603)-FIND("/",N603))</f>
        <v>web</v>
      </c>
      <c r="S603" s="10">
        <f>(((J603/60)/60)/24)+DATE(1970,1,1)</f>
        <v>41969.858090277776</v>
      </c>
      <c r="T603" s="10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t="e">
        <f>E604/L604</f>
        <v>#DIV/0!</v>
      </c>
      <c r="Q604" t="str">
        <f>LEFT(N604,FIND("/",N604)-1)</f>
        <v>technology</v>
      </c>
      <c r="R604" t="str">
        <f>RIGHT(N604,LEN(N604)-FIND("/",N604))</f>
        <v>web</v>
      </c>
      <c r="S604" s="10">
        <f>(((J604/60)/60)/24)+DATE(1970,1,1)</f>
        <v>42143.79415509259</v>
      </c>
      <c r="T604" s="10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>
        <f>E605/L605</f>
        <v>45.386153846153846</v>
      </c>
      <c r="Q605" t="str">
        <f>LEFT(N605,FIND("/",N605)-1)</f>
        <v>technology</v>
      </c>
      <c r="R605" t="str">
        <f>RIGHT(N605,LEN(N605)-FIND("/",N605))</f>
        <v>web</v>
      </c>
      <c r="S605" s="10">
        <f>(((J605/60)/60)/24)+DATE(1970,1,1)</f>
        <v>41835.639155092591</v>
      </c>
      <c r="T605" s="10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t="e">
        <f>E606/L606</f>
        <v>#DIV/0!</v>
      </c>
      <c r="Q606" t="str">
        <f>LEFT(N606,FIND("/",N606)-1)</f>
        <v>technology</v>
      </c>
      <c r="R606" t="str">
        <f>RIGHT(N606,LEN(N606)-FIND("/",N606))</f>
        <v>web</v>
      </c>
      <c r="S606" s="10">
        <f>(((J606/60)/60)/24)+DATE(1970,1,1)</f>
        <v>41849.035370370373</v>
      </c>
      <c r="T606" s="10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>
        <f>E607/L607</f>
        <v>16.375</v>
      </c>
      <c r="Q607" t="str">
        <f>LEFT(N607,FIND("/",N607)-1)</f>
        <v>technology</v>
      </c>
      <c r="R607" t="str">
        <f>RIGHT(N607,LEN(N607)-FIND("/",N607))</f>
        <v>web</v>
      </c>
      <c r="S607" s="10">
        <f>(((J607/60)/60)/24)+DATE(1970,1,1)</f>
        <v>42194.357731481476</v>
      </c>
      <c r="T607" s="10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>
        <f>E608/L608</f>
        <v>10</v>
      </c>
      <c r="Q608" t="str">
        <f>LEFT(N608,FIND("/",N608)-1)</f>
        <v>technology</v>
      </c>
      <c r="R608" t="str">
        <f>RIGHT(N608,LEN(N608)-FIND("/",N608))</f>
        <v>web</v>
      </c>
      <c r="S608" s="10">
        <f>(((J608/60)/60)/24)+DATE(1970,1,1)</f>
        <v>42102.650567129633</v>
      </c>
      <c r="T608" s="10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t="e">
        <f>E609/L609</f>
        <v>#DIV/0!</v>
      </c>
      <c r="Q609" t="str">
        <f>LEFT(N609,FIND("/",N609)-1)</f>
        <v>technology</v>
      </c>
      <c r="R609" t="str">
        <f>RIGHT(N609,LEN(N609)-FIND("/",N609))</f>
        <v>web</v>
      </c>
      <c r="S609" s="10">
        <f>(((J609/60)/60)/24)+DATE(1970,1,1)</f>
        <v>42300.825648148151</v>
      </c>
      <c r="T609" s="10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>
        <f>E610/L610</f>
        <v>292.2</v>
      </c>
      <c r="Q610" t="str">
        <f>LEFT(N610,FIND("/",N610)-1)</f>
        <v>technology</v>
      </c>
      <c r="R610" t="str">
        <f>RIGHT(N610,LEN(N610)-FIND("/",N610))</f>
        <v>web</v>
      </c>
      <c r="S610" s="10">
        <f>(((J610/60)/60)/24)+DATE(1970,1,1)</f>
        <v>42140.921064814815</v>
      </c>
      <c r="T610" s="10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>
        <f>E611/L611</f>
        <v>5</v>
      </c>
      <c r="Q611" t="str">
        <f>LEFT(N611,FIND("/",N611)-1)</f>
        <v>technology</v>
      </c>
      <c r="R611" t="str">
        <f>RIGHT(N611,LEN(N611)-FIND("/",N611))</f>
        <v>web</v>
      </c>
      <c r="S611" s="10">
        <f>(((J611/60)/60)/24)+DATE(1970,1,1)</f>
        <v>42307.034074074079</v>
      </c>
      <c r="T611" s="10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t="e">
        <f>E612/L612</f>
        <v>#DIV/0!</v>
      </c>
      <c r="Q612" t="str">
        <f>LEFT(N612,FIND("/",N612)-1)</f>
        <v>technology</v>
      </c>
      <c r="R612" t="str">
        <f>RIGHT(N612,LEN(N612)-FIND("/",N612))</f>
        <v>web</v>
      </c>
      <c r="S612" s="10">
        <f>(((J612/60)/60)/24)+DATE(1970,1,1)</f>
        <v>42086.83085648148</v>
      </c>
      <c r="T612" s="10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t="e">
        <f>E613/L613</f>
        <v>#DIV/0!</v>
      </c>
      <c r="Q613" t="str">
        <f>LEFT(N613,FIND("/",N613)-1)</f>
        <v>technology</v>
      </c>
      <c r="R613" t="str">
        <f>RIGHT(N613,LEN(N613)-FIND("/",N613))</f>
        <v>web</v>
      </c>
      <c r="S613" s="10">
        <f>(((J613/60)/60)/24)+DATE(1970,1,1)</f>
        <v>42328.560613425929</v>
      </c>
      <c r="T613" s="10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t="e">
        <f>E614/L614</f>
        <v>#DIV/0!</v>
      </c>
      <c r="Q614" t="str">
        <f>LEFT(N614,FIND("/",N614)-1)</f>
        <v>technology</v>
      </c>
      <c r="R614" t="str">
        <f>RIGHT(N614,LEN(N614)-FIND("/",N614))</f>
        <v>web</v>
      </c>
      <c r="S614" s="10">
        <f>(((J614/60)/60)/24)+DATE(1970,1,1)</f>
        <v>42585.031782407401</v>
      </c>
      <c r="T614" s="10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>
        <f>E615/L615</f>
        <v>105.93388429752066</v>
      </c>
      <c r="Q615" t="str">
        <f>LEFT(N615,FIND("/",N615)-1)</f>
        <v>technology</v>
      </c>
      <c r="R615" t="str">
        <f>RIGHT(N615,LEN(N615)-FIND("/",N615))</f>
        <v>web</v>
      </c>
      <c r="S615" s="10">
        <f>(((J615/60)/60)/24)+DATE(1970,1,1)</f>
        <v>42247.496759259258</v>
      </c>
      <c r="T615" s="10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t="e">
        <f>E616/L616</f>
        <v>#DIV/0!</v>
      </c>
      <c r="Q616" t="str">
        <f>LEFT(N616,FIND("/",N616)-1)</f>
        <v>technology</v>
      </c>
      <c r="R616" t="str">
        <f>RIGHT(N616,LEN(N616)-FIND("/",N616))</f>
        <v>web</v>
      </c>
      <c r="S616" s="10">
        <f>(((J616/60)/60)/24)+DATE(1970,1,1)</f>
        <v>42515.061805555553</v>
      </c>
      <c r="T616" s="10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t="e">
        <f>E617/L617</f>
        <v>#DIV/0!</v>
      </c>
      <c r="Q617" t="str">
        <f>LEFT(N617,FIND("/",N617)-1)</f>
        <v>technology</v>
      </c>
      <c r="R617" t="str">
        <f>RIGHT(N617,LEN(N617)-FIND("/",N617))</f>
        <v>web</v>
      </c>
      <c r="S617" s="10">
        <f>(((J617/60)/60)/24)+DATE(1970,1,1)</f>
        <v>42242.122210648144</v>
      </c>
      <c r="T617" s="10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t="e">
        <f>E618/L618</f>
        <v>#DIV/0!</v>
      </c>
      <c r="Q618" t="str">
        <f>LEFT(N618,FIND("/",N618)-1)</f>
        <v>technology</v>
      </c>
      <c r="R618" t="str">
        <f>RIGHT(N618,LEN(N618)-FIND("/",N618))</f>
        <v>web</v>
      </c>
      <c r="S618" s="10">
        <f>(((J618/60)/60)/24)+DATE(1970,1,1)</f>
        <v>42761.376238425932</v>
      </c>
      <c r="T618" s="10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>
        <f>E619/L619</f>
        <v>20</v>
      </c>
      <c r="Q619" t="str">
        <f>LEFT(N619,FIND("/",N619)-1)</f>
        <v>technology</v>
      </c>
      <c r="R619" t="str">
        <f>RIGHT(N619,LEN(N619)-FIND("/",N619))</f>
        <v>web</v>
      </c>
      <c r="S619" s="10">
        <f>(((J619/60)/60)/24)+DATE(1970,1,1)</f>
        <v>42087.343090277776</v>
      </c>
      <c r="T619" s="10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t="e">
        <f>E620/L620</f>
        <v>#DIV/0!</v>
      </c>
      <c r="Q620" t="str">
        <f>LEFT(N620,FIND("/",N620)-1)</f>
        <v>technology</v>
      </c>
      <c r="R620" t="str">
        <f>RIGHT(N620,LEN(N620)-FIND("/",N620))</f>
        <v>web</v>
      </c>
      <c r="S620" s="10">
        <f>(((J620/60)/60)/24)+DATE(1970,1,1)</f>
        <v>42317.810219907406</v>
      </c>
      <c r="T620" s="10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>
        <f>E621/L621</f>
        <v>1</v>
      </c>
      <c r="Q621" t="str">
        <f>LEFT(N621,FIND("/",N621)-1)</f>
        <v>technology</v>
      </c>
      <c r="R621" t="str">
        <f>RIGHT(N621,LEN(N621)-FIND("/",N621))</f>
        <v>web</v>
      </c>
      <c r="S621" s="10">
        <f>(((J621/60)/60)/24)+DATE(1970,1,1)</f>
        <v>41908.650347222225</v>
      </c>
      <c r="T621" s="10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>
        <f>E622/L622</f>
        <v>300</v>
      </c>
      <c r="Q622" t="str">
        <f>LEFT(N622,FIND("/",N622)-1)</f>
        <v>technology</v>
      </c>
      <c r="R622" t="str">
        <f>RIGHT(N622,LEN(N622)-FIND("/",N622))</f>
        <v>web</v>
      </c>
      <c r="S622" s="10">
        <f>(((J622/60)/60)/24)+DATE(1970,1,1)</f>
        <v>41831.716874999998</v>
      </c>
      <c r="T622" s="10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>
        <f>E623/L623</f>
        <v>87</v>
      </c>
      <c r="Q623" t="str">
        <f>LEFT(N623,FIND("/",N623)-1)</f>
        <v>technology</v>
      </c>
      <c r="R623" t="str">
        <f>RIGHT(N623,LEN(N623)-FIND("/",N623))</f>
        <v>web</v>
      </c>
      <c r="S623" s="10">
        <f>(((J623/60)/60)/24)+DATE(1970,1,1)</f>
        <v>42528.987696759257</v>
      </c>
      <c r="T623" s="10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>
        <f>E624/L624</f>
        <v>37.888888888888886</v>
      </c>
      <c r="Q624" t="str">
        <f>LEFT(N624,FIND("/",N624)-1)</f>
        <v>technology</v>
      </c>
      <c r="R624" t="str">
        <f>RIGHT(N624,LEN(N624)-FIND("/",N624))</f>
        <v>web</v>
      </c>
      <c r="S624" s="10">
        <f>(((J624/60)/60)/24)+DATE(1970,1,1)</f>
        <v>42532.774745370371</v>
      </c>
      <c r="T624" s="10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t="e">
        <f>E625/L625</f>
        <v>#DIV/0!</v>
      </c>
      <c r="Q625" t="str">
        <f>LEFT(N625,FIND("/",N625)-1)</f>
        <v>technology</v>
      </c>
      <c r="R625" t="str">
        <f>RIGHT(N625,LEN(N625)-FIND("/",N625))</f>
        <v>web</v>
      </c>
      <c r="S625" s="10">
        <f>(((J625/60)/60)/24)+DATE(1970,1,1)</f>
        <v>42122.009224537032</v>
      </c>
      <c r="T625" s="10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t="e">
        <f>E626/L626</f>
        <v>#DIV/0!</v>
      </c>
      <c r="Q626" t="str">
        <f>LEFT(N626,FIND("/",N626)-1)</f>
        <v>technology</v>
      </c>
      <c r="R626" t="str">
        <f>RIGHT(N626,LEN(N626)-FIND("/",N626))</f>
        <v>web</v>
      </c>
      <c r="S626" s="10">
        <f>(((J626/60)/60)/24)+DATE(1970,1,1)</f>
        <v>42108.988900462966</v>
      </c>
      <c r="T626" s="10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t="e">
        <f>E627/L627</f>
        <v>#DIV/0!</v>
      </c>
      <c r="Q627" t="str">
        <f>LEFT(N627,FIND("/",N627)-1)</f>
        <v>technology</v>
      </c>
      <c r="R627" t="str">
        <f>RIGHT(N627,LEN(N627)-FIND("/",N627))</f>
        <v>web</v>
      </c>
      <c r="S627" s="10">
        <f>(((J627/60)/60)/24)+DATE(1970,1,1)</f>
        <v>42790.895567129628</v>
      </c>
      <c r="T627" s="10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>
        <f>E628/L628</f>
        <v>111.41025641025641</v>
      </c>
      <c r="Q628" t="str">
        <f>LEFT(N628,FIND("/",N628)-1)</f>
        <v>technology</v>
      </c>
      <c r="R628" t="str">
        <f>RIGHT(N628,LEN(N628)-FIND("/",N628))</f>
        <v>web</v>
      </c>
      <c r="S628" s="10">
        <f>(((J628/60)/60)/24)+DATE(1970,1,1)</f>
        <v>42198.559479166666</v>
      </c>
      <c r="T628" s="10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>
        <f>E629/L629</f>
        <v>90</v>
      </c>
      <c r="Q629" t="str">
        <f>LEFT(N629,FIND("/",N629)-1)</f>
        <v>technology</v>
      </c>
      <c r="R629" t="str">
        <f>RIGHT(N629,LEN(N629)-FIND("/",N629))</f>
        <v>web</v>
      </c>
      <c r="S629" s="10">
        <f>(((J629/60)/60)/24)+DATE(1970,1,1)</f>
        <v>42384.306840277779</v>
      </c>
      <c r="T629" s="10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t="e">
        <f>E630/L630</f>
        <v>#DIV/0!</v>
      </c>
      <c r="Q630" t="str">
        <f>LEFT(N630,FIND("/",N630)-1)</f>
        <v>technology</v>
      </c>
      <c r="R630" t="str">
        <f>RIGHT(N630,LEN(N630)-FIND("/",N630))</f>
        <v>web</v>
      </c>
      <c r="S630" s="10">
        <f>(((J630/60)/60)/24)+DATE(1970,1,1)</f>
        <v>41803.692789351851</v>
      </c>
      <c r="T630" s="10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>
        <f>E631/L631</f>
        <v>116.66666666666667</v>
      </c>
      <c r="Q631" t="str">
        <f>LEFT(N631,FIND("/",N631)-1)</f>
        <v>technology</v>
      </c>
      <c r="R631" t="str">
        <f>RIGHT(N631,LEN(N631)-FIND("/",N631))</f>
        <v>web</v>
      </c>
      <c r="S631" s="10">
        <f>(((J631/60)/60)/24)+DATE(1970,1,1)</f>
        <v>42474.637824074074</v>
      </c>
      <c r="T631" s="10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>
        <f>E632/L632</f>
        <v>10</v>
      </c>
      <c r="Q632" t="str">
        <f>LEFT(N632,FIND("/",N632)-1)</f>
        <v>technology</v>
      </c>
      <c r="R632" t="str">
        <f>RIGHT(N632,LEN(N632)-FIND("/",N632))</f>
        <v>web</v>
      </c>
      <c r="S632" s="10">
        <f>(((J632/60)/60)/24)+DATE(1970,1,1)</f>
        <v>42223.619456018518</v>
      </c>
      <c r="T632" s="10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>
        <f>E633/L633</f>
        <v>76.666666666666671</v>
      </c>
      <c r="Q633" t="str">
        <f>LEFT(N633,FIND("/",N633)-1)</f>
        <v>technology</v>
      </c>
      <c r="R633" t="str">
        <f>RIGHT(N633,LEN(N633)-FIND("/",N633))</f>
        <v>web</v>
      </c>
      <c r="S633" s="10">
        <f>(((J633/60)/60)/24)+DATE(1970,1,1)</f>
        <v>42489.772326388891</v>
      </c>
      <c r="T633" s="10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t="e">
        <f>E634/L634</f>
        <v>#DIV/0!</v>
      </c>
      <c r="Q634" t="str">
        <f>LEFT(N634,FIND("/",N634)-1)</f>
        <v>technology</v>
      </c>
      <c r="R634" t="str">
        <f>RIGHT(N634,LEN(N634)-FIND("/",N634))</f>
        <v>web</v>
      </c>
      <c r="S634" s="10">
        <f>(((J634/60)/60)/24)+DATE(1970,1,1)</f>
        <v>42303.659317129626</v>
      </c>
      <c r="T634" s="10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>
        <f>E635/L635</f>
        <v>49.8</v>
      </c>
      <c r="Q635" t="str">
        <f>LEFT(N635,FIND("/",N635)-1)</f>
        <v>technology</v>
      </c>
      <c r="R635" t="str">
        <f>RIGHT(N635,LEN(N635)-FIND("/",N635))</f>
        <v>web</v>
      </c>
      <c r="S635" s="10">
        <f>(((J635/60)/60)/24)+DATE(1970,1,1)</f>
        <v>42507.29932870371</v>
      </c>
      <c r="T635" s="10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>
        <f>E636/L636</f>
        <v>1</v>
      </c>
      <c r="Q636" t="str">
        <f>LEFT(N636,FIND("/",N636)-1)</f>
        <v>technology</v>
      </c>
      <c r="R636" t="str">
        <f>RIGHT(N636,LEN(N636)-FIND("/",N636))</f>
        <v>web</v>
      </c>
      <c r="S636" s="10">
        <f>(((J636/60)/60)/24)+DATE(1970,1,1)</f>
        <v>42031.928576388891</v>
      </c>
      <c r="T636" s="10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>
        <f>E637/L637</f>
        <v>2</v>
      </c>
      <c r="Q637" t="str">
        <f>LEFT(N637,FIND("/",N637)-1)</f>
        <v>technology</v>
      </c>
      <c r="R637" t="str">
        <f>RIGHT(N637,LEN(N637)-FIND("/",N637))</f>
        <v>web</v>
      </c>
      <c r="S637" s="10">
        <f>(((J637/60)/60)/24)+DATE(1970,1,1)</f>
        <v>42076.092152777783</v>
      </c>
      <c r="T637" s="10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>
        <f>E638/L638</f>
        <v>4</v>
      </c>
      <c r="Q638" t="str">
        <f>LEFT(N638,FIND("/",N638)-1)</f>
        <v>technology</v>
      </c>
      <c r="R638" t="str">
        <f>RIGHT(N638,LEN(N638)-FIND("/",N638))</f>
        <v>web</v>
      </c>
      <c r="S638" s="10">
        <f>(((J638/60)/60)/24)+DATE(1970,1,1)</f>
        <v>42131.455439814818</v>
      </c>
      <c r="T638" s="10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t="e">
        <f>E639/L639</f>
        <v>#DIV/0!</v>
      </c>
      <c r="Q639" t="str">
        <f>LEFT(N639,FIND("/",N639)-1)</f>
        <v>technology</v>
      </c>
      <c r="R639" t="str">
        <f>RIGHT(N639,LEN(N639)-FIND("/",N639))</f>
        <v>web</v>
      </c>
      <c r="S639" s="10">
        <f>(((J639/60)/60)/24)+DATE(1970,1,1)</f>
        <v>42762.962013888886</v>
      </c>
      <c r="T639" s="10">
        <f>(((I639/60)/60)/24)+DATE(1970,1,1)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>
        <f>E640/L640</f>
        <v>3</v>
      </c>
      <c r="Q640" t="str">
        <f>LEFT(N640,FIND("/",N640)-1)</f>
        <v>technology</v>
      </c>
      <c r="R640" t="str">
        <f>RIGHT(N640,LEN(N640)-FIND("/",N640))</f>
        <v>web</v>
      </c>
      <c r="S640" s="10">
        <f>(((J640/60)/60)/24)+DATE(1970,1,1)</f>
        <v>42759.593310185184</v>
      </c>
      <c r="T640" s="10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>
        <f>E641/L641</f>
        <v>1</v>
      </c>
      <c r="Q641" t="str">
        <f>LEFT(N641,FIND("/",N641)-1)</f>
        <v>technology</v>
      </c>
      <c r="R641" t="str">
        <f>RIGHT(N641,LEN(N641)-FIND("/",N641))</f>
        <v>web</v>
      </c>
      <c r="S641" s="10">
        <f>(((J641/60)/60)/24)+DATE(1970,1,1)</f>
        <v>41865.583275462966</v>
      </c>
      <c r="T641" s="10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>
        <f>E642/L642</f>
        <v>50.5</v>
      </c>
      <c r="Q642" t="str">
        <f>LEFT(N642,FIND("/",N642)-1)</f>
        <v>technology</v>
      </c>
      <c r="R642" t="str">
        <f>RIGHT(N642,LEN(N642)-FIND("/",N642))</f>
        <v>wearables</v>
      </c>
      <c r="S642" s="10">
        <f>(((J642/60)/60)/24)+DATE(1970,1,1)</f>
        <v>42683.420312500006</v>
      </c>
      <c r="T642" s="10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>
        <f>E643/L643</f>
        <v>151.31746031746033</v>
      </c>
      <c r="Q643" t="str">
        <f>LEFT(N643,FIND("/",N643)-1)</f>
        <v>technology</v>
      </c>
      <c r="R643" t="str">
        <f>RIGHT(N643,LEN(N643)-FIND("/",N643))</f>
        <v>wearables</v>
      </c>
      <c r="S643" s="10">
        <f>(((J643/60)/60)/24)+DATE(1970,1,1)</f>
        <v>42199.57</v>
      </c>
      <c r="T643" s="10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>
        <f>E644/L644</f>
        <v>134.3592456301748</v>
      </c>
      <c r="Q644" t="str">
        <f>LEFT(N644,FIND("/",N644)-1)</f>
        <v>technology</v>
      </c>
      <c r="R644" t="str">
        <f>RIGHT(N644,LEN(N644)-FIND("/",N644))</f>
        <v>wearables</v>
      </c>
      <c r="S644" s="10">
        <f>(((J644/60)/60)/24)+DATE(1970,1,1)</f>
        <v>42199.651319444441</v>
      </c>
      <c r="T644" s="10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>
        <f>E645/L645</f>
        <v>174.02631578947367</v>
      </c>
      <c r="Q645" t="str">
        <f>LEFT(N645,FIND("/",N645)-1)</f>
        <v>technology</v>
      </c>
      <c r="R645" t="str">
        <f>RIGHT(N645,LEN(N645)-FIND("/",N645))</f>
        <v>wearables</v>
      </c>
      <c r="S645" s="10">
        <f>(((J645/60)/60)/24)+DATE(1970,1,1)</f>
        <v>42100.642071759255</v>
      </c>
      <c r="T645" s="10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>
        <f>E646/L646</f>
        <v>73.486268364348675</v>
      </c>
      <c r="Q646" t="str">
        <f>LEFT(N646,FIND("/",N646)-1)</f>
        <v>technology</v>
      </c>
      <c r="R646" t="str">
        <f>RIGHT(N646,LEN(N646)-FIND("/",N646))</f>
        <v>wearables</v>
      </c>
      <c r="S646" s="10">
        <f>(((J646/60)/60)/24)+DATE(1970,1,1)</f>
        <v>41898.665960648148</v>
      </c>
      <c r="T646" s="10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>
        <f>E647/L647</f>
        <v>23.518987341772153</v>
      </c>
      <c r="Q647" t="str">
        <f>LEFT(N647,FIND("/",N647)-1)</f>
        <v>technology</v>
      </c>
      <c r="R647" t="str">
        <f>RIGHT(N647,LEN(N647)-FIND("/",N647))</f>
        <v>wearables</v>
      </c>
      <c r="S647" s="10">
        <f>(((J647/60)/60)/24)+DATE(1970,1,1)</f>
        <v>42564.026319444441</v>
      </c>
      <c r="T647" s="10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>
        <f>E648/L648</f>
        <v>39.074444444444445</v>
      </c>
      <c r="Q648" t="str">
        <f>LEFT(N648,FIND("/",N648)-1)</f>
        <v>technology</v>
      </c>
      <c r="R648" t="str">
        <f>RIGHT(N648,LEN(N648)-FIND("/",N648))</f>
        <v>wearables</v>
      </c>
      <c r="S648" s="10">
        <f>(((J648/60)/60)/24)+DATE(1970,1,1)</f>
        <v>41832.852627314816</v>
      </c>
      <c r="T648" s="10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>
        <f>E649/L649</f>
        <v>125.94117647058823</v>
      </c>
      <c r="Q649" t="str">
        <f>LEFT(N649,FIND("/",N649)-1)</f>
        <v>technology</v>
      </c>
      <c r="R649" t="str">
        <f>RIGHT(N649,LEN(N649)-FIND("/",N649))</f>
        <v>wearables</v>
      </c>
      <c r="S649" s="10">
        <f>(((J649/60)/60)/24)+DATE(1970,1,1)</f>
        <v>42416.767928240741</v>
      </c>
      <c r="T649" s="10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>
        <f>E650/L650</f>
        <v>1644</v>
      </c>
      <c r="Q650" t="str">
        <f>LEFT(N650,FIND("/",N650)-1)</f>
        <v>technology</v>
      </c>
      <c r="R650" t="str">
        <f>RIGHT(N650,LEN(N650)-FIND("/",N650))</f>
        <v>wearables</v>
      </c>
      <c r="S650" s="10">
        <f>(((J650/60)/60)/24)+DATE(1970,1,1)</f>
        <v>41891.693379629629</v>
      </c>
      <c r="T650" s="10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>
        <f>E651/L651</f>
        <v>42.670731707317074</v>
      </c>
      <c r="Q651" t="str">
        <f>LEFT(N651,FIND("/",N651)-1)</f>
        <v>technology</v>
      </c>
      <c r="R651" t="str">
        <f>RIGHT(N651,LEN(N651)-FIND("/",N651))</f>
        <v>wearables</v>
      </c>
      <c r="S651" s="10">
        <f>(((J651/60)/60)/24)+DATE(1970,1,1)</f>
        <v>41877.912187499998</v>
      </c>
      <c r="T651" s="10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>
        <f>E652/L652</f>
        <v>35.125</v>
      </c>
      <c r="Q652" t="str">
        <f>LEFT(N652,FIND("/",N652)-1)</f>
        <v>technology</v>
      </c>
      <c r="R652" t="str">
        <f>RIGHT(N652,LEN(N652)-FIND("/",N652))</f>
        <v>wearables</v>
      </c>
      <c r="S652" s="10">
        <f>(((J652/60)/60)/24)+DATE(1970,1,1)</f>
        <v>41932.036851851852</v>
      </c>
      <c r="T652" s="10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>
        <f>E653/L653</f>
        <v>239.35238095238094</v>
      </c>
      <c r="Q653" t="str">
        <f>LEFT(N653,FIND("/",N653)-1)</f>
        <v>technology</v>
      </c>
      <c r="R653" t="str">
        <f>RIGHT(N653,LEN(N653)-FIND("/",N653))</f>
        <v>wearables</v>
      </c>
      <c r="S653" s="10">
        <f>(((J653/60)/60)/24)+DATE(1970,1,1)</f>
        <v>41956.017488425925</v>
      </c>
      <c r="T653" s="10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>
        <f>E654/L654</f>
        <v>107.64285714285714</v>
      </c>
      <c r="Q654" t="str">
        <f>LEFT(N654,FIND("/",N654)-1)</f>
        <v>technology</v>
      </c>
      <c r="R654" t="str">
        <f>RIGHT(N654,LEN(N654)-FIND("/",N654))</f>
        <v>wearables</v>
      </c>
      <c r="S654" s="10">
        <f>(((J654/60)/60)/24)+DATE(1970,1,1)</f>
        <v>42675.690393518518</v>
      </c>
      <c r="T654" s="10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>
        <f>E655/L655</f>
        <v>95.830623306233065</v>
      </c>
      <c r="Q655" t="str">
        <f>LEFT(N655,FIND("/",N655)-1)</f>
        <v>technology</v>
      </c>
      <c r="R655" t="str">
        <f>RIGHT(N655,LEN(N655)-FIND("/",N655))</f>
        <v>wearables</v>
      </c>
      <c r="S655" s="10">
        <f>(((J655/60)/60)/24)+DATE(1970,1,1)</f>
        <v>42199.618518518517</v>
      </c>
      <c r="T655" s="10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>
        <f>E656/L656</f>
        <v>31.663376110562684</v>
      </c>
      <c r="Q656" t="str">
        <f>LEFT(N656,FIND("/",N656)-1)</f>
        <v>technology</v>
      </c>
      <c r="R656" t="str">
        <f>RIGHT(N656,LEN(N656)-FIND("/",N656))</f>
        <v>wearables</v>
      </c>
      <c r="S656" s="10">
        <f>(((J656/60)/60)/24)+DATE(1970,1,1)</f>
        <v>42163.957326388889</v>
      </c>
      <c r="T656" s="10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>
        <f>E657/L657</f>
        <v>42.886861313868614</v>
      </c>
      <c r="Q657" t="str">
        <f>LEFT(N657,FIND("/",N657)-1)</f>
        <v>technology</v>
      </c>
      <c r="R657" t="str">
        <f>RIGHT(N657,LEN(N657)-FIND("/",N657))</f>
        <v>wearables</v>
      </c>
      <c r="S657" s="10">
        <f>(((J657/60)/60)/24)+DATE(1970,1,1)</f>
        <v>42045.957314814819</v>
      </c>
      <c r="T657" s="10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>
        <f>E658/L658</f>
        <v>122.73563218390805</v>
      </c>
      <c r="Q658" t="str">
        <f>LEFT(N658,FIND("/",N658)-1)</f>
        <v>technology</v>
      </c>
      <c r="R658" t="str">
        <f>RIGHT(N658,LEN(N658)-FIND("/",N658))</f>
        <v>wearables</v>
      </c>
      <c r="S658" s="10">
        <f>(((J658/60)/60)/24)+DATE(1970,1,1)</f>
        <v>42417.804618055554</v>
      </c>
      <c r="T658" s="10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>
        <f>E659/L659</f>
        <v>190.45454545454547</v>
      </c>
      <c r="Q659" t="str">
        <f>LEFT(N659,FIND("/",N659)-1)</f>
        <v>technology</v>
      </c>
      <c r="R659" t="str">
        <f>RIGHT(N659,LEN(N659)-FIND("/",N659))</f>
        <v>wearables</v>
      </c>
      <c r="S659" s="10">
        <f>(((J659/60)/60)/24)+DATE(1970,1,1)</f>
        <v>42331.84574074074</v>
      </c>
      <c r="T659" s="10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>
        <f>E660/L660</f>
        <v>109.33695652173913</v>
      </c>
      <c r="Q660" t="str">
        <f>LEFT(N660,FIND("/",N660)-1)</f>
        <v>technology</v>
      </c>
      <c r="R660" t="str">
        <f>RIGHT(N660,LEN(N660)-FIND("/",N660))</f>
        <v>wearables</v>
      </c>
      <c r="S660" s="10">
        <f>(((J660/60)/60)/24)+DATE(1970,1,1)</f>
        <v>42179.160752314812</v>
      </c>
      <c r="T660" s="10">
        <f>(((I660/60)/60)/24)+DATE(1970,1,1)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>
        <f>E661/L661</f>
        <v>143.66666666666666</v>
      </c>
      <c r="Q661" t="str">
        <f>LEFT(N661,FIND("/",N661)-1)</f>
        <v>technology</v>
      </c>
      <c r="R661" t="str">
        <f>RIGHT(N661,LEN(N661)-FIND("/",N661))</f>
        <v>wearables</v>
      </c>
      <c r="S661" s="10">
        <f>(((J661/60)/60)/24)+DATE(1970,1,1)</f>
        <v>42209.593692129631</v>
      </c>
      <c r="T661" s="10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>
        <f>E662/L662</f>
        <v>84.944444444444443</v>
      </c>
      <c r="Q662" t="str">
        <f>LEFT(N662,FIND("/",N662)-1)</f>
        <v>technology</v>
      </c>
      <c r="R662" t="str">
        <f>RIGHT(N662,LEN(N662)-FIND("/",N662))</f>
        <v>wearables</v>
      </c>
      <c r="S662" s="10">
        <f>(((J662/60)/60)/24)+DATE(1970,1,1)</f>
        <v>41922.741655092592</v>
      </c>
      <c r="T662" s="10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>
        <f>E663/L663</f>
        <v>10.555555555555555</v>
      </c>
      <c r="Q663" t="str">
        <f>LEFT(N663,FIND("/",N663)-1)</f>
        <v>technology</v>
      </c>
      <c r="R663" t="str">
        <f>RIGHT(N663,LEN(N663)-FIND("/",N663))</f>
        <v>wearables</v>
      </c>
      <c r="S663" s="10">
        <f>(((J663/60)/60)/24)+DATE(1970,1,1)</f>
        <v>42636.645358796297</v>
      </c>
      <c r="T663" s="10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>
        <f>E664/L664</f>
        <v>39</v>
      </c>
      <c r="Q664" t="str">
        <f>LEFT(N664,FIND("/",N664)-1)</f>
        <v>technology</v>
      </c>
      <c r="R664" t="str">
        <f>RIGHT(N664,LEN(N664)-FIND("/",N664))</f>
        <v>wearables</v>
      </c>
      <c r="S664" s="10">
        <f>(((J664/60)/60)/24)+DATE(1970,1,1)</f>
        <v>41990.438043981485</v>
      </c>
      <c r="T664" s="10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>
        <f>E665/L665</f>
        <v>100</v>
      </c>
      <c r="Q665" t="str">
        <f>LEFT(N665,FIND("/",N665)-1)</f>
        <v>technology</v>
      </c>
      <c r="R665" t="str">
        <f>RIGHT(N665,LEN(N665)-FIND("/",N665))</f>
        <v>wearables</v>
      </c>
      <c r="S665" s="10">
        <f>(((J665/60)/60)/24)+DATE(1970,1,1)</f>
        <v>42173.843240740738</v>
      </c>
      <c r="T665" s="10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>
        <f>E666/L666</f>
        <v>31.172413793103448</v>
      </c>
      <c r="Q666" t="str">
        <f>LEFT(N666,FIND("/",N666)-1)</f>
        <v>technology</v>
      </c>
      <c r="R666" t="str">
        <f>RIGHT(N666,LEN(N666)-FIND("/",N666))</f>
        <v>wearables</v>
      </c>
      <c r="S666" s="10">
        <f>(((J666/60)/60)/24)+DATE(1970,1,1)</f>
        <v>42077.666377314818</v>
      </c>
      <c r="T666" s="10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>
        <f>E667/L667</f>
        <v>155.33333333333334</v>
      </c>
      <c r="Q667" t="str">
        <f>LEFT(N667,FIND("/",N667)-1)</f>
        <v>technology</v>
      </c>
      <c r="R667" t="str">
        <f>RIGHT(N667,LEN(N667)-FIND("/",N667))</f>
        <v>wearables</v>
      </c>
      <c r="S667" s="10">
        <f>(((J667/60)/60)/24)+DATE(1970,1,1)</f>
        <v>42688.711354166662</v>
      </c>
      <c r="T667" s="10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>
        <f>E668/L668</f>
        <v>2</v>
      </c>
      <c r="Q668" t="str">
        <f>LEFT(N668,FIND("/",N668)-1)</f>
        <v>technology</v>
      </c>
      <c r="R668" t="str">
        <f>RIGHT(N668,LEN(N668)-FIND("/",N668))</f>
        <v>wearables</v>
      </c>
      <c r="S668" s="10">
        <f>(((J668/60)/60)/24)+DATE(1970,1,1)</f>
        <v>41838.832152777781</v>
      </c>
      <c r="T668" s="10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>
        <f>E669/L669</f>
        <v>178.92857142857142</v>
      </c>
      <c r="Q669" t="str">
        <f>LEFT(N669,FIND("/",N669)-1)</f>
        <v>technology</v>
      </c>
      <c r="R669" t="str">
        <f>RIGHT(N669,LEN(N669)-FIND("/",N669))</f>
        <v>wearables</v>
      </c>
      <c r="S669" s="10">
        <f>(((J669/60)/60)/24)+DATE(1970,1,1)</f>
        <v>42632.373414351852</v>
      </c>
      <c r="T669" s="10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>
        <f>E670/L670</f>
        <v>27.36</v>
      </c>
      <c r="Q670" t="str">
        <f>LEFT(N670,FIND("/",N670)-1)</f>
        <v>technology</v>
      </c>
      <c r="R670" t="str">
        <f>RIGHT(N670,LEN(N670)-FIND("/",N670))</f>
        <v>wearables</v>
      </c>
      <c r="S670" s="10">
        <f>(((J670/60)/60)/24)+DATE(1970,1,1)</f>
        <v>42090.831273148149</v>
      </c>
      <c r="T670" s="10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>
        <f>E671/L671</f>
        <v>1536.25</v>
      </c>
      <c r="Q671" t="str">
        <f>LEFT(N671,FIND("/",N671)-1)</f>
        <v>technology</v>
      </c>
      <c r="R671" t="str">
        <f>RIGHT(N671,LEN(N671)-FIND("/",N671))</f>
        <v>wearables</v>
      </c>
      <c r="S671" s="10">
        <f>(((J671/60)/60)/24)+DATE(1970,1,1)</f>
        <v>42527.625671296293</v>
      </c>
      <c r="T671" s="10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>
        <f>E672/L672</f>
        <v>84.99677419354839</v>
      </c>
      <c r="Q672" t="str">
        <f>LEFT(N672,FIND("/",N672)-1)</f>
        <v>technology</v>
      </c>
      <c r="R672" t="str">
        <f>RIGHT(N672,LEN(N672)-FIND("/",N672))</f>
        <v>wearables</v>
      </c>
      <c r="S672" s="10">
        <f>(((J672/60)/60)/24)+DATE(1970,1,1)</f>
        <v>42506.709722222222</v>
      </c>
      <c r="T672" s="10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>
        <f>E673/L673</f>
        <v>788.5333333333333</v>
      </c>
      <c r="Q673" t="str">
        <f>LEFT(N673,FIND("/",N673)-1)</f>
        <v>technology</v>
      </c>
      <c r="R673" t="str">
        <f>RIGHT(N673,LEN(N673)-FIND("/",N673))</f>
        <v>wearables</v>
      </c>
      <c r="S673" s="10">
        <f>(((J673/60)/60)/24)+DATE(1970,1,1)</f>
        <v>41984.692731481482</v>
      </c>
      <c r="T673" s="10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>
        <f>E674/L674</f>
        <v>50.29767441860465</v>
      </c>
      <c r="Q674" t="str">
        <f>LEFT(N674,FIND("/",N674)-1)</f>
        <v>technology</v>
      </c>
      <c r="R674" t="str">
        <f>RIGHT(N674,LEN(N674)-FIND("/",N674))</f>
        <v>wearables</v>
      </c>
      <c r="S674" s="10">
        <f>(((J674/60)/60)/24)+DATE(1970,1,1)</f>
        <v>41974.219490740739</v>
      </c>
      <c r="T674" s="10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>
        <f>E675/L675</f>
        <v>68.333333333333329</v>
      </c>
      <c r="Q675" t="str">
        <f>LEFT(N675,FIND("/",N675)-1)</f>
        <v>technology</v>
      </c>
      <c r="R675" t="str">
        <f>RIGHT(N675,LEN(N675)-FIND("/",N675))</f>
        <v>wearables</v>
      </c>
      <c r="S675" s="10">
        <f>(((J675/60)/60)/24)+DATE(1970,1,1)</f>
        <v>41838.840474537035</v>
      </c>
      <c r="T675" s="10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>
        <f>E676/L676</f>
        <v>7.5</v>
      </c>
      <c r="Q676" t="str">
        <f>LEFT(N676,FIND("/",N676)-1)</f>
        <v>technology</v>
      </c>
      <c r="R676" t="str">
        <f>RIGHT(N676,LEN(N676)-FIND("/",N676))</f>
        <v>wearables</v>
      </c>
      <c r="S676" s="10">
        <f>(((J676/60)/60)/24)+DATE(1970,1,1)</f>
        <v>41803.116053240738</v>
      </c>
      <c r="T676" s="10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>
        <f>E677/L677</f>
        <v>34.269230769230766</v>
      </c>
      <c r="Q677" t="str">
        <f>LEFT(N677,FIND("/",N677)-1)</f>
        <v>technology</v>
      </c>
      <c r="R677" t="str">
        <f>RIGHT(N677,LEN(N677)-FIND("/",N677))</f>
        <v>wearables</v>
      </c>
      <c r="S677" s="10">
        <f>(((J677/60)/60)/24)+DATE(1970,1,1)</f>
        <v>41975.930601851855</v>
      </c>
      <c r="T677" s="10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>
        <f>E678/L678</f>
        <v>61.291666666666664</v>
      </c>
      <c r="Q678" t="str">
        <f>LEFT(N678,FIND("/",N678)-1)</f>
        <v>technology</v>
      </c>
      <c r="R678" t="str">
        <f>RIGHT(N678,LEN(N678)-FIND("/",N678))</f>
        <v>wearables</v>
      </c>
      <c r="S678" s="10">
        <f>(((J678/60)/60)/24)+DATE(1970,1,1)</f>
        <v>42012.768298611118</v>
      </c>
      <c r="T678" s="10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>
        <f>E679/L679</f>
        <v>133.25</v>
      </c>
      <c r="Q679" t="str">
        <f>LEFT(N679,FIND("/",N679)-1)</f>
        <v>technology</v>
      </c>
      <c r="R679" t="str">
        <f>RIGHT(N679,LEN(N679)-FIND("/",N679))</f>
        <v>wearables</v>
      </c>
      <c r="S679" s="10">
        <f>(((J679/60)/60)/24)+DATE(1970,1,1)</f>
        <v>42504.403877314813</v>
      </c>
      <c r="T679" s="10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>
        <f>E680/L680</f>
        <v>65.17647058823529</v>
      </c>
      <c r="Q680" t="str">
        <f>LEFT(N680,FIND("/",N680)-1)</f>
        <v>technology</v>
      </c>
      <c r="R680" t="str">
        <f>RIGHT(N680,LEN(N680)-FIND("/",N680))</f>
        <v>wearables</v>
      </c>
      <c r="S680" s="10">
        <f>(((J680/60)/60)/24)+DATE(1970,1,1)</f>
        <v>42481.376597222217</v>
      </c>
      <c r="T680" s="10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>
        <f>E681/L681</f>
        <v>93.90425531914893</v>
      </c>
      <c r="Q681" t="str">
        <f>LEFT(N681,FIND("/",N681)-1)</f>
        <v>technology</v>
      </c>
      <c r="R681" t="str">
        <f>RIGHT(N681,LEN(N681)-FIND("/",N681))</f>
        <v>wearables</v>
      </c>
      <c r="S681" s="10">
        <f>(((J681/60)/60)/24)+DATE(1970,1,1)</f>
        <v>42556.695706018523</v>
      </c>
      <c r="T681" s="10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>
        <f>E682/L682</f>
        <v>150.65116279069767</v>
      </c>
      <c r="Q682" t="str">
        <f>LEFT(N682,FIND("/",N682)-1)</f>
        <v>technology</v>
      </c>
      <c r="R682" t="str">
        <f>RIGHT(N682,LEN(N682)-FIND("/",N682))</f>
        <v>wearables</v>
      </c>
      <c r="S682" s="10">
        <f>(((J682/60)/60)/24)+DATE(1970,1,1)</f>
        <v>41864.501516203702</v>
      </c>
      <c r="T682" s="10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>
        <f>E683/L683</f>
        <v>1</v>
      </c>
      <c r="Q683" t="str">
        <f>LEFT(N683,FIND("/",N683)-1)</f>
        <v>technology</v>
      </c>
      <c r="R683" t="str">
        <f>RIGHT(N683,LEN(N683)-FIND("/",N683))</f>
        <v>wearables</v>
      </c>
      <c r="S683" s="10">
        <f>(((J683/60)/60)/24)+DATE(1970,1,1)</f>
        <v>42639.805601851855</v>
      </c>
      <c r="T683" s="10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>
        <f>E684/L684</f>
        <v>13.25</v>
      </c>
      <c r="Q684" t="str">
        <f>LEFT(N684,FIND("/",N684)-1)</f>
        <v>technology</v>
      </c>
      <c r="R684" t="str">
        <f>RIGHT(N684,LEN(N684)-FIND("/",N684))</f>
        <v>wearables</v>
      </c>
      <c r="S684" s="10">
        <f>(((J684/60)/60)/24)+DATE(1970,1,1)</f>
        <v>42778.765300925923</v>
      </c>
      <c r="T684" s="10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>
        <f>E685/L685</f>
        <v>99.333333333333329</v>
      </c>
      <c r="Q685" t="str">
        <f>LEFT(N685,FIND("/",N685)-1)</f>
        <v>technology</v>
      </c>
      <c r="R685" t="str">
        <f>RIGHT(N685,LEN(N685)-FIND("/",N685))</f>
        <v>wearables</v>
      </c>
      <c r="S685" s="10">
        <f>(((J685/60)/60)/24)+DATE(1970,1,1)</f>
        <v>42634.900046296301</v>
      </c>
      <c r="T685" s="10">
        <f>(((I685/60)/60)/24)+DATE(1970,1,1)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>
        <f>E686/L686</f>
        <v>177.39259259259259</v>
      </c>
      <c r="Q686" t="str">
        <f>LEFT(N686,FIND("/",N686)-1)</f>
        <v>technology</v>
      </c>
      <c r="R686" t="str">
        <f>RIGHT(N686,LEN(N686)-FIND("/",N686))</f>
        <v>wearables</v>
      </c>
      <c r="S686" s="10">
        <f>(((J686/60)/60)/24)+DATE(1970,1,1)</f>
        <v>41809.473275462966</v>
      </c>
      <c r="T686" s="10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>
        <f>E687/L687</f>
        <v>55.3</v>
      </c>
      <c r="Q687" t="str">
        <f>LEFT(N687,FIND("/",N687)-1)</f>
        <v>technology</v>
      </c>
      <c r="R687" t="str">
        <f>RIGHT(N687,LEN(N687)-FIND("/",N687))</f>
        <v>wearables</v>
      </c>
      <c r="S687" s="10">
        <f>(((J687/60)/60)/24)+DATE(1970,1,1)</f>
        <v>41971.866574074069</v>
      </c>
      <c r="T687" s="10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t="e">
        <f>E688/L688</f>
        <v>#DIV/0!</v>
      </c>
      <c r="Q688" t="str">
        <f>LEFT(N688,FIND("/",N688)-1)</f>
        <v>technology</v>
      </c>
      <c r="R688" t="str">
        <f>RIGHT(N688,LEN(N688)-FIND("/",N688))</f>
        <v>wearables</v>
      </c>
      <c r="S688" s="10">
        <f>(((J688/60)/60)/24)+DATE(1970,1,1)</f>
        <v>42189.673263888893</v>
      </c>
      <c r="T688" s="10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>
        <f>E689/L689</f>
        <v>591.66666666666663</v>
      </c>
      <c r="Q689" t="str">
        <f>LEFT(N689,FIND("/",N689)-1)</f>
        <v>technology</v>
      </c>
      <c r="R689" t="str">
        <f>RIGHT(N689,LEN(N689)-FIND("/",N689))</f>
        <v>wearables</v>
      </c>
      <c r="S689" s="10">
        <f>(((J689/60)/60)/24)+DATE(1970,1,1)</f>
        <v>42711.750613425931</v>
      </c>
      <c r="T689" s="10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>
        <f>E690/L690</f>
        <v>405.5</v>
      </c>
      <c r="Q690" t="str">
        <f>LEFT(N690,FIND("/",N690)-1)</f>
        <v>technology</v>
      </c>
      <c r="R690" t="str">
        <f>RIGHT(N690,LEN(N690)-FIND("/",N690))</f>
        <v>wearables</v>
      </c>
      <c r="S690" s="10">
        <f>(((J690/60)/60)/24)+DATE(1970,1,1)</f>
        <v>42262.104780092588</v>
      </c>
      <c r="T690" s="10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>
        <f>E691/L691</f>
        <v>343.14732142857144</v>
      </c>
      <c r="Q691" t="str">
        <f>LEFT(N691,FIND("/",N691)-1)</f>
        <v>technology</v>
      </c>
      <c r="R691" t="str">
        <f>RIGHT(N691,LEN(N691)-FIND("/",N691))</f>
        <v>wearables</v>
      </c>
      <c r="S691" s="10">
        <f>(((J691/60)/60)/24)+DATE(1970,1,1)</f>
        <v>42675.66778935185</v>
      </c>
      <c r="T691" s="10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>
        <f>E692/L692</f>
        <v>72.588235294117652</v>
      </c>
      <c r="Q692" t="str">
        <f>LEFT(N692,FIND("/",N692)-1)</f>
        <v>technology</v>
      </c>
      <c r="R692" t="str">
        <f>RIGHT(N692,LEN(N692)-FIND("/",N692))</f>
        <v>wearables</v>
      </c>
      <c r="S692" s="10">
        <f>(((J692/60)/60)/24)+DATE(1970,1,1)</f>
        <v>42579.634733796294</v>
      </c>
      <c r="T692" s="10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>
        <f>E693/L693</f>
        <v>26</v>
      </c>
      <c r="Q693" t="str">
        <f>LEFT(N693,FIND("/",N693)-1)</f>
        <v>technology</v>
      </c>
      <c r="R693" t="str">
        <f>RIGHT(N693,LEN(N693)-FIND("/",N693))</f>
        <v>wearables</v>
      </c>
      <c r="S693" s="10">
        <f>(((J693/60)/60)/24)+DATE(1970,1,1)</f>
        <v>42158.028310185182</v>
      </c>
      <c r="T693" s="10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>
        <f>E694/L694</f>
        <v>6.4975124378109452</v>
      </c>
      <c r="Q694" t="str">
        <f>LEFT(N694,FIND("/",N694)-1)</f>
        <v>technology</v>
      </c>
      <c r="R694" t="str">
        <f>RIGHT(N694,LEN(N694)-FIND("/",N694))</f>
        <v>wearables</v>
      </c>
      <c r="S694" s="10">
        <f>(((J694/60)/60)/24)+DATE(1970,1,1)</f>
        <v>42696.37572916667</v>
      </c>
      <c r="T694" s="10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>
        <f>E695/L695</f>
        <v>119.38513513513513</v>
      </c>
      <c r="Q695" t="str">
        <f>LEFT(N695,FIND("/",N695)-1)</f>
        <v>technology</v>
      </c>
      <c r="R695" t="str">
        <f>RIGHT(N695,LEN(N695)-FIND("/",N695))</f>
        <v>wearables</v>
      </c>
      <c r="S695" s="10">
        <f>(((J695/60)/60)/24)+DATE(1970,1,1)</f>
        <v>42094.808182870373</v>
      </c>
      <c r="T695" s="10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>
        <f>E696/L696</f>
        <v>84.285714285714292</v>
      </c>
      <c r="Q696" t="str">
        <f>LEFT(N696,FIND("/",N696)-1)</f>
        <v>technology</v>
      </c>
      <c r="R696" t="str">
        <f>RIGHT(N696,LEN(N696)-FIND("/",N696))</f>
        <v>wearables</v>
      </c>
      <c r="S696" s="10">
        <f>(((J696/60)/60)/24)+DATE(1970,1,1)</f>
        <v>42737.663877314815</v>
      </c>
      <c r="T696" s="10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>
        <f>E697/L697</f>
        <v>90.857142857142861</v>
      </c>
      <c r="Q697" t="str">
        <f>LEFT(N697,FIND("/",N697)-1)</f>
        <v>technology</v>
      </c>
      <c r="R697" t="str">
        <f>RIGHT(N697,LEN(N697)-FIND("/",N697))</f>
        <v>wearables</v>
      </c>
      <c r="S697" s="10">
        <f>(((J697/60)/60)/24)+DATE(1970,1,1)</f>
        <v>41913.521064814813</v>
      </c>
      <c r="T697" s="10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>
        <f>E698/L698</f>
        <v>1</v>
      </c>
      <c r="Q698" t="str">
        <f>LEFT(N698,FIND("/",N698)-1)</f>
        <v>technology</v>
      </c>
      <c r="R698" t="str">
        <f>RIGHT(N698,LEN(N698)-FIND("/",N698))</f>
        <v>wearables</v>
      </c>
      <c r="S698" s="10">
        <f>(((J698/60)/60)/24)+DATE(1970,1,1)</f>
        <v>41815.927106481482</v>
      </c>
      <c r="T698" s="10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>
        <f>E699/L699</f>
        <v>20.342105263157894</v>
      </c>
      <c r="Q699" t="str">
        <f>LEFT(N699,FIND("/",N699)-1)</f>
        <v>technology</v>
      </c>
      <c r="R699" t="str">
        <f>RIGHT(N699,LEN(N699)-FIND("/",N699))</f>
        <v>wearables</v>
      </c>
      <c r="S699" s="10">
        <f>(((J699/60)/60)/24)+DATE(1970,1,1)</f>
        <v>42388.523020833338</v>
      </c>
      <c r="T699" s="10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>
        <f>E700/L700</f>
        <v>530.68965517241384</v>
      </c>
      <c r="Q700" t="str">
        <f>LEFT(N700,FIND("/",N700)-1)</f>
        <v>technology</v>
      </c>
      <c r="R700" t="str">
        <f>RIGHT(N700,LEN(N700)-FIND("/",N700))</f>
        <v>wearables</v>
      </c>
      <c r="S700" s="10">
        <f>(((J700/60)/60)/24)+DATE(1970,1,1)</f>
        <v>41866.931076388886</v>
      </c>
      <c r="T700" s="10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>
        <f>E701/L701</f>
        <v>120.39184269662923</v>
      </c>
      <c r="Q701" t="str">
        <f>LEFT(N701,FIND("/",N701)-1)</f>
        <v>technology</v>
      </c>
      <c r="R701" t="str">
        <f>RIGHT(N701,LEN(N701)-FIND("/",N701))</f>
        <v>wearables</v>
      </c>
      <c r="S701" s="10">
        <f>(((J701/60)/60)/24)+DATE(1970,1,1)</f>
        <v>41563.485509259262</v>
      </c>
      <c r="T701" s="10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>
        <f>E702/L702</f>
        <v>13</v>
      </c>
      <c r="Q702" t="str">
        <f>LEFT(N702,FIND("/",N702)-1)</f>
        <v>technology</v>
      </c>
      <c r="R702" t="str">
        <f>RIGHT(N702,LEN(N702)-FIND("/",N702))</f>
        <v>wearables</v>
      </c>
      <c r="S702" s="10">
        <f>(((J702/60)/60)/24)+DATE(1970,1,1)</f>
        <v>42715.688437500001</v>
      </c>
      <c r="T702" s="10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>
        <f>E703/L703</f>
        <v>291.33333333333331</v>
      </c>
      <c r="Q703" t="str">
        <f>LEFT(N703,FIND("/",N703)-1)</f>
        <v>technology</v>
      </c>
      <c r="R703" t="str">
        <f>RIGHT(N703,LEN(N703)-FIND("/",N703))</f>
        <v>wearables</v>
      </c>
      <c r="S703" s="10">
        <f>(((J703/60)/60)/24)+DATE(1970,1,1)</f>
        <v>41813.662962962961</v>
      </c>
      <c r="T703" s="10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>
        <f>E704/L704</f>
        <v>124.9191891891892</v>
      </c>
      <c r="Q704" t="str">
        <f>LEFT(N704,FIND("/",N704)-1)</f>
        <v>technology</v>
      </c>
      <c r="R704" t="str">
        <f>RIGHT(N704,LEN(N704)-FIND("/",N704))</f>
        <v>wearables</v>
      </c>
      <c r="S704" s="10">
        <f>(((J704/60)/60)/24)+DATE(1970,1,1)</f>
        <v>42668.726701388892</v>
      </c>
      <c r="T704" s="10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>
        <f>E705/L705</f>
        <v>119.57142857142857</v>
      </c>
      <c r="Q705" t="str">
        <f>LEFT(N705,FIND("/",N705)-1)</f>
        <v>technology</v>
      </c>
      <c r="R705" t="str">
        <f>RIGHT(N705,LEN(N705)-FIND("/",N705))</f>
        <v>wearables</v>
      </c>
      <c r="S705" s="10">
        <f>(((J705/60)/60)/24)+DATE(1970,1,1)</f>
        <v>42711.950798611113</v>
      </c>
      <c r="T705" s="10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>
        <f>E706/L706</f>
        <v>120.25</v>
      </c>
      <c r="Q706" t="str">
        <f>LEFT(N706,FIND("/",N706)-1)</f>
        <v>technology</v>
      </c>
      <c r="R706" t="str">
        <f>RIGHT(N706,LEN(N706)-FIND("/",N706))</f>
        <v>wearables</v>
      </c>
      <c r="S706" s="10">
        <f>(((J706/60)/60)/24)+DATE(1970,1,1)</f>
        <v>42726.192916666667</v>
      </c>
      <c r="T706" s="10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>
        <f>E707/L707</f>
        <v>195.4</v>
      </c>
      <c r="Q707" t="str">
        <f>LEFT(N707,FIND("/",N707)-1)</f>
        <v>technology</v>
      </c>
      <c r="R707" t="str">
        <f>RIGHT(N707,LEN(N707)-FIND("/",N707))</f>
        <v>wearables</v>
      </c>
      <c r="S707" s="10">
        <f>(((J707/60)/60)/24)+DATE(1970,1,1)</f>
        <v>42726.491643518515</v>
      </c>
      <c r="T707" s="10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t="e">
        <f>E708/L708</f>
        <v>#DIV/0!</v>
      </c>
      <c r="Q708" t="str">
        <f>LEFT(N708,FIND("/",N708)-1)</f>
        <v>technology</v>
      </c>
      <c r="R708" t="str">
        <f>RIGHT(N708,LEN(N708)-FIND("/",N708))</f>
        <v>wearables</v>
      </c>
      <c r="S708" s="10">
        <f>(((J708/60)/60)/24)+DATE(1970,1,1)</f>
        <v>42676.995173611111</v>
      </c>
      <c r="T708" s="10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>
        <f>E709/L709</f>
        <v>117.69868421052631</v>
      </c>
      <c r="Q709" t="str">
        <f>LEFT(N709,FIND("/",N709)-1)</f>
        <v>technology</v>
      </c>
      <c r="R709" t="str">
        <f>RIGHT(N709,LEN(N709)-FIND("/",N709))</f>
        <v>wearables</v>
      </c>
      <c r="S709" s="10">
        <f>(((J709/60)/60)/24)+DATE(1970,1,1)</f>
        <v>42696.663506944446</v>
      </c>
      <c r="T709" s="10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>
        <f>E710/L710</f>
        <v>23.948509485094849</v>
      </c>
      <c r="Q710" t="str">
        <f>LEFT(N710,FIND("/",N710)-1)</f>
        <v>technology</v>
      </c>
      <c r="R710" t="str">
        <f>RIGHT(N710,LEN(N710)-FIND("/",N710))</f>
        <v>wearables</v>
      </c>
      <c r="S710" s="10">
        <f>(((J710/60)/60)/24)+DATE(1970,1,1)</f>
        <v>41835.581018518518</v>
      </c>
      <c r="T710" s="10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>
        <f>E711/L711</f>
        <v>30.5</v>
      </c>
      <c r="Q711" t="str">
        <f>LEFT(N711,FIND("/",N711)-1)</f>
        <v>technology</v>
      </c>
      <c r="R711" t="str">
        <f>RIGHT(N711,LEN(N711)-FIND("/",N711))</f>
        <v>wearables</v>
      </c>
      <c r="S711" s="10">
        <f>(((J711/60)/60)/24)+DATE(1970,1,1)</f>
        <v>41948.041192129633</v>
      </c>
      <c r="T711" s="10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t="e">
        <f>E712/L712</f>
        <v>#DIV/0!</v>
      </c>
      <c r="Q712" t="str">
        <f>LEFT(N712,FIND("/",N712)-1)</f>
        <v>technology</v>
      </c>
      <c r="R712" t="str">
        <f>RIGHT(N712,LEN(N712)-FIND("/",N712))</f>
        <v>wearables</v>
      </c>
      <c r="S712" s="10">
        <f>(((J712/60)/60)/24)+DATE(1970,1,1)</f>
        <v>41837.984976851854</v>
      </c>
      <c r="T712" s="10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>
        <f>E713/L713</f>
        <v>99.973372781065095</v>
      </c>
      <c r="Q713" t="str">
        <f>LEFT(N713,FIND("/",N713)-1)</f>
        <v>technology</v>
      </c>
      <c r="R713" t="str">
        <f>RIGHT(N713,LEN(N713)-FIND("/",N713))</f>
        <v>wearables</v>
      </c>
      <c r="S713" s="10">
        <f>(((J713/60)/60)/24)+DATE(1970,1,1)</f>
        <v>42678.459120370375</v>
      </c>
      <c r="T713" s="10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>
        <f>E714/L714</f>
        <v>26.25</v>
      </c>
      <c r="Q714" t="str">
        <f>LEFT(N714,FIND("/",N714)-1)</f>
        <v>technology</v>
      </c>
      <c r="R714" t="str">
        <f>RIGHT(N714,LEN(N714)-FIND("/",N714))</f>
        <v>wearables</v>
      </c>
      <c r="S714" s="10">
        <f>(((J714/60)/60)/24)+DATE(1970,1,1)</f>
        <v>42384.680925925932</v>
      </c>
      <c r="T714" s="10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>
        <f>E715/L715</f>
        <v>199</v>
      </c>
      <c r="Q715" t="str">
        <f>LEFT(N715,FIND("/",N715)-1)</f>
        <v>technology</v>
      </c>
      <c r="R715" t="str">
        <f>RIGHT(N715,LEN(N715)-FIND("/",N715))</f>
        <v>wearables</v>
      </c>
      <c r="S715" s="10">
        <f>(((J715/60)/60)/24)+DATE(1970,1,1)</f>
        <v>42496.529305555552</v>
      </c>
      <c r="T715" s="10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>
        <f>E716/L716</f>
        <v>80.321428571428569</v>
      </c>
      <c r="Q716" t="str">
        <f>LEFT(N716,FIND("/",N716)-1)</f>
        <v>technology</v>
      </c>
      <c r="R716" t="str">
        <f>RIGHT(N716,LEN(N716)-FIND("/",N716))</f>
        <v>wearables</v>
      </c>
      <c r="S716" s="10">
        <f>(((J716/60)/60)/24)+DATE(1970,1,1)</f>
        <v>42734.787986111114</v>
      </c>
      <c r="T716" s="10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>
        <f>E717/L717</f>
        <v>115.75</v>
      </c>
      <c r="Q717" t="str">
        <f>LEFT(N717,FIND("/",N717)-1)</f>
        <v>technology</v>
      </c>
      <c r="R717" t="str">
        <f>RIGHT(N717,LEN(N717)-FIND("/",N717))</f>
        <v>wearables</v>
      </c>
      <c r="S717" s="10">
        <f>(((J717/60)/60)/24)+DATE(1970,1,1)</f>
        <v>42273.090740740736</v>
      </c>
      <c r="T717" s="10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>
        <f>E718/L718</f>
        <v>44.6875</v>
      </c>
      <c r="Q718" t="str">
        <f>LEFT(N718,FIND("/",N718)-1)</f>
        <v>technology</v>
      </c>
      <c r="R718" t="str">
        <f>RIGHT(N718,LEN(N718)-FIND("/",N718))</f>
        <v>wearables</v>
      </c>
      <c r="S718" s="10">
        <f>(((J718/60)/60)/24)+DATE(1970,1,1)</f>
        <v>41940.658645833333</v>
      </c>
      <c r="T718" s="10">
        <f>(((I718/60)/60)/24)+DATE(1970,1,1)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>
        <f>E719/L719</f>
        <v>76.25</v>
      </c>
      <c r="Q719" t="str">
        <f>LEFT(N719,FIND("/",N719)-1)</f>
        <v>technology</v>
      </c>
      <c r="R719" t="str">
        <f>RIGHT(N719,LEN(N719)-FIND("/",N719))</f>
        <v>wearables</v>
      </c>
      <c r="S719" s="10">
        <f>(((J719/60)/60)/24)+DATE(1970,1,1)</f>
        <v>41857.854189814818</v>
      </c>
      <c r="T719" s="10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>
        <f>E720/L720</f>
        <v>22.5</v>
      </c>
      <c r="Q720" t="str">
        <f>LEFT(N720,FIND("/",N720)-1)</f>
        <v>technology</v>
      </c>
      <c r="R720" t="str">
        <f>RIGHT(N720,LEN(N720)-FIND("/",N720))</f>
        <v>wearables</v>
      </c>
      <c r="S720" s="10">
        <f>(((J720/60)/60)/24)+DATE(1970,1,1)</f>
        <v>42752.845451388886</v>
      </c>
      <c r="T720" s="10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>
        <f>E721/L721</f>
        <v>19.399999999999999</v>
      </c>
      <c r="Q721" t="str">
        <f>LEFT(N721,FIND("/",N721)-1)</f>
        <v>technology</v>
      </c>
      <c r="R721" t="str">
        <f>RIGHT(N721,LEN(N721)-FIND("/",N721))</f>
        <v>wearables</v>
      </c>
      <c r="S721" s="10">
        <f>(((J721/60)/60)/24)+DATE(1970,1,1)</f>
        <v>42409.040231481486</v>
      </c>
      <c r="T721" s="10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>
        <f>E722/L722</f>
        <v>66.707317073170728</v>
      </c>
      <c r="Q722" t="str">
        <f>LEFT(N722,FIND("/",N722)-1)</f>
        <v>publishing</v>
      </c>
      <c r="R722" t="str">
        <f>RIGHT(N722,LEN(N722)-FIND("/",N722))</f>
        <v>nonfiction</v>
      </c>
      <c r="S722" s="10">
        <f>(((J722/60)/60)/24)+DATE(1970,1,1)</f>
        <v>40909.649201388893</v>
      </c>
      <c r="T722" s="10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>
        <f>E723/L723</f>
        <v>84.142857142857139</v>
      </c>
      <c r="Q723" t="str">
        <f>LEFT(N723,FIND("/",N723)-1)</f>
        <v>publishing</v>
      </c>
      <c r="R723" t="str">
        <f>RIGHT(N723,LEN(N723)-FIND("/",N723))</f>
        <v>nonfiction</v>
      </c>
      <c r="S723" s="10">
        <f>(((J723/60)/60)/24)+DATE(1970,1,1)</f>
        <v>41807.571840277778</v>
      </c>
      <c r="T723" s="10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>
        <f>E724/L724</f>
        <v>215.72549019607843</v>
      </c>
      <c r="Q724" t="str">
        <f>LEFT(N724,FIND("/",N724)-1)</f>
        <v>publishing</v>
      </c>
      <c r="R724" t="str">
        <f>RIGHT(N724,LEN(N724)-FIND("/",N724))</f>
        <v>nonfiction</v>
      </c>
      <c r="S724" s="10">
        <f>(((J724/60)/60)/24)+DATE(1970,1,1)</f>
        <v>40977.805300925924</v>
      </c>
      <c r="T724" s="10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>
        <f>E725/L725</f>
        <v>54.69</v>
      </c>
      <c r="Q725" t="str">
        <f>LEFT(N725,FIND("/",N725)-1)</f>
        <v>publishing</v>
      </c>
      <c r="R725" t="str">
        <f>RIGHT(N725,LEN(N725)-FIND("/",N725))</f>
        <v>nonfiction</v>
      </c>
      <c r="S725" s="10">
        <f>(((J725/60)/60)/24)+DATE(1970,1,1)</f>
        <v>42184.816539351858</v>
      </c>
      <c r="T725" s="10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>
        <f>E726/L726</f>
        <v>51.62944055944056</v>
      </c>
      <c r="Q726" t="str">
        <f>LEFT(N726,FIND("/",N726)-1)</f>
        <v>publishing</v>
      </c>
      <c r="R726" t="str">
        <f>RIGHT(N726,LEN(N726)-FIND("/",N726))</f>
        <v>nonfiction</v>
      </c>
      <c r="S726" s="10">
        <f>(((J726/60)/60)/24)+DATE(1970,1,1)</f>
        <v>40694.638460648144</v>
      </c>
      <c r="T726" s="10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>
        <f>E727/L727</f>
        <v>143.35714285714286</v>
      </c>
      <c r="Q727" t="str">
        <f>LEFT(N727,FIND("/",N727)-1)</f>
        <v>publishing</v>
      </c>
      <c r="R727" t="str">
        <f>RIGHT(N727,LEN(N727)-FIND("/",N727))</f>
        <v>nonfiction</v>
      </c>
      <c r="S727" s="10">
        <f>(((J727/60)/60)/24)+DATE(1970,1,1)</f>
        <v>42321.626296296294</v>
      </c>
      <c r="T727" s="10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>
        <f>E728/L728</f>
        <v>72.428571428571431</v>
      </c>
      <c r="Q728" t="str">
        <f>LEFT(N728,FIND("/",N728)-1)</f>
        <v>publishing</v>
      </c>
      <c r="R728" t="str">
        <f>RIGHT(N728,LEN(N728)-FIND("/",N728))</f>
        <v>nonfiction</v>
      </c>
      <c r="S728" s="10">
        <f>(((J728/60)/60)/24)+DATE(1970,1,1)</f>
        <v>41346.042673611111</v>
      </c>
      <c r="T728" s="10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>
        <f>E729/L729</f>
        <v>36.530201342281877</v>
      </c>
      <c r="Q729" t="str">
        <f>LEFT(N729,FIND("/",N729)-1)</f>
        <v>publishing</v>
      </c>
      <c r="R729" t="str">
        <f>RIGHT(N729,LEN(N729)-FIND("/",N729))</f>
        <v>nonfiction</v>
      </c>
      <c r="S729" s="10">
        <f>(((J729/60)/60)/24)+DATE(1970,1,1)</f>
        <v>41247.020243055551</v>
      </c>
      <c r="T729" s="10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>
        <f>E730/L730</f>
        <v>60.903461538461535</v>
      </c>
      <c r="Q730" t="str">
        <f>LEFT(N730,FIND("/",N730)-1)</f>
        <v>publishing</v>
      </c>
      <c r="R730" t="str">
        <f>RIGHT(N730,LEN(N730)-FIND("/",N730))</f>
        <v>nonfiction</v>
      </c>
      <c r="S730" s="10">
        <f>(((J730/60)/60)/24)+DATE(1970,1,1)</f>
        <v>40731.837465277778</v>
      </c>
      <c r="T730" s="10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>
        <f>E731/L731</f>
        <v>43.55</v>
      </c>
      <c r="Q731" t="str">
        <f>LEFT(N731,FIND("/",N731)-1)</f>
        <v>publishing</v>
      </c>
      <c r="R731" t="str">
        <f>RIGHT(N731,LEN(N731)-FIND("/",N731))</f>
        <v>nonfiction</v>
      </c>
      <c r="S731" s="10">
        <f>(((J731/60)/60)/24)+DATE(1970,1,1)</f>
        <v>41111.185891203706</v>
      </c>
      <c r="T731" s="10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>
        <f>E732/L732</f>
        <v>99.766037735849054</v>
      </c>
      <c r="Q732" t="str">
        <f>LEFT(N732,FIND("/",N732)-1)</f>
        <v>publishing</v>
      </c>
      <c r="R732" t="str">
        <f>RIGHT(N732,LEN(N732)-FIND("/",N732))</f>
        <v>nonfiction</v>
      </c>
      <c r="S732" s="10">
        <f>(((J732/60)/60)/24)+DATE(1970,1,1)</f>
        <v>40854.745266203703</v>
      </c>
      <c r="T732" s="10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>
        <f>E733/L733</f>
        <v>88.732394366197184</v>
      </c>
      <c r="Q733" t="str">
        <f>LEFT(N733,FIND("/",N733)-1)</f>
        <v>publishing</v>
      </c>
      <c r="R733" t="str">
        <f>RIGHT(N733,LEN(N733)-FIND("/",N733))</f>
        <v>nonfiction</v>
      </c>
      <c r="S733" s="10">
        <f>(((J733/60)/60)/24)+DATE(1970,1,1)</f>
        <v>40879.795682870368</v>
      </c>
      <c r="T733" s="10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>
        <f>E734/L734</f>
        <v>4.9230769230769234</v>
      </c>
      <c r="Q734" t="str">
        <f>LEFT(N734,FIND("/",N734)-1)</f>
        <v>publishing</v>
      </c>
      <c r="R734" t="str">
        <f>RIGHT(N734,LEN(N734)-FIND("/",N734))</f>
        <v>nonfiction</v>
      </c>
      <c r="S734" s="10">
        <f>(((J734/60)/60)/24)+DATE(1970,1,1)</f>
        <v>41486.424317129626</v>
      </c>
      <c r="T734" s="10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>
        <f>E735/L735</f>
        <v>17.822485207100591</v>
      </c>
      <c r="Q735" t="str">
        <f>LEFT(N735,FIND("/",N735)-1)</f>
        <v>publishing</v>
      </c>
      <c r="R735" t="str">
        <f>RIGHT(N735,LEN(N735)-FIND("/",N735))</f>
        <v>nonfiction</v>
      </c>
      <c r="S735" s="10">
        <f>(((J735/60)/60)/24)+DATE(1970,1,1)</f>
        <v>41598.420046296298</v>
      </c>
      <c r="T735" s="10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>
        <f>E736/L736</f>
        <v>187.19298245614036</v>
      </c>
      <c r="Q736" t="str">
        <f>LEFT(N736,FIND("/",N736)-1)</f>
        <v>publishing</v>
      </c>
      <c r="R736" t="str">
        <f>RIGHT(N736,LEN(N736)-FIND("/",N736))</f>
        <v>nonfiction</v>
      </c>
      <c r="S736" s="10">
        <f>(((J736/60)/60)/24)+DATE(1970,1,1)</f>
        <v>42102.164583333331</v>
      </c>
      <c r="T736" s="10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>
        <f>E737/L737</f>
        <v>234.80786026200875</v>
      </c>
      <c r="Q737" t="str">
        <f>LEFT(N737,FIND("/",N737)-1)</f>
        <v>publishing</v>
      </c>
      <c r="R737" t="str">
        <f>RIGHT(N737,LEN(N737)-FIND("/",N737))</f>
        <v>nonfiction</v>
      </c>
      <c r="S737" s="10">
        <f>(((J737/60)/60)/24)+DATE(1970,1,1)</f>
        <v>41946.029467592591</v>
      </c>
      <c r="T737" s="10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>
        <f>E738/L738</f>
        <v>105.04629629629629</v>
      </c>
      <c r="Q738" t="str">
        <f>LEFT(N738,FIND("/",N738)-1)</f>
        <v>publishing</v>
      </c>
      <c r="R738" t="str">
        <f>RIGHT(N738,LEN(N738)-FIND("/",N738))</f>
        <v>nonfiction</v>
      </c>
      <c r="S738" s="10">
        <f>(((J738/60)/60)/24)+DATE(1970,1,1)</f>
        <v>41579.734259259261</v>
      </c>
      <c r="T738" s="10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>
        <f>E739/L739</f>
        <v>56.666666666666664</v>
      </c>
      <c r="Q739" t="str">
        <f>LEFT(N739,FIND("/",N739)-1)</f>
        <v>publishing</v>
      </c>
      <c r="R739" t="str">
        <f>RIGHT(N739,LEN(N739)-FIND("/",N739))</f>
        <v>nonfiction</v>
      </c>
      <c r="S739" s="10">
        <f>(((J739/60)/60)/24)+DATE(1970,1,1)</f>
        <v>41667.275312500002</v>
      </c>
      <c r="T739" s="10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>
        <f>E740/L740</f>
        <v>39.048780487804876</v>
      </c>
      <c r="Q740" t="str">
        <f>LEFT(N740,FIND("/",N740)-1)</f>
        <v>publishing</v>
      </c>
      <c r="R740" t="str">
        <f>RIGHT(N740,LEN(N740)-FIND("/",N740))</f>
        <v>nonfiction</v>
      </c>
      <c r="S740" s="10">
        <f>(((J740/60)/60)/24)+DATE(1970,1,1)</f>
        <v>41943.604097222218</v>
      </c>
      <c r="T740" s="10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>
        <f>E741/L741</f>
        <v>68.345323741007192</v>
      </c>
      <c r="Q741" t="str">
        <f>LEFT(N741,FIND("/",N741)-1)</f>
        <v>publishing</v>
      </c>
      <c r="R741" t="str">
        <f>RIGHT(N741,LEN(N741)-FIND("/",N741))</f>
        <v>nonfiction</v>
      </c>
      <c r="S741" s="10">
        <f>(((J741/60)/60)/24)+DATE(1970,1,1)</f>
        <v>41829.502650462964</v>
      </c>
      <c r="T741" s="10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>
        <f>E742/L742</f>
        <v>169.57894736842104</v>
      </c>
      <c r="Q742" t="str">
        <f>LEFT(N742,FIND("/",N742)-1)</f>
        <v>publishing</v>
      </c>
      <c r="R742" t="str">
        <f>RIGHT(N742,LEN(N742)-FIND("/",N742))</f>
        <v>nonfiction</v>
      </c>
      <c r="S742" s="10">
        <f>(((J742/60)/60)/24)+DATE(1970,1,1)</f>
        <v>42162.146782407406</v>
      </c>
      <c r="T742" s="10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>
        <f>E743/L743</f>
        <v>141.42340425531913</v>
      </c>
      <c r="Q743" t="str">
        <f>LEFT(N743,FIND("/",N743)-1)</f>
        <v>publishing</v>
      </c>
      <c r="R743" t="str">
        <f>RIGHT(N743,LEN(N743)-FIND("/",N743))</f>
        <v>nonfiction</v>
      </c>
      <c r="S743" s="10">
        <f>(((J743/60)/60)/24)+DATE(1970,1,1)</f>
        <v>41401.648217592592</v>
      </c>
      <c r="T743" s="10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>
        <f>E744/L744</f>
        <v>67.391304347826093</v>
      </c>
      <c r="Q744" t="str">
        <f>LEFT(N744,FIND("/",N744)-1)</f>
        <v>publishing</v>
      </c>
      <c r="R744" t="str">
        <f>RIGHT(N744,LEN(N744)-FIND("/",N744))</f>
        <v>nonfiction</v>
      </c>
      <c r="S744" s="10">
        <f>(((J744/60)/60)/24)+DATE(1970,1,1)</f>
        <v>41689.917962962965</v>
      </c>
      <c r="T744" s="10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>
        <f>E745/L745</f>
        <v>54.266666666666666</v>
      </c>
      <c r="Q745" t="str">
        <f>LEFT(N745,FIND("/",N745)-1)</f>
        <v>publishing</v>
      </c>
      <c r="R745" t="str">
        <f>RIGHT(N745,LEN(N745)-FIND("/",N745))</f>
        <v>nonfiction</v>
      </c>
      <c r="S745" s="10">
        <f>(((J745/60)/60)/24)+DATE(1970,1,1)</f>
        <v>40990.709317129629</v>
      </c>
      <c r="T745" s="10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>
        <f>E746/L746</f>
        <v>82.516129032258064</v>
      </c>
      <c r="Q746" t="str">
        <f>LEFT(N746,FIND("/",N746)-1)</f>
        <v>publishing</v>
      </c>
      <c r="R746" t="str">
        <f>RIGHT(N746,LEN(N746)-FIND("/",N746))</f>
        <v>nonfiction</v>
      </c>
      <c r="S746" s="10">
        <f>(((J746/60)/60)/24)+DATE(1970,1,1)</f>
        <v>41226.95721064815</v>
      </c>
      <c r="T746" s="10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>
        <f>E747/L747</f>
        <v>53.729729729729726</v>
      </c>
      <c r="Q747" t="str">
        <f>LEFT(N747,FIND("/",N747)-1)</f>
        <v>publishing</v>
      </c>
      <c r="R747" t="str">
        <f>RIGHT(N747,LEN(N747)-FIND("/",N747))</f>
        <v>nonfiction</v>
      </c>
      <c r="S747" s="10">
        <f>(((J747/60)/60)/24)+DATE(1970,1,1)</f>
        <v>41367.572280092594</v>
      </c>
      <c r="T747" s="10">
        <f>(((I747/60)/60)/24)+DATE(1970,1,1)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>
        <f>E748/L748</f>
        <v>34.206185567010309</v>
      </c>
      <c r="Q748" t="str">
        <f>LEFT(N748,FIND("/",N748)-1)</f>
        <v>publishing</v>
      </c>
      <c r="R748" t="str">
        <f>RIGHT(N748,LEN(N748)-FIND("/",N748))</f>
        <v>nonfiction</v>
      </c>
      <c r="S748" s="10">
        <f>(((J748/60)/60)/24)+DATE(1970,1,1)</f>
        <v>41157.042928240742</v>
      </c>
      <c r="T748" s="10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>
        <f>E749/L749</f>
        <v>127.32727272727273</v>
      </c>
      <c r="Q749" t="str">
        <f>LEFT(N749,FIND("/",N749)-1)</f>
        <v>publishing</v>
      </c>
      <c r="R749" t="str">
        <f>RIGHT(N749,LEN(N749)-FIND("/",N749))</f>
        <v>nonfiction</v>
      </c>
      <c r="S749" s="10">
        <f>(((J749/60)/60)/24)+DATE(1970,1,1)</f>
        <v>41988.548831018517</v>
      </c>
      <c r="T749" s="10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>
        <f>E750/L750</f>
        <v>45.56818181818182</v>
      </c>
      <c r="Q750" t="str">
        <f>LEFT(N750,FIND("/",N750)-1)</f>
        <v>publishing</v>
      </c>
      <c r="R750" t="str">
        <f>RIGHT(N750,LEN(N750)-FIND("/",N750))</f>
        <v>nonfiction</v>
      </c>
      <c r="S750" s="10">
        <f>(((J750/60)/60)/24)+DATE(1970,1,1)</f>
        <v>41831.846828703703</v>
      </c>
      <c r="T750" s="10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>
        <f>E751/L751</f>
        <v>95.963636363636368</v>
      </c>
      <c r="Q751" t="str">
        <f>LEFT(N751,FIND("/",N751)-1)</f>
        <v>publishing</v>
      </c>
      <c r="R751" t="str">
        <f>RIGHT(N751,LEN(N751)-FIND("/",N751))</f>
        <v>nonfiction</v>
      </c>
      <c r="S751" s="10">
        <f>(((J751/60)/60)/24)+DATE(1970,1,1)</f>
        <v>42733.94131944445</v>
      </c>
      <c r="T751" s="10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>
        <f>E752/L752</f>
        <v>77.271186440677965</v>
      </c>
      <c r="Q752" t="str">
        <f>LEFT(N752,FIND("/",N752)-1)</f>
        <v>publishing</v>
      </c>
      <c r="R752" t="str">
        <f>RIGHT(N752,LEN(N752)-FIND("/",N752))</f>
        <v>nonfiction</v>
      </c>
      <c r="S752" s="10">
        <f>(((J752/60)/60)/24)+DATE(1970,1,1)</f>
        <v>41299.878148148149</v>
      </c>
      <c r="T752" s="10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>
        <f>E753/L753</f>
        <v>57.338709677419352</v>
      </c>
      <c r="Q753" t="str">
        <f>LEFT(N753,FIND("/",N753)-1)</f>
        <v>publishing</v>
      </c>
      <c r="R753" t="str">
        <f>RIGHT(N753,LEN(N753)-FIND("/",N753))</f>
        <v>nonfiction</v>
      </c>
      <c r="S753" s="10">
        <f>(((J753/60)/60)/24)+DATE(1970,1,1)</f>
        <v>40713.630497685182</v>
      </c>
      <c r="T753" s="10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>
        <f>E754/L754</f>
        <v>53.19047619047619</v>
      </c>
      <c r="Q754" t="str">
        <f>LEFT(N754,FIND("/",N754)-1)</f>
        <v>publishing</v>
      </c>
      <c r="R754" t="str">
        <f>RIGHT(N754,LEN(N754)-FIND("/",N754))</f>
        <v>nonfiction</v>
      </c>
      <c r="S754" s="10">
        <f>(((J754/60)/60)/24)+DATE(1970,1,1)</f>
        <v>42639.421493055561</v>
      </c>
      <c r="T754" s="10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>
        <f>E755/L755</f>
        <v>492.30769230769232</v>
      </c>
      <c r="Q755" t="str">
        <f>LEFT(N755,FIND("/",N755)-1)</f>
        <v>publishing</v>
      </c>
      <c r="R755" t="str">
        <f>RIGHT(N755,LEN(N755)-FIND("/",N755))</f>
        <v>nonfiction</v>
      </c>
      <c r="S755" s="10">
        <f>(((J755/60)/60)/24)+DATE(1970,1,1)</f>
        <v>42019.590173611112</v>
      </c>
      <c r="T755" s="10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>
        <f>E756/L756</f>
        <v>42.346938775510203</v>
      </c>
      <c r="Q756" t="str">
        <f>LEFT(N756,FIND("/",N756)-1)</f>
        <v>publishing</v>
      </c>
      <c r="R756" t="str">
        <f>RIGHT(N756,LEN(N756)-FIND("/",N756))</f>
        <v>nonfiction</v>
      </c>
      <c r="S756" s="10">
        <f>(((J756/60)/60)/24)+DATE(1970,1,1)</f>
        <v>41249.749085648145</v>
      </c>
      <c r="T756" s="10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>
        <f>E757/L757</f>
        <v>37.466029411764708</v>
      </c>
      <c r="Q757" t="str">
        <f>LEFT(N757,FIND("/",N757)-1)</f>
        <v>publishing</v>
      </c>
      <c r="R757" t="str">
        <f>RIGHT(N757,LEN(N757)-FIND("/",N757))</f>
        <v>nonfiction</v>
      </c>
      <c r="S757" s="10">
        <f>(((J757/60)/60)/24)+DATE(1970,1,1)</f>
        <v>41383.605057870373</v>
      </c>
      <c r="T757" s="10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>
        <f>E758/L758</f>
        <v>37.454545454545453</v>
      </c>
      <c r="Q758" t="str">
        <f>LEFT(N758,FIND("/",N758)-1)</f>
        <v>publishing</v>
      </c>
      <c r="R758" t="str">
        <f>RIGHT(N758,LEN(N758)-FIND("/",N758))</f>
        <v>nonfiction</v>
      </c>
      <c r="S758" s="10">
        <f>(((J758/60)/60)/24)+DATE(1970,1,1)</f>
        <v>40590.766886574071</v>
      </c>
      <c r="T758" s="10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>
        <f>E759/L759</f>
        <v>33.055555555555557</v>
      </c>
      <c r="Q759" t="str">
        <f>LEFT(N759,FIND("/",N759)-1)</f>
        <v>publishing</v>
      </c>
      <c r="R759" t="str">
        <f>RIGHT(N759,LEN(N759)-FIND("/",N759))</f>
        <v>nonfiction</v>
      </c>
      <c r="S759" s="10">
        <f>(((J759/60)/60)/24)+DATE(1970,1,1)</f>
        <v>41235.054560185185</v>
      </c>
      <c r="T759" s="10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>
        <f>E760/L760</f>
        <v>134.21052631578948</v>
      </c>
      <c r="Q760" t="str">
        <f>LEFT(N760,FIND("/",N760)-1)</f>
        <v>publishing</v>
      </c>
      <c r="R760" t="str">
        <f>RIGHT(N760,LEN(N760)-FIND("/",N760))</f>
        <v>nonfiction</v>
      </c>
      <c r="S760" s="10">
        <f>(((J760/60)/60)/24)+DATE(1970,1,1)</f>
        <v>40429.836435185185</v>
      </c>
      <c r="T760" s="10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>
        <f>E761/L761</f>
        <v>51.474747474747474</v>
      </c>
      <c r="Q761" t="str">
        <f>LEFT(N761,FIND("/",N761)-1)</f>
        <v>publishing</v>
      </c>
      <c r="R761" t="str">
        <f>RIGHT(N761,LEN(N761)-FIND("/",N761))</f>
        <v>nonfiction</v>
      </c>
      <c r="S761" s="10">
        <f>(((J761/60)/60)/24)+DATE(1970,1,1)</f>
        <v>41789.330312500002</v>
      </c>
      <c r="T761" s="10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t="e">
        <f>E762/L762</f>
        <v>#DIV/0!</v>
      </c>
      <c r="Q762" t="str">
        <f>LEFT(N762,FIND("/",N762)-1)</f>
        <v>publishing</v>
      </c>
      <c r="R762" t="str">
        <f>RIGHT(N762,LEN(N762)-FIND("/",N762))</f>
        <v>fiction</v>
      </c>
      <c r="S762" s="10">
        <f>(((J762/60)/60)/24)+DATE(1970,1,1)</f>
        <v>42670.764039351852</v>
      </c>
      <c r="T762" s="10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>
        <f>E763/L763</f>
        <v>39.166666666666664</v>
      </c>
      <c r="Q763" t="str">
        <f>LEFT(N763,FIND("/",N763)-1)</f>
        <v>publishing</v>
      </c>
      <c r="R763" t="str">
        <f>RIGHT(N763,LEN(N763)-FIND("/",N763))</f>
        <v>fiction</v>
      </c>
      <c r="S763" s="10">
        <f>(((J763/60)/60)/24)+DATE(1970,1,1)</f>
        <v>41642.751458333332</v>
      </c>
      <c r="T763" s="10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t="e">
        <f>E764/L764</f>
        <v>#DIV/0!</v>
      </c>
      <c r="Q764" t="str">
        <f>LEFT(N764,FIND("/",N764)-1)</f>
        <v>publishing</v>
      </c>
      <c r="R764" t="str">
        <f>RIGHT(N764,LEN(N764)-FIND("/",N764))</f>
        <v>fiction</v>
      </c>
      <c r="S764" s="10">
        <f>(((J764/60)/60)/24)+DATE(1970,1,1)</f>
        <v>42690.858449074076</v>
      </c>
      <c r="T764" s="10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>
        <f>E765/L765</f>
        <v>5</v>
      </c>
      <c r="Q765" t="str">
        <f>LEFT(N765,FIND("/",N765)-1)</f>
        <v>publishing</v>
      </c>
      <c r="R765" t="str">
        <f>RIGHT(N765,LEN(N765)-FIND("/",N765))</f>
        <v>fiction</v>
      </c>
      <c r="S765" s="10">
        <f>(((J765/60)/60)/24)+DATE(1970,1,1)</f>
        <v>41471.446851851848</v>
      </c>
      <c r="T765" s="10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t="e">
        <f>E766/L766</f>
        <v>#DIV/0!</v>
      </c>
      <c r="Q766" t="str">
        <f>LEFT(N766,FIND("/",N766)-1)</f>
        <v>publishing</v>
      </c>
      <c r="R766" t="str">
        <f>RIGHT(N766,LEN(N766)-FIND("/",N766))</f>
        <v>fiction</v>
      </c>
      <c r="S766" s="10">
        <f>(((J766/60)/60)/24)+DATE(1970,1,1)</f>
        <v>42227.173159722224</v>
      </c>
      <c r="T766" s="10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>
        <f>E767/L767</f>
        <v>57.295454545454547</v>
      </c>
      <c r="Q767" t="str">
        <f>LEFT(N767,FIND("/",N767)-1)</f>
        <v>publishing</v>
      </c>
      <c r="R767" t="str">
        <f>RIGHT(N767,LEN(N767)-FIND("/",N767))</f>
        <v>fiction</v>
      </c>
      <c r="S767" s="10">
        <f>(((J767/60)/60)/24)+DATE(1970,1,1)</f>
        <v>41901.542638888888</v>
      </c>
      <c r="T767" s="10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t="e">
        <f>E768/L768</f>
        <v>#DIV/0!</v>
      </c>
      <c r="Q768" t="str">
        <f>LEFT(N768,FIND("/",N768)-1)</f>
        <v>publishing</v>
      </c>
      <c r="R768" t="str">
        <f>RIGHT(N768,LEN(N768)-FIND("/",N768))</f>
        <v>fiction</v>
      </c>
      <c r="S768" s="10">
        <f>(((J768/60)/60)/24)+DATE(1970,1,1)</f>
        <v>42021.783368055556</v>
      </c>
      <c r="T768" s="10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>
        <f>E769/L769</f>
        <v>59</v>
      </c>
      <c r="Q769" t="str">
        <f>LEFT(N769,FIND("/",N769)-1)</f>
        <v>publishing</v>
      </c>
      <c r="R769" t="str">
        <f>RIGHT(N769,LEN(N769)-FIND("/",N769))</f>
        <v>fiction</v>
      </c>
      <c r="S769" s="10">
        <f>(((J769/60)/60)/24)+DATE(1970,1,1)</f>
        <v>42115.143634259264</v>
      </c>
      <c r="T769" s="10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t="e">
        <f>E770/L770</f>
        <v>#DIV/0!</v>
      </c>
      <c r="Q770" t="str">
        <f>LEFT(N770,FIND("/",N770)-1)</f>
        <v>publishing</v>
      </c>
      <c r="R770" t="str">
        <f>RIGHT(N770,LEN(N770)-FIND("/",N770))</f>
        <v>fiction</v>
      </c>
      <c r="S770" s="10">
        <f>(((J770/60)/60)/24)+DATE(1970,1,1)</f>
        <v>41594.207060185188</v>
      </c>
      <c r="T770" s="10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>
        <f>E771/L771</f>
        <v>31.846153846153847</v>
      </c>
      <c r="Q771" t="str">
        <f>LEFT(N771,FIND("/",N771)-1)</f>
        <v>publishing</v>
      </c>
      <c r="R771" t="str">
        <f>RIGHT(N771,LEN(N771)-FIND("/",N771))</f>
        <v>fiction</v>
      </c>
      <c r="S771" s="10">
        <f>(((J771/60)/60)/24)+DATE(1970,1,1)</f>
        <v>41604.996458333335</v>
      </c>
      <c r="T771" s="10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t="e">
        <f>E772/L772</f>
        <v>#DIV/0!</v>
      </c>
      <c r="Q772" t="str">
        <f>LEFT(N772,FIND("/",N772)-1)</f>
        <v>publishing</v>
      </c>
      <c r="R772" t="str">
        <f>RIGHT(N772,LEN(N772)-FIND("/",N772))</f>
        <v>fiction</v>
      </c>
      <c r="S772" s="10">
        <f>(((J772/60)/60)/24)+DATE(1970,1,1)</f>
        <v>41289.999641203707</v>
      </c>
      <c r="T772" s="10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>
        <f>E773/L773</f>
        <v>10</v>
      </c>
      <c r="Q773" t="str">
        <f>LEFT(N773,FIND("/",N773)-1)</f>
        <v>publishing</v>
      </c>
      <c r="R773" t="str">
        <f>RIGHT(N773,LEN(N773)-FIND("/",N773))</f>
        <v>fiction</v>
      </c>
      <c r="S773" s="10">
        <f>(((J773/60)/60)/24)+DATE(1970,1,1)</f>
        <v>42349.824097222227</v>
      </c>
      <c r="T773" s="10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>
        <f>E774/L774</f>
        <v>50</v>
      </c>
      <c r="Q774" t="str">
        <f>LEFT(N774,FIND("/",N774)-1)</f>
        <v>publishing</v>
      </c>
      <c r="R774" t="str">
        <f>RIGHT(N774,LEN(N774)-FIND("/",N774))</f>
        <v>fiction</v>
      </c>
      <c r="S774" s="10">
        <f>(((J774/60)/60)/24)+DATE(1970,1,1)</f>
        <v>40068.056932870371</v>
      </c>
      <c r="T774" s="10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>
        <f>E775/L775</f>
        <v>16</v>
      </c>
      <c r="Q775" t="str">
        <f>LEFT(N775,FIND("/",N775)-1)</f>
        <v>publishing</v>
      </c>
      <c r="R775" t="str">
        <f>RIGHT(N775,LEN(N775)-FIND("/",N775))</f>
        <v>fiction</v>
      </c>
      <c r="S775" s="10">
        <f>(((J775/60)/60)/24)+DATE(1970,1,1)</f>
        <v>42100.735937499994</v>
      </c>
      <c r="T775" s="10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>
        <f>E776/L776</f>
        <v>39</v>
      </c>
      <c r="Q776" t="str">
        <f>LEFT(N776,FIND("/",N776)-1)</f>
        <v>publishing</v>
      </c>
      <c r="R776" t="str">
        <f>RIGHT(N776,LEN(N776)-FIND("/",N776))</f>
        <v>fiction</v>
      </c>
      <c r="S776" s="10">
        <f>(((J776/60)/60)/24)+DATE(1970,1,1)</f>
        <v>41663.780300925922</v>
      </c>
      <c r="T776" s="10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>
        <f>E777/L777</f>
        <v>34</v>
      </c>
      <c r="Q777" t="str">
        <f>LEFT(N777,FIND("/",N777)-1)</f>
        <v>publishing</v>
      </c>
      <c r="R777" t="str">
        <f>RIGHT(N777,LEN(N777)-FIND("/",N777))</f>
        <v>fiction</v>
      </c>
      <c r="S777" s="10">
        <f>(((J777/60)/60)/24)+DATE(1970,1,1)</f>
        <v>40863.060127314813</v>
      </c>
      <c r="T777" s="10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>
        <f>E778/L778</f>
        <v>63.122807017543863</v>
      </c>
      <c r="Q778" t="str">
        <f>LEFT(N778,FIND("/",N778)-1)</f>
        <v>publishing</v>
      </c>
      <c r="R778" t="str">
        <f>RIGHT(N778,LEN(N778)-FIND("/",N778))</f>
        <v>fiction</v>
      </c>
      <c r="S778" s="10">
        <f>(((J778/60)/60)/24)+DATE(1970,1,1)</f>
        <v>42250.685706018514</v>
      </c>
      <c r="T778" s="10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>
        <f>E779/L779</f>
        <v>7</v>
      </c>
      <c r="Q779" t="str">
        <f>LEFT(N779,FIND("/",N779)-1)</f>
        <v>publishing</v>
      </c>
      <c r="R779" t="str">
        <f>RIGHT(N779,LEN(N779)-FIND("/",N779))</f>
        <v>fiction</v>
      </c>
      <c r="S779" s="10">
        <f>(((J779/60)/60)/24)+DATE(1970,1,1)</f>
        <v>41456.981215277774</v>
      </c>
      <c r="T779" s="10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>
        <f>E780/L780</f>
        <v>2</v>
      </c>
      <c r="Q780" t="str">
        <f>LEFT(N780,FIND("/",N780)-1)</f>
        <v>publishing</v>
      </c>
      <c r="R780" t="str">
        <f>RIGHT(N780,LEN(N780)-FIND("/",N780))</f>
        <v>fiction</v>
      </c>
      <c r="S780" s="10">
        <f>(((J780/60)/60)/24)+DATE(1970,1,1)</f>
        <v>41729.702314814815</v>
      </c>
      <c r="T780" s="10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>
        <f>E781/L781</f>
        <v>66.666666666666671</v>
      </c>
      <c r="Q781" t="str">
        <f>LEFT(N781,FIND("/",N781)-1)</f>
        <v>publishing</v>
      </c>
      <c r="R781" t="str">
        <f>RIGHT(N781,LEN(N781)-FIND("/",N781))</f>
        <v>fiction</v>
      </c>
      <c r="S781" s="10">
        <f>(((J781/60)/60)/24)+DATE(1970,1,1)</f>
        <v>40436.68408564815</v>
      </c>
      <c r="T781" s="10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>
        <f>E782/L782</f>
        <v>38.518518518518519</v>
      </c>
      <c r="Q782" t="str">
        <f>LEFT(N782,FIND("/",N782)-1)</f>
        <v>music</v>
      </c>
      <c r="R782" t="str">
        <f>RIGHT(N782,LEN(N782)-FIND("/",N782))</f>
        <v>rock</v>
      </c>
      <c r="S782" s="10">
        <f>(((J782/60)/60)/24)+DATE(1970,1,1)</f>
        <v>40636.673900462964</v>
      </c>
      <c r="T782" s="10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>
        <f>E783/L783</f>
        <v>42.609200000000001</v>
      </c>
      <c r="Q783" t="str">
        <f>LEFT(N783,FIND("/",N783)-1)</f>
        <v>music</v>
      </c>
      <c r="R783" t="str">
        <f>RIGHT(N783,LEN(N783)-FIND("/",N783))</f>
        <v>rock</v>
      </c>
      <c r="S783" s="10">
        <f>(((J783/60)/60)/24)+DATE(1970,1,1)</f>
        <v>41403.000856481485</v>
      </c>
      <c r="T783" s="10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>
        <f>E784/L784</f>
        <v>50</v>
      </c>
      <c r="Q784" t="str">
        <f>LEFT(N784,FIND("/",N784)-1)</f>
        <v>music</v>
      </c>
      <c r="R784" t="str">
        <f>RIGHT(N784,LEN(N784)-FIND("/",N784))</f>
        <v>rock</v>
      </c>
      <c r="S784" s="10">
        <f>(((J784/60)/60)/24)+DATE(1970,1,1)</f>
        <v>41116.758125</v>
      </c>
      <c r="T784" s="10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>
        <f>E785/L785</f>
        <v>63.485714285714288</v>
      </c>
      <c r="Q785" t="str">
        <f>LEFT(N785,FIND("/",N785)-1)</f>
        <v>music</v>
      </c>
      <c r="R785" t="str">
        <f>RIGHT(N785,LEN(N785)-FIND("/",N785))</f>
        <v>rock</v>
      </c>
      <c r="S785" s="10">
        <f>(((J785/60)/60)/24)+DATE(1970,1,1)</f>
        <v>40987.773715277777</v>
      </c>
      <c r="T785" s="10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>
        <f>E786/L786</f>
        <v>102.5</v>
      </c>
      <c r="Q786" t="str">
        <f>LEFT(N786,FIND("/",N786)-1)</f>
        <v>music</v>
      </c>
      <c r="R786" t="str">
        <f>RIGHT(N786,LEN(N786)-FIND("/",N786))</f>
        <v>rock</v>
      </c>
      <c r="S786" s="10">
        <f>(((J786/60)/60)/24)+DATE(1970,1,1)</f>
        <v>41675.149525462963</v>
      </c>
      <c r="T786" s="10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>
        <f>E787/L787</f>
        <v>31.142758620689655</v>
      </c>
      <c r="Q787" t="str">
        <f>LEFT(N787,FIND("/",N787)-1)</f>
        <v>music</v>
      </c>
      <c r="R787" t="str">
        <f>RIGHT(N787,LEN(N787)-FIND("/",N787))</f>
        <v>rock</v>
      </c>
      <c r="S787" s="10">
        <f>(((J787/60)/60)/24)+DATE(1970,1,1)</f>
        <v>41303.593923611108</v>
      </c>
      <c r="T787" s="10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>
        <f>E788/L788</f>
        <v>162.27272727272728</v>
      </c>
      <c r="Q788" t="str">
        <f>LEFT(N788,FIND("/",N788)-1)</f>
        <v>music</v>
      </c>
      <c r="R788" t="str">
        <f>RIGHT(N788,LEN(N788)-FIND("/",N788))</f>
        <v>rock</v>
      </c>
      <c r="S788" s="10">
        <f>(((J788/60)/60)/24)+DATE(1970,1,1)</f>
        <v>40983.055949074071</v>
      </c>
      <c r="T788" s="10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>
        <f>E789/L789</f>
        <v>80.588235294117652</v>
      </c>
      <c r="Q789" t="str">
        <f>LEFT(N789,FIND("/",N789)-1)</f>
        <v>music</v>
      </c>
      <c r="R789" t="str">
        <f>RIGHT(N789,LEN(N789)-FIND("/",N789))</f>
        <v>rock</v>
      </c>
      <c r="S789" s="10">
        <f>(((J789/60)/60)/24)+DATE(1970,1,1)</f>
        <v>41549.627615740741</v>
      </c>
      <c r="T789" s="10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>
        <f>E790/L790</f>
        <v>59.85441176470588</v>
      </c>
      <c r="Q790" t="str">
        <f>LEFT(N790,FIND("/",N790)-1)</f>
        <v>music</v>
      </c>
      <c r="R790" t="str">
        <f>RIGHT(N790,LEN(N790)-FIND("/",N790))</f>
        <v>rock</v>
      </c>
      <c r="S790" s="10">
        <f>(((J790/60)/60)/24)+DATE(1970,1,1)</f>
        <v>41059.006805555553</v>
      </c>
      <c r="T790" s="10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>
        <f>E791/L791</f>
        <v>132.85714285714286</v>
      </c>
      <c r="Q791" t="str">
        <f>LEFT(N791,FIND("/",N791)-1)</f>
        <v>music</v>
      </c>
      <c r="R791" t="str">
        <f>RIGHT(N791,LEN(N791)-FIND("/",N791))</f>
        <v>rock</v>
      </c>
      <c r="S791" s="10">
        <f>(((J791/60)/60)/24)+DATE(1970,1,1)</f>
        <v>41277.186111111114</v>
      </c>
      <c r="T791" s="10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>
        <f>E792/L792</f>
        <v>92.547820512820508</v>
      </c>
      <c r="Q792" t="str">
        <f>LEFT(N792,FIND("/",N792)-1)</f>
        <v>music</v>
      </c>
      <c r="R792" t="str">
        <f>RIGHT(N792,LEN(N792)-FIND("/",N792))</f>
        <v>rock</v>
      </c>
      <c r="S792" s="10">
        <f>(((J792/60)/60)/24)+DATE(1970,1,1)</f>
        <v>41276.047905092593</v>
      </c>
      <c r="T792" s="10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>
        <f>E793/L793</f>
        <v>60.859375</v>
      </c>
      <c r="Q793" t="str">
        <f>LEFT(N793,FIND("/",N793)-1)</f>
        <v>music</v>
      </c>
      <c r="R793" t="str">
        <f>RIGHT(N793,LEN(N793)-FIND("/",N793))</f>
        <v>rock</v>
      </c>
      <c r="S793" s="10">
        <f>(((J793/60)/60)/24)+DATE(1970,1,1)</f>
        <v>41557.780624999999</v>
      </c>
      <c r="T793" s="10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>
        <f>E794/L794</f>
        <v>41.851833333333339</v>
      </c>
      <c r="Q794" t="str">
        <f>LEFT(N794,FIND("/",N794)-1)</f>
        <v>music</v>
      </c>
      <c r="R794" t="str">
        <f>RIGHT(N794,LEN(N794)-FIND("/",N794))</f>
        <v>rock</v>
      </c>
      <c r="S794" s="10">
        <f>(((J794/60)/60)/24)+DATE(1970,1,1)</f>
        <v>41555.873645833337</v>
      </c>
      <c r="T794" s="10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>
        <f>E795/L795</f>
        <v>88.325937499999995</v>
      </c>
      <c r="Q795" t="str">
        <f>LEFT(N795,FIND("/",N795)-1)</f>
        <v>music</v>
      </c>
      <c r="R795" t="str">
        <f>RIGHT(N795,LEN(N795)-FIND("/",N795))</f>
        <v>rock</v>
      </c>
      <c r="S795" s="10">
        <f>(((J795/60)/60)/24)+DATE(1970,1,1)</f>
        <v>41442.741249999999</v>
      </c>
      <c r="T795" s="10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>
        <f>E796/L796</f>
        <v>158.96226415094338</v>
      </c>
      <c r="Q796" t="str">
        <f>LEFT(N796,FIND("/",N796)-1)</f>
        <v>music</v>
      </c>
      <c r="R796" t="str">
        <f>RIGHT(N796,LEN(N796)-FIND("/",N796))</f>
        <v>rock</v>
      </c>
      <c r="S796" s="10">
        <f>(((J796/60)/60)/24)+DATE(1970,1,1)</f>
        <v>40736.115011574075</v>
      </c>
      <c r="T796" s="10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>
        <f>E797/L797</f>
        <v>85.054347826086953</v>
      </c>
      <c r="Q797" t="str">
        <f>LEFT(N797,FIND("/",N797)-1)</f>
        <v>music</v>
      </c>
      <c r="R797" t="str">
        <f>RIGHT(N797,LEN(N797)-FIND("/",N797))</f>
        <v>rock</v>
      </c>
      <c r="S797" s="10">
        <f>(((J797/60)/60)/24)+DATE(1970,1,1)</f>
        <v>40963.613032407404</v>
      </c>
      <c r="T797" s="10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>
        <f>E798/L798</f>
        <v>112.61111111111111</v>
      </c>
      <c r="Q798" t="str">
        <f>LEFT(N798,FIND("/",N798)-1)</f>
        <v>music</v>
      </c>
      <c r="R798" t="str">
        <f>RIGHT(N798,LEN(N798)-FIND("/",N798))</f>
        <v>rock</v>
      </c>
      <c r="S798" s="10">
        <f>(((J798/60)/60)/24)+DATE(1970,1,1)</f>
        <v>41502.882928240739</v>
      </c>
      <c r="T798" s="10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>
        <f>E799/L799</f>
        <v>45.436619718309856</v>
      </c>
      <c r="Q799" t="str">
        <f>LEFT(N799,FIND("/",N799)-1)</f>
        <v>music</v>
      </c>
      <c r="R799" t="str">
        <f>RIGHT(N799,LEN(N799)-FIND("/",N799))</f>
        <v>rock</v>
      </c>
      <c r="S799" s="10">
        <f>(((J799/60)/60)/24)+DATE(1970,1,1)</f>
        <v>40996.994074074071</v>
      </c>
      <c r="T799" s="10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>
        <f>E800/L800</f>
        <v>46.218390804597703</v>
      </c>
      <c r="Q800" t="str">
        <f>LEFT(N800,FIND("/",N800)-1)</f>
        <v>music</v>
      </c>
      <c r="R800" t="str">
        <f>RIGHT(N800,LEN(N800)-FIND("/",N800))</f>
        <v>rock</v>
      </c>
      <c r="S800" s="10">
        <f>(((J800/60)/60)/24)+DATE(1970,1,1)</f>
        <v>41882.590127314819</v>
      </c>
      <c r="T800" s="10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>
        <f>E801/L801</f>
        <v>178.60714285714286</v>
      </c>
      <c r="Q801" t="str">
        <f>LEFT(N801,FIND("/",N801)-1)</f>
        <v>music</v>
      </c>
      <c r="R801" t="str">
        <f>RIGHT(N801,LEN(N801)-FIND("/",N801))</f>
        <v>rock</v>
      </c>
      <c r="S801" s="10">
        <f>(((J801/60)/60)/24)+DATE(1970,1,1)</f>
        <v>40996.667199074072</v>
      </c>
      <c r="T801" s="10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>
        <f>E802/L802</f>
        <v>40.75</v>
      </c>
      <c r="Q802" t="str">
        <f>LEFT(N802,FIND("/",N802)-1)</f>
        <v>music</v>
      </c>
      <c r="R802" t="str">
        <f>RIGHT(N802,LEN(N802)-FIND("/",N802))</f>
        <v>rock</v>
      </c>
      <c r="S802" s="10">
        <f>(((J802/60)/60)/24)+DATE(1970,1,1)</f>
        <v>41863.433495370373</v>
      </c>
      <c r="T802" s="10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>
        <f>E803/L803</f>
        <v>43.733921568627444</v>
      </c>
      <c r="Q803" t="str">
        <f>LEFT(N803,FIND("/",N803)-1)</f>
        <v>music</v>
      </c>
      <c r="R803" t="str">
        <f>RIGHT(N803,LEN(N803)-FIND("/",N803))</f>
        <v>rock</v>
      </c>
      <c r="S803" s="10">
        <f>(((J803/60)/60)/24)+DATE(1970,1,1)</f>
        <v>40695.795370370368</v>
      </c>
      <c r="T803" s="10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>
        <f>E804/L804</f>
        <v>81.066666666666663</v>
      </c>
      <c r="Q804" t="str">
        <f>LEFT(N804,FIND("/",N804)-1)</f>
        <v>music</v>
      </c>
      <c r="R804" t="str">
        <f>RIGHT(N804,LEN(N804)-FIND("/",N804))</f>
        <v>rock</v>
      </c>
      <c r="S804" s="10">
        <f>(((J804/60)/60)/24)+DATE(1970,1,1)</f>
        <v>41123.022268518522</v>
      </c>
      <c r="T804" s="10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>
        <f>E805/L805</f>
        <v>74.60526315789474</v>
      </c>
      <c r="Q805" t="str">
        <f>LEFT(N805,FIND("/",N805)-1)</f>
        <v>music</v>
      </c>
      <c r="R805" t="str">
        <f>RIGHT(N805,LEN(N805)-FIND("/",N805))</f>
        <v>rock</v>
      </c>
      <c r="S805" s="10">
        <f>(((J805/60)/60)/24)+DATE(1970,1,1)</f>
        <v>40665.949976851851</v>
      </c>
      <c r="T805" s="10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>
        <f>E806/L806</f>
        <v>305.55555555555554</v>
      </c>
      <c r="Q806" t="str">
        <f>LEFT(N806,FIND("/",N806)-1)</f>
        <v>music</v>
      </c>
      <c r="R806" t="str">
        <f>RIGHT(N806,LEN(N806)-FIND("/",N806))</f>
        <v>rock</v>
      </c>
      <c r="S806" s="10">
        <f>(((J806/60)/60)/24)+DATE(1970,1,1)</f>
        <v>40730.105625000004</v>
      </c>
      <c r="T806" s="10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>
        <f>E807/L807</f>
        <v>58.333333333333336</v>
      </c>
      <c r="Q807" t="str">
        <f>LEFT(N807,FIND("/",N807)-1)</f>
        <v>music</v>
      </c>
      <c r="R807" t="str">
        <f>RIGHT(N807,LEN(N807)-FIND("/",N807))</f>
        <v>rock</v>
      </c>
      <c r="S807" s="10">
        <f>(((J807/60)/60)/24)+DATE(1970,1,1)</f>
        <v>40690.823055555556</v>
      </c>
      <c r="T807" s="10">
        <f>(((I807/60)/60)/24)+DATE(1970,1,1)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>
        <f>E808/L808</f>
        <v>117.67605633802818</v>
      </c>
      <c r="Q808" t="str">
        <f>LEFT(N808,FIND("/",N808)-1)</f>
        <v>music</v>
      </c>
      <c r="R808" t="str">
        <f>RIGHT(N808,LEN(N808)-FIND("/",N808))</f>
        <v>rock</v>
      </c>
      <c r="S808" s="10">
        <f>(((J808/60)/60)/24)+DATE(1970,1,1)</f>
        <v>40763.691423611112</v>
      </c>
      <c r="T808" s="10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>
        <f>E809/L809</f>
        <v>73.771929824561397</v>
      </c>
      <c r="Q809" t="str">
        <f>LEFT(N809,FIND("/",N809)-1)</f>
        <v>music</v>
      </c>
      <c r="R809" t="str">
        <f>RIGHT(N809,LEN(N809)-FIND("/",N809))</f>
        <v>rock</v>
      </c>
      <c r="S809" s="10">
        <f>(((J809/60)/60)/24)+DATE(1970,1,1)</f>
        <v>42759.628599537042</v>
      </c>
      <c r="T809" s="10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>
        <f>E810/L810</f>
        <v>104.65116279069767</v>
      </c>
      <c r="Q810" t="str">
        <f>LEFT(N810,FIND("/",N810)-1)</f>
        <v>music</v>
      </c>
      <c r="R810" t="str">
        <f>RIGHT(N810,LEN(N810)-FIND("/",N810))</f>
        <v>rock</v>
      </c>
      <c r="S810" s="10">
        <f>(((J810/60)/60)/24)+DATE(1970,1,1)</f>
        <v>41962.100532407407</v>
      </c>
      <c r="T810" s="10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>
        <f>E811/L811</f>
        <v>79.82692307692308</v>
      </c>
      <c r="Q811" t="str">
        <f>LEFT(N811,FIND("/",N811)-1)</f>
        <v>music</v>
      </c>
      <c r="R811" t="str">
        <f>RIGHT(N811,LEN(N811)-FIND("/",N811))</f>
        <v>rock</v>
      </c>
      <c r="S811" s="10">
        <f>(((J811/60)/60)/24)+DATE(1970,1,1)</f>
        <v>41628.833680555559</v>
      </c>
      <c r="T811" s="10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>
        <f>E812/L812</f>
        <v>58.333333333333336</v>
      </c>
      <c r="Q812" t="str">
        <f>LEFT(N812,FIND("/",N812)-1)</f>
        <v>music</v>
      </c>
      <c r="R812" t="str">
        <f>RIGHT(N812,LEN(N812)-FIND("/",N812))</f>
        <v>rock</v>
      </c>
      <c r="S812" s="10">
        <f>(((J812/60)/60)/24)+DATE(1970,1,1)</f>
        <v>41123.056273148148</v>
      </c>
      <c r="T812" s="10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>
        <f>E813/L813</f>
        <v>86.666666666666671</v>
      </c>
      <c r="Q813" t="str">
        <f>LEFT(N813,FIND("/",N813)-1)</f>
        <v>music</v>
      </c>
      <c r="R813" t="str">
        <f>RIGHT(N813,LEN(N813)-FIND("/",N813))</f>
        <v>rock</v>
      </c>
      <c r="S813" s="10">
        <f>(((J813/60)/60)/24)+DATE(1970,1,1)</f>
        <v>41443.643541666665</v>
      </c>
      <c r="T813" s="10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>
        <f>E814/L814</f>
        <v>27.606060606060606</v>
      </c>
      <c r="Q814" t="str">
        <f>LEFT(N814,FIND("/",N814)-1)</f>
        <v>music</v>
      </c>
      <c r="R814" t="str">
        <f>RIGHT(N814,LEN(N814)-FIND("/",N814))</f>
        <v>rock</v>
      </c>
      <c r="S814" s="10">
        <f>(((J814/60)/60)/24)+DATE(1970,1,1)</f>
        <v>41282.017962962964</v>
      </c>
      <c r="T814" s="10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>
        <f>E815/L815</f>
        <v>24.999375000000001</v>
      </c>
      <c r="Q815" t="str">
        <f>LEFT(N815,FIND("/",N815)-1)</f>
        <v>music</v>
      </c>
      <c r="R815" t="str">
        <f>RIGHT(N815,LEN(N815)-FIND("/",N815))</f>
        <v>rock</v>
      </c>
      <c r="S815" s="10">
        <f>(((J815/60)/60)/24)+DATE(1970,1,1)</f>
        <v>41080.960243055553</v>
      </c>
      <c r="T815" s="10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>
        <f>E816/L816</f>
        <v>45.464285714285715</v>
      </c>
      <c r="Q816" t="str">
        <f>LEFT(N816,FIND("/",N816)-1)</f>
        <v>music</v>
      </c>
      <c r="R816" t="str">
        <f>RIGHT(N816,LEN(N816)-FIND("/",N816))</f>
        <v>rock</v>
      </c>
      <c r="S816" s="10">
        <f>(((J816/60)/60)/24)+DATE(1970,1,1)</f>
        <v>40679.743067129632</v>
      </c>
      <c r="T816" s="10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>
        <f>E817/L817</f>
        <v>99.534883720930239</v>
      </c>
      <c r="Q817" t="str">
        <f>LEFT(N817,FIND("/",N817)-1)</f>
        <v>music</v>
      </c>
      <c r="R817" t="str">
        <f>RIGHT(N817,LEN(N817)-FIND("/",N817))</f>
        <v>rock</v>
      </c>
      <c r="S817" s="10">
        <f>(((J817/60)/60)/24)+DATE(1970,1,1)</f>
        <v>41914.917858796296</v>
      </c>
      <c r="T817" s="10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>
        <f>E818/L818</f>
        <v>39.31</v>
      </c>
      <c r="Q818" t="str">
        <f>LEFT(N818,FIND("/",N818)-1)</f>
        <v>music</v>
      </c>
      <c r="R818" t="str">
        <f>RIGHT(N818,LEN(N818)-FIND("/",N818))</f>
        <v>rock</v>
      </c>
      <c r="S818" s="10">
        <f>(((J818/60)/60)/24)+DATE(1970,1,1)</f>
        <v>41341.870868055557</v>
      </c>
      <c r="T818" s="10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>
        <f>E819/L819</f>
        <v>89.419999999999987</v>
      </c>
      <c r="Q819" t="str">
        <f>LEFT(N819,FIND("/",N819)-1)</f>
        <v>music</v>
      </c>
      <c r="R819" t="str">
        <f>RIGHT(N819,LEN(N819)-FIND("/",N819))</f>
        <v>rock</v>
      </c>
      <c r="S819" s="10">
        <f>(((J819/60)/60)/24)+DATE(1970,1,1)</f>
        <v>40925.599664351852</v>
      </c>
      <c r="T819" s="10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>
        <f>E820/L820</f>
        <v>28.684210526315791</v>
      </c>
      <c r="Q820" t="str">
        <f>LEFT(N820,FIND("/",N820)-1)</f>
        <v>music</v>
      </c>
      <c r="R820" t="str">
        <f>RIGHT(N820,LEN(N820)-FIND("/",N820))</f>
        <v>rock</v>
      </c>
      <c r="S820" s="10">
        <f>(((J820/60)/60)/24)+DATE(1970,1,1)</f>
        <v>41120.882881944446</v>
      </c>
      <c r="T820" s="10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>
        <f>E821/L821</f>
        <v>31.071428571428573</v>
      </c>
      <c r="Q821" t="str">
        <f>LEFT(N821,FIND("/",N821)-1)</f>
        <v>music</v>
      </c>
      <c r="R821" t="str">
        <f>RIGHT(N821,LEN(N821)-FIND("/",N821))</f>
        <v>rock</v>
      </c>
      <c r="S821" s="10">
        <f>(((J821/60)/60)/24)+DATE(1970,1,1)</f>
        <v>41619.998310185183</v>
      </c>
      <c r="T821" s="10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>
        <f>E822/L822</f>
        <v>70.55263157894737</v>
      </c>
      <c r="Q822" t="str">
        <f>LEFT(N822,FIND("/",N822)-1)</f>
        <v>music</v>
      </c>
      <c r="R822" t="str">
        <f>RIGHT(N822,LEN(N822)-FIND("/",N822))</f>
        <v>rock</v>
      </c>
      <c r="S822" s="10">
        <f>(((J822/60)/60)/24)+DATE(1970,1,1)</f>
        <v>41768.841921296298</v>
      </c>
      <c r="T822" s="10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>
        <f>E823/L823</f>
        <v>224.12820512820514</v>
      </c>
      <c r="Q823" t="str">
        <f>LEFT(N823,FIND("/",N823)-1)</f>
        <v>music</v>
      </c>
      <c r="R823" t="str">
        <f>RIGHT(N823,LEN(N823)-FIND("/",N823))</f>
        <v>rock</v>
      </c>
      <c r="S823" s="10">
        <f>(((J823/60)/60)/24)+DATE(1970,1,1)</f>
        <v>42093.922048611115</v>
      </c>
      <c r="T823" s="10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>
        <f>E824/L824</f>
        <v>51.811594202898547</v>
      </c>
      <c r="Q824" t="str">
        <f>LEFT(N824,FIND("/",N824)-1)</f>
        <v>music</v>
      </c>
      <c r="R824" t="str">
        <f>RIGHT(N824,LEN(N824)-FIND("/",N824))</f>
        <v>rock</v>
      </c>
      <c r="S824" s="10">
        <f>(((J824/60)/60)/24)+DATE(1970,1,1)</f>
        <v>41157.947337962964</v>
      </c>
      <c r="T824" s="10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>
        <f>E825/L825</f>
        <v>43.515151515151516</v>
      </c>
      <c r="Q825" t="str">
        <f>LEFT(N825,FIND("/",N825)-1)</f>
        <v>music</v>
      </c>
      <c r="R825" t="str">
        <f>RIGHT(N825,LEN(N825)-FIND("/",N825))</f>
        <v>rock</v>
      </c>
      <c r="S825" s="10">
        <f>(((J825/60)/60)/24)+DATE(1970,1,1)</f>
        <v>42055.972824074073</v>
      </c>
      <c r="T825" s="10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>
        <f>E826/L826</f>
        <v>39.816666666666663</v>
      </c>
      <c r="Q826" t="str">
        <f>LEFT(N826,FIND("/",N826)-1)</f>
        <v>music</v>
      </c>
      <c r="R826" t="str">
        <f>RIGHT(N826,LEN(N826)-FIND("/",N826))</f>
        <v>rock</v>
      </c>
      <c r="S826" s="10">
        <f>(((J826/60)/60)/24)+DATE(1970,1,1)</f>
        <v>40250.242106481484</v>
      </c>
      <c r="T826" s="10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>
        <f>E827/L827</f>
        <v>126.8080808080808</v>
      </c>
      <c r="Q827" t="str">
        <f>LEFT(N827,FIND("/",N827)-1)</f>
        <v>music</v>
      </c>
      <c r="R827" t="str">
        <f>RIGHT(N827,LEN(N827)-FIND("/",N827))</f>
        <v>rock</v>
      </c>
      <c r="S827" s="10">
        <f>(((J827/60)/60)/24)+DATE(1970,1,1)</f>
        <v>41186.306527777779</v>
      </c>
      <c r="T827" s="10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>
        <f>E828/L828</f>
        <v>113.87755102040816</v>
      </c>
      <c r="Q828" t="str">
        <f>LEFT(N828,FIND("/",N828)-1)</f>
        <v>music</v>
      </c>
      <c r="R828" t="str">
        <f>RIGHT(N828,LEN(N828)-FIND("/",N828))</f>
        <v>rock</v>
      </c>
      <c r="S828" s="10">
        <f>(((J828/60)/60)/24)+DATE(1970,1,1)</f>
        <v>40973.038541666669</v>
      </c>
      <c r="T828" s="10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>
        <f>E829/L829</f>
        <v>28.181818181818183</v>
      </c>
      <c r="Q829" t="str">
        <f>LEFT(N829,FIND("/",N829)-1)</f>
        <v>music</v>
      </c>
      <c r="R829" t="str">
        <f>RIGHT(N829,LEN(N829)-FIND("/",N829))</f>
        <v>rock</v>
      </c>
      <c r="S829" s="10">
        <f>(((J829/60)/60)/24)+DATE(1970,1,1)</f>
        <v>40927.473460648151</v>
      </c>
      <c r="T829" s="10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>
        <f>E830/L830</f>
        <v>36.60526315789474</v>
      </c>
      <c r="Q830" t="str">
        <f>LEFT(N830,FIND("/",N830)-1)</f>
        <v>music</v>
      </c>
      <c r="R830" t="str">
        <f>RIGHT(N830,LEN(N830)-FIND("/",N830))</f>
        <v>rock</v>
      </c>
      <c r="S830" s="10">
        <f>(((J830/60)/60)/24)+DATE(1970,1,1)</f>
        <v>41073.050717592596</v>
      </c>
      <c r="T830" s="10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>
        <f>E831/L831</f>
        <v>32.5</v>
      </c>
      <c r="Q831" t="str">
        <f>LEFT(N831,FIND("/",N831)-1)</f>
        <v>music</v>
      </c>
      <c r="R831" t="str">
        <f>RIGHT(N831,LEN(N831)-FIND("/",N831))</f>
        <v>rock</v>
      </c>
      <c r="S831" s="10">
        <f>(((J831/60)/60)/24)+DATE(1970,1,1)</f>
        <v>42504.801388888889</v>
      </c>
      <c r="T831" s="10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>
        <f>E832/L832</f>
        <v>60.65625</v>
      </c>
      <c r="Q832" t="str">
        <f>LEFT(N832,FIND("/",N832)-1)</f>
        <v>music</v>
      </c>
      <c r="R832" t="str">
        <f>RIGHT(N832,LEN(N832)-FIND("/",N832))</f>
        <v>rock</v>
      </c>
      <c r="S832" s="10">
        <f>(((J832/60)/60)/24)+DATE(1970,1,1)</f>
        <v>41325.525752314818</v>
      </c>
      <c r="T832" s="10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>
        <f>E833/L833</f>
        <v>175</v>
      </c>
      <c r="Q833" t="str">
        <f>LEFT(N833,FIND("/",N833)-1)</f>
        <v>music</v>
      </c>
      <c r="R833" t="str">
        <f>RIGHT(N833,LEN(N833)-FIND("/",N833))</f>
        <v>rock</v>
      </c>
      <c r="S833" s="10">
        <f>(((J833/60)/60)/24)+DATE(1970,1,1)</f>
        <v>40996.646921296298</v>
      </c>
      <c r="T833" s="10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>
        <f>E834/L834</f>
        <v>97.993896103896105</v>
      </c>
      <c r="Q834" t="str">
        <f>LEFT(N834,FIND("/",N834)-1)</f>
        <v>music</v>
      </c>
      <c r="R834" t="str">
        <f>RIGHT(N834,LEN(N834)-FIND("/",N834))</f>
        <v>rock</v>
      </c>
      <c r="S834" s="10">
        <f>(((J834/60)/60)/24)+DATE(1970,1,1)</f>
        <v>40869.675173611111</v>
      </c>
      <c r="T834" s="10">
        <f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>
        <f>E835/L835</f>
        <v>148.78048780487805</v>
      </c>
      <c r="Q835" t="str">
        <f>LEFT(N835,FIND("/",N835)-1)</f>
        <v>music</v>
      </c>
      <c r="R835" t="str">
        <f>RIGHT(N835,LEN(N835)-FIND("/",N835))</f>
        <v>rock</v>
      </c>
      <c r="S835" s="10">
        <f>(((J835/60)/60)/24)+DATE(1970,1,1)</f>
        <v>41718.878182870372</v>
      </c>
      <c r="T835" s="10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>
        <f>E836/L836</f>
        <v>96.08</v>
      </c>
      <c r="Q836" t="str">
        <f>LEFT(N836,FIND("/",N836)-1)</f>
        <v>music</v>
      </c>
      <c r="R836" t="str">
        <f>RIGHT(N836,LEN(N836)-FIND("/",N836))</f>
        <v>rock</v>
      </c>
      <c r="S836" s="10">
        <f>(((J836/60)/60)/24)+DATE(1970,1,1)</f>
        <v>41422.822824074072</v>
      </c>
      <c r="T836" s="10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>
        <f>E837/L837</f>
        <v>58.625</v>
      </c>
      <c r="Q837" t="str">
        <f>LEFT(N837,FIND("/",N837)-1)</f>
        <v>music</v>
      </c>
      <c r="R837" t="str">
        <f>RIGHT(N837,LEN(N837)-FIND("/",N837))</f>
        <v>rock</v>
      </c>
      <c r="S837" s="10">
        <f>(((J837/60)/60)/24)+DATE(1970,1,1)</f>
        <v>41005.45784722222</v>
      </c>
      <c r="T837" s="10">
        <f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>
        <f>E838/L838</f>
        <v>109.70695652173914</v>
      </c>
      <c r="Q838" t="str">
        <f>LEFT(N838,FIND("/",N838)-1)</f>
        <v>music</v>
      </c>
      <c r="R838" t="str">
        <f>RIGHT(N838,LEN(N838)-FIND("/",N838))</f>
        <v>rock</v>
      </c>
      <c r="S838" s="10">
        <f>(((J838/60)/60)/24)+DATE(1970,1,1)</f>
        <v>41524.056921296295</v>
      </c>
      <c r="T838" s="10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>
        <f>E839/L839</f>
        <v>49.112903225806448</v>
      </c>
      <c r="Q839" t="str">
        <f>LEFT(N839,FIND("/",N839)-1)</f>
        <v>music</v>
      </c>
      <c r="R839" t="str">
        <f>RIGHT(N839,LEN(N839)-FIND("/",N839))</f>
        <v>rock</v>
      </c>
      <c r="S839" s="10">
        <f>(((J839/60)/60)/24)+DATE(1970,1,1)</f>
        <v>41730.998402777775</v>
      </c>
      <c r="T839" s="10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>
        <f>E840/L840</f>
        <v>47.672131147540981</v>
      </c>
      <c r="Q840" t="str">
        <f>LEFT(N840,FIND("/",N840)-1)</f>
        <v>music</v>
      </c>
      <c r="R840" t="str">
        <f>RIGHT(N840,LEN(N840)-FIND("/",N840))</f>
        <v>rock</v>
      </c>
      <c r="S840" s="10">
        <f>(((J840/60)/60)/24)+DATE(1970,1,1)</f>
        <v>40895.897974537038</v>
      </c>
      <c r="T840" s="10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>
        <f>E841/L841</f>
        <v>60.737812499999997</v>
      </c>
      <c r="Q841" t="str">
        <f>LEFT(N841,FIND("/",N841)-1)</f>
        <v>music</v>
      </c>
      <c r="R841" t="str">
        <f>RIGHT(N841,LEN(N841)-FIND("/",N841))</f>
        <v>rock</v>
      </c>
      <c r="S841" s="10">
        <f>(((J841/60)/60)/24)+DATE(1970,1,1)</f>
        <v>41144.763379629629</v>
      </c>
      <c r="T841" s="10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>
        <f>E842/L842</f>
        <v>63.37715789473684</v>
      </c>
      <c r="Q842" t="str">
        <f>LEFT(N842,FIND("/",N842)-1)</f>
        <v>music</v>
      </c>
      <c r="R842" t="str">
        <f>RIGHT(N842,LEN(N842)-FIND("/",N842))</f>
        <v>metal</v>
      </c>
      <c r="S842" s="10">
        <f>(((J842/60)/60)/24)+DATE(1970,1,1)</f>
        <v>42607.226701388892</v>
      </c>
      <c r="T842" s="10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>
        <f>E843/L843</f>
        <v>53.893617021276597</v>
      </c>
      <c r="Q843" t="str">
        <f>LEFT(N843,FIND("/",N843)-1)</f>
        <v>music</v>
      </c>
      <c r="R843" t="str">
        <f>RIGHT(N843,LEN(N843)-FIND("/",N843))</f>
        <v>metal</v>
      </c>
      <c r="S843" s="10">
        <f>(((J843/60)/60)/24)+DATE(1970,1,1)</f>
        <v>41923.838692129626</v>
      </c>
      <c r="T843" s="10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>
        <f>E844/L844</f>
        <v>66.871794871794876</v>
      </c>
      <c r="Q844" t="str">
        <f>LEFT(N844,FIND("/",N844)-1)</f>
        <v>music</v>
      </c>
      <c r="R844" t="str">
        <f>RIGHT(N844,LEN(N844)-FIND("/",N844))</f>
        <v>metal</v>
      </c>
      <c r="S844" s="10">
        <f>(((J844/60)/60)/24)+DATE(1970,1,1)</f>
        <v>41526.592395833337</v>
      </c>
      <c r="T844" s="10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>
        <f>E845/L845</f>
        <v>63.102362204724407</v>
      </c>
      <c r="Q845" t="str">
        <f>LEFT(N845,FIND("/",N845)-1)</f>
        <v>music</v>
      </c>
      <c r="R845" t="str">
        <f>RIGHT(N845,LEN(N845)-FIND("/",N845))</f>
        <v>metal</v>
      </c>
      <c r="S845" s="10">
        <f>(((J845/60)/60)/24)+DATE(1970,1,1)</f>
        <v>42695.257870370369</v>
      </c>
      <c r="T845" s="10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>
        <f>E846/L846</f>
        <v>36.628930817610062</v>
      </c>
      <c r="Q846" t="str">
        <f>LEFT(N846,FIND("/",N846)-1)</f>
        <v>music</v>
      </c>
      <c r="R846" t="str">
        <f>RIGHT(N846,LEN(N846)-FIND("/",N846))</f>
        <v>metal</v>
      </c>
      <c r="S846" s="10">
        <f>(((J846/60)/60)/24)+DATE(1970,1,1)</f>
        <v>41905.684629629628</v>
      </c>
      <c r="T846" s="10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>
        <f>E847/L847</f>
        <v>34.005706214689269</v>
      </c>
      <c r="Q847" t="str">
        <f>LEFT(N847,FIND("/",N847)-1)</f>
        <v>music</v>
      </c>
      <c r="R847" t="str">
        <f>RIGHT(N847,LEN(N847)-FIND("/",N847))</f>
        <v>metal</v>
      </c>
      <c r="S847" s="10">
        <f>(((J847/60)/60)/24)+DATE(1970,1,1)</f>
        <v>42578.205972222218</v>
      </c>
      <c r="T847" s="10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>
        <f>E848/L848</f>
        <v>28.553404255319148</v>
      </c>
      <c r="Q848" t="str">
        <f>LEFT(N848,FIND("/",N848)-1)</f>
        <v>music</v>
      </c>
      <c r="R848" t="str">
        <f>RIGHT(N848,LEN(N848)-FIND("/",N848))</f>
        <v>metal</v>
      </c>
      <c r="S848" s="10">
        <f>(((J848/60)/60)/24)+DATE(1970,1,1)</f>
        <v>41694.391840277778</v>
      </c>
      <c r="T848" s="10">
        <f>(((I848/60)/60)/24)+DATE(1970,1,1)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>
        <f>E849/L849</f>
        <v>10</v>
      </c>
      <c r="Q849" t="str">
        <f>LEFT(N849,FIND("/",N849)-1)</f>
        <v>music</v>
      </c>
      <c r="R849" t="str">
        <f>RIGHT(N849,LEN(N849)-FIND("/",N849))</f>
        <v>metal</v>
      </c>
      <c r="S849" s="10">
        <f>(((J849/60)/60)/24)+DATE(1970,1,1)</f>
        <v>42165.79833333334</v>
      </c>
      <c r="T849" s="10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>
        <f>E850/L850</f>
        <v>18.75</v>
      </c>
      <c r="Q850" t="str">
        <f>LEFT(N850,FIND("/",N850)-1)</f>
        <v>music</v>
      </c>
      <c r="R850" t="str">
        <f>RIGHT(N850,LEN(N850)-FIND("/",N850))</f>
        <v>metal</v>
      </c>
      <c r="S850" s="10">
        <f>(((J850/60)/60)/24)+DATE(1970,1,1)</f>
        <v>42078.792048611111</v>
      </c>
      <c r="T850" s="10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>
        <f>E851/L851</f>
        <v>41.704347826086959</v>
      </c>
      <c r="Q851" t="str">
        <f>LEFT(N851,FIND("/",N851)-1)</f>
        <v>music</v>
      </c>
      <c r="R851" t="str">
        <f>RIGHT(N851,LEN(N851)-FIND("/",N851))</f>
        <v>metal</v>
      </c>
      <c r="S851" s="10">
        <f>(((J851/60)/60)/24)+DATE(1970,1,1)</f>
        <v>42051.148888888885</v>
      </c>
      <c r="T851" s="10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>
        <f>E852/L852</f>
        <v>46.669172932330824</v>
      </c>
      <c r="Q852" t="str">
        <f>LEFT(N852,FIND("/",N852)-1)</f>
        <v>music</v>
      </c>
      <c r="R852" t="str">
        <f>RIGHT(N852,LEN(N852)-FIND("/",N852))</f>
        <v>metal</v>
      </c>
      <c r="S852" s="10">
        <f>(((J852/60)/60)/24)+DATE(1970,1,1)</f>
        <v>42452.827743055561</v>
      </c>
      <c r="T852" s="10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>
        <f>E853/L853</f>
        <v>37.271428571428572</v>
      </c>
      <c r="Q853" t="str">
        <f>LEFT(N853,FIND("/",N853)-1)</f>
        <v>music</v>
      </c>
      <c r="R853" t="str">
        <f>RIGHT(N853,LEN(N853)-FIND("/",N853))</f>
        <v>metal</v>
      </c>
      <c r="S853" s="10">
        <f>(((J853/60)/60)/24)+DATE(1970,1,1)</f>
        <v>42522.880243055552</v>
      </c>
      <c r="T853" s="10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>
        <f>E854/L854</f>
        <v>59.258064516129032</v>
      </c>
      <c r="Q854" t="str">
        <f>LEFT(N854,FIND("/",N854)-1)</f>
        <v>music</v>
      </c>
      <c r="R854" t="str">
        <f>RIGHT(N854,LEN(N854)-FIND("/",N854))</f>
        <v>metal</v>
      </c>
      <c r="S854" s="10">
        <f>(((J854/60)/60)/24)+DATE(1970,1,1)</f>
        <v>42656.805497685185</v>
      </c>
      <c r="T854" s="10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>
        <f>E855/L855</f>
        <v>30</v>
      </c>
      <c r="Q855" t="str">
        <f>LEFT(N855,FIND("/",N855)-1)</f>
        <v>music</v>
      </c>
      <c r="R855" t="str">
        <f>RIGHT(N855,LEN(N855)-FIND("/",N855))</f>
        <v>metal</v>
      </c>
      <c r="S855" s="10">
        <f>(((J855/60)/60)/24)+DATE(1970,1,1)</f>
        <v>42021.832280092596</v>
      </c>
      <c r="T855" s="10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>
        <f>E856/L856</f>
        <v>65.8623246492986</v>
      </c>
      <c r="Q856" t="str">
        <f>LEFT(N856,FIND("/",N856)-1)</f>
        <v>music</v>
      </c>
      <c r="R856" t="str">
        <f>RIGHT(N856,LEN(N856)-FIND("/",N856))</f>
        <v>metal</v>
      </c>
      <c r="S856" s="10">
        <f>(((J856/60)/60)/24)+DATE(1970,1,1)</f>
        <v>42702.212337962963</v>
      </c>
      <c r="T856" s="10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>
        <f>E857/L857</f>
        <v>31.914893617021278</v>
      </c>
      <c r="Q857" t="str">
        <f>LEFT(N857,FIND("/",N857)-1)</f>
        <v>music</v>
      </c>
      <c r="R857" t="str">
        <f>RIGHT(N857,LEN(N857)-FIND("/",N857))</f>
        <v>metal</v>
      </c>
      <c r="S857" s="10">
        <f>(((J857/60)/60)/24)+DATE(1970,1,1)</f>
        <v>42545.125196759262</v>
      </c>
      <c r="T857" s="10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>
        <f>E858/L858</f>
        <v>19.464285714285715</v>
      </c>
      <c r="Q858" t="str">
        <f>LEFT(N858,FIND("/",N858)-1)</f>
        <v>music</v>
      </c>
      <c r="R858" t="str">
        <f>RIGHT(N858,LEN(N858)-FIND("/",N858))</f>
        <v>metal</v>
      </c>
      <c r="S858" s="10">
        <f>(((J858/60)/60)/24)+DATE(1970,1,1)</f>
        <v>42609.311990740738</v>
      </c>
      <c r="T858" s="10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>
        <f>E859/L859</f>
        <v>50</v>
      </c>
      <c r="Q859" t="str">
        <f>LEFT(N859,FIND("/",N859)-1)</f>
        <v>music</v>
      </c>
      <c r="R859" t="str">
        <f>RIGHT(N859,LEN(N859)-FIND("/",N859))</f>
        <v>metal</v>
      </c>
      <c r="S859" s="10">
        <f>(((J859/60)/60)/24)+DATE(1970,1,1)</f>
        <v>42291.581377314811</v>
      </c>
      <c r="T859" s="10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>
        <f>E860/L860</f>
        <v>22.737763157894737</v>
      </c>
      <c r="Q860" t="str">
        <f>LEFT(N860,FIND("/",N860)-1)</f>
        <v>music</v>
      </c>
      <c r="R860" t="str">
        <f>RIGHT(N860,LEN(N860)-FIND("/",N860))</f>
        <v>metal</v>
      </c>
      <c r="S860" s="10">
        <f>(((J860/60)/60)/24)+DATE(1970,1,1)</f>
        <v>42079.745578703703</v>
      </c>
      <c r="T860" s="10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>
        <f>E861/L861</f>
        <v>42.724489795918366</v>
      </c>
      <c r="Q861" t="str">
        <f>LEFT(N861,FIND("/",N861)-1)</f>
        <v>music</v>
      </c>
      <c r="R861" t="str">
        <f>RIGHT(N861,LEN(N861)-FIND("/",N861))</f>
        <v>metal</v>
      </c>
      <c r="S861" s="10">
        <f>(((J861/60)/60)/24)+DATE(1970,1,1)</f>
        <v>42128.820231481484</v>
      </c>
      <c r="T861" s="10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>
        <f>E862/L862</f>
        <v>52.916666666666664</v>
      </c>
      <c r="Q862" t="str">
        <f>LEFT(N862,FIND("/",N862)-1)</f>
        <v>music</v>
      </c>
      <c r="R862" t="str">
        <f>RIGHT(N862,LEN(N862)-FIND("/",N862))</f>
        <v>jazz</v>
      </c>
      <c r="S862" s="10">
        <f>(((J862/60)/60)/24)+DATE(1970,1,1)</f>
        <v>41570.482789351852</v>
      </c>
      <c r="T862" s="10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>
        <f>E863/L863</f>
        <v>50.5</v>
      </c>
      <c r="Q863" t="str">
        <f>LEFT(N863,FIND("/",N863)-1)</f>
        <v>music</v>
      </c>
      <c r="R863" t="str">
        <f>RIGHT(N863,LEN(N863)-FIND("/",N863))</f>
        <v>jazz</v>
      </c>
      <c r="S863" s="10">
        <f>(((J863/60)/60)/24)+DATE(1970,1,1)</f>
        <v>42599.965324074074</v>
      </c>
      <c r="T863" s="10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>
        <f>E864/L864</f>
        <v>42.5</v>
      </c>
      <c r="Q864" t="str">
        <f>LEFT(N864,FIND("/",N864)-1)</f>
        <v>music</v>
      </c>
      <c r="R864" t="str">
        <f>RIGHT(N864,LEN(N864)-FIND("/",N864))</f>
        <v>jazz</v>
      </c>
      <c r="S864" s="10">
        <f>(((J864/60)/60)/24)+DATE(1970,1,1)</f>
        <v>41559.5549537037</v>
      </c>
      <c r="T864" s="10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>
        <f>E865/L865</f>
        <v>18</v>
      </c>
      <c r="Q865" t="str">
        <f>LEFT(N865,FIND("/",N865)-1)</f>
        <v>music</v>
      </c>
      <c r="R865" t="str">
        <f>RIGHT(N865,LEN(N865)-FIND("/",N865))</f>
        <v>jazz</v>
      </c>
      <c r="S865" s="10">
        <f>(((J865/60)/60)/24)+DATE(1970,1,1)</f>
        <v>40921.117662037039</v>
      </c>
      <c r="T865" s="10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>
        <f>E866/L866</f>
        <v>34.177215189873415</v>
      </c>
      <c r="Q866" t="str">
        <f>LEFT(N866,FIND("/",N866)-1)</f>
        <v>music</v>
      </c>
      <c r="R866" t="str">
        <f>RIGHT(N866,LEN(N866)-FIND("/",N866))</f>
        <v>jazz</v>
      </c>
      <c r="S866" s="10">
        <f>(((J866/60)/60)/24)+DATE(1970,1,1)</f>
        <v>41541.106921296298</v>
      </c>
      <c r="T866" s="10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>
        <f>E867/L867</f>
        <v>22.5</v>
      </c>
      <c r="Q867" t="str">
        <f>LEFT(N867,FIND("/",N867)-1)</f>
        <v>music</v>
      </c>
      <c r="R867" t="str">
        <f>RIGHT(N867,LEN(N867)-FIND("/",N867))</f>
        <v>jazz</v>
      </c>
      <c r="S867" s="10">
        <f>(((J867/60)/60)/24)+DATE(1970,1,1)</f>
        <v>41230.77311342593</v>
      </c>
      <c r="T867" s="10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>
        <f>E868/L868</f>
        <v>58.18181818181818</v>
      </c>
      <c r="Q868" t="str">
        <f>LEFT(N868,FIND("/",N868)-1)</f>
        <v>music</v>
      </c>
      <c r="R868" t="str">
        <f>RIGHT(N868,LEN(N868)-FIND("/",N868))</f>
        <v>jazz</v>
      </c>
      <c r="S868" s="10">
        <f>(((J868/60)/60)/24)+DATE(1970,1,1)</f>
        <v>42025.637939814813</v>
      </c>
      <c r="T868" s="10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>
        <f>E869/L869</f>
        <v>109.18181818181819</v>
      </c>
      <c r="Q869" t="str">
        <f>LEFT(N869,FIND("/",N869)-1)</f>
        <v>music</v>
      </c>
      <c r="R869" t="str">
        <f>RIGHT(N869,LEN(N869)-FIND("/",N869))</f>
        <v>jazz</v>
      </c>
      <c r="S869" s="10">
        <f>(((J869/60)/60)/24)+DATE(1970,1,1)</f>
        <v>40088.105393518519</v>
      </c>
      <c r="T869" s="10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>
        <f>E870/L870</f>
        <v>50</v>
      </c>
      <c r="Q870" t="str">
        <f>LEFT(N870,FIND("/",N870)-1)</f>
        <v>music</v>
      </c>
      <c r="R870" t="str">
        <f>RIGHT(N870,LEN(N870)-FIND("/",N870))</f>
        <v>jazz</v>
      </c>
      <c r="S870" s="10">
        <f>(((J870/60)/60)/24)+DATE(1970,1,1)</f>
        <v>41616.027754629627</v>
      </c>
      <c r="T870" s="10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>
        <f>E871/L871</f>
        <v>346.66666666666669</v>
      </c>
      <c r="Q871" t="str">
        <f>LEFT(N871,FIND("/",N871)-1)</f>
        <v>music</v>
      </c>
      <c r="R871" t="str">
        <f>RIGHT(N871,LEN(N871)-FIND("/",N871))</f>
        <v>jazz</v>
      </c>
      <c r="S871" s="10">
        <f>(((J871/60)/60)/24)+DATE(1970,1,1)</f>
        <v>41342.845567129632</v>
      </c>
      <c r="T871" s="10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>
        <f>E872/L872</f>
        <v>12.4</v>
      </c>
      <c r="Q872" t="str">
        <f>LEFT(N872,FIND("/",N872)-1)</f>
        <v>music</v>
      </c>
      <c r="R872" t="str">
        <f>RIGHT(N872,LEN(N872)-FIND("/",N872))</f>
        <v>jazz</v>
      </c>
      <c r="S872" s="10">
        <f>(((J872/60)/60)/24)+DATE(1970,1,1)</f>
        <v>41488.022256944445</v>
      </c>
      <c r="T872" s="10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>
        <f>E873/L873</f>
        <v>27.083333333333332</v>
      </c>
      <c r="Q873" t="str">
        <f>LEFT(N873,FIND("/",N873)-1)</f>
        <v>music</v>
      </c>
      <c r="R873" t="str">
        <f>RIGHT(N873,LEN(N873)-FIND("/",N873))</f>
        <v>jazz</v>
      </c>
      <c r="S873" s="10">
        <f>(((J873/60)/60)/24)+DATE(1970,1,1)</f>
        <v>41577.561284722222</v>
      </c>
      <c r="T873" s="10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>
        <f>E874/L874</f>
        <v>32.5</v>
      </c>
      <c r="Q874" t="str">
        <f>LEFT(N874,FIND("/",N874)-1)</f>
        <v>music</v>
      </c>
      <c r="R874" t="str">
        <f>RIGHT(N874,LEN(N874)-FIND("/",N874))</f>
        <v>jazz</v>
      </c>
      <c r="S874" s="10">
        <f>(((J874/60)/60)/24)+DATE(1970,1,1)</f>
        <v>40567.825543981482</v>
      </c>
      <c r="T874" s="10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>
        <f>E875/L875</f>
        <v>9</v>
      </c>
      <c r="Q875" t="str">
        <f>LEFT(N875,FIND("/",N875)-1)</f>
        <v>music</v>
      </c>
      <c r="R875" t="str">
        <f>RIGHT(N875,LEN(N875)-FIND("/",N875))</f>
        <v>jazz</v>
      </c>
      <c r="S875" s="10">
        <f>(((J875/60)/60)/24)+DATE(1970,1,1)</f>
        <v>41184.167129629634</v>
      </c>
      <c r="T875" s="10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>
        <f>E876/L876</f>
        <v>34.761904761904759</v>
      </c>
      <c r="Q876" t="str">
        <f>LEFT(N876,FIND("/",N876)-1)</f>
        <v>music</v>
      </c>
      <c r="R876" t="str">
        <f>RIGHT(N876,LEN(N876)-FIND("/",N876))</f>
        <v>jazz</v>
      </c>
      <c r="S876" s="10">
        <f>(((J876/60)/60)/24)+DATE(1970,1,1)</f>
        <v>41368.583726851852</v>
      </c>
      <c r="T876" s="10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t="e">
        <f>E877/L877</f>
        <v>#DIV/0!</v>
      </c>
      <c r="Q877" t="str">
        <f>LEFT(N877,FIND("/",N877)-1)</f>
        <v>music</v>
      </c>
      <c r="R877" t="str">
        <f>RIGHT(N877,LEN(N877)-FIND("/",N877))</f>
        <v>jazz</v>
      </c>
      <c r="S877" s="10">
        <f>(((J877/60)/60)/24)+DATE(1970,1,1)</f>
        <v>42248.723738425921</v>
      </c>
      <c r="T877" s="10">
        <f>(((I877/60)/60)/24)+DATE(1970,1,1)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>
        <f>E878/L878</f>
        <v>28.577777777777779</v>
      </c>
      <c r="Q878" t="str">
        <f>LEFT(N878,FIND("/",N878)-1)</f>
        <v>music</v>
      </c>
      <c r="R878" t="str">
        <f>RIGHT(N878,LEN(N878)-FIND("/",N878))</f>
        <v>jazz</v>
      </c>
      <c r="S878" s="10">
        <f>(((J878/60)/60)/24)+DATE(1970,1,1)</f>
        <v>41276.496840277774</v>
      </c>
      <c r="T878" s="10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>
        <f>E879/L879</f>
        <v>46.586206896551722</v>
      </c>
      <c r="Q879" t="str">
        <f>LEFT(N879,FIND("/",N879)-1)</f>
        <v>music</v>
      </c>
      <c r="R879" t="str">
        <f>RIGHT(N879,LEN(N879)-FIND("/",N879))</f>
        <v>jazz</v>
      </c>
      <c r="S879" s="10">
        <f>(((J879/60)/60)/24)+DATE(1970,1,1)</f>
        <v>41597.788888888892</v>
      </c>
      <c r="T879" s="10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>
        <f>E880/L880</f>
        <v>32.5</v>
      </c>
      <c r="Q880" t="str">
        <f>LEFT(N880,FIND("/",N880)-1)</f>
        <v>music</v>
      </c>
      <c r="R880" t="str">
        <f>RIGHT(N880,LEN(N880)-FIND("/",N880))</f>
        <v>jazz</v>
      </c>
      <c r="S880" s="10">
        <f>(((J880/60)/60)/24)+DATE(1970,1,1)</f>
        <v>40505.232916666668</v>
      </c>
      <c r="T880" s="10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>
        <f>E881/L881</f>
        <v>21.466666666666665</v>
      </c>
      <c r="Q881" t="str">
        <f>LEFT(N881,FIND("/",N881)-1)</f>
        <v>music</v>
      </c>
      <c r="R881" t="str">
        <f>RIGHT(N881,LEN(N881)-FIND("/",N881))</f>
        <v>jazz</v>
      </c>
      <c r="S881" s="10">
        <f>(((J881/60)/60)/24)+DATE(1970,1,1)</f>
        <v>41037.829918981479</v>
      </c>
      <c r="T881" s="10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>
        <f>E882/L882</f>
        <v>14.125</v>
      </c>
      <c r="Q882" t="str">
        <f>LEFT(N882,FIND("/",N882)-1)</f>
        <v>music</v>
      </c>
      <c r="R882" t="str">
        <f>RIGHT(N882,LEN(N882)-FIND("/",N882))</f>
        <v>indie rock</v>
      </c>
      <c r="S882" s="10">
        <f>(((J882/60)/60)/24)+DATE(1970,1,1)</f>
        <v>41179.32104166667</v>
      </c>
      <c r="T882" s="10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>
        <f>E883/L883</f>
        <v>30</v>
      </c>
      <c r="Q883" t="str">
        <f>LEFT(N883,FIND("/",N883)-1)</f>
        <v>music</v>
      </c>
      <c r="R883" t="str">
        <f>RIGHT(N883,LEN(N883)-FIND("/",N883))</f>
        <v>indie rock</v>
      </c>
      <c r="S883" s="10">
        <f>(((J883/60)/60)/24)+DATE(1970,1,1)</f>
        <v>40877.25099537037</v>
      </c>
      <c r="T883" s="10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>
        <f>E884/L884</f>
        <v>21.571428571428573</v>
      </c>
      <c r="Q884" t="str">
        <f>LEFT(N884,FIND("/",N884)-1)</f>
        <v>music</v>
      </c>
      <c r="R884" t="str">
        <f>RIGHT(N884,LEN(N884)-FIND("/",N884))</f>
        <v>indie rock</v>
      </c>
      <c r="S884" s="10">
        <f>(((J884/60)/60)/24)+DATE(1970,1,1)</f>
        <v>40759.860532407409</v>
      </c>
      <c r="T884" s="10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>
        <f>E885/L885</f>
        <v>83.375</v>
      </c>
      <c r="Q885" t="str">
        <f>LEFT(N885,FIND("/",N885)-1)</f>
        <v>music</v>
      </c>
      <c r="R885" t="str">
        <f>RIGHT(N885,LEN(N885)-FIND("/",N885))</f>
        <v>indie rock</v>
      </c>
      <c r="S885" s="10">
        <f>(((J885/60)/60)/24)+DATE(1970,1,1)</f>
        <v>42371.935590277775</v>
      </c>
      <c r="T885" s="10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>
        <f>E886/L886</f>
        <v>10</v>
      </c>
      <c r="Q886" t="str">
        <f>LEFT(N886,FIND("/",N886)-1)</f>
        <v>music</v>
      </c>
      <c r="R886" t="str">
        <f>RIGHT(N886,LEN(N886)-FIND("/",N886))</f>
        <v>indie rock</v>
      </c>
      <c r="S886" s="10">
        <f>(((J886/60)/60)/24)+DATE(1970,1,1)</f>
        <v>40981.802615740737</v>
      </c>
      <c r="T886" s="10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>
        <f>E887/L887</f>
        <v>35.714285714285715</v>
      </c>
      <c r="Q887" t="str">
        <f>LEFT(N887,FIND("/",N887)-1)</f>
        <v>music</v>
      </c>
      <c r="R887" t="str">
        <f>RIGHT(N887,LEN(N887)-FIND("/",N887))</f>
        <v>indie rock</v>
      </c>
      <c r="S887" s="10">
        <f>(((J887/60)/60)/24)+DATE(1970,1,1)</f>
        <v>42713.941099537042</v>
      </c>
      <c r="T887" s="10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>
        <f>E888/L888</f>
        <v>29.285714285714285</v>
      </c>
      <c r="Q888" t="str">
        <f>LEFT(N888,FIND("/",N888)-1)</f>
        <v>music</v>
      </c>
      <c r="R888" t="str">
        <f>RIGHT(N888,LEN(N888)-FIND("/",N888))</f>
        <v>indie rock</v>
      </c>
      <c r="S888" s="10">
        <f>(((J888/60)/60)/24)+DATE(1970,1,1)</f>
        <v>42603.870520833334</v>
      </c>
      <c r="T888" s="10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t="e">
        <f>E889/L889</f>
        <v>#DIV/0!</v>
      </c>
      <c r="Q889" t="str">
        <f>LEFT(N889,FIND("/",N889)-1)</f>
        <v>music</v>
      </c>
      <c r="R889" t="str">
        <f>RIGHT(N889,LEN(N889)-FIND("/",N889))</f>
        <v>indie rock</v>
      </c>
      <c r="S889" s="10">
        <f>(((J889/60)/60)/24)+DATE(1970,1,1)</f>
        <v>41026.958969907406</v>
      </c>
      <c r="T889" s="10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>
        <f>E890/L890</f>
        <v>18</v>
      </c>
      <c r="Q890" t="str">
        <f>LEFT(N890,FIND("/",N890)-1)</f>
        <v>music</v>
      </c>
      <c r="R890" t="str">
        <f>RIGHT(N890,LEN(N890)-FIND("/",N890))</f>
        <v>indie rock</v>
      </c>
      <c r="S890" s="10">
        <f>(((J890/60)/60)/24)+DATE(1970,1,1)</f>
        <v>40751.753298611111</v>
      </c>
      <c r="T890" s="10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>
        <f>E891/L891</f>
        <v>73.760000000000005</v>
      </c>
      <c r="Q891" t="str">
        <f>LEFT(N891,FIND("/",N891)-1)</f>
        <v>music</v>
      </c>
      <c r="R891" t="str">
        <f>RIGHT(N891,LEN(N891)-FIND("/",N891))</f>
        <v>indie rock</v>
      </c>
      <c r="S891" s="10">
        <f>(((J891/60)/60)/24)+DATE(1970,1,1)</f>
        <v>41887.784062500003</v>
      </c>
      <c r="T891" s="10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>
        <f>E892/L892</f>
        <v>31.25</v>
      </c>
      <c r="Q892" t="str">
        <f>LEFT(N892,FIND("/",N892)-1)</f>
        <v>music</v>
      </c>
      <c r="R892" t="str">
        <f>RIGHT(N892,LEN(N892)-FIND("/",N892))</f>
        <v>indie rock</v>
      </c>
      <c r="S892" s="10">
        <f>(((J892/60)/60)/24)+DATE(1970,1,1)</f>
        <v>41569.698831018519</v>
      </c>
      <c r="T892" s="10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>
        <f>E893/L893</f>
        <v>28.888888888888889</v>
      </c>
      <c r="Q893" t="str">
        <f>LEFT(N893,FIND("/",N893)-1)</f>
        <v>music</v>
      </c>
      <c r="R893" t="str">
        <f>RIGHT(N893,LEN(N893)-FIND("/",N893))</f>
        <v>indie rock</v>
      </c>
      <c r="S893" s="10">
        <f>(((J893/60)/60)/24)+DATE(1970,1,1)</f>
        <v>41842.031597222223</v>
      </c>
      <c r="T893" s="10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>
        <f>E894/L894</f>
        <v>143.8235294117647</v>
      </c>
      <c r="Q894" t="str">
        <f>LEFT(N894,FIND("/",N894)-1)</f>
        <v>music</v>
      </c>
      <c r="R894" t="str">
        <f>RIGHT(N894,LEN(N894)-FIND("/",N894))</f>
        <v>indie rock</v>
      </c>
      <c r="S894" s="10">
        <f>(((J894/60)/60)/24)+DATE(1970,1,1)</f>
        <v>40304.20003472222</v>
      </c>
      <c r="T894" s="10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>
        <f>E895/L895</f>
        <v>40</v>
      </c>
      <c r="Q895" t="str">
        <f>LEFT(N895,FIND("/",N895)-1)</f>
        <v>music</v>
      </c>
      <c r="R895" t="str">
        <f>RIGHT(N895,LEN(N895)-FIND("/",N895))</f>
        <v>indie rock</v>
      </c>
      <c r="S895" s="10">
        <f>(((J895/60)/60)/24)+DATE(1970,1,1)</f>
        <v>42065.897719907407</v>
      </c>
      <c r="T895" s="10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>
        <f>E896/L896</f>
        <v>147.81132075471697</v>
      </c>
      <c r="Q896" t="str">
        <f>LEFT(N896,FIND("/",N896)-1)</f>
        <v>music</v>
      </c>
      <c r="R896" t="str">
        <f>RIGHT(N896,LEN(N896)-FIND("/",N896))</f>
        <v>indie rock</v>
      </c>
      <c r="S896" s="10">
        <f>(((J896/60)/60)/24)+DATE(1970,1,1)</f>
        <v>42496.981597222228</v>
      </c>
      <c r="T896" s="10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>
        <f>E897/L897</f>
        <v>27.857142857142858</v>
      </c>
      <c r="Q897" t="str">
        <f>LEFT(N897,FIND("/",N897)-1)</f>
        <v>music</v>
      </c>
      <c r="R897" t="str">
        <f>RIGHT(N897,LEN(N897)-FIND("/",N897))</f>
        <v>indie rock</v>
      </c>
      <c r="S897" s="10">
        <f>(((J897/60)/60)/24)+DATE(1970,1,1)</f>
        <v>40431.127650462964</v>
      </c>
      <c r="T897" s="10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>
        <f>E898/L898</f>
        <v>44.444444444444443</v>
      </c>
      <c r="Q898" t="str">
        <f>LEFT(N898,FIND("/",N898)-1)</f>
        <v>music</v>
      </c>
      <c r="R898" t="str">
        <f>RIGHT(N898,LEN(N898)-FIND("/",N898))</f>
        <v>indie rock</v>
      </c>
      <c r="S898" s="10">
        <f>(((J898/60)/60)/24)+DATE(1970,1,1)</f>
        <v>42218.872986111113</v>
      </c>
      <c r="T898" s="10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t="e">
        <f>E899/L899</f>
        <v>#DIV/0!</v>
      </c>
      <c r="Q899" t="str">
        <f>LEFT(N899,FIND("/",N899)-1)</f>
        <v>music</v>
      </c>
      <c r="R899" t="str">
        <f>RIGHT(N899,LEN(N899)-FIND("/",N899))</f>
        <v>indie rock</v>
      </c>
      <c r="S899" s="10">
        <f>(((J899/60)/60)/24)+DATE(1970,1,1)</f>
        <v>41211.688750000001</v>
      </c>
      <c r="T899" s="10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>
        <f>E900/L900</f>
        <v>35</v>
      </c>
      <c r="Q900" t="str">
        <f>LEFT(N900,FIND("/",N900)-1)</f>
        <v>music</v>
      </c>
      <c r="R900" t="str">
        <f>RIGHT(N900,LEN(N900)-FIND("/",N900))</f>
        <v>indie rock</v>
      </c>
      <c r="S900" s="10">
        <f>(((J900/60)/60)/24)+DATE(1970,1,1)</f>
        <v>40878.758217592593</v>
      </c>
      <c r="T900" s="10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>
        <f>E901/L901</f>
        <v>35</v>
      </c>
      <c r="Q901" t="str">
        <f>LEFT(N901,FIND("/",N901)-1)</f>
        <v>music</v>
      </c>
      <c r="R901" t="str">
        <f>RIGHT(N901,LEN(N901)-FIND("/",N901))</f>
        <v>indie rock</v>
      </c>
      <c r="S901" s="10">
        <f>(((J901/60)/60)/24)+DATE(1970,1,1)</f>
        <v>40646.099097222221</v>
      </c>
      <c r="T901" s="10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>
        <f>E902/L902</f>
        <v>10.5</v>
      </c>
      <c r="Q902" t="str">
        <f>LEFT(N902,FIND("/",N902)-1)</f>
        <v>music</v>
      </c>
      <c r="R902" t="str">
        <f>RIGHT(N902,LEN(N902)-FIND("/",N902))</f>
        <v>jazz</v>
      </c>
      <c r="S902" s="10">
        <f>(((J902/60)/60)/24)+DATE(1970,1,1)</f>
        <v>42429.84956018519</v>
      </c>
      <c r="T902" s="10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t="e">
        <f>E903/L903</f>
        <v>#DIV/0!</v>
      </c>
      <c r="Q903" t="str">
        <f>LEFT(N903,FIND("/",N903)-1)</f>
        <v>music</v>
      </c>
      <c r="R903" t="str">
        <f>RIGHT(N903,LEN(N903)-FIND("/",N903))</f>
        <v>jazz</v>
      </c>
      <c r="S903" s="10">
        <f>(((J903/60)/60)/24)+DATE(1970,1,1)</f>
        <v>40291.81150462963</v>
      </c>
      <c r="T903" s="10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>
        <f>E904/L904</f>
        <v>30</v>
      </c>
      <c r="Q904" t="str">
        <f>LEFT(N904,FIND("/",N904)-1)</f>
        <v>music</v>
      </c>
      <c r="R904" t="str">
        <f>RIGHT(N904,LEN(N904)-FIND("/",N904))</f>
        <v>jazz</v>
      </c>
      <c r="S904" s="10">
        <f>(((J904/60)/60)/24)+DATE(1970,1,1)</f>
        <v>41829.965532407405</v>
      </c>
      <c r="T904" s="10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>
        <f>E905/L905</f>
        <v>40</v>
      </c>
      <c r="Q905" t="str">
        <f>LEFT(N905,FIND("/",N905)-1)</f>
        <v>music</v>
      </c>
      <c r="R905" t="str">
        <f>RIGHT(N905,LEN(N905)-FIND("/",N905))</f>
        <v>jazz</v>
      </c>
      <c r="S905" s="10">
        <f>(((J905/60)/60)/24)+DATE(1970,1,1)</f>
        <v>41149.796064814815</v>
      </c>
      <c r="T905" s="10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>
        <f>E906/L906</f>
        <v>50.333333333333336</v>
      </c>
      <c r="Q906" t="str">
        <f>LEFT(N906,FIND("/",N906)-1)</f>
        <v>music</v>
      </c>
      <c r="R906" t="str">
        <f>RIGHT(N906,LEN(N906)-FIND("/",N906))</f>
        <v>jazz</v>
      </c>
      <c r="S906" s="10">
        <f>(((J906/60)/60)/24)+DATE(1970,1,1)</f>
        <v>42342.080289351856</v>
      </c>
      <c r="T906" s="10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>
        <f>E907/L907</f>
        <v>32.666666666666664</v>
      </c>
      <c r="Q907" t="str">
        <f>LEFT(N907,FIND("/",N907)-1)</f>
        <v>music</v>
      </c>
      <c r="R907" t="str">
        <f>RIGHT(N907,LEN(N907)-FIND("/",N907))</f>
        <v>jazz</v>
      </c>
      <c r="S907" s="10">
        <f>(((J907/60)/60)/24)+DATE(1970,1,1)</f>
        <v>40507.239884259259</v>
      </c>
      <c r="T907" s="10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t="e">
        <f>E908/L908</f>
        <v>#DIV/0!</v>
      </c>
      <c r="Q908" t="str">
        <f>LEFT(N908,FIND("/",N908)-1)</f>
        <v>music</v>
      </c>
      <c r="R908" t="str">
        <f>RIGHT(N908,LEN(N908)-FIND("/",N908))</f>
        <v>jazz</v>
      </c>
      <c r="S908" s="10">
        <f>(((J908/60)/60)/24)+DATE(1970,1,1)</f>
        <v>41681.189699074072</v>
      </c>
      <c r="T908" s="10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t="e">
        <f>E909/L909</f>
        <v>#DIV/0!</v>
      </c>
      <c r="Q909" t="str">
        <f>LEFT(N909,FIND("/",N909)-1)</f>
        <v>music</v>
      </c>
      <c r="R909" t="str">
        <f>RIGHT(N909,LEN(N909)-FIND("/",N909))</f>
        <v>jazz</v>
      </c>
      <c r="S909" s="10">
        <f>(((J909/60)/60)/24)+DATE(1970,1,1)</f>
        <v>40767.192395833335</v>
      </c>
      <c r="T909" s="10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t="e">
        <f>E910/L910</f>
        <v>#DIV/0!</v>
      </c>
      <c r="Q910" t="str">
        <f>LEFT(N910,FIND("/",N910)-1)</f>
        <v>music</v>
      </c>
      <c r="R910" t="str">
        <f>RIGHT(N910,LEN(N910)-FIND("/",N910))</f>
        <v>jazz</v>
      </c>
      <c r="S910" s="10">
        <f>(((J910/60)/60)/24)+DATE(1970,1,1)</f>
        <v>40340.801562499997</v>
      </c>
      <c r="T910" s="10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>
        <f>E911/L911</f>
        <v>65</v>
      </c>
      <c r="Q911" t="str">
        <f>LEFT(N911,FIND("/",N911)-1)</f>
        <v>music</v>
      </c>
      <c r="R911" t="str">
        <f>RIGHT(N911,LEN(N911)-FIND("/",N911))</f>
        <v>jazz</v>
      </c>
      <c r="S911" s="10">
        <f>(((J911/60)/60)/24)+DATE(1970,1,1)</f>
        <v>41081.69027777778</v>
      </c>
      <c r="T911" s="10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>
        <f>E912/L912</f>
        <v>24.6</v>
      </c>
      <c r="Q912" t="str">
        <f>LEFT(N912,FIND("/",N912)-1)</f>
        <v>music</v>
      </c>
      <c r="R912" t="str">
        <f>RIGHT(N912,LEN(N912)-FIND("/",N912))</f>
        <v>jazz</v>
      </c>
      <c r="S912" s="10">
        <f>(((J912/60)/60)/24)+DATE(1970,1,1)</f>
        <v>42737.545358796298</v>
      </c>
      <c r="T912" s="10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t="e">
        <f>E913/L913</f>
        <v>#DIV/0!</v>
      </c>
      <c r="Q913" t="str">
        <f>LEFT(N913,FIND("/",N913)-1)</f>
        <v>music</v>
      </c>
      <c r="R913" t="str">
        <f>RIGHT(N913,LEN(N913)-FIND("/",N913))</f>
        <v>jazz</v>
      </c>
      <c r="S913" s="10">
        <f>(((J913/60)/60)/24)+DATE(1970,1,1)</f>
        <v>41642.005150462966</v>
      </c>
      <c r="T913" s="10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>
        <f>E914/L914</f>
        <v>15</v>
      </c>
      <c r="Q914" t="str">
        <f>LEFT(N914,FIND("/",N914)-1)</f>
        <v>music</v>
      </c>
      <c r="R914" t="str">
        <f>RIGHT(N914,LEN(N914)-FIND("/",N914))</f>
        <v>jazz</v>
      </c>
      <c r="S914" s="10">
        <f>(((J914/60)/60)/24)+DATE(1970,1,1)</f>
        <v>41194.109340277777</v>
      </c>
      <c r="T914" s="10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>
        <f>E915/L915</f>
        <v>82.583333333333329</v>
      </c>
      <c r="Q915" t="str">
        <f>LEFT(N915,FIND("/",N915)-1)</f>
        <v>music</v>
      </c>
      <c r="R915" t="str">
        <f>RIGHT(N915,LEN(N915)-FIND("/",N915))</f>
        <v>jazz</v>
      </c>
      <c r="S915" s="10">
        <f>(((J915/60)/60)/24)+DATE(1970,1,1)</f>
        <v>41004.139108796298</v>
      </c>
      <c r="T915" s="10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t="e">
        <f>E916/L916</f>
        <v>#DIV/0!</v>
      </c>
      <c r="Q916" t="str">
        <f>LEFT(N916,FIND("/",N916)-1)</f>
        <v>music</v>
      </c>
      <c r="R916" t="str">
        <f>RIGHT(N916,LEN(N916)-FIND("/",N916))</f>
        <v>jazz</v>
      </c>
      <c r="S916" s="10">
        <f>(((J916/60)/60)/24)+DATE(1970,1,1)</f>
        <v>41116.763275462967</v>
      </c>
      <c r="T916" s="10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>
        <f>E917/L917</f>
        <v>41.666666666666664</v>
      </c>
      <c r="Q917" t="str">
        <f>LEFT(N917,FIND("/",N917)-1)</f>
        <v>music</v>
      </c>
      <c r="R917" t="str">
        <f>RIGHT(N917,LEN(N917)-FIND("/",N917))</f>
        <v>jazz</v>
      </c>
      <c r="S917" s="10">
        <f>(((J917/60)/60)/24)+DATE(1970,1,1)</f>
        <v>40937.679560185185</v>
      </c>
      <c r="T917" s="10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t="e">
        <f>E918/L918</f>
        <v>#DIV/0!</v>
      </c>
      <c r="Q918" t="str">
        <f>LEFT(N918,FIND("/",N918)-1)</f>
        <v>music</v>
      </c>
      <c r="R918" t="str">
        <f>RIGHT(N918,LEN(N918)-FIND("/",N918))</f>
        <v>jazz</v>
      </c>
      <c r="S918" s="10">
        <f>(((J918/60)/60)/24)+DATE(1970,1,1)</f>
        <v>40434.853402777779</v>
      </c>
      <c r="T918" s="10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>
        <f>E919/L919</f>
        <v>30</v>
      </c>
      <c r="Q919" t="str">
        <f>LEFT(N919,FIND("/",N919)-1)</f>
        <v>music</v>
      </c>
      <c r="R919" t="str">
        <f>RIGHT(N919,LEN(N919)-FIND("/",N919))</f>
        <v>jazz</v>
      </c>
      <c r="S919" s="10">
        <f>(((J919/60)/60)/24)+DATE(1970,1,1)</f>
        <v>41802.94363425926</v>
      </c>
      <c r="T919" s="10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>
        <f>E920/L920</f>
        <v>19.600000000000001</v>
      </c>
      <c r="Q920" t="str">
        <f>LEFT(N920,FIND("/",N920)-1)</f>
        <v>music</v>
      </c>
      <c r="R920" t="str">
        <f>RIGHT(N920,LEN(N920)-FIND("/",N920))</f>
        <v>jazz</v>
      </c>
      <c r="S920" s="10">
        <f>(((J920/60)/60)/24)+DATE(1970,1,1)</f>
        <v>41944.916215277779</v>
      </c>
      <c r="T920" s="10">
        <f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>
        <f>E921/L921</f>
        <v>100</v>
      </c>
      <c r="Q921" t="str">
        <f>LEFT(N921,FIND("/",N921)-1)</f>
        <v>music</v>
      </c>
      <c r="R921" t="str">
        <f>RIGHT(N921,LEN(N921)-FIND("/",N921))</f>
        <v>jazz</v>
      </c>
      <c r="S921" s="10">
        <f>(((J921/60)/60)/24)+DATE(1970,1,1)</f>
        <v>41227.641724537039</v>
      </c>
      <c r="T921" s="10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t="e">
        <f>E922/L922</f>
        <v>#DIV/0!</v>
      </c>
      <c r="Q922" t="str">
        <f>LEFT(N922,FIND("/",N922)-1)</f>
        <v>music</v>
      </c>
      <c r="R922" t="str">
        <f>RIGHT(N922,LEN(N922)-FIND("/",N922))</f>
        <v>jazz</v>
      </c>
      <c r="S922" s="10">
        <f>(((J922/60)/60)/24)+DATE(1970,1,1)</f>
        <v>41562.67155092593</v>
      </c>
      <c r="T922" s="10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>
        <f>E923/L923</f>
        <v>231.75</v>
      </c>
      <c r="Q923" t="str">
        <f>LEFT(N923,FIND("/",N923)-1)</f>
        <v>music</v>
      </c>
      <c r="R923" t="str">
        <f>RIGHT(N923,LEN(N923)-FIND("/",N923))</f>
        <v>jazz</v>
      </c>
      <c r="S923" s="10">
        <f>(((J923/60)/60)/24)+DATE(1970,1,1)</f>
        <v>40847.171018518515</v>
      </c>
      <c r="T923" s="10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>
        <f>E924/L924</f>
        <v>189.33333333333334</v>
      </c>
      <c r="Q924" t="str">
        <f>LEFT(N924,FIND("/",N924)-1)</f>
        <v>music</v>
      </c>
      <c r="R924" t="str">
        <f>RIGHT(N924,LEN(N924)-FIND("/",N924))</f>
        <v>jazz</v>
      </c>
      <c r="S924" s="10">
        <f>(((J924/60)/60)/24)+DATE(1970,1,1)</f>
        <v>41878.530011574076</v>
      </c>
      <c r="T924" s="10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>
        <f>E925/L925</f>
        <v>55</v>
      </c>
      <c r="Q925" t="str">
        <f>LEFT(N925,FIND("/",N925)-1)</f>
        <v>music</v>
      </c>
      <c r="R925" t="str">
        <f>RIGHT(N925,LEN(N925)-FIND("/",N925))</f>
        <v>jazz</v>
      </c>
      <c r="S925" s="10">
        <f>(((J925/60)/60)/24)+DATE(1970,1,1)</f>
        <v>41934.959756944445</v>
      </c>
      <c r="T925" s="10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>
        <f>E926/L926</f>
        <v>21.8</v>
      </c>
      <c r="Q926" t="str">
        <f>LEFT(N926,FIND("/",N926)-1)</f>
        <v>music</v>
      </c>
      <c r="R926" t="str">
        <f>RIGHT(N926,LEN(N926)-FIND("/",N926))</f>
        <v>jazz</v>
      </c>
      <c r="S926" s="10">
        <f>(((J926/60)/60)/24)+DATE(1970,1,1)</f>
        <v>41288.942928240744</v>
      </c>
      <c r="T926" s="10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>
        <f>E927/L927</f>
        <v>32</v>
      </c>
      <c r="Q927" t="str">
        <f>LEFT(N927,FIND("/",N927)-1)</f>
        <v>music</v>
      </c>
      <c r="R927" t="str">
        <f>RIGHT(N927,LEN(N927)-FIND("/",N927))</f>
        <v>jazz</v>
      </c>
      <c r="S927" s="10">
        <f>(((J927/60)/60)/24)+DATE(1970,1,1)</f>
        <v>41575.880914351852</v>
      </c>
      <c r="T927" s="10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t="e">
        <f>E928/L928</f>
        <v>#DIV/0!</v>
      </c>
      <c r="Q928" t="str">
        <f>LEFT(N928,FIND("/",N928)-1)</f>
        <v>music</v>
      </c>
      <c r="R928" t="str">
        <f>RIGHT(N928,LEN(N928)-FIND("/",N928))</f>
        <v>jazz</v>
      </c>
      <c r="S928" s="10">
        <f>(((J928/60)/60)/24)+DATE(1970,1,1)</f>
        <v>40338.02002314815</v>
      </c>
      <c r="T928" s="10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t="e">
        <f>E929/L929</f>
        <v>#DIV/0!</v>
      </c>
      <c r="Q929" t="str">
        <f>LEFT(N929,FIND("/",N929)-1)</f>
        <v>music</v>
      </c>
      <c r="R929" t="str">
        <f>RIGHT(N929,LEN(N929)-FIND("/",N929))</f>
        <v>jazz</v>
      </c>
      <c r="S929" s="10">
        <f>(((J929/60)/60)/24)+DATE(1970,1,1)</f>
        <v>41013.822858796295</v>
      </c>
      <c r="T929" s="10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>
        <f>E930/L930</f>
        <v>56.25</v>
      </c>
      <c r="Q930" t="str">
        <f>LEFT(N930,FIND("/",N930)-1)</f>
        <v>music</v>
      </c>
      <c r="R930" t="str">
        <f>RIGHT(N930,LEN(N930)-FIND("/",N930))</f>
        <v>jazz</v>
      </c>
      <c r="S930" s="10">
        <f>(((J930/60)/60)/24)+DATE(1970,1,1)</f>
        <v>41180.86241898148</v>
      </c>
      <c r="T930" s="10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t="e">
        <f>E931/L931</f>
        <v>#DIV/0!</v>
      </c>
      <c r="Q931" t="str">
        <f>LEFT(N931,FIND("/",N931)-1)</f>
        <v>music</v>
      </c>
      <c r="R931" t="str">
        <f>RIGHT(N931,LEN(N931)-FIND("/",N931))</f>
        <v>jazz</v>
      </c>
      <c r="S931" s="10">
        <f>(((J931/60)/60)/24)+DATE(1970,1,1)</f>
        <v>40978.238067129627</v>
      </c>
      <c r="T931" s="10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>
        <f>E932/L932</f>
        <v>69</v>
      </c>
      <c r="Q932" t="str">
        <f>LEFT(N932,FIND("/",N932)-1)</f>
        <v>music</v>
      </c>
      <c r="R932" t="str">
        <f>RIGHT(N932,LEN(N932)-FIND("/",N932))</f>
        <v>jazz</v>
      </c>
      <c r="S932" s="10">
        <f>(((J932/60)/60)/24)+DATE(1970,1,1)</f>
        <v>40312.915578703702</v>
      </c>
      <c r="T932" s="10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>
        <f>E933/L933</f>
        <v>18.714285714285715</v>
      </c>
      <c r="Q933" t="str">
        <f>LEFT(N933,FIND("/",N933)-1)</f>
        <v>music</v>
      </c>
      <c r="R933" t="str">
        <f>RIGHT(N933,LEN(N933)-FIND("/",N933))</f>
        <v>jazz</v>
      </c>
      <c r="S933" s="10">
        <f>(((J933/60)/60)/24)+DATE(1970,1,1)</f>
        <v>41680.359976851854</v>
      </c>
      <c r="T933" s="10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>
        <f>E934/L934</f>
        <v>46.033333333333331</v>
      </c>
      <c r="Q934" t="str">
        <f>LEFT(N934,FIND("/",N934)-1)</f>
        <v>music</v>
      </c>
      <c r="R934" t="str">
        <f>RIGHT(N934,LEN(N934)-FIND("/",N934))</f>
        <v>jazz</v>
      </c>
      <c r="S934" s="10">
        <f>(((J934/60)/60)/24)+DATE(1970,1,1)</f>
        <v>41310.969270833331</v>
      </c>
      <c r="T934" s="10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>
        <f>E935/L935</f>
        <v>60</v>
      </c>
      <c r="Q935" t="str">
        <f>LEFT(N935,FIND("/",N935)-1)</f>
        <v>music</v>
      </c>
      <c r="R935" t="str">
        <f>RIGHT(N935,LEN(N935)-FIND("/",N935))</f>
        <v>jazz</v>
      </c>
      <c r="S935" s="10">
        <f>(((J935/60)/60)/24)+DATE(1970,1,1)</f>
        <v>41711.169085648151</v>
      </c>
      <c r="T935" s="10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>
        <f>E936/L936</f>
        <v>50.666666666666664</v>
      </c>
      <c r="Q936" t="str">
        <f>LEFT(N936,FIND("/",N936)-1)</f>
        <v>music</v>
      </c>
      <c r="R936" t="str">
        <f>RIGHT(N936,LEN(N936)-FIND("/",N936))</f>
        <v>jazz</v>
      </c>
      <c r="S936" s="10">
        <f>(((J936/60)/60)/24)+DATE(1970,1,1)</f>
        <v>41733.737083333333</v>
      </c>
      <c r="T936" s="10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>
        <f>E937/L937</f>
        <v>25</v>
      </c>
      <c r="Q937" t="str">
        <f>LEFT(N937,FIND("/",N937)-1)</f>
        <v>music</v>
      </c>
      <c r="R937" t="str">
        <f>RIGHT(N937,LEN(N937)-FIND("/",N937))</f>
        <v>jazz</v>
      </c>
      <c r="S937" s="10">
        <f>(((J937/60)/60)/24)+DATE(1970,1,1)</f>
        <v>42368.333668981482</v>
      </c>
      <c r="T937" s="10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t="e">
        <f>E938/L938</f>
        <v>#DIV/0!</v>
      </c>
      <c r="Q938" t="str">
        <f>LEFT(N938,FIND("/",N938)-1)</f>
        <v>music</v>
      </c>
      <c r="R938" t="str">
        <f>RIGHT(N938,LEN(N938)-FIND("/",N938))</f>
        <v>jazz</v>
      </c>
      <c r="S938" s="10">
        <f>(((J938/60)/60)/24)+DATE(1970,1,1)</f>
        <v>40883.024178240739</v>
      </c>
      <c r="T938" s="10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>
        <f>E939/L939</f>
        <v>20</v>
      </c>
      <c r="Q939" t="str">
        <f>LEFT(N939,FIND("/",N939)-1)</f>
        <v>music</v>
      </c>
      <c r="R939" t="str">
        <f>RIGHT(N939,LEN(N939)-FIND("/",N939))</f>
        <v>jazz</v>
      </c>
      <c r="S939" s="10">
        <f>(((J939/60)/60)/24)+DATE(1970,1,1)</f>
        <v>41551.798113425924</v>
      </c>
      <c r="T939" s="10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>
        <f>E940/L940</f>
        <v>25</v>
      </c>
      <c r="Q940" t="str">
        <f>LEFT(N940,FIND("/",N940)-1)</f>
        <v>music</v>
      </c>
      <c r="R940" t="str">
        <f>RIGHT(N940,LEN(N940)-FIND("/",N940))</f>
        <v>jazz</v>
      </c>
      <c r="S940" s="10">
        <f>(((J940/60)/60)/24)+DATE(1970,1,1)</f>
        <v>41124.479722222226</v>
      </c>
      <c r="T940" s="10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>
        <f>E941/L941</f>
        <v>20</v>
      </c>
      <c r="Q941" t="str">
        <f>LEFT(N941,FIND("/",N941)-1)</f>
        <v>music</v>
      </c>
      <c r="R941" t="str">
        <f>RIGHT(N941,LEN(N941)-FIND("/",N941))</f>
        <v>jazz</v>
      </c>
      <c r="S941" s="10">
        <f>(((J941/60)/60)/24)+DATE(1970,1,1)</f>
        <v>41416.763171296298</v>
      </c>
      <c r="T941" s="10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>
        <f>E942/L942</f>
        <v>110.28571428571429</v>
      </c>
      <c r="Q942" t="str">
        <f>LEFT(N942,FIND("/",N942)-1)</f>
        <v>technology</v>
      </c>
      <c r="R942" t="str">
        <f>RIGHT(N942,LEN(N942)-FIND("/",N942))</f>
        <v>wearables</v>
      </c>
      <c r="S942" s="10">
        <f>(((J942/60)/60)/24)+DATE(1970,1,1)</f>
        <v>42182.008402777778</v>
      </c>
      <c r="T942" s="10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>
        <f>E943/L943</f>
        <v>37.451612903225808</v>
      </c>
      <c r="Q943" t="str">
        <f>LEFT(N943,FIND("/",N943)-1)</f>
        <v>technology</v>
      </c>
      <c r="R943" t="str">
        <f>RIGHT(N943,LEN(N943)-FIND("/",N943))</f>
        <v>wearables</v>
      </c>
      <c r="S943" s="10">
        <f>(((J943/60)/60)/24)+DATE(1970,1,1)</f>
        <v>42746.096585648149</v>
      </c>
      <c r="T943" s="10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>
        <f>E944/L944</f>
        <v>41.75</v>
      </c>
      <c r="Q944" t="str">
        <f>LEFT(N944,FIND("/",N944)-1)</f>
        <v>technology</v>
      </c>
      <c r="R944" t="str">
        <f>RIGHT(N944,LEN(N944)-FIND("/",N944))</f>
        <v>wearables</v>
      </c>
      <c r="S944" s="10">
        <f>(((J944/60)/60)/24)+DATE(1970,1,1)</f>
        <v>42382.843287037031</v>
      </c>
      <c r="T944" s="10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>
        <f>E945/L945</f>
        <v>24.083333333333332</v>
      </c>
      <c r="Q945" t="str">
        <f>LEFT(N945,FIND("/",N945)-1)</f>
        <v>technology</v>
      </c>
      <c r="R945" t="str">
        <f>RIGHT(N945,LEN(N945)-FIND("/",N945))</f>
        <v>wearables</v>
      </c>
      <c r="S945" s="10">
        <f>(((J945/60)/60)/24)+DATE(1970,1,1)</f>
        <v>42673.66788194445</v>
      </c>
      <c r="T945" s="10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>
        <f>E946/L946</f>
        <v>69.40625</v>
      </c>
      <c r="Q946" t="str">
        <f>LEFT(N946,FIND("/",N946)-1)</f>
        <v>technology</v>
      </c>
      <c r="R946" t="str">
        <f>RIGHT(N946,LEN(N946)-FIND("/",N946))</f>
        <v>wearables</v>
      </c>
      <c r="S946" s="10">
        <f>(((J946/60)/60)/24)+DATE(1970,1,1)</f>
        <v>42444.583912037036</v>
      </c>
      <c r="T946" s="10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>
        <f>E947/L947</f>
        <v>155.25</v>
      </c>
      <c r="Q947" t="str">
        <f>LEFT(N947,FIND("/",N947)-1)</f>
        <v>technology</v>
      </c>
      <c r="R947" t="str">
        <f>RIGHT(N947,LEN(N947)-FIND("/",N947))</f>
        <v>wearables</v>
      </c>
      <c r="S947" s="10">
        <f>(((J947/60)/60)/24)+DATE(1970,1,1)</f>
        <v>42732.872986111113</v>
      </c>
      <c r="T947" s="10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>
        <f>E948/L948</f>
        <v>57.2</v>
      </c>
      <c r="Q948" t="str">
        <f>LEFT(N948,FIND("/",N948)-1)</f>
        <v>technology</v>
      </c>
      <c r="R948" t="str">
        <f>RIGHT(N948,LEN(N948)-FIND("/",N948))</f>
        <v>wearables</v>
      </c>
      <c r="S948" s="10">
        <f>(((J948/60)/60)/24)+DATE(1970,1,1)</f>
        <v>42592.750555555554</v>
      </c>
      <c r="T948" s="10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t="e">
        <f>E949/L949</f>
        <v>#DIV/0!</v>
      </c>
      <c r="Q949" t="str">
        <f>LEFT(N949,FIND("/",N949)-1)</f>
        <v>technology</v>
      </c>
      <c r="R949" t="str">
        <f>RIGHT(N949,LEN(N949)-FIND("/",N949))</f>
        <v>wearables</v>
      </c>
      <c r="S949" s="10">
        <f>(((J949/60)/60)/24)+DATE(1970,1,1)</f>
        <v>42491.781319444446</v>
      </c>
      <c r="T949" s="10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>
        <f>E950/L950</f>
        <v>60</v>
      </c>
      <c r="Q950" t="str">
        <f>LEFT(N950,FIND("/",N950)-1)</f>
        <v>technology</v>
      </c>
      <c r="R950" t="str">
        <f>RIGHT(N950,LEN(N950)-FIND("/",N950))</f>
        <v>wearables</v>
      </c>
      <c r="S950" s="10">
        <f>(((J950/60)/60)/24)+DATE(1970,1,1)</f>
        <v>42411.828287037039</v>
      </c>
      <c r="T950" s="10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>
        <f>E951/L951</f>
        <v>39</v>
      </c>
      <c r="Q951" t="str">
        <f>LEFT(N951,FIND("/",N951)-1)</f>
        <v>technology</v>
      </c>
      <c r="R951" t="str">
        <f>RIGHT(N951,LEN(N951)-FIND("/",N951))</f>
        <v>wearables</v>
      </c>
      <c r="S951" s="10">
        <f>(((J951/60)/60)/24)+DATE(1970,1,1)</f>
        <v>42361.043703703705</v>
      </c>
      <c r="T951" s="10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>
        <f>E952/L952</f>
        <v>58.416666666666664</v>
      </c>
      <c r="Q952" t="str">
        <f>LEFT(N952,FIND("/",N952)-1)</f>
        <v>technology</v>
      </c>
      <c r="R952" t="str">
        <f>RIGHT(N952,LEN(N952)-FIND("/",N952))</f>
        <v>wearables</v>
      </c>
      <c r="S952" s="10">
        <f>(((J952/60)/60)/24)+DATE(1970,1,1)</f>
        <v>42356.750706018516</v>
      </c>
      <c r="T952" s="10">
        <f>(((I952/60)/60)/24)+DATE(1970,1,1)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>
        <f>E953/L953</f>
        <v>158.63636363636363</v>
      </c>
      <c r="Q953" t="str">
        <f>LEFT(N953,FIND("/",N953)-1)</f>
        <v>technology</v>
      </c>
      <c r="R953" t="str">
        <f>RIGHT(N953,LEN(N953)-FIND("/",N953))</f>
        <v>wearables</v>
      </c>
      <c r="S953" s="10">
        <f>(((J953/60)/60)/24)+DATE(1970,1,1)</f>
        <v>42480.653611111105</v>
      </c>
      <c r="T953" s="10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>
        <f>E954/L954</f>
        <v>99.857142857142861</v>
      </c>
      <c r="Q954" t="str">
        <f>LEFT(N954,FIND("/",N954)-1)</f>
        <v>technology</v>
      </c>
      <c r="R954" t="str">
        <f>RIGHT(N954,LEN(N954)-FIND("/",N954))</f>
        <v>wearables</v>
      </c>
      <c r="S954" s="10">
        <f>(((J954/60)/60)/24)+DATE(1970,1,1)</f>
        <v>42662.613564814819</v>
      </c>
      <c r="T954" s="10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>
        <f>E955/L955</f>
        <v>25.2</v>
      </c>
      <c r="Q955" t="str">
        <f>LEFT(N955,FIND("/",N955)-1)</f>
        <v>technology</v>
      </c>
      <c r="R955" t="str">
        <f>RIGHT(N955,LEN(N955)-FIND("/",N955))</f>
        <v>wearables</v>
      </c>
      <c r="S955" s="10">
        <f>(((J955/60)/60)/24)+DATE(1970,1,1)</f>
        <v>41999.164340277777</v>
      </c>
      <c r="T955" s="10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>
        <f>E956/L956</f>
        <v>89.191780821917803</v>
      </c>
      <c r="Q956" t="str">
        <f>LEFT(N956,FIND("/",N956)-1)</f>
        <v>technology</v>
      </c>
      <c r="R956" t="str">
        <f>RIGHT(N956,LEN(N956)-FIND("/",N956))</f>
        <v>wearables</v>
      </c>
      <c r="S956" s="10">
        <f>(((J956/60)/60)/24)+DATE(1970,1,1)</f>
        <v>42194.833784722221</v>
      </c>
      <c r="T956" s="10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>
        <f>E957/L957</f>
        <v>182.6236559139785</v>
      </c>
      <c r="Q957" t="str">
        <f>LEFT(N957,FIND("/",N957)-1)</f>
        <v>technology</v>
      </c>
      <c r="R957" t="str">
        <f>RIGHT(N957,LEN(N957)-FIND("/",N957))</f>
        <v>wearables</v>
      </c>
      <c r="S957" s="10">
        <f>(((J957/60)/60)/24)+DATE(1970,1,1)</f>
        <v>42586.295138888891</v>
      </c>
      <c r="T957" s="10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>
        <f>E958/L958</f>
        <v>50.647058823529413</v>
      </c>
      <c r="Q958" t="str">
        <f>LEFT(N958,FIND("/",N958)-1)</f>
        <v>technology</v>
      </c>
      <c r="R958" t="str">
        <f>RIGHT(N958,LEN(N958)-FIND("/",N958))</f>
        <v>wearables</v>
      </c>
      <c r="S958" s="10">
        <f>(((J958/60)/60)/24)+DATE(1970,1,1)</f>
        <v>42060.913877314815</v>
      </c>
      <c r="T958" s="10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>
        <f>E959/L959</f>
        <v>33.285714285714285</v>
      </c>
      <c r="Q959" t="str">
        <f>LEFT(N959,FIND("/",N959)-1)</f>
        <v>technology</v>
      </c>
      <c r="R959" t="str">
        <f>RIGHT(N959,LEN(N959)-FIND("/",N959))</f>
        <v>wearables</v>
      </c>
      <c r="S959" s="10">
        <f>(((J959/60)/60)/24)+DATE(1970,1,1)</f>
        <v>42660.552465277782</v>
      </c>
      <c r="T959" s="10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>
        <f>E960/L960</f>
        <v>51.823529411764703</v>
      </c>
      <c r="Q960" t="str">
        <f>LEFT(N960,FIND("/",N960)-1)</f>
        <v>technology</v>
      </c>
      <c r="R960" t="str">
        <f>RIGHT(N960,LEN(N960)-FIND("/",N960))</f>
        <v>wearables</v>
      </c>
      <c r="S960" s="10">
        <f>(((J960/60)/60)/24)+DATE(1970,1,1)</f>
        <v>42082.802812499998</v>
      </c>
      <c r="T960" s="10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>
        <f>E961/L961</f>
        <v>113.62573099415205</v>
      </c>
      <c r="Q961" t="str">
        <f>LEFT(N961,FIND("/",N961)-1)</f>
        <v>technology</v>
      </c>
      <c r="R961" t="str">
        <f>RIGHT(N961,LEN(N961)-FIND("/",N961))</f>
        <v>wearables</v>
      </c>
      <c r="S961" s="10">
        <f>(((J961/60)/60)/24)+DATE(1970,1,1)</f>
        <v>41993.174363425926</v>
      </c>
      <c r="T961" s="10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>
        <f>E962/L962</f>
        <v>136.46276595744681</v>
      </c>
      <c r="Q962" t="str">
        <f>LEFT(N962,FIND("/",N962)-1)</f>
        <v>technology</v>
      </c>
      <c r="R962" t="str">
        <f>RIGHT(N962,LEN(N962)-FIND("/",N962))</f>
        <v>wearables</v>
      </c>
      <c r="S962" s="10">
        <f>(((J962/60)/60)/24)+DATE(1970,1,1)</f>
        <v>42766.626793981486</v>
      </c>
      <c r="T962" s="10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>
        <f>E963/L963</f>
        <v>364.35454545454547</v>
      </c>
      <c r="Q963" t="str">
        <f>LEFT(N963,FIND("/",N963)-1)</f>
        <v>technology</v>
      </c>
      <c r="R963" t="str">
        <f>RIGHT(N963,LEN(N963)-FIND("/",N963))</f>
        <v>wearables</v>
      </c>
      <c r="S963" s="10">
        <f>(((J963/60)/60)/24)+DATE(1970,1,1)</f>
        <v>42740.693692129629</v>
      </c>
      <c r="T963" s="10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>
        <f>E964/L964</f>
        <v>19.243243243243242</v>
      </c>
      <c r="Q964" t="str">
        <f>LEFT(N964,FIND("/",N964)-1)</f>
        <v>technology</v>
      </c>
      <c r="R964" t="str">
        <f>RIGHT(N964,LEN(N964)-FIND("/",N964))</f>
        <v>wearables</v>
      </c>
      <c r="S964" s="10">
        <f>(((J964/60)/60)/24)+DATE(1970,1,1)</f>
        <v>42373.712418981479</v>
      </c>
      <c r="T964" s="10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>
        <f>E965/L965</f>
        <v>41.888888888888886</v>
      </c>
      <c r="Q965" t="str">
        <f>LEFT(N965,FIND("/",N965)-1)</f>
        <v>technology</v>
      </c>
      <c r="R965" t="str">
        <f>RIGHT(N965,LEN(N965)-FIND("/",N965))</f>
        <v>wearables</v>
      </c>
      <c r="S965" s="10">
        <f>(((J965/60)/60)/24)+DATE(1970,1,1)</f>
        <v>42625.635636574079</v>
      </c>
      <c r="T965" s="10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>
        <f>E966/L966</f>
        <v>30.310344827586206</v>
      </c>
      <c r="Q966" t="str">
        <f>LEFT(N966,FIND("/",N966)-1)</f>
        <v>technology</v>
      </c>
      <c r="R966" t="str">
        <f>RIGHT(N966,LEN(N966)-FIND("/",N966))</f>
        <v>wearables</v>
      </c>
      <c r="S966" s="10">
        <f>(((J966/60)/60)/24)+DATE(1970,1,1)</f>
        <v>42208.628692129627</v>
      </c>
      <c r="T966" s="10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>
        <f>E967/L967</f>
        <v>49.666666666666664</v>
      </c>
      <c r="Q967" t="str">
        <f>LEFT(N967,FIND("/",N967)-1)</f>
        <v>technology</v>
      </c>
      <c r="R967" t="str">
        <f>RIGHT(N967,LEN(N967)-FIND("/",N967))</f>
        <v>wearables</v>
      </c>
      <c r="S967" s="10">
        <f>(((J967/60)/60)/24)+DATE(1970,1,1)</f>
        <v>42637.016736111109</v>
      </c>
      <c r="T967" s="10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>
        <f>E968/L968</f>
        <v>59.2</v>
      </c>
      <c r="Q968" t="str">
        <f>LEFT(N968,FIND("/",N968)-1)</f>
        <v>technology</v>
      </c>
      <c r="R968" t="str">
        <f>RIGHT(N968,LEN(N968)-FIND("/",N968))</f>
        <v>wearables</v>
      </c>
      <c r="S968" s="10">
        <f>(((J968/60)/60)/24)+DATE(1970,1,1)</f>
        <v>42619.635787037041</v>
      </c>
      <c r="T968" s="10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>
        <f>E969/L969</f>
        <v>43.97530864197531</v>
      </c>
      <c r="Q969" t="str">
        <f>LEFT(N969,FIND("/",N969)-1)</f>
        <v>technology</v>
      </c>
      <c r="R969" t="str">
        <f>RIGHT(N969,LEN(N969)-FIND("/",N969))</f>
        <v>wearables</v>
      </c>
      <c r="S969" s="10">
        <f>(((J969/60)/60)/24)+DATE(1970,1,1)</f>
        <v>42422.254328703704</v>
      </c>
      <c r="T969" s="10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>
        <f>E970/L970</f>
        <v>26.5</v>
      </c>
      <c r="Q970" t="str">
        <f>LEFT(N970,FIND("/",N970)-1)</f>
        <v>technology</v>
      </c>
      <c r="R970" t="str">
        <f>RIGHT(N970,LEN(N970)-FIND("/",N970))</f>
        <v>wearables</v>
      </c>
      <c r="S970" s="10">
        <f>(((J970/60)/60)/24)+DATE(1970,1,1)</f>
        <v>41836.847615740742</v>
      </c>
      <c r="T970" s="10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>
        <f>E971/L971</f>
        <v>1272.7272727272727</v>
      </c>
      <c r="Q971" t="str">
        <f>LEFT(N971,FIND("/",N971)-1)</f>
        <v>technology</v>
      </c>
      <c r="R971" t="str">
        <f>RIGHT(N971,LEN(N971)-FIND("/",N971))</f>
        <v>wearables</v>
      </c>
      <c r="S971" s="10">
        <f>(((J971/60)/60)/24)+DATE(1970,1,1)</f>
        <v>42742.30332175926</v>
      </c>
      <c r="T971" s="10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>
        <f>E972/L972</f>
        <v>164</v>
      </c>
      <c r="Q972" t="str">
        <f>LEFT(N972,FIND("/",N972)-1)</f>
        <v>technology</v>
      </c>
      <c r="R972" t="str">
        <f>RIGHT(N972,LEN(N972)-FIND("/",N972))</f>
        <v>wearables</v>
      </c>
      <c r="S972" s="10">
        <f>(((J972/60)/60)/24)+DATE(1970,1,1)</f>
        <v>42721.220520833333</v>
      </c>
      <c r="T972" s="10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>
        <f>E973/L973</f>
        <v>45.2</v>
      </c>
      <c r="Q973" t="str">
        <f>LEFT(N973,FIND("/",N973)-1)</f>
        <v>technology</v>
      </c>
      <c r="R973" t="str">
        <f>RIGHT(N973,LEN(N973)-FIND("/",N973))</f>
        <v>wearables</v>
      </c>
      <c r="S973" s="10">
        <f>(((J973/60)/60)/24)+DATE(1970,1,1)</f>
        <v>42111.709027777775</v>
      </c>
      <c r="T973" s="10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>
        <f>E974/L974</f>
        <v>153.88888888888889</v>
      </c>
      <c r="Q974" t="str">
        <f>LEFT(N974,FIND("/",N974)-1)</f>
        <v>technology</v>
      </c>
      <c r="R974" t="str">
        <f>RIGHT(N974,LEN(N974)-FIND("/",N974))</f>
        <v>wearables</v>
      </c>
      <c r="S974" s="10">
        <f>(((J974/60)/60)/24)+DATE(1970,1,1)</f>
        <v>41856.865717592591</v>
      </c>
      <c r="T974" s="10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>
        <f>E975/L975</f>
        <v>51.375</v>
      </c>
      <c r="Q975" t="str">
        <f>LEFT(N975,FIND("/",N975)-1)</f>
        <v>technology</v>
      </c>
      <c r="R975" t="str">
        <f>RIGHT(N975,LEN(N975)-FIND("/",N975))</f>
        <v>wearables</v>
      </c>
      <c r="S975" s="10">
        <f>(((J975/60)/60)/24)+DATE(1970,1,1)</f>
        <v>42257.014965277776</v>
      </c>
      <c r="T975" s="10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>
        <f>E976/L976</f>
        <v>93.333333333333329</v>
      </c>
      <c r="Q976" t="str">
        <f>LEFT(N976,FIND("/",N976)-1)</f>
        <v>technology</v>
      </c>
      <c r="R976" t="str">
        <f>RIGHT(N976,LEN(N976)-FIND("/",N976))</f>
        <v>wearables</v>
      </c>
      <c r="S976" s="10">
        <f>(((J976/60)/60)/24)+DATE(1970,1,1)</f>
        <v>42424.749490740738</v>
      </c>
      <c r="T976" s="10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>
        <f>E977/L977</f>
        <v>108.625</v>
      </c>
      <c r="Q977" t="str">
        <f>LEFT(N977,FIND("/",N977)-1)</f>
        <v>technology</v>
      </c>
      <c r="R977" t="str">
        <f>RIGHT(N977,LEN(N977)-FIND("/",N977))</f>
        <v>wearables</v>
      </c>
      <c r="S977" s="10">
        <f>(((J977/60)/60)/24)+DATE(1970,1,1)</f>
        <v>42489.696585648147</v>
      </c>
      <c r="T977" s="10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>
        <f>E978/L978</f>
        <v>160.5</v>
      </c>
      <c r="Q978" t="str">
        <f>LEFT(N978,FIND("/",N978)-1)</f>
        <v>technology</v>
      </c>
      <c r="R978" t="str">
        <f>RIGHT(N978,LEN(N978)-FIND("/",N978))</f>
        <v>wearables</v>
      </c>
      <c r="S978" s="10">
        <f>(((J978/60)/60)/24)+DATE(1970,1,1)</f>
        <v>42185.058993055558</v>
      </c>
      <c r="T978" s="10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>
        <f>E979/L979</f>
        <v>75.75</v>
      </c>
      <c r="Q979" t="str">
        <f>LEFT(N979,FIND("/",N979)-1)</f>
        <v>technology</v>
      </c>
      <c r="R979" t="str">
        <f>RIGHT(N979,LEN(N979)-FIND("/",N979))</f>
        <v>wearables</v>
      </c>
      <c r="S979" s="10">
        <f>(((J979/60)/60)/24)+DATE(1970,1,1)</f>
        <v>42391.942094907412</v>
      </c>
      <c r="T979" s="10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>
        <f>E980/L980</f>
        <v>790.83739837398377</v>
      </c>
      <c r="Q980" t="str">
        <f>LEFT(N980,FIND("/",N980)-1)</f>
        <v>technology</v>
      </c>
      <c r="R980" t="str">
        <f>RIGHT(N980,LEN(N980)-FIND("/",N980))</f>
        <v>wearables</v>
      </c>
      <c r="S980" s="10">
        <f>(((J980/60)/60)/24)+DATE(1970,1,1)</f>
        <v>42395.309039351851</v>
      </c>
      <c r="T980" s="10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>
        <f>E981/L981</f>
        <v>301.93916666666667</v>
      </c>
      <c r="Q981" t="str">
        <f>LEFT(N981,FIND("/",N981)-1)</f>
        <v>technology</v>
      </c>
      <c r="R981" t="str">
        <f>RIGHT(N981,LEN(N981)-FIND("/",N981))</f>
        <v>wearables</v>
      </c>
      <c r="S981" s="10">
        <f>(((J981/60)/60)/24)+DATE(1970,1,1)</f>
        <v>42506.416990740734</v>
      </c>
      <c r="T981" s="10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>
        <f>E982/L982</f>
        <v>47.935483870967744</v>
      </c>
      <c r="Q982" t="str">
        <f>LEFT(N982,FIND("/",N982)-1)</f>
        <v>technology</v>
      </c>
      <c r="R982" t="str">
        <f>RIGHT(N982,LEN(N982)-FIND("/",N982))</f>
        <v>wearables</v>
      </c>
      <c r="S982" s="10">
        <f>(((J982/60)/60)/24)+DATE(1970,1,1)</f>
        <v>41928.904189814813</v>
      </c>
      <c r="T982" s="10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>
        <f>E983/L983</f>
        <v>2.75</v>
      </c>
      <c r="Q983" t="str">
        <f>LEFT(N983,FIND("/",N983)-1)</f>
        <v>technology</v>
      </c>
      <c r="R983" t="str">
        <f>RIGHT(N983,LEN(N983)-FIND("/",N983))</f>
        <v>wearables</v>
      </c>
      <c r="S983" s="10">
        <f>(((J983/60)/60)/24)+DATE(1970,1,1)</f>
        <v>41830.947013888886</v>
      </c>
      <c r="T983" s="10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>
        <f>E984/L984</f>
        <v>1</v>
      </c>
      <c r="Q984" t="str">
        <f>LEFT(N984,FIND("/",N984)-1)</f>
        <v>technology</v>
      </c>
      <c r="R984" t="str">
        <f>RIGHT(N984,LEN(N984)-FIND("/",N984))</f>
        <v>wearables</v>
      </c>
      <c r="S984" s="10">
        <f>(((J984/60)/60)/24)+DATE(1970,1,1)</f>
        <v>42615.753310185188</v>
      </c>
      <c r="T984" s="10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>
        <f>E985/L985</f>
        <v>171.79329608938548</v>
      </c>
      <c r="Q985" t="str">
        <f>LEFT(N985,FIND("/",N985)-1)</f>
        <v>technology</v>
      </c>
      <c r="R985" t="str">
        <f>RIGHT(N985,LEN(N985)-FIND("/",N985))</f>
        <v>wearables</v>
      </c>
      <c r="S985" s="10">
        <f>(((J985/60)/60)/24)+DATE(1970,1,1)</f>
        <v>42574.667650462965</v>
      </c>
      <c r="T985" s="10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>
        <f>E986/L986</f>
        <v>35.333333333333336</v>
      </c>
      <c r="Q986" t="str">
        <f>LEFT(N986,FIND("/",N986)-1)</f>
        <v>technology</v>
      </c>
      <c r="R986" t="str">
        <f>RIGHT(N986,LEN(N986)-FIND("/",N986))</f>
        <v>wearables</v>
      </c>
      <c r="S986" s="10">
        <f>(((J986/60)/60)/24)+DATE(1970,1,1)</f>
        <v>42061.11583333333</v>
      </c>
      <c r="T986" s="10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>
        <f>E987/L987</f>
        <v>82.086956521739125</v>
      </c>
      <c r="Q987" t="str">
        <f>LEFT(N987,FIND("/",N987)-1)</f>
        <v>technology</v>
      </c>
      <c r="R987" t="str">
        <f>RIGHT(N987,LEN(N987)-FIND("/",N987))</f>
        <v>wearables</v>
      </c>
      <c r="S987" s="10">
        <f>(((J987/60)/60)/24)+DATE(1970,1,1)</f>
        <v>42339.967708333337</v>
      </c>
      <c r="T987" s="10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>
        <f>E988/L988</f>
        <v>110.8695652173913</v>
      </c>
      <c r="Q988" t="str">
        <f>LEFT(N988,FIND("/",N988)-1)</f>
        <v>technology</v>
      </c>
      <c r="R988" t="str">
        <f>RIGHT(N988,LEN(N988)-FIND("/",N988))</f>
        <v>wearables</v>
      </c>
      <c r="S988" s="10">
        <f>(((J988/60)/60)/24)+DATE(1970,1,1)</f>
        <v>42324.767361111109</v>
      </c>
      <c r="T988" s="10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>
        <f>E989/L989</f>
        <v>161.21951219512195</v>
      </c>
      <c r="Q989" t="str">
        <f>LEFT(N989,FIND("/",N989)-1)</f>
        <v>technology</v>
      </c>
      <c r="R989" t="str">
        <f>RIGHT(N989,LEN(N989)-FIND("/",N989))</f>
        <v>wearables</v>
      </c>
      <c r="S989" s="10">
        <f>(((J989/60)/60)/24)+DATE(1970,1,1)</f>
        <v>41773.294560185182</v>
      </c>
      <c r="T989" s="10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t="e">
        <f>E990/L990</f>
        <v>#DIV/0!</v>
      </c>
      <c r="Q990" t="str">
        <f>LEFT(N990,FIND("/",N990)-1)</f>
        <v>technology</v>
      </c>
      <c r="R990" t="str">
        <f>RIGHT(N990,LEN(N990)-FIND("/",N990))</f>
        <v>wearables</v>
      </c>
      <c r="S990" s="10">
        <f>(((J990/60)/60)/24)+DATE(1970,1,1)</f>
        <v>42614.356770833328</v>
      </c>
      <c r="T990" s="10">
        <f>(((I990/60)/60)/24)+DATE(1970,1,1)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>
        <f>E991/L991</f>
        <v>52.40625</v>
      </c>
      <c r="Q991" t="str">
        <f>LEFT(N991,FIND("/",N991)-1)</f>
        <v>technology</v>
      </c>
      <c r="R991" t="str">
        <f>RIGHT(N991,LEN(N991)-FIND("/",N991))</f>
        <v>wearables</v>
      </c>
      <c r="S991" s="10">
        <f>(((J991/60)/60)/24)+DATE(1970,1,1)</f>
        <v>42611.933969907404</v>
      </c>
      <c r="T991" s="10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>
        <f>E992/L992</f>
        <v>13</v>
      </c>
      <c r="Q992" t="str">
        <f>LEFT(N992,FIND("/",N992)-1)</f>
        <v>technology</v>
      </c>
      <c r="R992" t="str">
        <f>RIGHT(N992,LEN(N992)-FIND("/",N992))</f>
        <v>wearables</v>
      </c>
      <c r="S992" s="10">
        <f>(((J992/60)/60)/24)+DATE(1970,1,1)</f>
        <v>41855.784305555557</v>
      </c>
      <c r="T992" s="10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>
        <f>E993/L993</f>
        <v>30.285714285714285</v>
      </c>
      <c r="Q993" t="str">
        <f>LEFT(N993,FIND("/",N993)-1)</f>
        <v>technology</v>
      </c>
      <c r="R993" t="str">
        <f>RIGHT(N993,LEN(N993)-FIND("/",N993))</f>
        <v>wearables</v>
      </c>
      <c r="S993" s="10">
        <f>(((J993/60)/60)/24)+DATE(1970,1,1)</f>
        <v>42538.75680555556</v>
      </c>
      <c r="T993" s="10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>
        <f>E994/L994</f>
        <v>116.75</v>
      </c>
      <c r="Q994" t="str">
        <f>LEFT(N994,FIND("/",N994)-1)</f>
        <v>technology</v>
      </c>
      <c r="R994" t="str">
        <f>RIGHT(N994,LEN(N994)-FIND("/",N994))</f>
        <v>wearables</v>
      </c>
      <c r="S994" s="10">
        <f>(((J994/60)/60)/24)+DATE(1970,1,1)</f>
        <v>42437.924988425926</v>
      </c>
      <c r="T994" s="10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>
        <f>E995/L995</f>
        <v>89.59693877551021</v>
      </c>
      <c r="Q995" t="str">
        <f>LEFT(N995,FIND("/",N995)-1)</f>
        <v>technology</v>
      </c>
      <c r="R995" t="str">
        <f>RIGHT(N995,LEN(N995)-FIND("/",N995))</f>
        <v>wearables</v>
      </c>
      <c r="S995" s="10">
        <f>(((J995/60)/60)/24)+DATE(1970,1,1)</f>
        <v>42652.964907407411</v>
      </c>
      <c r="T995" s="10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>
        <f>E996/L996</f>
        <v>424.45454545454544</v>
      </c>
      <c r="Q996" t="str">
        <f>LEFT(N996,FIND("/",N996)-1)</f>
        <v>technology</v>
      </c>
      <c r="R996" t="str">
        <f>RIGHT(N996,LEN(N996)-FIND("/",N996))</f>
        <v>wearables</v>
      </c>
      <c r="S996" s="10">
        <f>(((J996/60)/60)/24)+DATE(1970,1,1)</f>
        <v>41921.263078703705</v>
      </c>
      <c r="T996" s="10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>
        <f>E997/L997</f>
        <v>80.666666666666671</v>
      </c>
      <c r="Q997" t="str">
        <f>LEFT(N997,FIND("/",N997)-1)</f>
        <v>technology</v>
      </c>
      <c r="R997" t="str">
        <f>RIGHT(N997,LEN(N997)-FIND("/",N997))</f>
        <v>wearables</v>
      </c>
      <c r="S997" s="10">
        <f>(((J997/60)/60)/24)+DATE(1970,1,1)</f>
        <v>41947.940740740742</v>
      </c>
      <c r="T997" s="10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>
        <f>E998/L998</f>
        <v>13</v>
      </c>
      <c r="Q998" t="str">
        <f>LEFT(N998,FIND("/",N998)-1)</f>
        <v>technology</v>
      </c>
      <c r="R998" t="str">
        <f>RIGHT(N998,LEN(N998)-FIND("/",N998))</f>
        <v>wearables</v>
      </c>
      <c r="S998" s="10">
        <f>(((J998/60)/60)/24)+DATE(1970,1,1)</f>
        <v>41817.866435185184</v>
      </c>
      <c r="T998" s="10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>
        <f>E999/L999</f>
        <v>8.125</v>
      </c>
      <c r="Q999" t="str">
        <f>LEFT(N999,FIND("/",N999)-1)</f>
        <v>technology</v>
      </c>
      <c r="R999" t="str">
        <f>RIGHT(N999,LEN(N999)-FIND("/",N999))</f>
        <v>wearables</v>
      </c>
      <c r="S999" s="10">
        <f>(((J999/60)/60)/24)+DATE(1970,1,1)</f>
        <v>41941.10297453704</v>
      </c>
      <c r="T999" s="10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>
        <f>E1000/L1000</f>
        <v>153.42794759825327</v>
      </c>
      <c r="Q1000" t="str">
        <f>LEFT(N1000,FIND("/",N1000)-1)</f>
        <v>technology</v>
      </c>
      <c r="R1000" t="str">
        <f>RIGHT(N1000,LEN(N1000)-FIND("/",N1000))</f>
        <v>wearables</v>
      </c>
      <c r="S1000" s="10">
        <f>(((J1000/60)/60)/24)+DATE(1970,1,1)</f>
        <v>42282.168993055559</v>
      </c>
      <c r="T1000" s="10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>
        <f>E1001/L1001</f>
        <v>292.07499999999999</v>
      </c>
      <c r="Q1001" t="str">
        <f>LEFT(N1001,FIND("/",N1001)-1)</f>
        <v>technology</v>
      </c>
      <c r="R1001" t="str">
        <f>RIGHT(N1001,LEN(N1001)-FIND("/",N1001))</f>
        <v>wearables</v>
      </c>
      <c r="S1001" s="10">
        <f>(((J1001/60)/60)/24)+DATE(1970,1,1)</f>
        <v>41926.29965277778</v>
      </c>
      <c r="T1001" s="10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>
        <f>E1002/L1002</f>
        <v>3304</v>
      </c>
      <c r="Q1002" t="str">
        <f>LEFT(N1002,FIND("/",N1002)-1)</f>
        <v>technology</v>
      </c>
      <c r="R1002" t="str">
        <f>RIGHT(N1002,LEN(N1002)-FIND("/",N1002))</f>
        <v>wearables</v>
      </c>
      <c r="S1002" s="10">
        <f>(((J1002/60)/60)/24)+DATE(1970,1,1)</f>
        <v>42749.059722222228</v>
      </c>
      <c r="T1002" s="10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>
        <f>E1003/L1003</f>
        <v>1300</v>
      </c>
      <c r="Q1003" t="str">
        <f>LEFT(N1003,FIND("/",N1003)-1)</f>
        <v>technology</v>
      </c>
      <c r="R1003" t="str">
        <f>RIGHT(N1003,LEN(N1003)-FIND("/",N1003))</f>
        <v>wearables</v>
      </c>
      <c r="S1003" s="10">
        <f>(((J1003/60)/60)/24)+DATE(1970,1,1)</f>
        <v>42720.720057870371</v>
      </c>
      <c r="T1003" s="10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>
        <f>E1004/L1004</f>
        <v>134.54545454545453</v>
      </c>
      <c r="Q1004" t="str">
        <f>LEFT(N1004,FIND("/",N1004)-1)</f>
        <v>technology</v>
      </c>
      <c r="R1004" t="str">
        <f>RIGHT(N1004,LEN(N1004)-FIND("/",N1004))</f>
        <v>wearables</v>
      </c>
      <c r="S1004" s="10">
        <f>(((J1004/60)/60)/24)+DATE(1970,1,1)</f>
        <v>42325.684189814812</v>
      </c>
      <c r="T1004" s="10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>
        <f>E1005/L1005</f>
        <v>214.06666666666666</v>
      </c>
      <c r="Q1005" t="str">
        <f>LEFT(N1005,FIND("/",N1005)-1)</f>
        <v>technology</v>
      </c>
      <c r="R1005" t="str">
        <f>RIGHT(N1005,LEN(N1005)-FIND("/",N1005))</f>
        <v>wearables</v>
      </c>
      <c r="S1005" s="10">
        <f>(((J1005/60)/60)/24)+DATE(1970,1,1)</f>
        <v>42780.709039351852</v>
      </c>
      <c r="T1005" s="10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>
        <f>E1006/L1006</f>
        <v>216.33684210526314</v>
      </c>
      <c r="Q1006" t="str">
        <f>LEFT(N1006,FIND("/",N1006)-1)</f>
        <v>technology</v>
      </c>
      <c r="R1006" t="str">
        <f>RIGHT(N1006,LEN(N1006)-FIND("/",N1006))</f>
        <v>wearables</v>
      </c>
      <c r="S1006" s="10">
        <f>(((J1006/60)/60)/24)+DATE(1970,1,1)</f>
        <v>42388.708645833336</v>
      </c>
      <c r="T1006" s="10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>
        <f>E1007/L1007</f>
        <v>932.31055900621118</v>
      </c>
      <c r="Q1007" t="str">
        <f>LEFT(N1007,FIND("/",N1007)-1)</f>
        <v>technology</v>
      </c>
      <c r="R1007" t="str">
        <f>RIGHT(N1007,LEN(N1007)-FIND("/",N1007))</f>
        <v>wearables</v>
      </c>
      <c r="S1007" s="10">
        <f>(((J1007/60)/60)/24)+DATE(1970,1,1)</f>
        <v>42276.624803240738</v>
      </c>
      <c r="T1007" s="10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>
        <f>E1008/L1008</f>
        <v>29.25</v>
      </c>
      <c r="Q1008" t="str">
        <f>LEFT(N1008,FIND("/",N1008)-1)</f>
        <v>technology</v>
      </c>
      <c r="R1008" t="str">
        <f>RIGHT(N1008,LEN(N1008)-FIND("/",N1008))</f>
        <v>wearables</v>
      </c>
      <c r="S1008" s="10">
        <f>(((J1008/60)/60)/24)+DATE(1970,1,1)</f>
        <v>41977.040185185186</v>
      </c>
      <c r="T1008" s="10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>
        <f>E1009/L1009</f>
        <v>174.94736842105263</v>
      </c>
      <c r="Q1009" t="str">
        <f>LEFT(N1009,FIND("/",N1009)-1)</f>
        <v>technology</v>
      </c>
      <c r="R1009" t="str">
        <f>RIGHT(N1009,LEN(N1009)-FIND("/",N1009))</f>
        <v>wearables</v>
      </c>
      <c r="S1009" s="10">
        <f>(((J1009/60)/60)/24)+DATE(1970,1,1)</f>
        <v>42676.583599537036</v>
      </c>
      <c r="T1009" s="10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>
        <f>E1010/L1010</f>
        <v>250</v>
      </c>
      <c r="Q1010" t="str">
        <f>LEFT(N1010,FIND("/",N1010)-1)</f>
        <v>technology</v>
      </c>
      <c r="R1010" t="str">
        <f>RIGHT(N1010,LEN(N1010)-FIND("/",N1010))</f>
        <v>wearables</v>
      </c>
      <c r="S1010" s="10">
        <f>(((J1010/60)/60)/24)+DATE(1970,1,1)</f>
        <v>42702.809201388889</v>
      </c>
      <c r="T1010" s="10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>
        <f>E1011/L1011</f>
        <v>65</v>
      </c>
      <c r="Q1011" t="str">
        <f>LEFT(N1011,FIND("/",N1011)-1)</f>
        <v>technology</v>
      </c>
      <c r="R1011" t="str">
        <f>RIGHT(N1011,LEN(N1011)-FIND("/",N1011))</f>
        <v>wearables</v>
      </c>
      <c r="S1011" s="10">
        <f>(((J1011/60)/60)/24)+DATE(1970,1,1)</f>
        <v>42510.604699074072</v>
      </c>
      <c r="T1011" s="10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>
        <f>E1012/L1012</f>
        <v>55</v>
      </c>
      <c r="Q1012" t="str">
        <f>LEFT(N1012,FIND("/",N1012)-1)</f>
        <v>technology</v>
      </c>
      <c r="R1012" t="str">
        <f>RIGHT(N1012,LEN(N1012)-FIND("/",N1012))</f>
        <v>wearables</v>
      </c>
      <c r="S1012" s="10">
        <f>(((J1012/60)/60)/24)+DATE(1970,1,1)</f>
        <v>42561.829421296294</v>
      </c>
      <c r="T1012" s="10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>
        <f>E1013/L1013</f>
        <v>75</v>
      </c>
      <c r="Q1013" t="str">
        <f>LEFT(N1013,FIND("/",N1013)-1)</f>
        <v>technology</v>
      </c>
      <c r="R1013" t="str">
        <f>RIGHT(N1013,LEN(N1013)-FIND("/",N1013))</f>
        <v>wearables</v>
      </c>
      <c r="S1013" s="10">
        <f>(((J1013/60)/60)/24)+DATE(1970,1,1)</f>
        <v>41946.898090277777</v>
      </c>
      <c r="T1013" s="10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>
        <f>E1014/L1014</f>
        <v>1389.3561935483872</v>
      </c>
      <c r="Q1014" t="str">
        <f>LEFT(N1014,FIND("/",N1014)-1)</f>
        <v>technology</v>
      </c>
      <c r="R1014" t="str">
        <f>RIGHT(N1014,LEN(N1014)-FIND("/",N1014))</f>
        <v>wearables</v>
      </c>
      <c r="S1014" s="10">
        <f>(((J1014/60)/60)/24)+DATE(1970,1,1)</f>
        <v>42714.440416666665</v>
      </c>
      <c r="T1014" s="10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>
        <f>E1015/L1015</f>
        <v>95.911111111111111</v>
      </c>
      <c r="Q1015" t="str">
        <f>LEFT(N1015,FIND("/",N1015)-1)</f>
        <v>technology</v>
      </c>
      <c r="R1015" t="str">
        <f>RIGHT(N1015,LEN(N1015)-FIND("/",N1015))</f>
        <v>wearables</v>
      </c>
      <c r="S1015" s="10">
        <f>(((J1015/60)/60)/24)+DATE(1970,1,1)</f>
        <v>42339.833981481483</v>
      </c>
      <c r="T1015" s="10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>
        <f>E1016/L1016</f>
        <v>191.25</v>
      </c>
      <c r="Q1016" t="str">
        <f>LEFT(N1016,FIND("/",N1016)-1)</f>
        <v>technology</v>
      </c>
      <c r="R1016" t="str">
        <f>RIGHT(N1016,LEN(N1016)-FIND("/",N1016))</f>
        <v>wearables</v>
      </c>
      <c r="S1016" s="10">
        <f>(((J1016/60)/60)/24)+DATE(1970,1,1)</f>
        <v>41955.002488425926</v>
      </c>
      <c r="T1016" s="10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>
        <f>E1017/L1017</f>
        <v>40</v>
      </c>
      <c r="Q1017" t="str">
        <f>LEFT(N1017,FIND("/",N1017)-1)</f>
        <v>technology</v>
      </c>
      <c r="R1017" t="str">
        <f>RIGHT(N1017,LEN(N1017)-FIND("/",N1017))</f>
        <v>wearables</v>
      </c>
      <c r="S1017" s="10">
        <f>(((J1017/60)/60)/24)+DATE(1970,1,1)</f>
        <v>42303.878414351857</v>
      </c>
      <c r="T1017" s="10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>
        <f>E1018/L1018</f>
        <v>74.78947368421052</v>
      </c>
      <c r="Q1018" t="str">
        <f>LEFT(N1018,FIND("/",N1018)-1)</f>
        <v>technology</v>
      </c>
      <c r="R1018" t="str">
        <f>RIGHT(N1018,LEN(N1018)-FIND("/",N1018))</f>
        <v>wearables</v>
      </c>
      <c r="S1018" s="10">
        <f>(((J1018/60)/60)/24)+DATE(1970,1,1)</f>
        <v>42422.107129629629</v>
      </c>
      <c r="T1018" s="10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>
        <f>E1019/L1019</f>
        <v>161.11830985915492</v>
      </c>
      <c r="Q1019" t="str">
        <f>LEFT(N1019,FIND("/",N1019)-1)</f>
        <v>technology</v>
      </c>
      <c r="R1019" t="str">
        <f>RIGHT(N1019,LEN(N1019)-FIND("/",N1019))</f>
        <v>wearables</v>
      </c>
      <c r="S1019" s="10">
        <f>(((J1019/60)/60)/24)+DATE(1970,1,1)</f>
        <v>42289.675173611111</v>
      </c>
      <c r="T1019" s="10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>
        <f>E1020/L1020</f>
        <v>88.714285714285708</v>
      </c>
      <c r="Q1020" t="str">
        <f>LEFT(N1020,FIND("/",N1020)-1)</f>
        <v>technology</v>
      </c>
      <c r="R1020" t="str">
        <f>RIGHT(N1020,LEN(N1020)-FIND("/",N1020))</f>
        <v>wearables</v>
      </c>
      <c r="S1020" s="10">
        <f>(((J1020/60)/60)/24)+DATE(1970,1,1)</f>
        <v>42535.492280092592</v>
      </c>
      <c r="T1020" s="10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>
        <f>E1021/L1021</f>
        <v>53.25</v>
      </c>
      <c r="Q1021" t="str">
        <f>LEFT(N1021,FIND("/",N1021)-1)</f>
        <v>technology</v>
      </c>
      <c r="R1021" t="str">
        <f>RIGHT(N1021,LEN(N1021)-FIND("/",N1021))</f>
        <v>wearables</v>
      </c>
      <c r="S1021" s="10">
        <f>(((J1021/60)/60)/24)+DATE(1970,1,1)</f>
        <v>42009.973946759259</v>
      </c>
      <c r="T1021" s="10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>
        <f>E1022/L1022</f>
        <v>106.2</v>
      </c>
      <c r="Q1022" t="str">
        <f>LEFT(N1022,FIND("/",N1022)-1)</f>
        <v>music</v>
      </c>
      <c r="R1022" t="str">
        <f>RIGHT(N1022,LEN(N1022)-FIND("/",N1022))</f>
        <v>electronic music</v>
      </c>
      <c r="S1022" s="10">
        <f>(((J1022/60)/60)/24)+DATE(1970,1,1)</f>
        <v>42127.069548611107</v>
      </c>
      <c r="T1022" s="10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>
        <f>E1023/L1023</f>
        <v>22.079728033472804</v>
      </c>
      <c r="Q1023" t="str">
        <f>LEFT(N1023,FIND("/",N1023)-1)</f>
        <v>music</v>
      </c>
      <c r="R1023" t="str">
        <f>RIGHT(N1023,LEN(N1023)-FIND("/",N1023))</f>
        <v>electronic music</v>
      </c>
      <c r="S1023" s="10">
        <f>(((J1023/60)/60)/24)+DATE(1970,1,1)</f>
        <v>42271.251979166671</v>
      </c>
      <c r="T1023" s="10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>
        <f>E1024/L1024</f>
        <v>31.054054054054053</v>
      </c>
      <c r="Q1024" t="str">
        <f>LEFT(N1024,FIND("/",N1024)-1)</f>
        <v>music</v>
      </c>
      <c r="R1024" t="str">
        <f>RIGHT(N1024,LEN(N1024)-FIND("/",N1024))</f>
        <v>electronic music</v>
      </c>
      <c r="S1024" s="10">
        <f>(((J1024/60)/60)/24)+DATE(1970,1,1)</f>
        <v>42111.646724537044</v>
      </c>
      <c r="T1024" s="10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>
        <f>E1025/L1025</f>
        <v>36.206106870229007</v>
      </c>
      <c r="Q1025" t="str">
        <f>LEFT(N1025,FIND("/",N1025)-1)</f>
        <v>music</v>
      </c>
      <c r="R1025" t="str">
        <f>RIGHT(N1025,LEN(N1025)-FIND("/",N1025))</f>
        <v>electronic music</v>
      </c>
      <c r="S1025" s="10">
        <f>(((J1025/60)/60)/24)+DATE(1970,1,1)</f>
        <v>42145.919687500005</v>
      </c>
      <c r="T1025" s="10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>
        <f>E1026/L1026</f>
        <v>388.9762295081967</v>
      </c>
      <c r="Q1026" t="str">
        <f>LEFT(N1026,FIND("/",N1026)-1)</f>
        <v>music</v>
      </c>
      <c r="R1026" t="str">
        <f>RIGHT(N1026,LEN(N1026)-FIND("/",N1026))</f>
        <v>electronic music</v>
      </c>
      <c r="S1026" s="10">
        <f>(((J1026/60)/60)/24)+DATE(1970,1,1)</f>
        <v>42370.580590277779</v>
      </c>
      <c r="T1026" s="10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>
        <f>E1027/L1027</f>
        <v>71.848571428571432</v>
      </c>
      <c r="Q1027" t="str">
        <f>LEFT(N1027,FIND("/",N1027)-1)</f>
        <v>music</v>
      </c>
      <c r="R1027" t="str">
        <f>RIGHT(N1027,LEN(N1027)-FIND("/",N1027))</f>
        <v>electronic music</v>
      </c>
      <c r="S1027" s="10">
        <f>(((J1027/60)/60)/24)+DATE(1970,1,1)</f>
        <v>42049.833761574075</v>
      </c>
      <c r="T1027" s="10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>
        <f>E1028/L1028</f>
        <v>57.381803278688523</v>
      </c>
      <c r="Q1028" t="str">
        <f>LEFT(N1028,FIND("/",N1028)-1)</f>
        <v>music</v>
      </c>
      <c r="R1028" t="str">
        <f>RIGHT(N1028,LEN(N1028)-FIND("/",N1028))</f>
        <v>electronic music</v>
      </c>
      <c r="S1028" s="10">
        <f>(((J1028/60)/60)/24)+DATE(1970,1,1)</f>
        <v>42426.407592592594</v>
      </c>
      <c r="T1028" s="10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>
        <f>E1029/L1029</f>
        <v>69.666666666666671</v>
      </c>
      <c r="Q1029" t="str">
        <f>LEFT(N1029,FIND("/",N1029)-1)</f>
        <v>music</v>
      </c>
      <c r="R1029" t="str">
        <f>RIGHT(N1029,LEN(N1029)-FIND("/",N1029))</f>
        <v>electronic music</v>
      </c>
      <c r="S1029" s="10">
        <f>(((J1029/60)/60)/24)+DATE(1970,1,1)</f>
        <v>41905.034108796295</v>
      </c>
      <c r="T1029" s="10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>
        <f>E1030/L1030</f>
        <v>45.988235294117644</v>
      </c>
      <c r="Q1030" t="str">
        <f>LEFT(N1030,FIND("/",N1030)-1)</f>
        <v>music</v>
      </c>
      <c r="R1030" t="str">
        <f>RIGHT(N1030,LEN(N1030)-FIND("/",N1030))</f>
        <v>electronic music</v>
      </c>
      <c r="S1030" s="10">
        <f>(((J1030/60)/60)/24)+DATE(1970,1,1)</f>
        <v>42755.627372685187</v>
      </c>
      <c r="T1030" s="10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>
        <f>E1031/L1031</f>
        <v>79.262411347517727</v>
      </c>
      <c r="Q1031" t="str">
        <f>LEFT(N1031,FIND("/",N1031)-1)</f>
        <v>music</v>
      </c>
      <c r="R1031" t="str">
        <f>RIGHT(N1031,LEN(N1031)-FIND("/",N1031))</f>
        <v>electronic music</v>
      </c>
      <c r="S1031" s="10">
        <f>(((J1031/60)/60)/24)+DATE(1970,1,1)</f>
        <v>42044.711886574078</v>
      </c>
      <c r="T1031" s="10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>
        <f>E1032/L1032</f>
        <v>43.031446540880502</v>
      </c>
      <c r="Q1032" t="str">
        <f>LEFT(N1032,FIND("/",N1032)-1)</f>
        <v>music</v>
      </c>
      <c r="R1032" t="str">
        <f>RIGHT(N1032,LEN(N1032)-FIND("/",N1032))</f>
        <v>electronic music</v>
      </c>
      <c r="S1032" s="10">
        <f>(((J1032/60)/60)/24)+DATE(1970,1,1)</f>
        <v>42611.483206018514</v>
      </c>
      <c r="T1032" s="10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>
        <f>E1033/L1033</f>
        <v>108.48484848484848</v>
      </c>
      <c r="Q1033" t="str">
        <f>LEFT(N1033,FIND("/",N1033)-1)</f>
        <v>music</v>
      </c>
      <c r="R1033" t="str">
        <f>RIGHT(N1033,LEN(N1033)-FIND("/",N1033))</f>
        <v>electronic music</v>
      </c>
      <c r="S1033" s="10">
        <f>(((J1033/60)/60)/24)+DATE(1970,1,1)</f>
        <v>42324.764004629629</v>
      </c>
      <c r="T1033" s="10">
        <f>(((I1033/60)/60)/24)+DATE(1970,1,1)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>
        <f>E1034/L1034</f>
        <v>61.029583333333335</v>
      </c>
      <c r="Q1034" t="str">
        <f>LEFT(N1034,FIND("/",N1034)-1)</f>
        <v>music</v>
      </c>
      <c r="R1034" t="str">
        <f>RIGHT(N1034,LEN(N1034)-FIND("/",N1034))</f>
        <v>electronic music</v>
      </c>
      <c r="S1034" s="10">
        <f>(((J1034/60)/60)/24)+DATE(1970,1,1)</f>
        <v>42514.666956018518</v>
      </c>
      <c r="T1034" s="10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>
        <f>E1035/L1035</f>
        <v>50.592592592592595</v>
      </c>
      <c r="Q1035" t="str">
        <f>LEFT(N1035,FIND("/",N1035)-1)</f>
        <v>music</v>
      </c>
      <c r="R1035" t="str">
        <f>RIGHT(N1035,LEN(N1035)-FIND("/",N1035))</f>
        <v>electronic music</v>
      </c>
      <c r="S1035" s="10">
        <f>(((J1035/60)/60)/24)+DATE(1970,1,1)</f>
        <v>42688.732407407413</v>
      </c>
      <c r="T1035" s="10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>
        <f>E1036/L1036</f>
        <v>39.157168674698795</v>
      </c>
      <c r="Q1036" t="str">
        <f>LEFT(N1036,FIND("/",N1036)-1)</f>
        <v>music</v>
      </c>
      <c r="R1036" t="str">
        <f>RIGHT(N1036,LEN(N1036)-FIND("/",N1036))</f>
        <v>electronic music</v>
      </c>
      <c r="S1036" s="10">
        <f>(((J1036/60)/60)/24)+DATE(1970,1,1)</f>
        <v>42555.166712962964</v>
      </c>
      <c r="T1036" s="10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>
        <f>E1037/L1037</f>
        <v>65.15789473684211</v>
      </c>
      <c r="Q1037" t="str">
        <f>LEFT(N1037,FIND("/",N1037)-1)</f>
        <v>music</v>
      </c>
      <c r="R1037" t="str">
        <f>RIGHT(N1037,LEN(N1037)-FIND("/",N1037))</f>
        <v>electronic music</v>
      </c>
      <c r="S1037" s="10">
        <f>(((J1037/60)/60)/24)+DATE(1970,1,1)</f>
        <v>42016.641435185185</v>
      </c>
      <c r="T1037" s="10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>
        <f>E1038/L1038</f>
        <v>23.963127962085309</v>
      </c>
      <c r="Q1038" t="str">
        <f>LEFT(N1038,FIND("/",N1038)-1)</f>
        <v>music</v>
      </c>
      <c r="R1038" t="str">
        <f>RIGHT(N1038,LEN(N1038)-FIND("/",N1038))</f>
        <v>electronic music</v>
      </c>
      <c r="S1038" s="10">
        <f>(((J1038/60)/60)/24)+DATE(1970,1,1)</f>
        <v>41249.448958333334</v>
      </c>
      <c r="T1038" s="10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>
        <f>E1039/L1039</f>
        <v>48.61904761904762</v>
      </c>
      <c r="Q1039" t="str">
        <f>LEFT(N1039,FIND("/",N1039)-1)</f>
        <v>music</v>
      </c>
      <c r="R1039" t="str">
        <f>RIGHT(N1039,LEN(N1039)-FIND("/",N1039))</f>
        <v>electronic music</v>
      </c>
      <c r="S1039" s="10">
        <f>(((J1039/60)/60)/24)+DATE(1970,1,1)</f>
        <v>42119.822476851856</v>
      </c>
      <c r="T1039" s="10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>
        <f>E1040/L1040</f>
        <v>35.73770491803279</v>
      </c>
      <c r="Q1040" t="str">
        <f>LEFT(N1040,FIND("/",N1040)-1)</f>
        <v>music</v>
      </c>
      <c r="R1040" t="str">
        <f>RIGHT(N1040,LEN(N1040)-FIND("/",N1040))</f>
        <v>electronic music</v>
      </c>
      <c r="S1040" s="10">
        <f>(((J1040/60)/60)/24)+DATE(1970,1,1)</f>
        <v>42418.231747685189</v>
      </c>
      <c r="T1040" s="10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>
        <f>E1041/L1041</f>
        <v>21.366666666666667</v>
      </c>
      <c r="Q1041" t="str">
        <f>LEFT(N1041,FIND("/",N1041)-1)</f>
        <v>music</v>
      </c>
      <c r="R1041" t="str">
        <f>RIGHT(N1041,LEN(N1041)-FIND("/",N1041))</f>
        <v>electronic music</v>
      </c>
      <c r="S1041" s="10">
        <f>(((J1041/60)/60)/24)+DATE(1970,1,1)</f>
        <v>42692.109328703707</v>
      </c>
      <c r="T1041" s="10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>
        <f>E1042/L1042</f>
        <v>250</v>
      </c>
      <c r="Q1042" t="str">
        <f>LEFT(N1042,FIND("/",N1042)-1)</f>
        <v>journalism</v>
      </c>
      <c r="R1042" t="str">
        <f>RIGHT(N1042,LEN(N1042)-FIND("/",N1042))</f>
        <v>audio</v>
      </c>
      <c r="S1042" s="10">
        <f>(((J1042/60)/60)/24)+DATE(1970,1,1)</f>
        <v>42579.708437499998</v>
      </c>
      <c r="T1042" s="10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t="e">
        <f>E1043/L1043</f>
        <v>#DIV/0!</v>
      </c>
      <c r="Q1043" t="str">
        <f>LEFT(N1043,FIND("/",N1043)-1)</f>
        <v>journalism</v>
      </c>
      <c r="R1043" t="str">
        <f>RIGHT(N1043,LEN(N1043)-FIND("/",N1043))</f>
        <v>audio</v>
      </c>
      <c r="S1043" s="10">
        <f>(((J1043/60)/60)/24)+DATE(1970,1,1)</f>
        <v>41831.060092592597</v>
      </c>
      <c r="T1043" s="10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>
        <f>E1044/L1044</f>
        <v>10</v>
      </c>
      <c r="Q1044" t="str">
        <f>LEFT(N1044,FIND("/",N1044)-1)</f>
        <v>journalism</v>
      </c>
      <c r="R1044" t="str">
        <f>RIGHT(N1044,LEN(N1044)-FIND("/",N1044))</f>
        <v>audio</v>
      </c>
      <c r="S1044" s="10">
        <f>(((J1044/60)/60)/24)+DATE(1970,1,1)</f>
        <v>41851.696157407408</v>
      </c>
      <c r="T1044" s="10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>
        <f>E1045/L1045</f>
        <v>29.236301369863014</v>
      </c>
      <c r="Q1045" t="str">
        <f>LEFT(N1045,FIND("/",N1045)-1)</f>
        <v>journalism</v>
      </c>
      <c r="R1045" t="str">
        <f>RIGHT(N1045,LEN(N1045)-FIND("/",N1045))</f>
        <v>audio</v>
      </c>
      <c r="S1045" s="10">
        <f>(((J1045/60)/60)/24)+DATE(1970,1,1)</f>
        <v>42114.252951388888</v>
      </c>
      <c r="T1045" s="10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>
        <f>E1046/L1046</f>
        <v>3</v>
      </c>
      <c r="Q1046" t="str">
        <f>LEFT(N1046,FIND("/",N1046)-1)</f>
        <v>journalism</v>
      </c>
      <c r="R1046" t="str">
        <f>RIGHT(N1046,LEN(N1046)-FIND("/",N1046))</f>
        <v>audio</v>
      </c>
      <c r="S1046" s="10">
        <f>(((J1046/60)/60)/24)+DATE(1970,1,1)</f>
        <v>42011.925937499997</v>
      </c>
      <c r="T1046" s="10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>
        <f>E1047/L1047</f>
        <v>33.25</v>
      </c>
      <c r="Q1047" t="str">
        <f>LEFT(N1047,FIND("/",N1047)-1)</f>
        <v>journalism</v>
      </c>
      <c r="R1047" t="str">
        <f>RIGHT(N1047,LEN(N1047)-FIND("/",N1047))</f>
        <v>audio</v>
      </c>
      <c r="S1047" s="10">
        <f>(((J1047/60)/60)/24)+DATE(1970,1,1)</f>
        <v>41844.874421296299</v>
      </c>
      <c r="T1047" s="10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t="e">
        <f>E1048/L1048</f>
        <v>#DIV/0!</v>
      </c>
      <c r="Q1048" t="str">
        <f>LEFT(N1048,FIND("/",N1048)-1)</f>
        <v>journalism</v>
      </c>
      <c r="R1048" t="str">
        <f>RIGHT(N1048,LEN(N1048)-FIND("/",N1048))</f>
        <v>audio</v>
      </c>
      <c r="S1048" s="10">
        <f>(((J1048/60)/60)/24)+DATE(1970,1,1)</f>
        <v>42319.851388888885</v>
      </c>
      <c r="T1048" s="10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>
        <f>E1049/L1049</f>
        <v>1</v>
      </c>
      <c r="Q1049" t="str">
        <f>LEFT(N1049,FIND("/",N1049)-1)</f>
        <v>journalism</v>
      </c>
      <c r="R1049" t="str">
        <f>RIGHT(N1049,LEN(N1049)-FIND("/",N1049))</f>
        <v>audio</v>
      </c>
      <c r="S1049" s="10">
        <f>(((J1049/60)/60)/24)+DATE(1970,1,1)</f>
        <v>41918.818460648145</v>
      </c>
      <c r="T1049" s="10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>
        <f>E1050/L1050</f>
        <v>53</v>
      </c>
      <c r="Q1050" t="str">
        <f>LEFT(N1050,FIND("/",N1050)-1)</f>
        <v>journalism</v>
      </c>
      <c r="R1050" t="str">
        <f>RIGHT(N1050,LEN(N1050)-FIND("/",N1050))</f>
        <v>audio</v>
      </c>
      <c r="S1050" s="10">
        <f>(((J1050/60)/60)/24)+DATE(1970,1,1)</f>
        <v>42598.053113425922</v>
      </c>
      <c r="T1050" s="10">
        <f>(((I1050/60)/60)/24)+DATE(1970,1,1)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t="e">
        <f>E1051/L1051</f>
        <v>#DIV/0!</v>
      </c>
      <c r="Q1051" t="str">
        <f>LEFT(N1051,FIND("/",N1051)-1)</f>
        <v>journalism</v>
      </c>
      <c r="R1051" t="str">
        <f>RIGHT(N1051,LEN(N1051)-FIND("/",N1051))</f>
        <v>audio</v>
      </c>
      <c r="S1051" s="10">
        <f>(((J1051/60)/60)/24)+DATE(1970,1,1)</f>
        <v>42382.431076388893</v>
      </c>
      <c r="T1051" s="10">
        <f>(((I1051/60)/60)/24)+DATE(1970,1,1)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t="e">
        <f>E1052/L1052</f>
        <v>#DIV/0!</v>
      </c>
      <c r="Q1052" t="str">
        <f>LEFT(N1052,FIND("/",N1052)-1)</f>
        <v>journalism</v>
      </c>
      <c r="R1052" t="str">
        <f>RIGHT(N1052,LEN(N1052)-FIND("/",N1052))</f>
        <v>audio</v>
      </c>
      <c r="S1052" s="10">
        <f>(((J1052/60)/60)/24)+DATE(1970,1,1)</f>
        <v>42231.7971875</v>
      </c>
      <c r="T1052" s="10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t="e">
        <f>E1053/L1053</f>
        <v>#DIV/0!</v>
      </c>
      <c r="Q1053" t="str">
        <f>LEFT(N1053,FIND("/",N1053)-1)</f>
        <v>journalism</v>
      </c>
      <c r="R1053" t="str">
        <f>RIGHT(N1053,LEN(N1053)-FIND("/",N1053))</f>
        <v>audio</v>
      </c>
      <c r="S1053" s="10">
        <f>(((J1053/60)/60)/24)+DATE(1970,1,1)</f>
        <v>41850.014178240745</v>
      </c>
      <c r="T1053" s="10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t="e">
        <f>E1054/L1054</f>
        <v>#DIV/0!</v>
      </c>
      <c r="Q1054" t="str">
        <f>LEFT(N1054,FIND("/",N1054)-1)</f>
        <v>journalism</v>
      </c>
      <c r="R1054" t="str">
        <f>RIGHT(N1054,LEN(N1054)-FIND("/",N1054))</f>
        <v>audio</v>
      </c>
      <c r="S1054" s="10">
        <f>(((J1054/60)/60)/24)+DATE(1970,1,1)</f>
        <v>42483.797395833331</v>
      </c>
      <c r="T1054" s="10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>
        <f>E1055/L1055</f>
        <v>15</v>
      </c>
      <c r="Q1055" t="str">
        <f>LEFT(N1055,FIND("/",N1055)-1)</f>
        <v>journalism</v>
      </c>
      <c r="R1055" t="str">
        <f>RIGHT(N1055,LEN(N1055)-FIND("/",N1055))</f>
        <v>audio</v>
      </c>
      <c r="S1055" s="10">
        <f>(((J1055/60)/60)/24)+DATE(1970,1,1)</f>
        <v>42775.172824074078</v>
      </c>
      <c r="T1055" s="10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t="e">
        <f>E1056/L1056</f>
        <v>#DIV/0!</v>
      </c>
      <c r="Q1056" t="str">
        <f>LEFT(N1056,FIND("/",N1056)-1)</f>
        <v>journalism</v>
      </c>
      <c r="R1056" t="str">
        <f>RIGHT(N1056,LEN(N1056)-FIND("/",N1056))</f>
        <v>audio</v>
      </c>
      <c r="S1056" s="10">
        <f>(((J1056/60)/60)/24)+DATE(1970,1,1)</f>
        <v>41831.851840277777</v>
      </c>
      <c r="T1056" s="10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t="e">
        <f>E1057/L1057</f>
        <v>#DIV/0!</v>
      </c>
      <c r="Q1057" t="str">
        <f>LEFT(N1057,FIND("/",N1057)-1)</f>
        <v>journalism</v>
      </c>
      <c r="R1057" t="str">
        <f>RIGHT(N1057,LEN(N1057)-FIND("/",N1057))</f>
        <v>audio</v>
      </c>
      <c r="S1057" s="10">
        <f>(((J1057/60)/60)/24)+DATE(1970,1,1)</f>
        <v>42406.992418981477</v>
      </c>
      <c r="T1057" s="10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t="e">
        <f>E1058/L1058</f>
        <v>#DIV/0!</v>
      </c>
      <c r="Q1058" t="str">
        <f>LEFT(N1058,FIND("/",N1058)-1)</f>
        <v>journalism</v>
      </c>
      <c r="R1058" t="str">
        <f>RIGHT(N1058,LEN(N1058)-FIND("/",N1058))</f>
        <v>audio</v>
      </c>
      <c r="S1058" s="10">
        <f>(((J1058/60)/60)/24)+DATE(1970,1,1)</f>
        <v>42058.719641203701</v>
      </c>
      <c r="T1058" s="10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t="e">
        <f>E1059/L1059</f>
        <v>#DIV/0!</v>
      </c>
      <c r="Q1059" t="str">
        <f>LEFT(N1059,FIND("/",N1059)-1)</f>
        <v>journalism</v>
      </c>
      <c r="R1059" t="str">
        <f>RIGHT(N1059,LEN(N1059)-FIND("/",N1059))</f>
        <v>audio</v>
      </c>
      <c r="S1059" s="10">
        <f>(((J1059/60)/60)/24)+DATE(1970,1,1)</f>
        <v>42678.871331018512</v>
      </c>
      <c r="T1059" s="10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t="e">
        <f>E1060/L1060</f>
        <v>#DIV/0!</v>
      </c>
      <c r="Q1060" t="str">
        <f>LEFT(N1060,FIND("/",N1060)-1)</f>
        <v>journalism</v>
      </c>
      <c r="R1060" t="str">
        <f>RIGHT(N1060,LEN(N1060)-FIND("/",N1060))</f>
        <v>audio</v>
      </c>
      <c r="S1060" s="10">
        <f>(((J1060/60)/60)/24)+DATE(1970,1,1)</f>
        <v>42047.900960648149</v>
      </c>
      <c r="T1060" s="10">
        <f>(((I1060/60)/60)/24)+DATE(1970,1,1)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t="e">
        <f>E1061/L1061</f>
        <v>#DIV/0!</v>
      </c>
      <c r="Q1061" t="str">
        <f>LEFT(N1061,FIND("/",N1061)-1)</f>
        <v>journalism</v>
      </c>
      <c r="R1061" t="str">
        <f>RIGHT(N1061,LEN(N1061)-FIND("/",N1061))</f>
        <v>audio</v>
      </c>
      <c r="S1061" s="10">
        <f>(((J1061/60)/60)/24)+DATE(1970,1,1)</f>
        <v>42046.79</v>
      </c>
      <c r="T1061" s="10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>
        <f>E1062/L1062</f>
        <v>50</v>
      </c>
      <c r="Q1062" t="str">
        <f>LEFT(N1062,FIND("/",N1062)-1)</f>
        <v>journalism</v>
      </c>
      <c r="R1062" t="str">
        <f>RIGHT(N1062,LEN(N1062)-FIND("/",N1062))</f>
        <v>audio</v>
      </c>
      <c r="S1062" s="10">
        <f>(((J1062/60)/60)/24)+DATE(1970,1,1)</f>
        <v>42079.913113425922</v>
      </c>
      <c r="T1062" s="10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t="e">
        <f>E1063/L1063</f>
        <v>#DIV/0!</v>
      </c>
      <c r="Q1063" t="str">
        <f>LEFT(N1063,FIND("/",N1063)-1)</f>
        <v>journalism</v>
      </c>
      <c r="R1063" t="str">
        <f>RIGHT(N1063,LEN(N1063)-FIND("/",N1063))</f>
        <v>audio</v>
      </c>
      <c r="S1063" s="10">
        <f>(((J1063/60)/60)/24)+DATE(1970,1,1)</f>
        <v>42432.276712962965</v>
      </c>
      <c r="T1063" s="10">
        <f>(((I1063/60)/60)/24)+DATE(1970,1,1)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>
        <f>E1064/L1064</f>
        <v>47.5</v>
      </c>
      <c r="Q1064" t="str">
        <f>LEFT(N1064,FIND("/",N1064)-1)</f>
        <v>journalism</v>
      </c>
      <c r="R1064" t="str">
        <f>RIGHT(N1064,LEN(N1064)-FIND("/",N1064))</f>
        <v>audio</v>
      </c>
      <c r="S1064" s="10">
        <f>(((J1064/60)/60)/24)+DATE(1970,1,1)</f>
        <v>42556.807187500002</v>
      </c>
      <c r="T1064" s="10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t="e">
        <f>E1065/L1065</f>
        <v>#DIV/0!</v>
      </c>
      <c r="Q1065" t="str">
        <f>LEFT(N1065,FIND("/",N1065)-1)</f>
        <v>journalism</v>
      </c>
      <c r="R1065" t="str">
        <f>RIGHT(N1065,LEN(N1065)-FIND("/",N1065))</f>
        <v>audio</v>
      </c>
      <c r="S1065" s="10">
        <f>(((J1065/60)/60)/24)+DATE(1970,1,1)</f>
        <v>42583.030810185184</v>
      </c>
      <c r="T1065" s="10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>
        <f>E1066/L1066</f>
        <v>65.666666666666671</v>
      </c>
      <c r="Q1066" t="str">
        <f>LEFT(N1066,FIND("/",N1066)-1)</f>
        <v>games</v>
      </c>
      <c r="R1066" t="str">
        <f>RIGHT(N1066,LEN(N1066)-FIND("/",N1066))</f>
        <v>video games</v>
      </c>
      <c r="S1066" s="10">
        <f>(((J1066/60)/60)/24)+DATE(1970,1,1)</f>
        <v>41417.228043981479</v>
      </c>
      <c r="T1066" s="10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>
        <f>E1067/L1067</f>
        <v>16.2</v>
      </c>
      <c r="Q1067" t="str">
        <f>LEFT(N1067,FIND("/",N1067)-1)</f>
        <v>games</v>
      </c>
      <c r="R1067" t="str">
        <f>RIGHT(N1067,LEN(N1067)-FIND("/",N1067))</f>
        <v>video games</v>
      </c>
      <c r="S1067" s="10">
        <f>(((J1067/60)/60)/24)+DATE(1970,1,1)</f>
        <v>41661.381041666667</v>
      </c>
      <c r="T1067" s="10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>
        <f>E1068/L1068</f>
        <v>34.128378378378379</v>
      </c>
      <c r="Q1068" t="str">
        <f>LEFT(N1068,FIND("/",N1068)-1)</f>
        <v>games</v>
      </c>
      <c r="R1068" t="str">
        <f>RIGHT(N1068,LEN(N1068)-FIND("/",N1068))</f>
        <v>video games</v>
      </c>
      <c r="S1068" s="10">
        <f>(((J1068/60)/60)/24)+DATE(1970,1,1)</f>
        <v>41445.962754629632</v>
      </c>
      <c r="T1068" s="10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>
        <f>E1069/L1069</f>
        <v>13</v>
      </c>
      <c r="Q1069" t="str">
        <f>LEFT(N1069,FIND("/",N1069)-1)</f>
        <v>games</v>
      </c>
      <c r="R1069" t="str">
        <f>RIGHT(N1069,LEN(N1069)-FIND("/",N1069))</f>
        <v>video games</v>
      </c>
      <c r="S1069" s="10">
        <f>(((J1069/60)/60)/24)+DATE(1970,1,1)</f>
        <v>41599.855682870373</v>
      </c>
      <c r="T1069" s="10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>
        <f>E1070/L1070</f>
        <v>11.25</v>
      </c>
      <c r="Q1070" t="str">
        <f>LEFT(N1070,FIND("/",N1070)-1)</f>
        <v>games</v>
      </c>
      <c r="R1070" t="str">
        <f>RIGHT(N1070,LEN(N1070)-FIND("/",N1070))</f>
        <v>video games</v>
      </c>
      <c r="S1070" s="10">
        <f>(((J1070/60)/60)/24)+DATE(1970,1,1)</f>
        <v>42440.371111111104</v>
      </c>
      <c r="T1070" s="10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>
        <f>E1071/L1071</f>
        <v>40.476190476190474</v>
      </c>
      <c r="Q1071" t="str">
        <f>LEFT(N1071,FIND("/",N1071)-1)</f>
        <v>games</v>
      </c>
      <c r="R1071" t="str">
        <f>RIGHT(N1071,LEN(N1071)-FIND("/",N1071))</f>
        <v>video games</v>
      </c>
      <c r="S1071" s="10">
        <f>(((J1071/60)/60)/24)+DATE(1970,1,1)</f>
        <v>41572.229849537034</v>
      </c>
      <c r="T1071" s="10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>
        <f>E1072/L1072</f>
        <v>35</v>
      </c>
      <c r="Q1072" t="str">
        <f>LEFT(N1072,FIND("/",N1072)-1)</f>
        <v>games</v>
      </c>
      <c r="R1072" t="str">
        <f>RIGHT(N1072,LEN(N1072)-FIND("/",N1072))</f>
        <v>video games</v>
      </c>
      <c r="S1072" s="10">
        <f>(((J1072/60)/60)/24)+DATE(1970,1,1)</f>
        <v>41163.011828703704</v>
      </c>
      <c r="T1072" s="10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t="e">
        <f>E1073/L1073</f>
        <v>#DIV/0!</v>
      </c>
      <c r="Q1073" t="str">
        <f>LEFT(N1073,FIND("/",N1073)-1)</f>
        <v>games</v>
      </c>
      <c r="R1073" t="str">
        <f>RIGHT(N1073,LEN(N1073)-FIND("/",N1073))</f>
        <v>video games</v>
      </c>
      <c r="S1073" s="10">
        <f>(((J1073/60)/60)/24)+DATE(1970,1,1)</f>
        <v>42295.753391203703</v>
      </c>
      <c r="T1073" s="10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>
        <f>E1074/L1074</f>
        <v>12.75</v>
      </c>
      <c r="Q1074" t="str">
        <f>LEFT(N1074,FIND("/",N1074)-1)</f>
        <v>games</v>
      </c>
      <c r="R1074" t="str">
        <f>RIGHT(N1074,LEN(N1074)-FIND("/",N1074))</f>
        <v>video games</v>
      </c>
      <c r="S1074" s="10">
        <f>(((J1074/60)/60)/24)+DATE(1970,1,1)</f>
        <v>41645.832141203704</v>
      </c>
      <c r="T1074" s="10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>
        <f>E1075/L1075</f>
        <v>10</v>
      </c>
      <c r="Q1075" t="str">
        <f>LEFT(N1075,FIND("/",N1075)-1)</f>
        <v>games</v>
      </c>
      <c r="R1075" t="str">
        <f>RIGHT(N1075,LEN(N1075)-FIND("/",N1075))</f>
        <v>video games</v>
      </c>
      <c r="S1075" s="10">
        <f>(((J1075/60)/60)/24)+DATE(1970,1,1)</f>
        <v>40802.964594907404</v>
      </c>
      <c r="T1075" s="10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>
        <f>E1076/L1076</f>
        <v>113.56666666666666</v>
      </c>
      <c r="Q1076" t="str">
        <f>LEFT(N1076,FIND("/",N1076)-1)</f>
        <v>games</v>
      </c>
      <c r="R1076" t="str">
        <f>RIGHT(N1076,LEN(N1076)-FIND("/",N1076))</f>
        <v>video games</v>
      </c>
      <c r="S1076" s="10">
        <f>(((J1076/60)/60)/24)+DATE(1970,1,1)</f>
        <v>41613.172974537039</v>
      </c>
      <c r="T1076" s="10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>
        <f>E1077/L1077</f>
        <v>15</v>
      </c>
      <c r="Q1077" t="str">
        <f>LEFT(N1077,FIND("/",N1077)-1)</f>
        <v>games</v>
      </c>
      <c r="R1077" t="str">
        <f>RIGHT(N1077,LEN(N1077)-FIND("/",N1077))</f>
        <v>video games</v>
      </c>
      <c r="S1077" s="10">
        <f>(((J1077/60)/60)/24)+DATE(1970,1,1)</f>
        <v>41005.904120370367</v>
      </c>
      <c r="T1077" s="10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>
        <f>E1078/L1078</f>
        <v>48.281025641025643</v>
      </c>
      <c r="Q1078" t="str">
        <f>LEFT(N1078,FIND("/",N1078)-1)</f>
        <v>games</v>
      </c>
      <c r="R1078" t="str">
        <f>RIGHT(N1078,LEN(N1078)-FIND("/",N1078))</f>
        <v>video games</v>
      </c>
      <c r="S1078" s="10">
        <f>(((J1078/60)/60)/24)+DATE(1970,1,1)</f>
        <v>41838.377893518518</v>
      </c>
      <c r="T1078" s="10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>
        <f>E1079/L1079</f>
        <v>43.976047904191617</v>
      </c>
      <c r="Q1079" t="str">
        <f>LEFT(N1079,FIND("/",N1079)-1)</f>
        <v>games</v>
      </c>
      <c r="R1079" t="str">
        <f>RIGHT(N1079,LEN(N1079)-FIND("/",N1079))</f>
        <v>video games</v>
      </c>
      <c r="S1079" s="10">
        <f>(((J1079/60)/60)/24)+DATE(1970,1,1)</f>
        <v>42353.16679398148</v>
      </c>
      <c r="T1079" s="10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>
        <f>E1080/L1080</f>
        <v>9</v>
      </c>
      <c r="Q1080" t="str">
        <f>LEFT(N1080,FIND("/",N1080)-1)</f>
        <v>games</v>
      </c>
      <c r="R1080" t="str">
        <f>RIGHT(N1080,LEN(N1080)-FIND("/",N1080))</f>
        <v>video games</v>
      </c>
      <c r="S1080" s="10">
        <f>(((J1080/60)/60)/24)+DATE(1970,1,1)</f>
        <v>40701.195844907408</v>
      </c>
      <c r="T1080" s="10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>
        <f>E1081/L1081</f>
        <v>37.666666666666664</v>
      </c>
      <c r="Q1081" t="str">
        <f>LEFT(N1081,FIND("/",N1081)-1)</f>
        <v>games</v>
      </c>
      <c r="R1081" t="str">
        <f>RIGHT(N1081,LEN(N1081)-FIND("/",N1081))</f>
        <v>video games</v>
      </c>
      <c r="S1081" s="10">
        <f>(((J1081/60)/60)/24)+DATE(1970,1,1)</f>
        <v>42479.566388888896</v>
      </c>
      <c r="T1081" s="10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>
        <f>E1082/L1082</f>
        <v>18.581632653061224</v>
      </c>
      <c r="Q1082" t="str">
        <f>LEFT(N1082,FIND("/",N1082)-1)</f>
        <v>games</v>
      </c>
      <c r="R1082" t="str">
        <f>RIGHT(N1082,LEN(N1082)-FIND("/",N1082))</f>
        <v>video games</v>
      </c>
      <c r="S1082" s="10">
        <f>(((J1082/60)/60)/24)+DATE(1970,1,1)</f>
        <v>41740.138113425928</v>
      </c>
      <c r="T1082" s="10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>
        <f>E1083/L1083</f>
        <v>3</v>
      </c>
      <c r="Q1083" t="str">
        <f>LEFT(N1083,FIND("/",N1083)-1)</f>
        <v>games</v>
      </c>
      <c r="R1083" t="str">
        <f>RIGHT(N1083,LEN(N1083)-FIND("/",N1083))</f>
        <v>video games</v>
      </c>
      <c r="S1083" s="10">
        <f>(((J1083/60)/60)/24)+DATE(1970,1,1)</f>
        <v>42002.926990740743</v>
      </c>
      <c r="T1083" s="10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>
        <f>E1084/L1084</f>
        <v>18.666666666666668</v>
      </c>
      <c r="Q1084" t="str">
        <f>LEFT(N1084,FIND("/",N1084)-1)</f>
        <v>games</v>
      </c>
      <c r="R1084" t="str">
        <f>RIGHT(N1084,LEN(N1084)-FIND("/",N1084))</f>
        <v>video games</v>
      </c>
      <c r="S1084" s="10">
        <f>(((J1084/60)/60)/24)+DATE(1970,1,1)</f>
        <v>41101.906111111115</v>
      </c>
      <c r="T1084" s="10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>
        <f>E1085/L1085</f>
        <v>410</v>
      </c>
      <c r="Q1085" t="str">
        <f>LEFT(N1085,FIND("/",N1085)-1)</f>
        <v>games</v>
      </c>
      <c r="R1085" t="str">
        <f>RIGHT(N1085,LEN(N1085)-FIND("/",N1085))</f>
        <v>video games</v>
      </c>
      <c r="S1085" s="10">
        <f>(((J1085/60)/60)/24)+DATE(1970,1,1)</f>
        <v>41793.659525462965</v>
      </c>
      <c r="T1085" s="10">
        <f>(((I1085/60)/60)/24)+DATE(1970,1,1)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t="e">
        <f>E1086/L1086</f>
        <v>#DIV/0!</v>
      </c>
      <c r="Q1086" t="str">
        <f>LEFT(N1086,FIND("/",N1086)-1)</f>
        <v>games</v>
      </c>
      <c r="R1086" t="str">
        <f>RIGHT(N1086,LEN(N1086)-FIND("/",N1086))</f>
        <v>video games</v>
      </c>
      <c r="S1086" s="10">
        <f>(((J1086/60)/60)/24)+DATE(1970,1,1)</f>
        <v>41829.912083333329</v>
      </c>
      <c r="T1086" s="10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>
        <f>E1087/L1087</f>
        <v>114</v>
      </c>
      <c r="Q1087" t="str">
        <f>LEFT(N1087,FIND("/",N1087)-1)</f>
        <v>games</v>
      </c>
      <c r="R1087" t="str">
        <f>RIGHT(N1087,LEN(N1087)-FIND("/",N1087))</f>
        <v>video games</v>
      </c>
      <c r="S1087" s="10">
        <f>(((J1087/60)/60)/24)+DATE(1970,1,1)</f>
        <v>42413.671006944445</v>
      </c>
      <c r="T1087" s="10">
        <f>(((I1087/60)/60)/24)+DATE(1970,1,1)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>
        <f>E1088/L1088</f>
        <v>7.5</v>
      </c>
      <c r="Q1088" t="str">
        <f>LEFT(N1088,FIND("/",N1088)-1)</f>
        <v>games</v>
      </c>
      <c r="R1088" t="str">
        <f>RIGHT(N1088,LEN(N1088)-FIND("/",N1088))</f>
        <v>video games</v>
      </c>
      <c r="S1088" s="10">
        <f>(((J1088/60)/60)/24)+DATE(1970,1,1)</f>
        <v>41845.866793981484</v>
      </c>
      <c r="T1088" s="10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t="e">
        <f>E1089/L1089</f>
        <v>#DIV/0!</v>
      </c>
      <c r="Q1089" t="str">
        <f>LEFT(N1089,FIND("/",N1089)-1)</f>
        <v>games</v>
      </c>
      <c r="R1089" t="str">
        <f>RIGHT(N1089,LEN(N1089)-FIND("/",N1089))</f>
        <v>video games</v>
      </c>
      <c r="S1089" s="10">
        <f>(((J1089/60)/60)/24)+DATE(1970,1,1)</f>
        <v>41775.713969907411</v>
      </c>
      <c r="T1089" s="10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>
        <f>E1090/L1090</f>
        <v>43.41727891156463</v>
      </c>
      <c r="Q1090" t="str">
        <f>LEFT(N1090,FIND("/",N1090)-1)</f>
        <v>games</v>
      </c>
      <c r="R1090" t="str">
        <f>RIGHT(N1090,LEN(N1090)-FIND("/",N1090))</f>
        <v>video games</v>
      </c>
      <c r="S1090" s="10">
        <f>(((J1090/60)/60)/24)+DATE(1970,1,1)</f>
        <v>41723.799386574072</v>
      </c>
      <c r="T1090" s="10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>
        <f>E1091/L1091</f>
        <v>23.959183673469386</v>
      </c>
      <c r="Q1091" t="str">
        <f>LEFT(N1091,FIND("/",N1091)-1)</f>
        <v>games</v>
      </c>
      <c r="R1091" t="str">
        <f>RIGHT(N1091,LEN(N1091)-FIND("/",N1091))</f>
        <v>video games</v>
      </c>
      <c r="S1091" s="10">
        <f>(((J1091/60)/60)/24)+DATE(1970,1,1)</f>
        <v>42151.189525462964</v>
      </c>
      <c r="T1091" s="10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>
        <f>E1092/L1092</f>
        <v>5</v>
      </c>
      <c r="Q1092" t="str">
        <f>LEFT(N1092,FIND("/",N1092)-1)</f>
        <v>games</v>
      </c>
      <c r="R1092" t="str">
        <f>RIGHT(N1092,LEN(N1092)-FIND("/",N1092))</f>
        <v>video games</v>
      </c>
      <c r="S1092" s="10">
        <f>(((J1092/60)/60)/24)+DATE(1970,1,1)</f>
        <v>42123.185798611114</v>
      </c>
      <c r="T1092" s="10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>
        <f>E1093/L1093</f>
        <v>12.5</v>
      </c>
      <c r="Q1093" t="str">
        <f>LEFT(N1093,FIND("/",N1093)-1)</f>
        <v>games</v>
      </c>
      <c r="R1093" t="str">
        <f>RIGHT(N1093,LEN(N1093)-FIND("/",N1093))</f>
        <v>video games</v>
      </c>
      <c r="S1093" s="10">
        <f>(((J1093/60)/60)/24)+DATE(1970,1,1)</f>
        <v>42440.820277777777</v>
      </c>
      <c r="T1093" s="10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>
        <f>E1094/L1094</f>
        <v>3</v>
      </c>
      <c r="Q1094" t="str">
        <f>LEFT(N1094,FIND("/",N1094)-1)</f>
        <v>games</v>
      </c>
      <c r="R1094" t="str">
        <f>RIGHT(N1094,LEN(N1094)-FIND("/",N1094))</f>
        <v>video games</v>
      </c>
      <c r="S1094" s="10">
        <f>(((J1094/60)/60)/24)+DATE(1970,1,1)</f>
        <v>41250.025902777779</v>
      </c>
      <c r="T1094" s="10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>
        <f>E1095/L1095</f>
        <v>10.5625</v>
      </c>
      <c r="Q1095" t="str">
        <f>LEFT(N1095,FIND("/",N1095)-1)</f>
        <v>games</v>
      </c>
      <c r="R1095" t="str">
        <f>RIGHT(N1095,LEN(N1095)-FIND("/",N1095))</f>
        <v>video games</v>
      </c>
      <c r="S1095" s="10">
        <f>(((J1095/60)/60)/24)+DATE(1970,1,1)</f>
        <v>42396.973807870367</v>
      </c>
      <c r="T1095" s="10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>
        <f>E1096/L1096</f>
        <v>122.00037037037038</v>
      </c>
      <c r="Q1096" t="str">
        <f>LEFT(N1096,FIND("/",N1096)-1)</f>
        <v>games</v>
      </c>
      <c r="R1096" t="str">
        <f>RIGHT(N1096,LEN(N1096)-FIND("/",N1096))</f>
        <v>video games</v>
      </c>
      <c r="S1096" s="10">
        <f>(((J1096/60)/60)/24)+DATE(1970,1,1)</f>
        <v>40795.713344907403</v>
      </c>
      <c r="T1096" s="10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>
        <f>E1097/L1097</f>
        <v>267.80851063829789</v>
      </c>
      <c r="Q1097" t="str">
        <f>LEFT(N1097,FIND("/",N1097)-1)</f>
        <v>games</v>
      </c>
      <c r="R1097" t="str">
        <f>RIGHT(N1097,LEN(N1097)-FIND("/",N1097))</f>
        <v>video games</v>
      </c>
      <c r="S1097" s="10">
        <f>(((J1097/60)/60)/24)+DATE(1970,1,1)</f>
        <v>41486.537268518521</v>
      </c>
      <c r="T1097" s="10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>
        <f>E1098/L1098</f>
        <v>74.206896551724142</v>
      </c>
      <c r="Q1098" t="str">
        <f>LEFT(N1098,FIND("/",N1098)-1)</f>
        <v>games</v>
      </c>
      <c r="R1098" t="str">
        <f>RIGHT(N1098,LEN(N1098)-FIND("/",N1098))</f>
        <v>video games</v>
      </c>
      <c r="S1098" s="10">
        <f>(((J1098/60)/60)/24)+DATE(1970,1,1)</f>
        <v>41885.51798611111</v>
      </c>
      <c r="T1098" s="10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>
        <f>E1099/L1099</f>
        <v>6.7142857142857144</v>
      </c>
      <c r="Q1099" t="str">
        <f>LEFT(N1099,FIND("/",N1099)-1)</f>
        <v>games</v>
      </c>
      <c r="R1099" t="str">
        <f>RIGHT(N1099,LEN(N1099)-FIND("/",N1099))</f>
        <v>video games</v>
      </c>
      <c r="S1099" s="10">
        <f>(((J1099/60)/60)/24)+DATE(1970,1,1)</f>
        <v>41660.792557870373</v>
      </c>
      <c r="T1099" s="10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>
        <f>E1100/L1100</f>
        <v>81.954545454545453</v>
      </c>
      <c r="Q1100" t="str">
        <f>LEFT(N1100,FIND("/",N1100)-1)</f>
        <v>games</v>
      </c>
      <c r="R1100" t="str">
        <f>RIGHT(N1100,LEN(N1100)-FIND("/",N1100))</f>
        <v>video games</v>
      </c>
      <c r="S1100" s="10">
        <f>(((J1100/60)/60)/24)+DATE(1970,1,1)</f>
        <v>41712.762673611112</v>
      </c>
      <c r="T1100" s="10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>
        <f>E1101/L1101</f>
        <v>25</v>
      </c>
      <c r="Q1101" t="str">
        <f>LEFT(N1101,FIND("/",N1101)-1)</f>
        <v>games</v>
      </c>
      <c r="R1101" t="str">
        <f>RIGHT(N1101,LEN(N1101)-FIND("/",N1101))</f>
        <v>video games</v>
      </c>
      <c r="S1101" s="10">
        <f>(((J1101/60)/60)/24)+DATE(1970,1,1)</f>
        <v>42107.836435185185</v>
      </c>
      <c r="T1101" s="10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>
        <f>E1102/L1102</f>
        <v>10</v>
      </c>
      <c r="Q1102" t="str">
        <f>LEFT(N1102,FIND("/",N1102)-1)</f>
        <v>games</v>
      </c>
      <c r="R1102" t="str">
        <f>RIGHT(N1102,LEN(N1102)-FIND("/",N1102))</f>
        <v>video games</v>
      </c>
      <c r="S1102" s="10">
        <f>(((J1102/60)/60)/24)+DATE(1970,1,1)</f>
        <v>42384.110775462963</v>
      </c>
      <c r="T1102" s="10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>
        <f>E1103/L1103</f>
        <v>6.833333333333333</v>
      </c>
      <c r="Q1103" t="str">
        <f>LEFT(N1103,FIND("/",N1103)-1)</f>
        <v>games</v>
      </c>
      <c r="R1103" t="str">
        <f>RIGHT(N1103,LEN(N1103)-FIND("/",N1103))</f>
        <v>video games</v>
      </c>
      <c r="S1103" s="10">
        <f>(((J1103/60)/60)/24)+DATE(1970,1,1)</f>
        <v>42538.77243055556</v>
      </c>
      <c r="T1103" s="10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>
        <f>E1104/L1104</f>
        <v>17.708333333333332</v>
      </c>
      <c r="Q1104" t="str">
        <f>LEFT(N1104,FIND("/",N1104)-1)</f>
        <v>games</v>
      </c>
      <c r="R1104" t="str">
        <f>RIGHT(N1104,LEN(N1104)-FIND("/",N1104))</f>
        <v>video games</v>
      </c>
      <c r="S1104" s="10">
        <f>(((J1104/60)/60)/24)+DATE(1970,1,1)</f>
        <v>41577.045428240745</v>
      </c>
      <c r="T1104" s="10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>
        <f>E1105/L1105</f>
        <v>16.2</v>
      </c>
      <c r="Q1105" t="str">
        <f>LEFT(N1105,FIND("/",N1105)-1)</f>
        <v>games</v>
      </c>
      <c r="R1105" t="str">
        <f>RIGHT(N1105,LEN(N1105)-FIND("/",N1105))</f>
        <v>video games</v>
      </c>
      <c r="S1105" s="10">
        <f>(((J1105/60)/60)/24)+DATE(1970,1,1)</f>
        <v>42479.22210648148</v>
      </c>
      <c r="T1105" s="10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>
        <f>E1106/L1106</f>
        <v>80.297297297297291</v>
      </c>
      <c r="Q1106" t="str">
        <f>LEFT(N1106,FIND("/",N1106)-1)</f>
        <v>games</v>
      </c>
      <c r="R1106" t="str">
        <f>RIGHT(N1106,LEN(N1106)-FIND("/",N1106))</f>
        <v>video games</v>
      </c>
      <c r="S1106" s="10">
        <f>(((J1106/60)/60)/24)+DATE(1970,1,1)</f>
        <v>41771.40996527778</v>
      </c>
      <c r="T1106" s="10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>
        <f>E1107/L1107</f>
        <v>71.55</v>
      </c>
      <c r="Q1107" t="str">
        <f>LEFT(N1107,FIND("/",N1107)-1)</f>
        <v>games</v>
      </c>
      <c r="R1107" t="str">
        <f>RIGHT(N1107,LEN(N1107)-FIND("/",N1107))</f>
        <v>video games</v>
      </c>
      <c r="S1107" s="10">
        <f>(((J1107/60)/60)/24)+DATE(1970,1,1)</f>
        <v>41692.135729166665</v>
      </c>
      <c r="T1107" s="10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>
        <f>E1108/L1108</f>
        <v>23.571428571428573</v>
      </c>
      <c r="Q1108" t="str">
        <f>LEFT(N1108,FIND("/",N1108)-1)</f>
        <v>games</v>
      </c>
      <c r="R1108" t="str">
        <f>RIGHT(N1108,LEN(N1108)-FIND("/",N1108))</f>
        <v>video games</v>
      </c>
      <c r="S1108" s="10">
        <f>(((J1108/60)/60)/24)+DATE(1970,1,1)</f>
        <v>40973.740451388891</v>
      </c>
      <c r="T1108" s="10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t="e">
        <f>E1109/L1109</f>
        <v>#DIV/0!</v>
      </c>
      <c r="Q1109" t="str">
        <f>LEFT(N1109,FIND("/",N1109)-1)</f>
        <v>games</v>
      </c>
      <c r="R1109" t="str">
        <f>RIGHT(N1109,LEN(N1109)-FIND("/",N1109))</f>
        <v>video games</v>
      </c>
      <c r="S1109" s="10">
        <f>(((J1109/60)/60)/24)+DATE(1970,1,1)</f>
        <v>41813.861388888887</v>
      </c>
      <c r="T1109" s="10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>
        <f>E1110/L1110</f>
        <v>34.88095238095238</v>
      </c>
      <c r="Q1110" t="str">
        <f>LEFT(N1110,FIND("/",N1110)-1)</f>
        <v>games</v>
      </c>
      <c r="R1110" t="str">
        <f>RIGHT(N1110,LEN(N1110)-FIND("/",N1110))</f>
        <v>video games</v>
      </c>
      <c r="S1110" s="10">
        <f>(((J1110/60)/60)/24)+DATE(1970,1,1)</f>
        <v>40952.636979166666</v>
      </c>
      <c r="T1110" s="10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>
        <f>E1111/L1111</f>
        <v>15</v>
      </c>
      <c r="Q1111" t="str">
        <f>LEFT(N1111,FIND("/",N1111)-1)</f>
        <v>games</v>
      </c>
      <c r="R1111" t="str">
        <f>RIGHT(N1111,LEN(N1111)-FIND("/",N1111))</f>
        <v>video games</v>
      </c>
      <c r="S1111" s="10">
        <f>(((J1111/60)/60)/24)+DATE(1970,1,1)</f>
        <v>42662.752199074079</v>
      </c>
      <c r="T1111" s="10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>
        <f>E1112/L1112</f>
        <v>23.181818181818183</v>
      </c>
      <c r="Q1112" t="str">
        <f>LEFT(N1112,FIND("/",N1112)-1)</f>
        <v>games</v>
      </c>
      <c r="R1112" t="str">
        <f>RIGHT(N1112,LEN(N1112)-FIND("/",N1112))</f>
        <v>video games</v>
      </c>
      <c r="S1112" s="10">
        <f>(((J1112/60)/60)/24)+DATE(1970,1,1)</f>
        <v>41220.933124999996</v>
      </c>
      <c r="T1112" s="10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>
        <f>E1113/L1113</f>
        <v>1</v>
      </c>
      <c r="Q1113" t="str">
        <f>LEFT(N1113,FIND("/",N1113)-1)</f>
        <v>games</v>
      </c>
      <c r="R1113" t="str">
        <f>RIGHT(N1113,LEN(N1113)-FIND("/",N1113))</f>
        <v>video games</v>
      </c>
      <c r="S1113" s="10">
        <f>(((J1113/60)/60)/24)+DATE(1970,1,1)</f>
        <v>42347.203587962969</v>
      </c>
      <c r="T1113" s="10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>
        <f>E1114/L1114</f>
        <v>100.23371794871794</v>
      </c>
      <c r="Q1114" t="str">
        <f>LEFT(N1114,FIND("/",N1114)-1)</f>
        <v>games</v>
      </c>
      <c r="R1114" t="str">
        <f>RIGHT(N1114,LEN(N1114)-FIND("/",N1114))</f>
        <v>video games</v>
      </c>
      <c r="S1114" s="10">
        <f>(((J1114/60)/60)/24)+DATE(1970,1,1)</f>
        <v>41963.759386574078</v>
      </c>
      <c r="T1114" s="10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>
        <f>E1115/L1115</f>
        <v>5</v>
      </c>
      <c r="Q1115" t="str">
        <f>LEFT(N1115,FIND("/",N1115)-1)</f>
        <v>games</v>
      </c>
      <c r="R1115" t="str">
        <f>RIGHT(N1115,LEN(N1115)-FIND("/",N1115))</f>
        <v>video games</v>
      </c>
      <c r="S1115" s="10">
        <f>(((J1115/60)/60)/24)+DATE(1970,1,1)</f>
        <v>41835.977083333331</v>
      </c>
      <c r="T1115" s="10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>
        <f>E1116/L1116</f>
        <v>3.3333333333333335</v>
      </c>
      <c r="Q1116" t="str">
        <f>LEFT(N1116,FIND("/",N1116)-1)</f>
        <v>games</v>
      </c>
      <c r="R1116" t="str">
        <f>RIGHT(N1116,LEN(N1116)-FIND("/",N1116))</f>
        <v>video games</v>
      </c>
      <c r="S1116" s="10">
        <f>(((J1116/60)/60)/24)+DATE(1970,1,1)</f>
        <v>41526.345914351856</v>
      </c>
      <c r="T1116" s="10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>
        <f>E1117/L1117</f>
        <v>13.25</v>
      </c>
      <c r="Q1117" t="str">
        <f>LEFT(N1117,FIND("/",N1117)-1)</f>
        <v>games</v>
      </c>
      <c r="R1117" t="str">
        <f>RIGHT(N1117,LEN(N1117)-FIND("/",N1117))</f>
        <v>video games</v>
      </c>
      <c r="S1117" s="10">
        <f>(((J1117/60)/60)/24)+DATE(1970,1,1)</f>
        <v>42429.695543981477</v>
      </c>
      <c r="T1117" s="10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>
        <f>E1118/L1118</f>
        <v>17.852</v>
      </c>
      <c r="Q1118" t="str">
        <f>LEFT(N1118,FIND("/",N1118)-1)</f>
        <v>games</v>
      </c>
      <c r="R1118" t="str">
        <f>RIGHT(N1118,LEN(N1118)-FIND("/",N1118))</f>
        <v>video games</v>
      </c>
      <c r="S1118" s="10">
        <f>(((J1118/60)/60)/24)+DATE(1970,1,1)</f>
        <v>41009.847314814811</v>
      </c>
      <c r="T1118" s="10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>
        <f>E1119/L1119</f>
        <v>10.375</v>
      </c>
      <c r="Q1119" t="str">
        <f>LEFT(N1119,FIND("/",N1119)-1)</f>
        <v>games</v>
      </c>
      <c r="R1119" t="str">
        <f>RIGHT(N1119,LEN(N1119)-FIND("/",N1119))</f>
        <v>video games</v>
      </c>
      <c r="S1119" s="10">
        <f>(((J1119/60)/60)/24)+DATE(1970,1,1)</f>
        <v>42333.598530092597</v>
      </c>
      <c r="T1119" s="10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>
        <f>E1120/L1120</f>
        <v>36.333333333333336</v>
      </c>
      <c r="Q1120" t="str">
        <f>LEFT(N1120,FIND("/",N1120)-1)</f>
        <v>games</v>
      </c>
      <c r="R1120" t="str">
        <f>RIGHT(N1120,LEN(N1120)-FIND("/",N1120))</f>
        <v>video games</v>
      </c>
      <c r="S1120" s="10">
        <f>(((J1120/60)/60)/24)+DATE(1970,1,1)</f>
        <v>41704.16642361111</v>
      </c>
      <c r="T1120" s="10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>
        <f>E1121/L1121</f>
        <v>5</v>
      </c>
      <c r="Q1121" t="str">
        <f>LEFT(N1121,FIND("/",N1121)-1)</f>
        <v>games</v>
      </c>
      <c r="R1121" t="str">
        <f>RIGHT(N1121,LEN(N1121)-FIND("/",N1121))</f>
        <v>video games</v>
      </c>
      <c r="S1121" s="10">
        <f>(((J1121/60)/60)/24)+DATE(1970,1,1)</f>
        <v>41722.792407407411</v>
      </c>
      <c r="T1121" s="10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t="e">
        <f>E1122/L1122</f>
        <v>#DIV/0!</v>
      </c>
      <c r="Q1122" t="str">
        <f>LEFT(N1122,FIND("/",N1122)-1)</f>
        <v>games</v>
      </c>
      <c r="R1122" t="str">
        <f>RIGHT(N1122,LEN(N1122)-FIND("/",N1122))</f>
        <v>video games</v>
      </c>
      <c r="S1122" s="10">
        <f>(((J1122/60)/60)/24)+DATE(1970,1,1)</f>
        <v>40799.872685185182</v>
      </c>
      <c r="T1122" s="10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>
        <f>E1123/L1123</f>
        <v>5.8</v>
      </c>
      <c r="Q1123" t="str">
        <f>LEFT(N1123,FIND("/",N1123)-1)</f>
        <v>games</v>
      </c>
      <c r="R1123" t="str">
        <f>RIGHT(N1123,LEN(N1123)-FIND("/",N1123))</f>
        <v>video games</v>
      </c>
      <c r="S1123" s="10">
        <f>(((J1123/60)/60)/24)+DATE(1970,1,1)</f>
        <v>42412.934212962966</v>
      </c>
      <c r="T1123" s="10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t="e">
        <f>E1124/L1124</f>
        <v>#DIV/0!</v>
      </c>
      <c r="Q1124" t="str">
        <f>LEFT(N1124,FIND("/",N1124)-1)</f>
        <v>games</v>
      </c>
      <c r="R1124" t="str">
        <f>RIGHT(N1124,LEN(N1124)-FIND("/",N1124))</f>
        <v>video games</v>
      </c>
      <c r="S1124" s="10">
        <f>(((J1124/60)/60)/24)+DATE(1970,1,1)</f>
        <v>41410.703993055555</v>
      </c>
      <c r="T1124" s="10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>
        <f>E1125/L1125</f>
        <v>3.6666666666666665</v>
      </c>
      <c r="Q1125" t="str">
        <f>LEFT(N1125,FIND("/",N1125)-1)</f>
        <v>games</v>
      </c>
      <c r="R1125" t="str">
        <f>RIGHT(N1125,LEN(N1125)-FIND("/",N1125))</f>
        <v>video games</v>
      </c>
      <c r="S1125" s="10">
        <f>(((J1125/60)/60)/24)+DATE(1970,1,1)</f>
        <v>41718.5237037037</v>
      </c>
      <c r="T1125" s="10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>
        <f>E1126/L1126</f>
        <v>60.714285714285715</v>
      </c>
      <c r="Q1126" t="str">
        <f>LEFT(N1126,FIND("/",N1126)-1)</f>
        <v>games</v>
      </c>
      <c r="R1126" t="str">
        <f>RIGHT(N1126,LEN(N1126)-FIND("/",N1126))</f>
        <v>mobile games</v>
      </c>
      <c r="S1126" s="10">
        <f>(((J1126/60)/60)/24)+DATE(1970,1,1)</f>
        <v>42094.667256944449</v>
      </c>
      <c r="T1126" s="10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t="e">
        <f>E1127/L1127</f>
        <v>#DIV/0!</v>
      </c>
      <c r="Q1127" t="str">
        <f>LEFT(N1127,FIND("/",N1127)-1)</f>
        <v>games</v>
      </c>
      <c r="R1127" t="str">
        <f>RIGHT(N1127,LEN(N1127)-FIND("/",N1127))</f>
        <v>mobile games</v>
      </c>
      <c r="S1127" s="10">
        <f>(((J1127/60)/60)/24)+DATE(1970,1,1)</f>
        <v>42212.624189814815</v>
      </c>
      <c r="T1127" s="10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>
        <f>E1128/L1128</f>
        <v>5</v>
      </c>
      <c r="Q1128" t="str">
        <f>LEFT(N1128,FIND("/",N1128)-1)</f>
        <v>games</v>
      </c>
      <c r="R1128" t="str">
        <f>RIGHT(N1128,LEN(N1128)-FIND("/",N1128))</f>
        <v>mobile games</v>
      </c>
      <c r="S1128" s="10">
        <f>(((J1128/60)/60)/24)+DATE(1970,1,1)</f>
        <v>42535.327476851846</v>
      </c>
      <c r="T1128" s="10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>
        <f>E1129/L1129</f>
        <v>25.434782608695652</v>
      </c>
      <c r="Q1129" t="str">
        <f>LEFT(N1129,FIND("/",N1129)-1)</f>
        <v>games</v>
      </c>
      <c r="R1129" t="str">
        <f>RIGHT(N1129,LEN(N1129)-FIND("/",N1129))</f>
        <v>mobile games</v>
      </c>
      <c r="S1129" s="10">
        <f>(((J1129/60)/60)/24)+DATE(1970,1,1)</f>
        <v>41926.854166666664</v>
      </c>
      <c r="T1129" s="10">
        <f>(((I1129/60)/60)/24)+DATE(1970,1,1)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>
        <f>E1130/L1130</f>
        <v>1</v>
      </c>
      <c r="Q1130" t="str">
        <f>LEFT(N1130,FIND("/",N1130)-1)</f>
        <v>games</v>
      </c>
      <c r="R1130" t="str">
        <f>RIGHT(N1130,LEN(N1130)-FIND("/",N1130))</f>
        <v>mobile games</v>
      </c>
      <c r="S1130" s="10">
        <f>(((J1130/60)/60)/24)+DATE(1970,1,1)</f>
        <v>41828.649502314816</v>
      </c>
      <c r="T1130" s="10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>
        <f>E1131/L1131</f>
        <v>10.5</v>
      </c>
      <c r="Q1131" t="str">
        <f>LEFT(N1131,FIND("/",N1131)-1)</f>
        <v>games</v>
      </c>
      <c r="R1131" t="str">
        <f>RIGHT(N1131,LEN(N1131)-FIND("/",N1131))</f>
        <v>mobile games</v>
      </c>
      <c r="S1131" s="10">
        <f>(((J1131/60)/60)/24)+DATE(1970,1,1)</f>
        <v>42496.264965277776</v>
      </c>
      <c r="T1131" s="10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>
        <f>E1132/L1132</f>
        <v>3.6666666666666665</v>
      </c>
      <c r="Q1132" t="str">
        <f>LEFT(N1132,FIND("/",N1132)-1)</f>
        <v>games</v>
      </c>
      <c r="R1132" t="str">
        <f>RIGHT(N1132,LEN(N1132)-FIND("/",N1132))</f>
        <v>mobile games</v>
      </c>
      <c r="S1132" s="10">
        <f>(((J1132/60)/60)/24)+DATE(1970,1,1)</f>
        <v>41908.996527777781</v>
      </c>
      <c r="T1132" s="10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t="e">
        <f>E1133/L1133</f>
        <v>#DIV/0!</v>
      </c>
      <c r="Q1133" t="str">
        <f>LEFT(N1133,FIND("/",N1133)-1)</f>
        <v>games</v>
      </c>
      <c r="R1133" t="str">
        <f>RIGHT(N1133,LEN(N1133)-FIND("/",N1133))</f>
        <v>mobile games</v>
      </c>
      <c r="S1133" s="10">
        <f>(((J1133/60)/60)/24)+DATE(1970,1,1)</f>
        <v>42332.908194444448</v>
      </c>
      <c r="T1133" s="10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>
        <f>E1134/L1134</f>
        <v>110.61538461538461</v>
      </c>
      <c r="Q1134" t="str">
        <f>LEFT(N1134,FIND("/",N1134)-1)</f>
        <v>games</v>
      </c>
      <c r="R1134" t="str">
        <f>RIGHT(N1134,LEN(N1134)-FIND("/",N1134))</f>
        <v>mobile games</v>
      </c>
      <c r="S1134" s="10">
        <f>(((J1134/60)/60)/24)+DATE(1970,1,1)</f>
        <v>42706.115405092598</v>
      </c>
      <c r="T1134" s="10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>
        <f>E1135/L1135</f>
        <v>20</v>
      </c>
      <c r="Q1135" t="str">
        <f>LEFT(N1135,FIND("/",N1135)-1)</f>
        <v>games</v>
      </c>
      <c r="R1135" t="str">
        <f>RIGHT(N1135,LEN(N1135)-FIND("/",N1135))</f>
        <v>mobile games</v>
      </c>
      <c r="S1135" s="10">
        <f>(((J1135/60)/60)/24)+DATE(1970,1,1)</f>
        <v>41821.407187500001</v>
      </c>
      <c r="T1135" s="10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>
        <f>E1136/L1136</f>
        <v>1</v>
      </c>
      <c r="Q1136" t="str">
        <f>LEFT(N1136,FIND("/",N1136)-1)</f>
        <v>games</v>
      </c>
      <c r="R1136" t="str">
        <f>RIGHT(N1136,LEN(N1136)-FIND("/",N1136))</f>
        <v>mobile games</v>
      </c>
      <c r="S1136" s="10">
        <f>(((J1136/60)/60)/24)+DATE(1970,1,1)</f>
        <v>41958.285046296296</v>
      </c>
      <c r="T1136" s="10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>
        <f>E1137/L1137</f>
        <v>50</v>
      </c>
      <c r="Q1137" t="str">
        <f>LEFT(N1137,FIND("/",N1137)-1)</f>
        <v>games</v>
      </c>
      <c r="R1137" t="str">
        <f>RIGHT(N1137,LEN(N1137)-FIND("/",N1137))</f>
        <v>mobile games</v>
      </c>
      <c r="S1137" s="10">
        <f>(((J1137/60)/60)/24)+DATE(1970,1,1)</f>
        <v>42558.989513888882</v>
      </c>
      <c r="T1137" s="10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>
        <f>E1138/L1138</f>
        <v>45</v>
      </c>
      <c r="Q1138" t="str">
        <f>LEFT(N1138,FIND("/",N1138)-1)</f>
        <v>games</v>
      </c>
      <c r="R1138" t="str">
        <f>RIGHT(N1138,LEN(N1138)-FIND("/",N1138))</f>
        <v>mobile games</v>
      </c>
      <c r="S1138" s="10">
        <f>(((J1138/60)/60)/24)+DATE(1970,1,1)</f>
        <v>42327.671631944439</v>
      </c>
      <c r="T1138" s="10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>
        <f>E1139/L1139</f>
        <v>253.2051282051282</v>
      </c>
      <c r="Q1139" t="str">
        <f>LEFT(N1139,FIND("/",N1139)-1)</f>
        <v>games</v>
      </c>
      <c r="R1139" t="str">
        <f>RIGHT(N1139,LEN(N1139)-FIND("/",N1139))</f>
        <v>mobile games</v>
      </c>
      <c r="S1139" s="10">
        <f>(((J1139/60)/60)/24)+DATE(1970,1,1)</f>
        <v>42453.819687499999</v>
      </c>
      <c r="T1139" s="10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>
        <f>E1140/L1140</f>
        <v>31.25</v>
      </c>
      <c r="Q1140" t="str">
        <f>LEFT(N1140,FIND("/",N1140)-1)</f>
        <v>games</v>
      </c>
      <c r="R1140" t="str">
        <f>RIGHT(N1140,LEN(N1140)-FIND("/",N1140))</f>
        <v>mobile games</v>
      </c>
      <c r="S1140" s="10">
        <f>(((J1140/60)/60)/24)+DATE(1970,1,1)</f>
        <v>42736.9066087963</v>
      </c>
      <c r="T1140" s="10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>
        <f>E1141/L1141</f>
        <v>5</v>
      </c>
      <c r="Q1141" t="str">
        <f>LEFT(N1141,FIND("/",N1141)-1)</f>
        <v>games</v>
      </c>
      <c r="R1141" t="str">
        <f>RIGHT(N1141,LEN(N1141)-FIND("/",N1141))</f>
        <v>mobile games</v>
      </c>
      <c r="S1141" s="10">
        <f>(((J1141/60)/60)/24)+DATE(1970,1,1)</f>
        <v>41975.347523148142</v>
      </c>
      <c r="T1141" s="10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t="e">
        <f>E1142/L1142</f>
        <v>#DIV/0!</v>
      </c>
      <c r="Q1142" t="str">
        <f>LEFT(N1142,FIND("/",N1142)-1)</f>
        <v>games</v>
      </c>
      <c r="R1142" t="str">
        <f>RIGHT(N1142,LEN(N1142)-FIND("/",N1142))</f>
        <v>mobile games</v>
      </c>
      <c r="S1142" s="10">
        <f>(((J1142/60)/60)/24)+DATE(1970,1,1)</f>
        <v>42192.462048611109</v>
      </c>
      <c r="T1142" s="10">
        <f>(((I1142/60)/60)/24)+DATE(1970,1,1)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t="e">
        <f>E1143/L1143</f>
        <v>#DIV/0!</v>
      </c>
      <c r="Q1143" t="str">
        <f>LEFT(N1143,FIND("/",N1143)-1)</f>
        <v>games</v>
      </c>
      <c r="R1143" t="str">
        <f>RIGHT(N1143,LEN(N1143)-FIND("/",N1143))</f>
        <v>mobile games</v>
      </c>
      <c r="S1143" s="10">
        <f>(((J1143/60)/60)/24)+DATE(1970,1,1)</f>
        <v>42164.699652777781</v>
      </c>
      <c r="T1143" s="10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t="e">
        <f>E1144/L1144</f>
        <v>#DIV/0!</v>
      </c>
      <c r="Q1144" t="str">
        <f>LEFT(N1144,FIND("/",N1144)-1)</f>
        <v>games</v>
      </c>
      <c r="R1144" t="str">
        <f>RIGHT(N1144,LEN(N1144)-FIND("/",N1144))</f>
        <v>mobile games</v>
      </c>
      <c r="S1144" s="10">
        <f>(((J1144/60)/60)/24)+DATE(1970,1,1)</f>
        <v>42022.006099537044</v>
      </c>
      <c r="T1144" s="10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>
        <f>E1145/L1145</f>
        <v>23.25</v>
      </c>
      <c r="Q1145" t="str">
        <f>LEFT(N1145,FIND("/",N1145)-1)</f>
        <v>games</v>
      </c>
      <c r="R1145" t="str">
        <f>RIGHT(N1145,LEN(N1145)-FIND("/",N1145))</f>
        <v>mobile games</v>
      </c>
      <c r="S1145" s="10">
        <f>(((J1145/60)/60)/24)+DATE(1970,1,1)</f>
        <v>42325.19358796296</v>
      </c>
      <c r="T1145" s="10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t="e">
        <f>E1146/L1146</f>
        <v>#DIV/0!</v>
      </c>
      <c r="Q1146" t="str">
        <f>LEFT(N1146,FIND("/",N1146)-1)</f>
        <v>food</v>
      </c>
      <c r="R1146" t="str">
        <f>RIGHT(N1146,LEN(N1146)-FIND("/",N1146))</f>
        <v>food trucks</v>
      </c>
      <c r="S1146" s="10">
        <f>(((J1146/60)/60)/24)+DATE(1970,1,1)</f>
        <v>42093.181944444441</v>
      </c>
      <c r="T1146" s="10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>
        <f>E1147/L1147</f>
        <v>100</v>
      </c>
      <c r="Q1147" t="str">
        <f>LEFT(N1147,FIND("/",N1147)-1)</f>
        <v>food</v>
      </c>
      <c r="R1147" t="str">
        <f>RIGHT(N1147,LEN(N1147)-FIND("/",N1147))</f>
        <v>food trucks</v>
      </c>
      <c r="S1147" s="10">
        <f>(((J1147/60)/60)/24)+DATE(1970,1,1)</f>
        <v>41854.747592592597</v>
      </c>
      <c r="T1147" s="10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>
        <f>E1148/L1148</f>
        <v>44.166666666666664</v>
      </c>
      <c r="Q1148" t="str">
        <f>LEFT(N1148,FIND("/",N1148)-1)</f>
        <v>food</v>
      </c>
      <c r="R1148" t="str">
        <f>RIGHT(N1148,LEN(N1148)-FIND("/",N1148))</f>
        <v>food trucks</v>
      </c>
      <c r="S1148" s="10">
        <f>(((J1148/60)/60)/24)+DATE(1970,1,1)</f>
        <v>41723.9533912037</v>
      </c>
      <c r="T1148" s="10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t="e">
        <f>E1149/L1149</f>
        <v>#DIV/0!</v>
      </c>
      <c r="Q1149" t="str">
        <f>LEFT(N1149,FIND("/",N1149)-1)</f>
        <v>food</v>
      </c>
      <c r="R1149" t="str">
        <f>RIGHT(N1149,LEN(N1149)-FIND("/",N1149))</f>
        <v>food trucks</v>
      </c>
      <c r="S1149" s="10">
        <f>(((J1149/60)/60)/24)+DATE(1970,1,1)</f>
        <v>41871.972025462965</v>
      </c>
      <c r="T1149" s="10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>
        <f>E1150/L1150</f>
        <v>24.333333333333332</v>
      </c>
      <c r="Q1150" t="str">
        <f>LEFT(N1150,FIND("/",N1150)-1)</f>
        <v>food</v>
      </c>
      <c r="R1150" t="str">
        <f>RIGHT(N1150,LEN(N1150)-FIND("/",N1150))</f>
        <v>food trucks</v>
      </c>
      <c r="S1150" s="10">
        <f>(((J1150/60)/60)/24)+DATE(1970,1,1)</f>
        <v>42675.171076388884</v>
      </c>
      <c r="T1150" s="10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>
        <f>E1151/L1151</f>
        <v>37.5</v>
      </c>
      <c r="Q1151" t="str">
        <f>LEFT(N1151,FIND("/",N1151)-1)</f>
        <v>food</v>
      </c>
      <c r="R1151" t="str">
        <f>RIGHT(N1151,LEN(N1151)-FIND("/",N1151))</f>
        <v>food trucks</v>
      </c>
      <c r="S1151" s="10">
        <f>(((J1151/60)/60)/24)+DATE(1970,1,1)</f>
        <v>42507.71025462963</v>
      </c>
      <c r="T1151" s="10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>
        <f>E1152/L1152</f>
        <v>42</v>
      </c>
      <c r="Q1152" t="str">
        <f>LEFT(N1152,FIND("/",N1152)-1)</f>
        <v>food</v>
      </c>
      <c r="R1152" t="str">
        <f>RIGHT(N1152,LEN(N1152)-FIND("/",N1152))</f>
        <v>food trucks</v>
      </c>
      <c r="S1152" s="10">
        <f>(((J1152/60)/60)/24)+DATE(1970,1,1)</f>
        <v>42317.954571759255</v>
      </c>
      <c r="T1152" s="10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t="e">
        <f>E1153/L1153</f>
        <v>#DIV/0!</v>
      </c>
      <c r="Q1153" t="str">
        <f>LEFT(N1153,FIND("/",N1153)-1)</f>
        <v>food</v>
      </c>
      <c r="R1153" t="str">
        <f>RIGHT(N1153,LEN(N1153)-FIND("/",N1153))</f>
        <v>food trucks</v>
      </c>
      <c r="S1153" s="10">
        <f>(((J1153/60)/60)/24)+DATE(1970,1,1)</f>
        <v>42224.102581018517</v>
      </c>
      <c r="T1153" s="10">
        <f>(((I1153/60)/60)/24)+DATE(1970,1,1)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>
        <f>E1154/L1154</f>
        <v>60.733333333333334</v>
      </c>
      <c r="Q1154" t="str">
        <f>LEFT(N1154,FIND("/",N1154)-1)</f>
        <v>food</v>
      </c>
      <c r="R1154" t="str">
        <f>RIGHT(N1154,LEN(N1154)-FIND("/",N1154))</f>
        <v>food trucks</v>
      </c>
      <c r="S1154" s="10">
        <f>(((J1154/60)/60)/24)+DATE(1970,1,1)</f>
        <v>42109.709629629629</v>
      </c>
      <c r="T1154" s="10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>
        <f>E1155/L1155</f>
        <v>50</v>
      </c>
      <c r="Q1155" t="str">
        <f>LEFT(N1155,FIND("/",N1155)-1)</f>
        <v>food</v>
      </c>
      <c r="R1155" t="str">
        <f>RIGHT(N1155,LEN(N1155)-FIND("/",N1155))</f>
        <v>food trucks</v>
      </c>
      <c r="S1155" s="10">
        <f>(((J1155/60)/60)/24)+DATE(1970,1,1)</f>
        <v>42143.714178240742</v>
      </c>
      <c r="T1155" s="10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>
        <f>E1156/L1156</f>
        <v>108.33333333333333</v>
      </c>
      <c r="Q1156" t="str">
        <f>LEFT(N1156,FIND("/",N1156)-1)</f>
        <v>food</v>
      </c>
      <c r="R1156" t="str">
        <f>RIGHT(N1156,LEN(N1156)-FIND("/",N1156))</f>
        <v>food trucks</v>
      </c>
      <c r="S1156" s="10">
        <f>(((J1156/60)/60)/24)+DATE(1970,1,1)</f>
        <v>42223.108865740738</v>
      </c>
      <c r="T1156" s="10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>
        <f>E1157/L1157</f>
        <v>23.5</v>
      </c>
      <c r="Q1157" t="str">
        <f>LEFT(N1157,FIND("/",N1157)-1)</f>
        <v>food</v>
      </c>
      <c r="R1157" t="str">
        <f>RIGHT(N1157,LEN(N1157)-FIND("/",N1157))</f>
        <v>food trucks</v>
      </c>
      <c r="S1157" s="10">
        <f>(((J1157/60)/60)/24)+DATE(1970,1,1)</f>
        <v>41835.763981481483</v>
      </c>
      <c r="T1157" s="10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t="e">
        <f>E1158/L1158</f>
        <v>#DIV/0!</v>
      </c>
      <c r="Q1158" t="str">
        <f>LEFT(N1158,FIND("/",N1158)-1)</f>
        <v>food</v>
      </c>
      <c r="R1158" t="str">
        <f>RIGHT(N1158,LEN(N1158)-FIND("/",N1158))</f>
        <v>food trucks</v>
      </c>
      <c r="S1158" s="10">
        <f>(((J1158/60)/60)/24)+DATE(1970,1,1)</f>
        <v>42029.07131944444</v>
      </c>
      <c r="T1158" s="10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>
        <f>E1159/L1159</f>
        <v>50.333333333333336</v>
      </c>
      <c r="Q1159" t="str">
        <f>LEFT(N1159,FIND("/",N1159)-1)</f>
        <v>food</v>
      </c>
      <c r="R1159" t="str">
        <f>RIGHT(N1159,LEN(N1159)-FIND("/",N1159))</f>
        <v>food trucks</v>
      </c>
      <c r="S1159" s="10">
        <f>(((J1159/60)/60)/24)+DATE(1970,1,1)</f>
        <v>41918.628240740742</v>
      </c>
      <c r="T1159" s="10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>
        <f>E1160/L1160</f>
        <v>11.666666666666666</v>
      </c>
      <c r="Q1160" t="str">
        <f>LEFT(N1160,FIND("/",N1160)-1)</f>
        <v>food</v>
      </c>
      <c r="R1160" t="str">
        <f>RIGHT(N1160,LEN(N1160)-FIND("/",N1160))</f>
        <v>food trucks</v>
      </c>
      <c r="S1160" s="10">
        <f>(((J1160/60)/60)/24)+DATE(1970,1,1)</f>
        <v>41952.09175925926</v>
      </c>
      <c r="T1160" s="10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t="e">
        <f>E1161/L1161</f>
        <v>#DIV/0!</v>
      </c>
      <c r="Q1161" t="str">
        <f>LEFT(N1161,FIND("/",N1161)-1)</f>
        <v>food</v>
      </c>
      <c r="R1161" t="str">
        <f>RIGHT(N1161,LEN(N1161)-FIND("/",N1161))</f>
        <v>food trucks</v>
      </c>
      <c r="S1161" s="10">
        <f>(((J1161/60)/60)/24)+DATE(1970,1,1)</f>
        <v>42154.726446759261</v>
      </c>
      <c r="T1161" s="10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>
        <f>E1162/L1162</f>
        <v>60.789473684210527</v>
      </c>
      <c r="Q1162" t="str">
        <f>LEFT(N1162,FIND("/",N1162)-1)</f>
        <v>food</v>
      </c>
      <c r="R1162" t="str">
        <f>RIGHT(N1162,LEN(N1162)-FIND("/",N1162))</f>
        <v>food trucks</v>
      </c>
      <c r="S1162" s="10">
        <f>(((J1162/60)/60)/24)+DATE(1970,1,1)</f>
        <v>42061.154930555553</v>
      </c>
      <c r="T1162" s="10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t="e">
        <f>E1163/L1163</f>
        <v>#DIV/0!</v>
      </c>
      <c r="Q1163" t="str">
        <f>LEFT(N1163,FIND("/",N1163)-1)</f>
        <v>food</v>
      </c>
      <c r="R1163" t="str">
        <f>RIGHT(N1163,LEN(N1163)-FIND("/",N1163))</f>
        <v>food trucks</v>
      </c>
      <c r="S1163" s="10">
        <f>(((J1163/60)/60)/24)+DATE(1970,1,1)</f>
        <v>42122.629502314812</v>
      </c>
      <c r="T1163" s="10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>
        <f>E1164/L1164</f>
        <v>17.5</v>
      </c>
      <c r="Q1164" t="str">
        <f>LEFT(N1164,FIND("/",N1164)-1)</f>
        <v>food</v>
      </c>
      <c r="R1164" t="str">
        <f>RIGHT(N1164,LEN(N1164)-FIND("/",N1164))</f>
        <v>food trucks</v>
      </c>
      <c r="S1164" s="10">
        <f>(((J1164/60)/60)/24)+DATE(1970,1,1)</f>
        <v>41876.683611111112</v>
      </c>
      <c r="T1164" s="10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t="e">
        <f>E1165/L1165</f>
        <v>#DIV/0!</v>
      </c>
      <c r="Q1165" t="str">
        <f>LEFT(N1165,FIND("/",N1165)-1)</f>
        <v>food</v>
      </c>
      <c r="R1165" t="str">
        <f>RIGHT(N1165,LEN(N1165)-FIND("/",N1165))</f>
        <v>food trucks</v>
      </c>
      <c r="S1165" s="10">
        <f>(((J1165/60)/60)/24)+DATE(1970,1,1)</f>
        <v>41830.723611111112</v>
      </c>
      <c r="T1165" s="10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t="e">
        <f>E1166/L1166</f>
        <v>#DIV/0!</v>
      </c>
      <c r="Q1166" t="str">
        <f>LEFT(N1166,FIND("/",N1166)-1)</f>
        <v>food</v>
      </c>
      <c r="R1166" t="str">
        <f>RIGHT(N1166,LEN(N1166)-FIND("/",N1166))</f>
        <v>food trucks</v>
      </c>
      <c r="S1166" s="10">
        <f>(((J1166/60)/60)/24)+DATE(1970,1,1)</f>
        <v>42509.724328703705</v>
      </c>
      <c r="T1166" s="10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>
        <f>E1167/L1167</f>
        <v>82.82</v>
      </c>
      <c r="Q1167" t="str">
        <f>LEFT(N1167,FIND("/",N1167)-1)</f>
        <v>food</v>
      </c>
      <c r="R1167" t="str">
        <f>RIGHT(N1167,LEN(N1167)-FIND("/",N1167))</f>
        <v>food trucks</v>
      </c>
      <c r="S1167" s="10">
        <f>(((J1167/60)/60)/24)+DATE(1970,1,1)</f>
        <v>41792.214467592588</v>
      </c>
      <c r="T1167" s="10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>
        <f>E1168/L1168</f>
        <v>358.875</v>
      </c>
      <c r="Q1168" t="str">
        <f>LEFT(N1168,FIND("/",N1168)-1)</f>
        <v>food</v>
      </c>
      <c r="R1168" t="str">
        <f>RIGHT(N1168,LEN(N1168)-FIND("/",N1168))</f>
        <v>food trucks</v>
      </c>
      <c r="S1168" s="10">
        <f>(((J1168/60)/60)/24)+DATE(1970,1,1)</f>
        <v>42150.485439814816</v>
      </c>
      <c r="T1168" s="10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>
        <f>E1169/L1169</f>
        <v>61.1875</v>
      </c>
      <c r="Q1169" t="str">
        <f>LEFT(N1169,FIND("/",N1169)-1)</f>
        <v>food</v>
      </c>
      <c r="R1169" t="str">
        <f>RIGHT(N1169,LEN(N1169)-FIND("/",N1169))</f>
        <v>food trucks</v>
      </c>
      <c r="S1169" s="10">
        <f>(((J1169/60)/60)/24)+DATE(1970,1,1)</f>
        <v>41863.734895833331</v>
      </c>
      <c r="T1169" s="10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>
        <f>E1170/L1170</f>
        <v>340</v>
      </c>
      <c r="Q1170" t="str">
        <f>LEFT(N1170,FIND("/",N1170)-1)</f>
        <v>food</v>
      </c>
      <c r="R1170" t="str">
        <f>RIGHT(N1170,LEN(N1170)-FIND("/",N1170))</f>
        <v>food trucks</v>
      </c>
      <c r="S1170" s="10">
        <f>(((J1170/60)/60)/24)+DATE(1970,1,1)</f>
        <v>42605.053993055553</v>
      </c>
      <c r="T1170" s="10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>
        <f>E1171/L1171</f>
        <v>5.666666666666667</v>
      </c>
      <c r="Q1171" t="str">
        <f>LEFT(N1171,FIND("/",N1171)-1)</f>
        <v>food</v>
      </c>
      <c r="R1171" t="str">
        <f>RIGHT(N1171,LEN(N1171)-FIND("/",N1171))</f>
        <v>food trucks</v>
      </c>
      <c r="S1171" s="10">
        <f>(((J1171/60)/60)/24)+DATE(1970,1,1)</f>
        <v>42027.353738425925</v>
      </c>
      <c r="T1171" s="10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>
        <f>E1172/L1172</f>
        <v>50</v>
      </c>
      <c r="Q1172" t="str">
        <f>LEFT(N1172,FIND("/",N1172)-1)</f>
        <v>food</v>
      </c>
      <c r="R1172" t="str">
        <f>RIGHT(N1172,LEN(N1172)-FIND("/",N1172))</f>
        <v>food trucks</v>
      </c>
      <c r="S1172" s="10">
        <f>(((J1172/60)/60)/24)+DATE(1970,1,1)</f>
        <v>42124.893182870372</v>
      </c>
      <c r="T1172" s="10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>
        <f>E1173/L1173</f>
        <v>25</v>
      </c>
      <c r="Q1173" t="str">
        <f>LEFT(N1173,FIND("/",N1173)-1)</f>
        <v>food</v>
      </c>
      <c r="R1173" t="str">
        <f>RIGHT(N1173,LEN(N1173)-FIND("/",N1173))</f>
        <v>food trucks</v>
      </c>
      <c r="S1173" s="10">
        <f>(((J1173/60)/60)/24)+DATE(1970,1,1)</f>
        <v>41938.804710648146</v>
      </c>
      <c r="T1173" s="10">
        <f>(((I1173/60)/60)/24)+DATE(1970,1,1)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t="e">
        <f>E1174/L1174</f>
        <v>#DIV/0!</v>
      </c>
      <c r="Q1174" t="str">
        <f>LEFT(N1174,FIND("/",N1174)-1)</f>
        <v>food</v>
      </c>
      <c r="R1174" t="str">
        <f>RIGHT(N1174,LEN(N1174)-FIND("/",N1174))</f>
        <v>food trucks</v>
      </c>
      <c r="S1174" s="10">
        <f>(((J1174/60)/60)/24)+DATE(1970,1,1)</f>
        <v>41841.682314814818</v>
      </c>
      <c r="T1174" s="10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>
        <f>E1175/L1175</f>
        <v>30</v>
      </c>
      <c r="Q1175" t="str">
        <f>LEFT(N1175,FIND("/",N1175)-1)</f>
        <v>food</v>
      </c>
      <c r="R1175" t="str">
        <f>RIGHT(N1175,LEN(N1175)-FIND("/",N1175))</f>
        <v>food trucks</v>
      </c>
      <c r="S1175" s="10">
        <f>(((J1175/60)/60)/24)+DATE(1970,1,1)</f>
        <v>42184.185844907406</v>
      </c>
      <c r="T1175" s="10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>
        <f>E1176/L1176</f>
        <v>46.631578947368418</v>
      </c>
      <c r="Q1176" t="str">
        <f>LEFT(N1176,FIND("/",N1176)-1)</f>
        <v>food</v>
      </c>
      <c r="R1176" t="str">
        <f>RIGHT(N1176,LEN(N1176)-FIND("/",N1176))</f>
        <v>food trucks</v>
      </c>
      <c r="S1176" s="10">
        <f>(((J1176/60)/60)/24)+DATE(1970,1,1)</f>
        <v>42468.84174768519</v>
      </c>
      <c r="T1176" s="10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>
        <f>E1177/L1177</f>
        <v>65</v>
      </c>
      <c r="Q1177" t="str">
        <f>LEFT(N1177,FIND("/",N1177)-1)</f>
        <v>food</v>
      </c>
      <c r="R1177" t="str">
        <f>RIGHT(N1177,LEN(N1177)-FIND("/",N1177))</f>
        <v>food trucks</v>
      </c>
      <c r="S1177" s="10">
        <f>(((J1177/60)/60)/24)+DATE(1970,1,1)</f>
        <v>42170.728460648148</v>
      </c>
      <c r="T1177" s="10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>
        <f>E1178/L1178</f>
        <v>10</v>
      </c>
      <c r="Q1178" t="str">
        <f>LEFT(N1178,FIND("/",N1178)-1)</f>
        <v>food</v>
      </c>
      <c r="R1178" t="str">
        <f>RIGHT(N1178,LEN(N1178)-FIND("/",N1178))</f>
        <v>food trucks</v>
      </c>
      <c r="S1178" s="10">
        <f>(((J1178/60)/60)/24)+DATE(1970,1,1)</f>
        <v>42746.019652777773</v>
      </c>
      <c r="T1178" s="10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t="e">
        <f>E1179/L1179</f>
        <v>#DIV/0!</v>
      </c>
      <c r="Q1179" t="str">
        <f>LEFT(N1179,FIND("/",N1179)-1)</f>
        <v>food</v>
      </c>
      <c r="R1179" t="str">
        <f>RIGHT(N1179,LEN(N1179)-FIND("/",N1179))</f>
        <v>food trucks</v>
      </c>
      <c r="S1179" s="10">
        <f>(((J1179/60)/60)/24)+DATE(1970,1,1)</f>
        <v>41897.660833333335</v>
      </c>
      <c r="T1179" s="10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>
        <f>E1180/L1180</f>
        <v>5</v>
      </c>
      <c r="Q1180" t="str">
        <f>LEFT(N1180,FIND("/",N1180)-1)</f>
        <v>food</v>
      </c>
      <c r="R1180" t="str">
        <f>RIGHT(N1180,LEN(N1180)-FIND("/",N1180))</f>
        <v>food trucks</v>
      </c>
      <c r="S1180" s="10">
        <f>(((J1180/60)/60)/24)+DATE(1970,1,1)</f>
        <v>41837.905694444446</v>
      </c>
      <c r="T1180" s="10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>
        <f>E1181/L1181</f>
        <v>640</v>
      </c>
      <c r="Q1181" t="str">
        <f>LEFT(N1181,FIND("/",N1181)-1)</f>
        <v>food</v>
      </c>
      <c r="R1181" t="str">
        <f>RIGHT(N1181,LEN(N1181)-FIND("/",N1181))</f>
        <v>food trucks</v>
      </c>
      <c r="S1181" s="10">
        <f>(((J1181/60)/60)/24)+DATE(1970,1,1)</f>
        <v>42275.720219907409</v>
      </c>
      <c r="T1181" s="10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>
        <f>E1182/L1182</f>
        <v>69.117647058823536</v>
      </c>
      <c r="Q1182" t="str">
        <f>LEFT(N1182,FIND("/",N1182)-1)</f>
        <v>food</v>
      </c>
      <c r="R1182" t="str">
        <f>RIGHT(N1182,LEN(N1182)-FIND("/",N1182))</f>
        <v>food trucks</v>
      </c>
      <c r="S1182" s="10">
        <f>(((J1182/60)/60)/24)+DATE(1970,1,1)</f>
        <v>41781.806875000002</v>
      </c>
      <c r="T1182" s="10">
        <f>(((I1182/60)/60)/24)+DATE(1970,1,1)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>
        <f>E1183/L1183</f>
        <v>1.3333333333333333</v>
      </c>
      <c r="Q1183" t="str">
        <f>LEFT(N1183,FIND("/",N1183)-1)</f>
        <v>food</v>
      </c>
      <c r="R1183" t="str">
        <f>RIGHT(N1183,LEN(N1183)-FIND("/",N1183))</f>
        <v>food trucks</v>
      </c>
      <c r="S1183" s="10">
        <f>(((J1183/60)/60)/24)+DATE(1970,1,1)</f>
        <v>42034.339363425926</v>
      </c>
      <c r="T1183" s="10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>
        <f>E1184/L1184</f>
        <v>10.5</v>
      </c>
      <c r="Q1184" t="str">
        <f>LEFT(N1184,FIND("/",N1184)-1)</f>
        <v>food</v>
      </c>
      <c r="R1184" t="str">
        <f>RIGHT(N1184,LEN(N1184)-FIND("/",N1184))</f>
        <v>food trucks</v>
      </c>
      <c r="S1184" s="10">
        <f>(((J1184/60)/60)/24)+DATE(1970,1,1)</f>
        <v>42728.827407407407</v>
      </c>
      <c r="T1184" s="10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>
        <f>E1185/L1185</f>
        <v>33.333333333333336</v>
      </c>
      <c r="Q1185" t="str">
        <f>LEFT(N1185,FIND("/",N1185)-1)</f>
        <v>food</v>
      </c>
      <c r="R1185" t="str">
        <f>RIGHT(N1185,LEN(N1185)-FIND("/",N1185))</f>
        <v>food trucks</v>
      </c>
      <c r="S1185" s="10">
        <f>(((J1185/60)/60)/24)+DATE(1970,1,1)</f>
        <v>42656.86137731481</v>
      </c>
      <c r="T1185" s="10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>
        <f>E1186/L1186</f>
        <v>61.562666666666665</v>
      </c>
      <c r="Q1186" t="str">
        <f>LEFT(N1186,FIND("/",N1186)-1)</f>
        <v>photography</v>
      </c>
      <c r="R1186" t="str">
        <f>RIGHT(N1186,LEN(N1186)-FIND("/",N1186))</f>
        <v>photobooks</v>
      </c>
      <c r="S1186" s="10">
        <f>(((J1186/60)/60)/24)+DATE(1970,1,1)</f>
        <v>42741.599664351852</v>
      </c>
      <c r="T1186" s="10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>
        <f>E1187/L1187</f>
        <v>118.73873873873873</v>
      </c>
      <c r="Q1187" t="str">
        <f>LEFT(N1187,FIND("/",N1187)-1)</f>
        <v>photography</v>
      </c>
      <c r="R1187" t="str">
        <f>RIGHT(N1187,LEN(N1187)-FIND("/",N1187))</f>
        <v>photobooks</v>
      </c>
      <c r="S1187" s="10">
        <f>(((J1187/60)/60)/24)+DATE(1970,1,1)</f>
        <v>42130.865150462967</v>
      </c>
      <c r="T1187" s="10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>
        <f>E1188/L1188</f>
        <v>65.081300813008127</v>
      </c>
      <c r="Q1188" t="str">
        <f>LEFT(N1188,FIND("/",N1188)-1)</f>
        <v>photography</v>
      </c>
      <c r="R1188" t="str">
        <f>RIGHT(N1188,LEN(N1188)-FIND("/",N1188))</f>
        <v>photobooks</v>
      </c>
      <c r="S1188" s="10">
        <f>(((J1188/60)/60)/24)+DATE(1970,1,1)</f>
        <v>42123.86336805555</v>
      </c>
      <c r="T1188" s="10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>
        <f>E1189/L1189</f>
        <v>130.15714285714284</v>
      </c>
      <c r="Q1189" t="str">
        <f>LEFT(N1189,FIND("/",N1189)-1)</f>
        <v>photography</v>
      </c>
      <c r="R1189" t="str">
        <f>RIGHT(N1189,LEN(N1189)-FIND("/",N1189))</f>
        <v>photobooks</v>
      </c>
      <c r="S1189" s="10">
        <f>(((J1189/60)/60)/24)+DATE(1970,1,1)</f>
        <v>42109.894942129627</v>
      </c>
      <c r="T1189" s="10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>
        <f>E1190/L1190</f>
        <v>37.776470588235291</v>
      </c>
      <c r="Q1190" t="str">
        <f>LEFT(N1190,FIND("/",N1190)-1)</f>
        <v>photography</v>
      </c>
      <c r="R1190" t="str">
        <f>RIGHT(N1190,LEN(N1190)-FIND("/",N1190))</f>
        <v>photobooks</v>
      </c>
      <c r="S1190" s="10">
        <f>(((J1190/60)/60)/24)+DATE(1970,1,1)</f>
        <v>42711.700694444444</v>
      </c>
      <c r="T1190" s="10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>
        <f>E1191/L1191</f>
        <v>112.79069767441861</v>
      </c>
      <c r="Q1191" t="str">
        <f>LEFT(N1191,FIND("/",N1191)-1)</f>
        <v>photography</v>
      </c>
      <c r="R1191" t="str">
        <f>RIGHT(N1191,LEN(N1191)-FIND("/",N1191))</f>
        <v>photobooks</v>
      </c>
      <c r="S1191" s="10">
        <f>(((J1191/60)/60)/24)+DATE(1970,1,1)</f>
        <v>42529.979108796295</v>
      </c>
      <c r="T1191" s="10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>
        <f>E1192/L1192</f>
        <v>51.92307692307692</v>
      </c>
      <c r="Q1192" t="str">
        <f>LEFT(N1192,FIND("/",N1192)-1)</f>
        <v>photography</v>
      </c>
      <c r="R1192" t="str">
        <f>RIGHT(N1192,LEN(N1192)-FIND("/",N1192))</f>
        <v>photobooks</v>
      </c>
      <c r="S1192" s="10">
        <f>(((J1192/60)/60)/24)+DATE(1970,1,1)</f>
        <v>41852.665798611109</v>
      </c>
      <c r="T1192" s="10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>
        <f>E1193/L1193</f>
        <v>89.242424242424249</v>
      </c>
      <c r="Q1193" t="str">
        <f>LEFT(N1193,FIND("/",N1193)-1)</f>
        <v>photography</v>
      </c>
      <c r="R1193" t="str">
        <f>RIGHT(N1193,LEN(N1193)-FIND("/",N1193))</f>
        <v>photobooks</v>
      </c>
      <c r="S1193" s="10">
        <f>(((J1193/60)/60)/24)+DATE(1970,1,1)</f>
        <v>42419.603703703702</v>
      </c>
      <c r="T1193" s="10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>
        <f>E1194/L1194</f>
        <v>19.333333333333332</v>
      </c>
      <c r="Q1194" t="str">
        <f>LEFT(N1194,FIND("/",N1194)-1)</f>
        <v>photography</v>
      </c>
      <c r="R1194" t="str">
        <f>RIGHT(N1194,LEN(N1194)-FIND("/",N1194))</f>
        <v>photobooks</v>
      </c>
      <c r="S1194" s="10">
        <f>(((J1194/60)/60)/24)+DATE(1970,1,1)</f>
        <v>42747.506689814814</v>
      </c>
      <c r="T1194" s="10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>
        <f>E1195/L1195</f>
        <v>79.967032967032964</v>
      </c>
      <c r="Q1195" t="str">
        <f>LEFT(N1195,FIND("/",N1195)-1)</f>
        <v>photography</v>
      </c>
      <c r="R1195" t="str">
        <f>RIGHT(N1195,LEN(N1195)-FIND("/",N1195))</f>
        <v>photobooks</v>
      </c>
      <c r="S1195" s="10">
        <f>(((J1195/60)/60)/24)+DATE(1970,1,1)</f>
        <v>42409.776076388895</v>
      </c>
      <c r="T1195" s="10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>
        <f>E1196/L1196</f>
        <v>56.414565826330531</v>
      </c>
      <c r="Q1196" t="str">
        <f>LEFT(N1196,FIND("/",N1196)-1)</f>
        <v>photography</v>
      </c>
      <c r="R1196" t="str">
        <f>RIGHT(N1196,LEN(N1196)-FIND("/",N1196))</f>
        <v>photobooks</v>
      </c>
      <c r="S1196" s="10">
        <f>(((J1196/60)/60)/24)+DATE(1970,1,1)</f>
        <v>42072.488182870366</v>
      </c>
      <c r="T1196" s="10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>
        <f>E1197/L1197</f>
        <v>79.411764705882348</v>
      </c>
      <c r="Q1197" t="str">
        <f>LEFT(N1197,FIND("/",N1197)-1)</f>
        <v>photography</v>
      </c>
      <c r="R1197" t="str">
        <f>RIGHT(N1197,LEN(N1197)-FIND("/",N1197))</f>
        <v>photobooks</v>
      </c>
      <c r="S1197" s="10">
        <f>(((J1197/60)/60)/24)+DATE(1970,1,1)</f>
        <v>42298.34783564815</v>
      </c>
      <c r="T1197" s="10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>
        <f>E1198/L1198</f>
        <v>76.439453125</v>
      </c>
      <c r="Q1198" t="str">
        <f>LEFT(N1198,FIND("/",N1198)-1)</f>
        <v>photography</v>
      </c>
      <c r="R1198" t="str">
        <f>RIGHT(N1198,LEN(N1198)-FIND("/",N1198))</f>
        <v>photobooks</v>
      </c>
      <c r="S1198" s="10">
        <f>(((J1198/60)/60)/24)+DATE(1970,1,1)</f>
        <v>42326.818738425922</v>
      </c>
      <c r="T1198" s="10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>
        <f>E1199/L1199</f>
        <v>121</v>
      </c>
      <c r="Q1199" t="str">
        <f>LEFT(N1199,FIND("/",N1199)-1)</f>
        <v>photography</v>
      </c>
      <c r="R1199" t="str">
        <f>RIGHT(N1199,LEN(N1199)-FIND("/",N1199))</f>
        <v>photobooks</v>
      </c>
      <c r="S1199" s="10">
        <f>(((J1199/60)/60)/24)+DATE(1970,1,1)</f>
        <v>42503.66474537037</v>
      </c>
      <c r="T1199" s="10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>
        <f>E1200/L1200</f>
        <v>54.616766467065865</v>
      </c>
      <c r="Q1200" t="str">
        <f>LEFT(N1200,FIND("/",N1200)-1)</f>
        <v>photography</v>
      </c>
      <c r="R1200" t="str">
        <f>RIGHT(N1200,LEN(N1200)-FIND("/",N1200))</f>
        <v>photobooks</v>
      </c>
      <c r="S1200" s="10">
        <f>(((J1200/60)/60)/24)+DATE(1970,1,1)</f>
        <v>42333.619050925925</v>
      </c>
      <c r="T1200" s="10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>
        <f>E1201/L1201</f>
        <v>299.22222222222223</v>
      </c>
      <c r="Q1201" t="str">
        <f>LEFT(N1201,FIND("/",N1201)-1)</f>
        <v>photography</v>
      </c>
      <c r="R1201" t="str">
        <f>RIGHT(N1201,LEN(N1201)-FIND("/",N1201))</f>
        <v>photobooks</v>
      </c>
      <c r="S1201" s="10">
        <f>(((J1201/60)/60)/24)+DATE(1970,1,1)</f>
        <v>42161.770833333328</v>
      </c>
      <c r="T1201" s="10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>
        <f>E1202/L1202</f>
        <v>58.533980582524272</v>
      </c>
      <c r="Q1202" t="str">
        <f>LEFT(N1202,FIND("/",N1202)-1)</f>
        <v>photography</v>
      </c>
      <c r="R1202" t="str">
        <f>RIGHT(N1202,LEN(N1202)-FIND("/",N1202))</f>
        <v>photobooks</v>
      </c>
      <c r="S1202" s="10">
        <f>(((J1202/60)/60)/24)+DATE(1970,1,1)</f>
        <v>42089.477500000001</v>
      </c>
      <c r="T1202" s="10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>
        <f>E1203/L1203</f>
        <v>55.371801801801809</v>
      </c>
      <c r="Q1203" t="str">
        <f>LEFT(N1203,FIND("/",N1203)-1)</f>
        <v>photography</v>
      </c>
      <c r="R1203" t="str">
        <f>RIGHT(N1203,LEN(N1203)-FIND("/",N1203))</f>
        <v>photobooks</v>
      </c>
      <c r="S1203" s="10">
        <f>(((J1203/60)/60)/24)+DATE(1970,1,1)</f>
        <v>42536.60701388889</v>
      </c>
      <c r="T1203" s="10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>
        <f>E1204/L1204</f>
        <v>183.80442804428046</v>
      </c>
      <c r="Q1204" t="str">
        <f>LEFT(N1204,FIND("/",N1204)-1)</f>
        <v>photography</v>
      </c>
      <c r="R1204" t="str">
        <f>RIGHT(N1204,LEN(N1204)-FIND("/",N1204))</f>
        <v>photobooks</v>
      </c>
      <c r="S1204" s="10">
        <f>(((J1204/60)/60)/24)+DATE(1970,1,1)</f>
        <v>42152.288819444439</v>
      </c>
      <c r="T1204" s="10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>
        <f>E1205/L1205</f>
        <v>165.34653465346534</v>
      </c>
      <c r="Q1205" t="str">
        <f>LEFT(N1205,FIND("/",N1205)-1)</f>
        <v>photography</v>
      </c>
      <c r="R1205" t="str">
        <f>RIGHT(N1205,LEN(N1205)-FIND("/",N1205))</f>
        <v>photobooks</v>
      </c>
      <c r="S1205" s="10">
        <f>(((J1205/60)/60)/24)+DATE(1970,1,1)</f>
        <v>42125.614895833336</v>
      </c>
      <c r="T1205" s="10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>
        <f>E1206/L1206</f>
        <v>234.78947368421052</v>
      </c>
      <c r="Q1206" t="str">
        <f>LEFT(N1206,FIND("/",N1206)-1)</f>
        <v>photography</v>
      </c>
      <c r="R1206" t="str">
        <f>RIGHT(N1206,LEN(N1206)-FIND("/",N1206))</f>
        <v>photobooks</v>
      </c>
      <c r="S1206" s="10">
        <f>(((J1206/60)/60)/24)+DATE(1970,1,1)</f>
        <v>42297.748067129629</v>
      </c>
      <c r="T1206" s="10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>
        <f>E1207/L1207</f>
        <v>211.48387096774192</v>
      </c>
      <c r="Q1207" t="str">
        <f>LEFT(N1207,FIND("/",N1207)-1)</f>
        <v>photography</v>
      </c>
      <c r="R1207" t="str">
        <f>RIGHT(N1207,LEN(N1207)-FIND("/",N1207))</f>
        <v>photobooks</v>
      </c>
      <c r="S1207" s="10">
        <f>(((J1207/60)/60)/24)+DATE(1970,1,1)</f>
        <v>42138.506377314814</v>
      </c>
      <c r="T1207" s="10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>
        <f>E1208/L1208</f>
        <v>32.34375</v>
      </c>
      <c r="Q1208" t="str">
        <f>LEFT(N1208,FIND("/",N1208)-1)</f>
        <v>photography</v>
      </c>
      <c r="R1208" t="str">
        <f>RIGHT(N1208,LEN(N1208)-FIND("/",N1208))</f>
        <v>photobooks</v>
      </c>
      <c r="S1208" s="10">
        <f>(((J1208/60)/60)/24)+DATE(1970,1,1)</f>
        <v>42772.776076388895</v>
      </c>
      <c r="T1208" s="10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>
        <f>E1209/L1209</f>
        <v>123.37588652482269</v>
      </c>
      <c r="Q1209" t="str">
        <f>LEFT(N1209,FIND("/",N1209)-1)</f>
        <v>photography</v>
      </c>
      <c r="R1209" t="str">
        <f>RIGHT(N1209,LEN(N1209)-FIND("/",N1209))</f>
        <v>photobooks</v>
      </c>
      <c r="S1209" s="10">
        <f>(((J1209/60)/60)/24)+DATE(1970,1,1)</f>
        <v>42430.430243055554</v>
      </c>
      <c r="T1209" s="10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>
        <f>E1210/L1210</f>
        <v>207.06666666666666</v>
      </c>
      <c r="Q1210" t="str">
        <f>LEFT(N1210,FIND("/",N1210)-1)</f>
        <v>photography</v>
      </c>
      <c r="R1210" t="str">
        <f>RIGHT(N1210,LEN(N1210)-FIND("/",N1210))</f>
        <v>photobooks</v>
      </c>
      <c r="S1210" s="10">
        <f>(((J1210/60)/60)/24)+DATE(1970,1,1)</f>
        <v>42423.709074074075</v>
      </c>
      <c r="T1210" s="10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>
        <f>E1211/L1211</f>
        <v>138.2608695652174</v>
      </c>
      <c r="Q1211" t="str">
        <f>LEFT(N1211,FIND("/",N1211)-1)</f>
        <v>photography</v>
      </c>
      <c r="R1211" t="str">
        <f>RIGHT(N1211,LEN(N1211)-FIND("/",N1211))</f>
        <v>photobooks</v>
      </c>
      <c r="S1211" s="10">
        <f>(((J1211/60)/60)/24)+DATE(1970,1,1)</f>
        <v>42761.846122685187</v>
      </c>
      <c r="T1211" s="10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>
        <f>E1212/L1212</f>
        <v>493.81553398058253</v>
      </c>
      <c r="Q1212" t="str">
        <f>LEFT(N1212,FIND("/",N1212)-1)</f>
        <v>photography</v>
      </c>
      <c r="R1212" t="str">
        <f>RIGHT(N1212,LEN(N1212)-FIND("/",N1212))</f>
        <v>photobooks</v>
      </c>
      <c r="S1212" s="10">
        <f>(((J1212/60)/60)/24)+DATE(1970,1,1)</f>
        <v>42132.941805555558</v>
      </c>
      <c r="T1212" s="10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>
        <f>E1213/L1213</f>
        <v>168.5</v>
      </c>
      <c r="Q1213" t="str">
        <f>LEFT(N1213,FIND("/",N1213)-1)</f>
        <v>photography</v>
      </c>
      <c r="R1213" t="str">
        <f>RIGHT(N1213,LEN(N1213)-FIND("/",N1213))</f>
        <v>photobooks</v>
      </c>
      <c r="S1213" s="10">
        <f>(((J1213/60)/60)/24)+DATE(1970,1,1)</f>
        <v>42515.866446759261</v>
      </c>
      <c r="T1213" s="10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>
        <f>E1214/L1214</f>
        <v>38.867469879518069</v>
      </c>
      <c r="Q1214" t="str">
        <f>LEFT(N1214,FIND("/",N1214)-1)</f>
        <v>photography</v>
      </c>
      <c r="R1214" t="str">
        <f>RIGHT(N1214,LEN(N1214)-FIND("/",N1214))</f>
        <v>photobooks</v>
      </c>
      <c r="S1214" s="10">
        <f>(((J1214/60)/60)/24)+DATE(1970,1,1)</f>
        <v>42318.950173611112</v>
      </c>
      <c r="T1214" s="10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>
        <f>E1215/L1215</f>
        <v>61.527777777777779</v>
      </c>
      <c r="Q1215" t="str">
        <f>LEFT(N1215,FIND("/",N1215)-1)</f>
        <v>photography</v>
      </c>
      <c r="R1215" t="str">
        <f>RIGHT(N1215,LEN(N1215)-FIND("/",N1215))</f>
        <v>photobooks</v>
      </c>
      <c r="S1215" s="10">
        <f>(((J1215/60)/60)/24)+DATE(1970,1,1)</f>
        <v>42731.755787037036</v>
      </c>
      <c r="T1215" s="10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>
        <f>E1216/L1216</f>
        <v>105.44</v>
      </c>
      <c r="Q1216" t="str">
        <f>LEFT(N1216,FIND("/",N1216)-1)</f>
        <v>photography</v>
      </c>
      <c r="R1216" t="str">
        <f>RIGHT(N1216,LEN(N1216)-FIND("/",N1216))</f>
        <v>photobooks</v>
      </c>
      <c r="S1216" s="10">
        <f>(((J1216/60)/60)/24)+DATE(1970,1,1)</f>
        <v>42104.840335648143</v>
      </c>
      <c r="T1216" s="10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>
        <f>E1217/L1217</f>
        <v>71.592003642987251</v>
      </c>
      <c r="Q1217" t="str">
        <f>LEFT(N1217,FIND("/",N1217)-1)</f>
        <v>photography</v>
      </c>
      <c r="R1217" t="str">
        <f>RIGHT(N1217,LEN(N1217)-FIND("/",N1217))</f>
        <v>photobooks</v>
      </c>
      <c r="S1217" s="10">
        <f>(((J1217/60)/60)/24)+DATE(1970,1,1)</f>
        <v>41759.923101851848</v>
      </c>
      <c r="T1217" s="10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>
        <f>E1218/L1218</f>
        <v>91.882882882882882</v>
      </c>
      <c r="Q1218" t="str">
        <f>LEFT(N1218,FIND("/",N1218)-1)</f>
        <v>photography</v>
      </c>
      <c r="R1218" t="str">
        <f>RIGHT(N1218,LEN(N1218)-FIND("/",N1218))</f>
        <v>photobooks</v>
      </c>
      <c r="S1218" s="10">
        <f>(((J1218/60)/60)/24)+DATE(1970,1,1)</f>
        <v>42247.616400462968</v>
      </c>
      <c r="T1218" s="10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>
        <f>E1219/L1219</f>
        <v>148.57377049180329</v>
      </c>
      <c r="Q1219" t="str">
        <f>LEFT(N1219,FIND("/",N1219)-1)</f>
        <v>photography</v>
      </c>
      <c r="R1219" t="str">
        <f>RIGHT(N1219,LEN(N1219)-FIND("/",N1219))</f>
        <v>photobooks</v>
      </c>
      <c r="S1219" s="10">
        <f>(((J1219/60)/60)/24)+DATE(1970,1,1)</f>
        <v>42535.809490740736</v>
      </c>
      <c r="T1219" s="10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>
        <f>E1220/L1220</f>
        <v>174.2134831460674</v>
      </c>
      <c r="Q1220" t="str">
        <f>LEFT(N1220,FIND("/",N1220)-1)</f>
        <v>photography</v>
      </c>
      <c r="R1220" t="str">
        <f>RIGHT(N1220,LEN(N1220)-FIND("/",N1220))</f>
        <v>photobooks</v>
      </c>
      <c r="S1220" s="10">
        <f>(((J1220/60)/60)/24)+DATE(1970,1,1)</f>
        <v>42278.662037037036</v>
      </c>
      <c r="T1220" s="10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>
        <f>E1221/L1221</f>
        <v>102.86166007905139</v>
      </c>
      <c r="Q1221" t="str">
        <f>LEFT(N1221,FIND("/",N1221)-1)</f>
        <v>photography</v>
      </c>
      <c r="R1221" t="str">
        <f>RIGHT(N1221,LEN(N1221)-FIND("/",N1221))</f>
        <v>photobooks</v>
      </c>
      <c r="S1221" s="10">
        <f>(((J1221/60)/60)/24)+DATE(1970,1,1)</f>
        <v>42633.461956018517</v>
      </c>
      <c r="T1221" s="10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>
        <f>E1222/L1222</f>
        <v>111.17857142857143</v>
      </c>
      <c r="Q1222" t="str">
        <f>LEFT(N1222,FIND("/",N1222)-1)</f>
        <v>photography</v>
      </c>
      <c r="R1222" t="str">
        <f>RIGHT(N1222,LEN(N1222)-FIND("/",N1222))</f>
        <v>photobooks</v>
      </c>
      <c r="S1222" s="10">
        <f>(((J1222/60)/60)/24)+DATE(1970,1,1)</f>
        <v>42211.628611111111</v>
      </c>
      <c r="T1222" s="10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>
        <f>E1223/L1223</f>
        <v>23.796213592233013</v>
      </c>
      <c r="Q1223" t="str">
        <f>LEFT(N1223,FIND("/",N1223)-1)</f>
        <v>photography</v>
      </c>
      <c r="R1223" t="str">
        <f>RIGHT(N1223,LEN(N1223)-FIND("/",N1223))</f>
        <v>photobooks</v>
      </c>
      <c r="S1223" s="10">
        <f>(((J1223/60)/60)/24)+DATE(1970,1,1)</f>
        <v>42680.47555555556</v>
      </c>
      <c r="T1223" s="10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>
        <f>E1224/L1224</f>
        <v>81.268115942028984</v>
      </c>
      <c r="Q1224" t="str">
        <f>LEFT(N1224,FIND("/",N1224)-1)</f>
        <v>photography</v>
      </c>
      <c r="R1224" t="str">
        <f>RIGHT(N1224,LEN(N1224)-FIND("/",N1224))</f>
        <v>photobooks</v>
      </c>
      <c r="S1224" s="10">
        <f>(((J1224/60)/60)/24)+DATE(1970,1,1)</f>
        <v>42430.720451388886</v>
      </c>
      <c r="T1224" s="10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>
        <f>E1225/L1225</f>
        <v>116.21465968586388</v>
      </c>
      <c r="Q1225" t="str">
        <f>LEFT(N1225,FIND("/",N1225)-1)</f>
        <v>photography</v>
      </c>
      <c r="R1225" t="str">
        <f>RIGHT(N1225,LEN(N1225)-FIND("/",N1225))</f>
        <v>photobooks</v>
      </c>
      <c r="S1225" s="10">
        <f>(((J1225/60)/60)/24)+DATE(1970,1,1)</f>
        <v>42654.177187499998</v>
      </c>
      <c r="T1225" s="10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>
        <f>E1226/L1226</f>
        <v>58.888888888888886</v>
      </c>
      <c r="Q1226" t="str">
        <f>LEFT(N1226,FIND("/",N1226)-1)</f>
        <v>music</v>
      </c>
      <c r="R1226" t="str">
        <f>RIGHT(N1226,LEN(N1226)-FIND("/",N1226))</f>
        <v>world music</v>
      </c>
      <c r="S1226" s="10">
        <f>(((J1226/60)/60)/24)+DATE(1970,1,1)</f>
        <v>41736.549791666665</v>
      </c>
      <c r="T1226" s="10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>
        <f>E1227/L1227</f>
        <v>44</v>
      </c>
      <c r="Q1227" t="str">
        <f>LEFT(N1227,FIND("/",N1227)-1)</f>
        <v>music</v>
      </c>
      <c r="R1227" t="str">
        <f>RIGHT(N1227,LEN(N1227)-FIND("/",N1227))</f>
        <v>world music</v>
      </c>
      <c r="S1227" s="10">
        <f>(((J1227/60)/60)/24)+DATE(1970,1,1)</f>
        <v>41509.905995370369</v>
      </c>
      <c r="T1227" s="10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>
        <f>E1228/L1228</f>
        <v>48.424999999999997</v>
      </c>
      <c r="Q1228" t="str">
        <f>LEFT(N1228,FIND("/",N1228)-1)</f>
        <v>music</v>
      </c>
      <c r="R1228" t="str">
        <f>RIGHT(N1228,LEN(N1228)-FIND("/",N1228))</f>
        <v>world music</v>
      </c>
      <c r="S1228" s="10">
        <f>(((J1228/60)/60)/24)+DATE(1970,1,1)</f>
        <v>41715.874780092592</v>
      </c>
      <c r="T1228" s="10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t="e">
        <f>E1229/L1229</f>
        <v>#DIV/0!</v>
      </c>
      <c r="Q1229" t="str">
        <f>LEFT(N1229,FIND("/",N1229)-1)</f>
        <v>music</v>
      </c>
      <c r="R1229" t="str">
        <f>RIGHT(N1229,LEN(N1229)-FIND("/",N1229))</f>
        <v>world music</v>
      </c>
      <c r="S1229" s="10">
        <f>(((J1229/60)/60)/24)+DATE(1970,1,1)</f>
        <v>41827.919166666667</v>
      </c>
      <c r="T1229" s="10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>
        <f>E1230/L1230</f>
        <v>61.041666666666664</v>
      </c>
      <c r="Q1230" t="str">
        <f>LEFT(N1230,FIND("/",N1230)-1)</f>
        <v>music</v>
      </c>
      <c r="R1230" t="str">
        <f>RIGHT(N1230,LEN(N1230)-FIND("/",N1230))</f>
        <v>world music</v>
      </c>
      <c r="S1230" s="10">
        <f>(((J1230/60)/60)/24)+DATE(1970,1,1)</f>
        <v>40754.729259259257</v>
      </c>
      <c r="T1230" s="10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>
        <f>E1231/L1231</f>
        <v>25</v>
      </c>
      <c r="Q1231" t="str">
        <f>LEFT(N1231,FIND("/",N1231)-1)</f>
        <v>music</v>
      </c>
      <c r="R1231" t="str">
        <f>RIGHT(N1231,LEN(N1231)-FIND("/",N1231))</f>
        <v>world music</v>
      </c>
      <c r="S1231" s="10">
        <f>(((J1231/60)/60)/24)+DATE(1970,1,1)</f>
        <v>40985.459803240738</v>
      </c>
      <c r="T1231" s="10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t="e">
        <f>E1232/L1232</f>
        <v>#DIV/0!</v>
      </c>
      <c r="Q1232" t="str">
        <f>LEFT(N1232,FIND("/",N1232)-1)</f>
        <v>music</v>
      </c>
      <c r="R1232" t="str">
        <f>RIGHT(N1232,LEN(N1232)-FIND("/",N1232))</f>
        <v>world music</v>
      </c>
      <c r="S1232" s="10">
        <f>(((J1232/60)/60)/24)+DATE(1970,1,1)</f>
        <v>40568.972569444442</v>
      </c>
      <c r="T1232" s="10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t="e">
        <f>E1233/L1233</f>
        <v>#DIV/0!</v>
      </c>
      <c r="Q1233" t="str">
        <f>LEFT(N1233,FIND("/",N1233)-1)</f>
        <v>music</v>
      </c>
      <c r="R1233" t="str">
        <f>RIGHT(N1233,LEN(N1233)-FIND("/",N1233))</f>
        <v>world music</v>
      </c>
      <c r="S1233" s="10">
        <f>(((J1233/60)/60)/24)+DATE(1970,1,1)</f>
        <v>42193.941759259258</v>
      </c>
      <c r="T1233" s="10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>
        <f>E1234/L1234</f>
        <v>40</v>
      </c>
      <c r="Q1234" t="str">
        <f>LEFT(N1234,FIND("/",N1234)-1)</f>
        <v>music</v>
      </c>
      <c r="R1234" t="str">
        <f>RIGHT(N1234,LEN(N1234)-FIND("/",N1234))</f>
        <v>world music</v>
      </c>
      <c r="S1234" s="10">
        <f>(((J1234/60)/60)/24)+DATE(1970,1,1)</f>
        <v>41506.848032407412</v>
      </c>
      <c r="T1234" s="10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>
        <f>E1235/L1235</f>
        <v>19.333333333333332</v>
      </c>
      <c r="Q1235" t="str">
        <f>LEFT(N1235,FIND("/",N1235)-1)</f>
        <v>music</v>
      </c>
      <c r="R1235" t="str">
        <f>RIGHT(N1235,LEN(N1235)-FIND("/",N1235))</f>
        <v>world music</v>
      </c>
      <c r="S1235" s="10">
        <f>(((J1235/60)/60)/24)+DATE(1970,1,1)</f>
        <v>40939.948773148149</v>
      </c>
      <c r="T1235" s="10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t="e">
        <f>E1236/L1236</f>
        <v>#DIV/0!</v>
      </c>
      <c r="Q1236" t="str">
        <f>LEFT(N1236,FIND("/",N1236)-1)</f>
        <v>music</v>
      </c>
      <c r="R1236" t="str">
        <f>RIGHT(N1236,LEN(N1236)-FIND("/",N1236))</f>
        <v>world music</v>
      </c>
      <c r="S1236" s="10">
        <f>(((J1236/60)/60)/24)+DATE(1970,1,1)</f>
        <v>42007.788680555561</v>
      </c>
      <c r="T1236" s="10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>
        <f>E1237/L1237</f>
        <v>35</v>
      </c>
      <c r="Q1237" t="str">
        <f>LEFT(N1237,FIND("/",N1237)-1)</f>
        <v>music</v>
      </c>
      <c r="R1237" t="str">
        <f>RIGHT(N1237,LEN(N1237)-FIND("/",N1237))</f>
        <v>world music</v>
      </c>
      <c r="S1237" s="10">
        <f>(((J1237/60)/60)/24)+DATE(1970,1,1)</f>
        <v>41583.135405092595</v>
      </c>
      <c r="T1237" s="10">
        <f>(((I1237/60)/60)/24)+DATE(1970,1,1)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t="e">
        <f>E1238/L1238</f>
        <v>#DIV/0!</v>
      </c>
      <c r="Q1238" t="str">
        <f>LEFT(N1238,FIND("/",N1238)-1)</f>
        <v>music</v>
      </c>
      <c r="R1238" t="str">
        <f>RIGHT(N1238,LEN(N1238)-FIND("/",N1238))</f>
        <v>world music</v>
      </c>
      <c r="S1238" s="10">
        <f>(((J1238/60)/60)/24)+DATE(1970,1,1)</f>
        <v>41110.680138888885</v>
      </c>
      <c r="T1238" s="10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t="e">
        <f>E1239/L1239</f>
        <v>#DIV/0!</v>
      </c>
      <c r="Q1239" t="str">
        <f>LEFT(N1239,FIND("/",N1239)-1)</f>
        <v>music</v>
      </c>
      <c r="R1239" t="str">
        <f>RIGHT(N1239,LEN(N1239)-FIND("/",N1239))</f>
        <v>world music</v>
      </c>
      <c r="S1239" s="10">
        <f>(((J1239/60)/60)/24)+DATE(1970,1,1)</f>
        <v>41125.283159722225</v>
      </c>
      <c r="T1239" s="10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>
        <f>E1240/L1240</f>
        <v>59.333333333333336</v>
      </c>
      <c r="Q1240" t="str">
        <f>LEFT(N1240,FIND("/",N1240)-1)</f>
        <v>music</v>
      </c>
      <c r="R1240" t="str">
        <f>RIGHT(N1240,LEN(N1240)-FIND("/",N1240))</f>
        <v>world music</v>
      </c>
      <c r="S1240" s="10">
        <f>(((J1240/60)/60)/24)+DATE(1970,1,1)</f>
        <v>40731.61037037037</v>
      </c>
      <c r="T1240" s="10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t="e">
        <f>E1241/L1241</f>
        <v>#DIV/0!</v>
      </c>
      <c r="Q1241" t="str">
        <f>LEFT(N1241,FIND("/",N1241)-1)</f>
        <v>music</v>
      </c>
      <c r="R1241" t="str">
        <f>RIGHT(N1241,LEN(N1241)-FIND("/",N1241))</f>
        <v>world music</v>
      </c>
      <c r="S1241" s="10">
        <f>(((J1241/60)/60)/24)+DATE(1970,1,1)</f>
        <v>40883.962581018517</v>
      </c>
      <c r="T1241" s="10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>
        <f>E1242/L1242</f>
        <v>30.125</v>
      </c>
      <c r="Q1242" t="str">
        <f>LEFT(N1242,FIND("/",N1242)-1)</f>
        <v>music</v>
      </c>
      <c r="R1242" t="str">
        <f>RIGHT(N1242,LEN(N1242)-FIND("/",N1242))</f>
        <v>world music</v>
      </c>
      <c r="S1242" s="10">
        <f>(((J1242/60)/60)/24)+DATE(1970,1,1)</f>
        <v>41409.040011574078</v>
      </c>
      <c r="T1242" s="10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>
        <f>E1243/L1243</f>
        <v>74.617647058823536</v>
      </c>
      <c r="Q1243" t="str">
        <f>LEFT(N1243,FIND("/",N1243)-1)</f>
        <v>music</v>
      </c>
      <c r="R1243" t="str">
        <f>RIGHT(N1243,LEN(N1243)-FIND("/",N1243))</f>
        <v>world music</v>
      </c>
      <c r="S1243" s="10">
        <f>(((J1243/60)/60)/24)+DATE(1970,1,1)</f>
        <v>41923.837731481479</v>
      </c>
      <c r="T1243" s="10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>
        <f>E1244/L1244</f>
        <v>5</v>
      </c>
      <c r="Q1244" t="str">
        <f>LEFT(N1244,FIND("/",N1244)-1)</f>
        <v>music</v>
      </c>
      <c r="R1244" t="str">
        <f>RIGHT(N1244,LEN(N1244)-FIND("/",N1244))</f>
        <v>world music</v>
      </c>
      <c r="S1244" s="10">
        <f>(((J1244/60)/60)/24)+DATE(1970,1,1)</f>
        <v>40782.165532407409</v>
      </c>
      <c r="T1244" s="10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>
        <f>E1245/L1245</f>
        <v>44.5</v>
      </c>
      <c r="Q1245" t="str">
        <f>LEFT(N1245,FIND("/",N1245)-1)</f>
        <v>music</v>
      </c>
      <c r="R1245" t="str">
        <f>RIGHT(N1245,LEN(N1245)-FIND("/",N1245))</f>
        <v>world music</v>
      </c>
      <c r="S1245" s="10">
        <f>(((J1245/60)/60)/24)+DATE(1970,1,1)</f>
        <v>40671.879293981481</v>
      </c>
      <c r="T1245" s="10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>
        <f>E1246/L1246</f>
        <v>46.133333333333333</v>
      </c>
      <c r="Q1246" t="str">
        <f>LEFT(N1246,FIND("/",N1246)-1)</f>
        <v>music</v>
      </c>
      <c r="R1246" t="str">
        <f>RIGHT(N1246,LEN(N1246)-FIND("/",N1246))</f>
        <v>rock</v>
      </c>
      <c r="S1246" s="10">
        <f>(((J1246/60)/60)/24)+DATE(1970,1,1)</f>
        <v>41355.825497685182</v>
      </c>
      <c r="T1246" s="10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>
        <f>E1247/L1247</f>
        <v>141.47058823529412</v>
      </c>
      <c r="Q1247" t="str">
        <f>LEFT(N1247,FIND("/",N1247)-1)</f>
        <v>music</v>
      </c>
      <c r="R1247" t="str">
        <f>RIGHT(N1247,LEN(N1247)-FIND("/",N1247))</f>
        <v>rock</v>
      </c>
      <c r="S1247" s="10">
        <f>(((J1247/60)/60)/24)+DATE(1970,1,1)</f>
        <v>41774.599930555552</v>
      </c>
      <c r="T1247" s="10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>
        <f>E1248/L1248</f>
        <v>75.483870967741936</v>
      </c>
      <c r="Q1248" t="str">
        <f>LEFT(N1248,FIND("/",N1248)-1)</f>
        <v>music</v>
      </c>
      <c r="R1248" t="str">
        <f>RIGHT(N1248,LEN(N1248)-FIND("/",N1248))</f>
        <v>rock</v>
      </c>
      <c r="S1248" s="10">
        <f>(((J1248/60)/60)/24)+DATE(1970,1,1)</f>
        <v>40838.043391203704</v>
      </c>
      <c r="T1248" s="10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>
        <f>E1249/L1249</f>
        <v>85.5</v>
      </c>
      <c r="Q1249" t="str">
        <f>LEFT(N1249,FIND("/",N1249)-1)</f>
        <v>music</v>
      </c>
      <c r="R1249" t="str">
        <f>RIGHT(N1249,LEN(N1249)-FIND("/",N1249))</f>
        <v>rock</v>
      </c>
      <c r="S1249" s="10">
        <f>(((J1249/60)/60)/24)+DATE(1970,1,1)</f>
        <v>41370.292303240742</v>
      </c>
      <c r="T1249" s="10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>
        <f>E1250/L1250</f>
        <v>64.254237288135599</v>
      </c>
      <c r="Q1250" t="str">
        <f>LEFT(N1250,FIND("/",N1250)-1)</f>
        <v>music</v>
      </c>
      <c r="R1250" t="str">
        <f>RIGHT(N1250,LEN(N1250)-FIND("/",N1250))</f>
        <v>rock</v>
      </c>
      <c r="S1250" s="10">
        <f>(((J1250/60)/60)/24)+DATE(1970,1,1)</f>
        <v>41767.656863425924</v>
      </c>
      <c r="T1250" s="10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>
        <f>E1251/L1251</f>
        <v>64.46913580246914</v>
      </c>
      <c r="Q1251" t="str">
        <f>LEFT(N1251,FIND("/",N1251)-1)</f>
        <v>music</v>
      </c>
      <c r="R1251" t="str">
        <f>RIGHT(N1251,LEN(N1251)-FIND("/",N1251))</f>
        <v>rock</v>
      </c>
      <c r="S1251" s="10">
        <f>(((J1251/60)/60)/24)+DATE(1970,1,1)</f>
        <v>41067.74086805556</v>
      </c>
      <c r="T1251" s="10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>
        <f>E1252/L1252</f>
        <v>118.2007874015748</v>
      </c>
      <c r="Q1252" t="str">
        <f>LEFT(N1252,FIND("/",N1252)-1)</f>
        <v>music</v>
      </c>
      <c r="R1252" t="str">
        <f>RIGHT(N1252,LEN(N1252)-FIND("/",N1252))</f>
        <v>rock</v>
      </c>
      <c r="S1252" s="10">
        <f>(((J1252/60)/60)/24)+DATE(1970,1,1)</f>
        <v>41843.64271990741</v>
      </c>
      <c r="T1252" s="10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>
        <f>E1253/L1253</f>
        <v>82.540540540540547</v>
      </c>
      <c r="Q1253" t="str">
        <f>LEFT(N1253,FIND("/",N1253)-1)</f>
        <v>music</v>
      </c>
      <c r="R1253" t="str">
        <f>RIGHT(N1253,LEN(N1253)-FIND("/",N1253))</f>
        <v>rock</v>
      </c>
      <c r="S1253" s="10">
        <f>(((J1253/60)/60)/24)+DATE(1970,1,1)</f>
        <v>40751.814432870371</v>
      </c>
      <c r="T1253" s="10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>
        <f>E1254/L1254</f>
        <v>34.170212765957444</v>
      </c>
      <c r="Q1254" t="str">
        <f>LEFT(N1254,FIND("/",N1254)-1)</f>
        <v>music</v>
      </c>
      <c r="R1254" t="str">
        <f>RIGHT(N1254,LEN(N1254)-FIND("/",N1254))</f>
        <v>rock</v>
      </c>
      <c r="S1254" s="10">
        <f>(((J1254/60)/60)/24)+DATE(1970,1,1)</f>
        <v>41543.988067129627</v>
      </c>
      <c r="T1254" s="10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>
        <f>E1255/L1255</f>
        <v>42.73322081575246</v>
      </c>
      <c r="Q1255" t="str">
        <f>LEFT(N1255,FIND("/",N1255)-1)</f>
        <v>music</v>
      </c>
      <c r="R1255" t="str">
        <f>RIGHT(N1255,LEN(N1255)-FIND("/",N1255))</f>
        <v>rock</v>
      </c>
      <c r="S1255" s="10">
        <f>(((J1255/60)/60)/24)+DATE(1970,1,1)</f>
        <v>41855.783645833333</v>
      </c>
      <c r="T1255" s="10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>
        <f>E1256/L1256</f>
        <v>94.489361702127653</v>
      </c>
      <c r="Q1256" t="str">
        <f>LEFT(N1256,FIND("/",N1256)-1)</f>
        <v>music</v>
      </c>
      <c r="R1256" t="str">
        <f>RIGHT(N1256,LEN(N1256)-FIND("/",N1256))</f>
        <v>rock</v>
      </c>
      <c r="S1256" s="10">
        <f>(((J1256/60)/60)/24)+DATE(1970,1,1)</f>
        <v>40487.621365740742</v>
      </c>
      <c r="T1256" s="10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>
        <f>E1257/L1257</f>
        <v>55.697247706422019</v>
      </c>
      <c r="Q1257" t="str">
        <f>LEFT(N1257,FIND("/",N1257)-1)</f>
        <v>music</v>
      </c>
      <c r="R1257" t="str">
        <f>RIGHT(N1257,LEN(N1257)-FIND("/",N1257))</f>
        <v>rock</v>
      </c>
      <c r="S1257" s="10">
        <f>(((J1257/60)/60)/24)+DATE(1970,1,1)</f>
        <v>41579.845509259263</v>
      </c>
      <c r="T1257" s="10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>
        <f>E1258/L1258</f>
        <v>98.030831024930734</v>
      </c>
      <c r="Q1258" t="str">
        <f>LEFT(N1258,FIND("/",N1258)-1)</f>
        <v>music</v>
      </c>
      <c r="R1258" t="str">
        <f>RIGHT(N1258,LEN(N1258)-FIND("/",N1258))</f>
        <v>rock</v>
      </c>
      <c r="S1258" s="10">
        <f>(((J1258/60)/60)/24)+DATE(1970,1,1)</f>
        <v>40921.919340277782</v>
      </c>
      <c r="T1258" s="10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>
        <f>E1259/L1259</f>
        <v>92.102272727272734</v>
      </c>
      <c r="Q1259" t="str">
        <f>LEFT(N1259,FIND("/",N1259)-1)</f>
        <v>music</v>
      </c>
      <c r="R1259" t="str">
        <f>RIGHT(N1259,LEN(N1259)-FIND("/",N1259))</f>
        <v>rock</v>
      </c>
      <c r="S1259" s="10">
        <f>(((J1259/60)/60)/24)+DATE(1970,1,1)</f>
        <v>40587.085532407407</v>
      </c>
      <c r="T1259" s="10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>
        <f>E1260/L1260</f>
        <v>38.175462686567165</v>
      </c>
      <c r="Q1260" t="str">
        <f>LEFT(N1260,FIND("/",N1260)-1)</f>
        <v>music</v>
      </c>
      <c r="R1260" t="str">
        <f>RIGHT(N1260,LEN(N1260)-FIND("/",N1260))</f>
        <v>rock</v>
      </c>
      <c r="S1260" s="10">
        <f>(((J1260/60)/60)/24)+DATE(1970,1,1)</f>
        <v>41487.611250000002</v>
      </c>
      <c r="T1260" s="10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>
        <f>E1261/L1261</f>
        <v>27.145833333333332</v>
      </c>
      <c r="Q1261" t="str">
        <f>LEFT(N1261,FIND("/",N1261)-1)</f>
        <v>music</v>
      </c>
      <c r="R1261" t="str">
        <f>RIGHT(N1261,LEN(N1261)-FIND("/",N1261))</f>
        <v>rock</v>
      </c>
      <c r="S1261" s="10">
        <f>(((J1261/60)/60)/24)+DATE(1970,1,1)</f>
        <v>41766.970648148148</v>
      </c>
      <c r="T1261" s="10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>
        <f>E1262/L1262</f>
        <v>50.689189189189186</v>
      </c>
      <c r="Q1262" t="str">
        <f>LEFT(N1262,FIND("/",N1262)-1)</f>
        <v>music</v>
      </c>
      <c r="R1262" t="str">
        <f>RIGHT(N1262,LEN(N1262)-FIND("/",N1262))</f>
        <v>rock</v>
      </c>
      <c r="S1262" s="10">
        <f>(((J1262/60)/60)/24)+DATE(1970,1,1)</f>
        <v>41666.842824074076</v>
      </c>
      <c r="T1262" s="10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>
        <f>E1263/L1263</f>
        <v>38.942307692307693</v>
      </c>
      <c r="Q1263" t="str">
        <f>LEFT(N1263,FIND("/",N1263)-1)</f>
        <v>music</v>
      </c>
      <c r="R1263" t="str">
        <f>RIGHT(N1263,LEN(N1263)-FIND("/",N1263))</f>
        <v>rock</v>
      </c>
      <c r="S1263" s="10">
        <f>(((J1263/60)/60)/24)+DATE(1970,1,1)</f>
        <v>41638.342905092592</v>
      </c>
      <c r="T1263" s="10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>
        <f>E1264/L1264</f>
        <v>77.638095238095232</v>
      </c>
      <c r="Q1264" t="str">
        <f>LEFT(N1264,FIND("/",N1264)-1)</f>
        <v>music</v>
      </c>
      <c r="R1264" t="str">
        <f>RIGHT(N1264,LEN(N1264)-FIND("/",N1264))</f>
        <v>rock</v>
      </c>
      <c r="S1264" s="10">
        <f>(((J1264/60)/60)/24)+DATE(1970,1,1)</f>
        <v>41656.762638888889</v>
      </c>
      <c r="T1264" s="10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>
        <f>E1265/L1265</f>
        <v>43.536585365853661</v>
      </c>
      <c r="Q1265" t="str">
        <f>LEFT(N1265,FIND("/",N1265)-1)</f>
        <v>music</v>
      </c>
      <c r="R1265" t="str">
        <f>RIGHT(N1265,LEN(N1265)-FIND("/",N1265))</f>
        <v>rock</v>
      </c>
      <c r="S1265" s="10">
        <f>(((J1265/60)/60)/24)+DATE(1970,1,1)</f>
        <v>41692.084143518521</v>
      </c>
      <c r="T1265" s="10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>
        <f>E1266/L1266</f>
        <v>31.823529411764707</v>
      </c>
      <c r="Q1266" t="str">
        <f>LEFT(N1266,FIND("/",N1266)-1)</f>
        <v>music</v>
      </c>
      <c r="R1266" t="str">
        <f>RIGHT(N1266,LEN(N1266)-FIND("/",N1266))</f>
        <v>rock</v>
      </c>
      <c r="S1266" s="10">
        <f>(((J1266/60)/60)/24)+DATE(1970,1,1)</f>
        <v>41547.662997685184</v>
      </c>
      <c r="T1266" s="10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>
        <f>E1267/L1267</f>
        <v>63.184393939393942</v>
      </c>
      <c r="Q1267" t="str">
        <f>LEFT(N1267,FIND("/",N1267)-1)</f>
        <v>music</v>
      </c>
      <c r="R1267" t="str">
        <f>RIGHT(N1267,LEN(N1267)-FIND("/",N1267))</f>
        <v>rock</v>
      </c>
      <c r="S1267" s="10">
        <f>(((J1267/60)/60)/24)+DATE(1970,1,1)</f>
        <v>40465.655266203699</v>
      </c>
      <c r="T1267" s="10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>
        <f>E1268/L1268</f>
        <v>190.9</v>
      </c>
      <c r="Q1268" t="str">
        <f>LEFT(N1268,FIND("/",N1268)-1)</f>
        <v>music</v>
      </c>
      <c r="R1268" t="str">
        <f>RIGHT(N1268,LEN(N1268)-FIND("/",N1268))</f>
        <v>rock</v>
      </c>
      <c r="S1268" s="10">
        <f>(((J1268/60)/60)/24)+DATE(1970,1,1)</f>
        <v>41620.87667824074</v>
      </c>
      <c r="T1268" s="10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>
        <f>E1269/L1269</f>
        <v>140.85534591194968</v>
      </c>
      <c r="Q1269" t="str">
        <f>LEFT(N1269,FIND("/",N1269)-1)</f>
        <v>music</v>
      </c>
      <c r="R1269" t="str">
        <f>RIGHT(N1269,LEN(N1269)-FIND("/",N1269))</f>
        <v>rock</v>
      </c>
      <c r="S1269" s="10">
        <f>(((J1269/60)/60)/24)+DATE(1970,1,1)</f>
        <v>41449.585162037038</v>
      </c>
      <c r="T1269" s="10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>
        <f>E1270/L1270</f>
        <v>76.92307692307692</v>
      </c>
      <c r="Q1270" t="str">
        <f>LEFT(N1270,FIND("/",N1270)-1)</f>
        <v>music</v>
      </c>
      <c r="R1270" t="str">
        <f>RIGHT(N1270,LEN(N1270)-FIND("/",N1270))</f>
        <v>rock</v>
      </c>
      <c r="S1270" s="10">
        <f>(((J1270/60)/60)/24)+DATE(1970,1,1)</f>
        <v>41507.845451388886</v>
      </c>
      <c r="T1270" s="10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>
        <f>E1271/L1271</f>
        <v>99.15533980582525</v>
      </c>
      <c r="Q1271" t="str">
        <f>LEFT(N1271,FIND("/",N1271)-1)</f>
        <v>music</v>
      </c>
      <c r="R1271" t="str">
        <f>RIGHT(N1271,LEN(N1271)-FIND("/",N1271))</f>
        <v>rock</v>
      </c>
      <c r="S1271" s="10">
        <f>(((J1271/60)/60)/24)+DATE(1970,1,1)</f>
        <v>42445.823055555549</v>
      </c>
      <c r="T1271" s="10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>
        <f>E1272/L1272</f>
        <v>67.881656804733723</v>
      </c>
      <c r="Q1272" t="str">
        <f>LEFT(N1272,FIND("/",N1272)-1)</f>
        <v>music</v>
      </c>
      <c r="R1272" t="str">
        <f>RIGHT(N1272,LEN(N1272)-FIND("/",N1272))</f>
        <v>rock</v>
      </c>
      <c r="S1272" s="10">
        <f>(((J1272/60)/60)/24)+DATE(1970,1,1)</f>
        <v>40933.856967592597</v>
      </c>
      <c r="T1272" s="10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>
        <f>E1273/L1273</f>
        <v>246.29032258064515</v>
      </c>
      <c r="Q1273" t="str">
        <f>LEFT(N1273,FIND("/",N1273)-1)</f>
        <v>music</v>
      </c>
      <c r="R1273" t="str">
        <f>RIGHT(N1273,LEN(N1273)-FIND("/",N1273))</f>
        <v>rock</v>
      </c>
      <c r="S1273" s="10">
        <f>(((J1273/60)/60)/24)+DATE(1970,1,1)</f>
        <v>41561.683553240742</v>
      </c>
      <c r="T1273" s="10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>
        <f>E1274/L1274</f>
        <v>189.28571428571428</v>
      </c>
      <c r="Q1274" t="str">
        <f>LEFT(N1274,FIND("/",N1274)-1)</f>
        <v>music</v>
      </c>
      <c r="R1274" t="str">
        <f>RIGHT(N1274,LEN(N1274)-FIND("/",N1274))</f>
        <v>rock</v>
      </c>
      <c r="S1274" s="10">
        <f>(((J1274/60)/60)/24)+DATE(1970,1,1)</f>
        <v>40274.745127314818</v>
      </c>
      <c r="T1274" s="10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>
        <f>E1275/L1275</f>
        <v>76.666666666666671</v>
      </c>
      <c r="Q1275" t="str">
        <f>LEFT(N1275,FIND("/",N1275)-1)</f>
        <v>music</v>
      </c>
      <c r="R1275" t="str">
        <f>RIGHT(N1275,LEN(N1275)-FIND("/",N1275))</f>
        <v>rock</v>
      </c>
      <c r="S1275" s="10">
        <f>(((J1275/60)/60)/24)+DATE(1970,1,1)</f>
        <v>41852.730219907404</v>
      </c>
      <c r="T1275" s="10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>
        <f>E1276/L1276</f>
        <v>82.963254817987149</v>
      </c>
      <c r="Q1276" t="str">
        <f>LEFT(N1276,FIND("/",N1276)-1)</f>
        <v>music</v>
      </c>
      <c r="R1276" t="str">
        <f>RIGHT(N1276,LEN(N1276)-FIND("/",N1276))</f>
        <v>rock</v>
      </c>
      <c r="S1276" s="10">
        <f>(((J1276/60)/60)/24)+DATE(1970,1,1)</f>
        <v>41116.690104166664</v>
      </c>
      <c r="T1276" s="10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>
        <f>E1277/L1277</f>
        <v>62.522107969151669</v>
      </c>
      <c r="Q1277" t="str">
        <f>LEFT(N1277,FIND("/",N1277)-1)</f>
        <v>music</v>
      </c>
      <c r="R1277" t="str">
        <f>RIGHT(N1277,LEN(N1277)-FIND("/",N1277))</f>
        <v>rock</v>
      </c>
      <c r="S1277" s="10">
        <f>(((J1277/60)/60)/24)+DATE(1970,1,1)</f>
        <v>41458.867905092593</v>
      </c>
      <c r="T1277" s="10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>
        <f>E1278/L1278</f>
        <v>46.06808823529412</v>
      </c>
      <c r="Q1278" t="str">
        <f>LEFT(N1278,FIND("/",N1278)-1)</f>
        <v>music</v>
      </c>
      <c r="R1278" t="str">
        <f>RIGHT(N1278,LEN(N1278)-FIND("/",N1278))</f>
        <v>rock</v>
      </c>
      <c r="S1278" s="10">
        <f>(((J1278/60)/60)/24)+DATE(1970,1,1)</f>
        <v>40007.704247685186</v>
      </c>
      <c r="T1278" s="10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>
        <f>E1279/L1279</f>
        <v>38.543946731234868</v>
      </c>
      <c r="Q1279" t="str">
        <f>LEFT(N1279,FIND("/",N1279)-1)</f>
        <v>music</v>
      </c>
      <c r="R1279" t="str">
        <f>RIGHT(N1279,LEN(N1279)-FIND("/",N1279))</f>
        <v>rock</v>
      </c>
      <c r="S1279" s="10">
        <f>(((J1279/60)/60)/24)+DATE(1970,1,1)</f>
        <v>41121.561886574076</v>
      </c>
      <c r="T1279" s="10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>
        <f>E1280/L1280</f>
        <v>53.005263157894738</v>
      </c>
      <c r="Q1280" t="str">
        <f>LEFT(N1280,FIND("/",N1280)-1)</f>
        <v>music</v>
      </c>
      <c r="R1280" t="str">
        <f>RIGHT(N1280,LEN(N1280)-FIND("/",N1280))</f>
        <v>rock</v>
      </c>
      <c r="S1280" s="10">
        <f>(((J1280/60)/60)/24)+DATE(1970,1,1)</f>
        <v>41786.555162037039</v>
      </c>
      <c r="T1280" s="10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>
        <f>E1281/L1281</f>
        <v>73.355396825396824</v>
      </c>
      <c r="Q1281" t="str">
        <f>LEFT(N1281,FIND("/",N1281)-1)</f>
        <v>music</v>
      </c>
      <c r="R1281" t="str">
        <f>RIGHT(N1281,LEN(N1281)-FIND("/",N1281))</f>
        <v>rock</v>
      </c>
      <c r="S1281" s="10">
        <f>(((J1281/60)/60)/24)+DATE(1970,1,1)</f>
        <v>41682.099189814813</v>
      </c>
      <c r="T1281" s="10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>
        <f>E1282/L1282</f>
        <v>127.97523076923076</v>
      </c>
      <c r="Q1282" t="str">
        <f>LEFT(N1282,FIND("/",N1282)-1)</f>
        <v>music</v>
      </c>
      <c r="R1282" t="str">
        <f>RIGHT(N1282,LEN(N1282)-FIND("/",N1282))</f>
        <v>rock</v>
      </c>
      <c r="S1282" s="10">
        <f>(((J1282/60)/60)/24)+DATE(1970,1,1)</f>
        <v>40513.757569444446</v>
      </c>
      <c r="T1282" s="10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>
        <f>E1283/L1283</f>
        <v>104.72972972972973</v>
      </c>
      <c r="Q1283" t="str">
        <f>LEFT(N1283,FIND("/",N1283)-1)</f>
        <v>music</v>
      </c>
      <c r="R1283" t="str">
        <f>RIGHT(N1283,LEN(N1283)-FIND("/",N1283))</f>
        <v>rock</v>
      </c>
      <c r="S1283" s="10">
        <f>(((J1283/60)/60)/24)+DATE(1970,1,1)</f>
        <v>41463.743472222224</v>
      </c>
      <c r="T1283" s="10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>
        <f>E1284/L1284</f>
        <v>67.671532846715323</v>
      </c>
      <c r="Q1284" t="str">
        <f>LEFT(N1284,FIND("/",N1284)-1)</f>
        <v>music</v>
      </c>
      <c r="R1284" t="str">
        <f>RIGHT(N1284,LEN(N1284)-FIND("/",N1284))</f>
        <v>rock</v>
      </c>
      <c r="S1284" s="10">
        <f>(((J1284/60)/60)/24)+DATE(1970,1,1)</f>
        <v>41586.475173611114</v>
      </c>
      <c r="T1284" s="10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>
        <f>E1285/L1285</f>
        <v>95.931818181818187</v>
      </c>
      <c r="Q1285" t="str">
        <f>LEFT(N1285,FIND("/",N1285)-1)</f>
        <v>music</v>
      </c>
      <c r="R1285" t="str">
        <f>RIGHT(N1285,LEN(N1285)-FIND("/",N1285))</f>
        <v>rock</v>
      </c>
      <c r="S1285" s="10">
        <f>(((J1285/60)/60)/24)+DATE(1970,1,1)</f>
        <v>41320.717465277776</v>
      </c>
      <c r="T1285" s="10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>
        <f>E1286/L1286</f>
        <v>65.161290322580641</v>
      </c>
      <c r="Q1286" t="str">
        <f>LEFT(N1286,FIND("/",N1286)-1)</f>
        <v>theater</v>
      </c>
      <c r="R1286" t="str">
        <f>RIGHT(N1286,LEN(N1286)-FIND("/",N1286))</f>
        <v>plays</v>
      </c>
      <c r="S1286" s="10">
        <f>(((J1286/60)/60)/24)+DATE(1970,1,1)</f>
        <v>42712.23474537037</v>
      </c>
      <c r="T1286" s="10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>
        <f>E1287/L1287</f>
        <v>32.269841269841272</v>
      </c>
      <c r="Q1287" t="str">
        <f>LEFT(N1287,FIND("/",N1287)-1)</f>
        <v>theater</v>
      </c>
      <c r="R1287" t="str">
        <f>RIGHT(N1287,LEN(N1287)-FIND("/",N1287))</f>
        <v>plays</v>
      </c>
      <c r="S1287" s="10">
        <f>(((J1287/60)/60)/24)+DATE(1970,1,1)</f>
        <v>42160.583043981482</v>
      </c>
      <c r="T1287" s="10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>
        <f>E1288/L1288</f>
        <v>81.25</v>
      </c>
      <c r="Q1288" t="str">
        <f>LEFT(N1288,FIND("/",N1288)-1)</f>
        <v>theater</v>
      </c>
      <c r="R1288" t="str">
        <f>RIGHT(N1288,LEN(N1288)-FIND("/",N1288))</f>
        <v>plays</v>
      </c>
      <c r="S1288" s="10">
        <f>(((J1288/60)/60)/24)+DATE(1970,1,1)</f>
        <v>42039.384571759263</v>
      </c>
      <c r="T1288" s="10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>
        <f>E1289/L1289</f>
        <v>24.2</v>
      </c>
      <c r="Q1289" t="str">
        <f>LEFT(N1289,FIND("/",N1289)-1)</f>
        <v>theater</v>
      </c>
      <c r="R1289" t="str">
        <f>RIGHT(N1289,LEN(N1289)-FIND("/",N1289))</f>
        <v>plays</v>
      </c>
      <c r="S1289" s="10">
        <f>(((J1289/60)/60)/24)+DATE(1970,1,1)</f>
        <v>42107.621018518519</v>
      </c>
      <c r="T1289" s="10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>
        <f>E1290/L1290</f>
        <v>65.868852459016395</v>
      </c>
      <c r="Q1290" t="str">
        <f>LEFT(N1290,FIND("/",N1290)-1)</f>
        <v>theater</v>
      </c>
      <c r="R1290" t="str">
        <f>RIGHT(N1290,LEN(N1290)-FIND("/",N1290))</f>
        <v>plays</v>
      </c>
      <c r="S1290" s="10">
        <f>(((J1290/60)/60)/24)+DATE(1970,1,1)</f>
        <v>42561.154664351852</v>
      </c>
      <c r="T1290" s="10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>
        <f>E1291/L1291</f>
        <v>36.07692307692308</v>
      </c>
      <c r="Q1291" t="str">
        <f>LEFT(N1291,FIND("/",N1291)-1)</f>
        <v>theater</v>
      </c>
      <c r="R1291" t="str">
        <f>RIGHT(N1291,LEN(N1291)-FIND("/",N1291))</f>
        <v>plays</v>
      </c>
      <c r="S1291" s="10">
        <f>(((J1291/60)/60)/24)+DATE(1970,1,1)</f>
        <v>42709.134780092587</v>
      </c>
      <c r="T1291" s="10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>
        <f>E1292/L1292</f>
        <v>44.186046511627907</v>
      </c>
      <c r="Q1292" t="str">
        <f>LEFT(N1292,FIND("/",N1292)-1)</f>
        <v>theater</v>
      </c>
      <c r="R1292" t="str">
        <f>RIGHT(N1292,LEN(N1292)-FIND("/",N1292))</f>
        <v>plays</v>
      </c>
      <c r="S1292" s="10">
        <f>(((J1292/60)/60)/24)+DATE(1970,1,1)</f>
        <v>42086.614942129629</v>
      </c>
      <c r="T1292" s="10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>
        <f>E1293/L1293</f>
        <v>104.07142857142857</v>
      </c>
      <c r="Q1293" t="str">
        <f>LEFT(N1293,FIND("/",N1293)-1)</f>
        <v>theater</v>
      </c>
      <c r="R1293" t="str">
        <f>RIGHT(N1293,LEN(N1293)-FIND("/",N1293))</f>
        <v>plays</v>
      </c>
      <c r="S1293" s="10">
        <f>(((J1293/60)/60)/24)+DATE(1970,1,1)</f>
        <v>42064.652673611112</v>
      </c>
      <c r="T1293" s="10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>
        <f>E1294/L1294</f>
        <v>35.96153846153846</v>
      </c>
      <c r="Q1294" t="str">
        <f>LEFT(N1294,FIND("/",N1294)-1)</f>
        <v>theater</v>
      </c>
      <c r="R1294" t="str">
        <f>RIGHT(N1294,LEN(N1294)-FIND("/",N1294))</f>
        <v>plays</v>
      </c>
      <c r="S1294" s="10">
        <f>(((J1294/60)/60)/24)+DATE(1970,1,1)</f>
        <v>42256.764212962968</v>
      </c>
      <c r="T1294" s="10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>
        <f>E1295/L1295</f>
        <v>127.79166666666667</v>
      </c>
      <c r="Q1295" t="str">
        <f>LEFT(N1295,FIND("/",N1295)-1)</f>
        <v>theater</v>
      </c>
      <c r="R1295" t="str">
        <f>RIGHT(N1295,LEN(N1295)-FIND("/",N1295))</f>
        <v>plays</v>
      </c>
      <c r="S1295" s="10">
        <f>(((J1295/60)/60)/24)+DATE(1970,1,1)</f>
        <v>42292.701053240744</v>
      </c>
      <c r="T1295" s="10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>
        <f>E1296/L1296</f>
        <v>27.727272727272727</v>
      </c>
      <c r="Q1296" t="str">
        <f>LEFT(N1296,FIND("/",N1296)-1)</f>
        <v>theater</v>
      </c>
      <c r="R1296" t="str">
        <f>RIGHT(N1296,LEN(N1296)-FIND("/",N1296))</f>
        <v>plays</v>
      </c>
      <c r="S1296" s="10">
        <f>(((J1296/60)/60)/24)+DATE(1970,1,1)</f>
        <v>42278.453668981485</v>
      </c>
      <c r="T1296" s="10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>
        <f>E1297/L1297</f>
        <v>39.828125</v>
      </c>
      <c r="Q1297" t="str">
        <f>LEFT(N1297,FIND("/",N1297)-1)</f>
        <v>theater</v>
      </c>
      <c r="R1297" t="str">
        <f>RIGHT(N1297,LEN(N1297)-FIND("/",N1297))</f>
        <v>plays</v>
      </c>
      <c r="S1297" s="10">
        <f>(((J1297/60)/60)/24)+DATE(1970,1,1)</f>
        <v>42184.572881944448</v>
      </c>
      <c r="T1297" s="10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>
        <f>E1298/L1298</f>
        <v>52.173913043478258</v>
      </c>
      <c r="Q1298" t="str">
        <f>LEFT(N1298,FIND("/",N1298)-1)</f>
        <v>theater</v>
      </c>
      <c r="R1298" t="str">
        <f>RIGHT(N1298,LEN(N1298)-FIND("/",N1298))</f>
        <v>plays</v>
      </c>
      <c r="S1298" s="10">
        <f>(((J1298/60)/60)/24)+DATE(1970,1,1)</f>
        <v>42423.050613425927</v>
      </c>
      <c r="T1298" s="10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>
        <f>E1299/L1299</f>
        <v>92.037815126050418</v>
      </c>
      <c r="Q1299" t="str">
        <f>LEFT(N1299,FIND("/",N1299)-1)</f>
        <v>theater</v>
      </c>
      <c r="R1299" t="str">
        <f>RIGHT(N1299,LEN(N1299)-FIND("/",N1299))</f>
        <v>plays</v>
      </c>
      <c r="S1299" s="10">
        <f>(((J1299/60)/60)/24)+DATE(1970,1,1)</f>
        <v>42461.747199074074</v>
      </c>
      <c r="T1299" s="10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>
        <f>E1300/L1300</f>
        <v>63.424242424242422</v>
      </c>
      <c r="Q1300" t="str">
        <f>LEFT(N1300,FIND("/",N1300)-1)</f>
        <v>theater</v>
      </c>
      <c r="R1300" t="str">
        <f>RIGHT(N1300,LEN(N1300)-FIND("/",N1300))</f>
        <v>plays</v>
      </c>
      <c r="S1300" s="10">
        <f>(((J1300/60)/60)/24)+DATE(1970,1,1)</f>
        <v>42458.680925925932</v>
      </c>
      <c r="T1300" s="10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>
        <f>E1301/L1301</f>
        <v>135.625</v>
      </c>
      <c r="Q1301" t="str">
        <f>LEFT(N1301,FIND("/",N1301)-1)</f>
        <v>theater</v>
      </c>
      <c r="R1301" t="str">
        <f>RIGHT(N1301,LEN(N1301)-FIND("/",N1301))</f>
        <v>plays</v>
      </c>
      <c r="S1301" s="10">
        <f>(((J1301/60)/60)/24)+DATE(1970,1,1)</f>
        <v>42169.814340277779</v>
      </c>
      <c r="T1301" s="10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>
        <f>E1302/L1302</f>
        <v>168.75</v>
      </c>
      <c r="Q1302" t="str">
        <f>LEFT(N1302,FIND("/",N1302)-1)</f>
        <v>theater</v>
      </c>
      <c r="R1302" t="str">
        <f>RIGHT(N1302,LEN(N1302)-FIND("/",N1302))</f>
        <v>plays</v>
      </c>
      <c r="S1302" s="10">
        <f>(((J1302/60)/60)/24)+DATE(1970,1,1)</f>
        <v>42483.675208333334</v>
      </c>
      <c r="T1302" s="10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>
        <f>E1303/L1303</f>
        <v>70.862068965517238</v>
      </c>
      <c r="Q1303" t="str">
        <f>LEFT(N1303,FIND("/",N1303)-1)</f>
        <v>theater</v>
      </c>
      <c r="R1303" t="str">
        <f>RIGHT(N1303,LEN(N1303)-FIND("/",N1303))</f>
        <v>plays</v>
      </c>
      <c r="S1303" s="10">
        <f>(((J1303/60)/60)/24)+DATE(1970,1,1)</f>
        <v>42195.749745370369</v>
      </c>
      <c r="T1303" s="10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>
        <f>E1304/L1304</f>
        <v>50</v>
      </c>
      <c r="Q1304" t="str">
        <f>LEFT(N1304,FIND("/",N1304)-1)</f>
        <v>theater</v>
      </c>
      <c r="R1304" t="str">
        <f>RIGHT(N1304,LEN(N1304)-FIND("/",N1304))</f>
        <v>plays</v>
      </c>
      <c r="S1304" s="10">
        <f>(((J1304/60)/60)/24)+DATE(1970,1,1)</f>
        <v>42675.057997685188</v>
      </c>
      <c r="T1304" s="10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>
        <f>E1305/L1305</f>
        <v>42.214166666666671</v>
      </c>
      <c r="Q1305" t="str">
        <f>LEFT(N1305,FIND("/",N1305)-1)</f>
        <v>theater</v>
      </c>
      <c r="R1305" t="str">
        <f>RIGHT(N1305,LEN(N1305)-FIND("/",N1305))</f>
        <v>plays</v>
      </c>
      <c r="S1305" s="10">
        <f>(((J1305/60)/60)/24)+DATE(1970,1,1)</f>
        <v>42566.441203703704</v>
      </c>
      <c r="T1305" s="10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>
        <f>E1306/L1306</f>
        <v>152.41346153846155</v>
      </c>
      <c r="Q1306" t="str">
        <f>LEFT(N1306,FIND("/",N1306)-1)</f>
        <v>technology</v>
      </c>
      <c r="R1306" t="str">
        <f>RIGHT(N1306,LEN(N1306)-FIND("/",N1306))</f>
        <v>wearables</v>
      </c>
      <c r="S1306" s="10">
        <f>(((J1306/60)/60)/24)+DATE(1970,1,1)</f>
        <v>42747.194502314815</v>
      </c>
      <c r="T1306" s="10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>
        <f>E1307/L1307</f>
        <v>90.616279069767444</v>
      </c>
      <c r="Q1307" t="str">
        <f>LEFT(N1307,FIND("/",N1307)-1)</f>
        <v>technology</v>
      </c>
      <c r="R1307" t="str">
        <f>RIGHT(N1307,LEN(N1307)-FIND("/",N1307))</f>
        <v>wearables</v>
      </c>
      <c r="S1307" s="10">
        <f>(((J1307/60)/60)/24)+DATE(1970,1,1)</f>
        <v>42543.665601851855</v>
      </c>
      <c r="T1307" s="10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>
        <f>E1308/L1308</f>
        <v>201.60393258426967</v>
      </c>
      <c r="Q1308" t="str">
        <f>LEFT(N1308,FIND("/",N1308)-1)</f>
        <v>technology</v>
      </c>
      <c r="R1308" t="str">
        <f>RIGHT(N1308,LEN(N1308)-FIND("/",N1308))</f>
        <v>wearables</v>
      </c>
      <c r="S1308" s="10">
        <f>(((J1308/60)/60)/24)+DATE(1970,1,1)</f>
        <v>41947.457569444443</v>
      </c>
      <c r="T1308" s="10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>
        <f>E1309/L1309</f>
        <v>127.93333333333334</v>
      </c>
      <c r="Q1309" t="str">
        <f>LEFT(N1309,FIND("/",N1309)-1)</f>
        <v>technology</v>
      </c>
      <c r="R1309" t="str">
        <f>RIGHT(N1309,LEN(N1309)-FIND("/",N1309))</f>
        <v>wearables</v>
      </c>
      <c r="S1309" s="10">
        <f>(((J1309/60)/60)/24)+DATE(1970,1,1)</f>
        <v>42387.503229166665</v>
      </c>
      <c r="T1309" s="10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>
        <f>E1310/L1310</f>
        <v>29.894736842105264</v>
      </c>
      <c r="Q1310" t="str">
        <f>LEFT(N1310,FIND("/",N1310)-1)</f>
        <v>technology</v>
      </c>
      <c r="R1310" t="str">
        <f>RIGHT(N1310,LEN(N1310)-FIND("/",N1310))</f>
        <v>wearables</v>
      </c>
      <c r="S1310" s="10">
        <f>(((J1310/60)/60)/24)+DATE(1970,1,1)</f>
        <v>42611.613564814819</v>
      </c>
      <c r="T1310" s="10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>
        <f>E1311/L1311</f>
        <v>367.97142857142859</v>
      </c>
      <c r="Q1311" t="str">
        <f>LEFT(N1311,FIND("/",N1311)-1)</f>
        <v>technology</v>
      </c>
      <c r="R1311" t="str">
        <f>RIGHT(N1311,LEN(N1311)-FIND("/",N1311))</f>
        <v>wearables</v>
      </c>
      <c r="S1311" s="10">
        <f>(((J1311/60)/60)/24)+DATE(1970,1,1)</f>
        <v>42257.882731481484</v>
      </c>
      <c r="T1311" s="10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>
        <f>E1312/L1312</f>
        <v>129.16666666666666</v>
      </c>
      <c r="Q1312" t="str">
        <f>LEFT(N1312,FIND("/",N1312)-1)</f>
        <v>technology</v>
      </c>
      <c r="R1312" t="str">
        <f>RIGHT(N1312,LEN(N1312)-FIND("/",N1312))</f>
        <v>wearables</v>
      </c>
      <c r="S1312" s="10">
        <f>(((J1312/60)/60)/24)+DATE(1970,1,1)</f>
        <v>42556.667245370365</v>
      </c>
      <c r="T1312" s="10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>
        <f>E1313/L1313</f>
        <v>800.7</v>
      </c>
      <c r="Q1313" t="str">
        <f>LEFT(N1313,FIND("/",N1313)-1)</f>
        <v>technology</v>
      </c>
      <c r="R1313" t="str">
        <f>RIGHT(N1313,LEN(N1313)-FIND("/",N1313))</f>
        <v>wearables</v>
      </c>
      <c r="S1313" s="10">
        <f>(((J1313/60)/60)/24)+DATE(1970,1,1)</f>
        <v>42669.802303240736</v>
      </c>
      <c r="T1313" s="10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>
        <f>E1314/L1314</f>
        <v>28</v>
      </c>
      <c r="Q1314" t="str">
        <f>LEFT(N1314,FIND("/",N1314)-1)</f>
        <v>technology</v>
      </c>
      <c r="R1314" t="str">
        <f>RIGHT(N1314,LEN(N1314)-FIND("/",N1314))</f>
        <v>wearables</v>
      </c>
      <c r="S1314" s="10">
        <f>(((J1314/60)/60)/24)+DATE(1970,1,1)</f>
        <v>42082.702800925923</v>
      </c>
      <c r="T1314" s="10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>
        <f>E1315/L1315</f>
        <v>102.01639344262296</v>
      </c>
      <c r="Q1315" t="str">
        <f>LEFT(N1315,FIND("/",N1315)-1)</f>
        <v>technology</v>
      </c>
      <c r="R1315" t="str">
        <f>RIGHT(N1315,LEN(N1315)-FIND("/",N1315))</f>
        <v>wearables</v>
      </c>
      <c r="S1315" s="10">
        <f>(((J1315/60)/60)/24)+DATE(1970,1,1)</f>
        <v>42402.709652777776</v>
      </c>
      <c r="T1315" s="10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>
        <f>E1316/L1316</f>
        <v>184.36363636363637</v>
      </c>
      <c r="Q1316" t="str">
        <f>LEFT(N1316,FIND("/",N1316)-1)</f>
        <v>technology</v>
      </c>
      <c r="R1316" t="str">
        <f>RIGHT(N1316,LEN(N1316)-FIND("/",N1316))</f>
        <v>wearables</v>
      </c>
      <c r="S1316" s="10">
        <f>(((J1316/60)/60)/24)+DATE(1970,1,1)</f>
        <v>42604.669675925921</v>
      </c>
      <c r="T1316" s="10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>
        <f>E1317/L1317</f>
        <v>162.91935483870967</v>
      </c>
      <c r="Q1317" t="str">
        <f>LEFT(N1317,FIND("/",N1317)-1)</f>
        <v>technology</v>
      </c>
      <c r="R1317" t="str">
        <f>RIGHT(N1317,LEN(N1317)-FIND("/",N1317))</f>
        <v>wearables</v>
      </c>
      <c r="S1317" s="10">
        <f>(((J1317/60)/60)/24)+DATE(1970,1,1)</f>
        <v>42278.498240740737</v>
      </c>
      <c r="T1317" s="10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>
        <f>E1318/L1318</f>
        <v>1</v>
      </c>
      <c r="Q1318" t="str">
        <f>LEFT(N1318,FIND("/",N1318)-1)</f>
        <v>technology</v>
      </c>
      <c r="R1318" t="str">
        <f>RIGHT(N1318,LEN(N1318)-FIND("/",N1318))</f>
        <v>wearables</v>
      </c>
      <c r="S1318" s="10">
        <f>(((J1318/60)/60)/24)+DATE(1970,1,1)</f>
        <v>42393.961909722217</v>
      </c>
      <c r="T1318" s="10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>
        <f>E1319/L1319</f>
        <v>603.52631578947364</v>
      </c>
      <c r="Q1319" t="str">
        <f>LEFT(N1319,FIND("/",N1319)-1)</f>
        <v>technology</v>
      </c>
      <c r="R1319" t="str">
        <f>RIGHT(N1319,LEN(N1319)-FIND("/",N1319))</f>
        <v>wearables</v>
      </c>
      <c r="S1319" s="10">
        <f>(((J1319/60)/60)/24)+DATE(1970,1,1)</f>
        <v>42520.235486111109</v>
      </c>
      <c r="T1319" s="10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>
        <f>E1320/L1320</f>
        <v>45.407407407407405</v>
      </c>
      <c r="Q1320" t="str">
        <f>LEFT(N1320,FIND("/",N1320)-1)</f>
        <v>technology</v>
      </c>
      <c r="R1320" t="str">
        <f>RIGHT(N1320,LEN(N1320)-FIND("/",N1320))</f>
        <v>wearables</v>
      </c>
      <c r="S1320" s="10">
        <f>(((J1320/60)/60)/24)+DATE(1970,1,1)</f>
        <v>41985.043657407412</v>
      </c>
      <c r="T1320" s="10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>
        <f>E1321/L1321</f>
        <v>97.333333333333329</v>
      </c>
      <c r="Q1321" t="str">
        <f>LEFT(N1321,FIND("/",N1321)-1)</f>
        <v>technology</v>
      </c>
      <c r="R1321" t="str">
        <f>RIGHT(N1321,LEN(N1321)-FIND("/",N1321))</f>
        <v>wearables</v>
      </c>
      <c r="S1321" s="10">
        <f>(((J1321/60)/60)/24)+DATE(1970,1,1)</f>
        <v>41816.812094907407</v>
      </c>
      <c r="T1321" s="10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>
        <f>E1322/L1322</f>
        <v>167.66666666666666</v>
      </c>
      <c r="Q1322" t="str">
        <f>LEFT(N1322,FIND("/",N1322)-1)</f>
        <v>technology</v>
      </c>
      <c r="R1322" t="str">
        <f>RIGHT(N1322,LEN(N1322)-FIND("/",N1322))</f>
        <v>wearables</v>
      </c>
      <c r="S1322" s="10">
        <f>(((J1322/60)/60)/24)+DATE(1970,1,1)</f>
        <v>42705.690347222218</v>
      </c>
      <c r="T1322" s="10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>
        <f>E1323/L1323</f>
        <v>859.85714285714289</v>
      </c>
      <c r="Q1323" t="str">
        <f>LEFT(N1323,FIND("/",N1323)-1)</f>
        <v>technology</v>
      </c>
      <c r="R1323" t="str">
        <f>RIGHT(N1323,LEN(N1323)-FIND("/",N1323))</f>
        <v>wearables</v>
      </c>
      <c r="S1323" s="10">
        <f>(((J1323/60)/60)/24)+DATE(1970,1,1)</f>
        <v>42697.74927083333</v>
      </c>
      <c r="T1323" s="10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>
        <f>E1324/L1324</f>
        <v>26.5</v>
      </c>
      <c r="Q1324" t="str">
        <f>LEFT(N1324,FIND("/",N1324)-1)</f>
        <v>technology</v>
      </c>
      <c r="R1324" t="str">
        <f>RIGHT(N1324,LEN(N1324)-FIND("/",N1324))</f>
        <v>wearables</v>
      </c>
      <c r="S1324" s="10">
        <f>(((J1324/60)/60)/24)+DATE(1970,1,1)</f>
        <v>42115.656539351854</v>
      </c>
      <c r="T1324" s="10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>
        <f>E1325/L1325</f>
        <v>30.272727272727273</v>
      </c>
      <c r="Q1325" t="str">
        <f>LEFT(N1325,FIND("/",N1325)-1)</f>
        <v>technology</v>
      </c>
      <c r="R1325" t="str">
        <f>RIGHT(N1325,LEN(N1325)-FIND("/",N1325))</f>
        <v>wearables</v>
      </c>
      <c r="S1325" s="10">
        <f>(((J1325/60)/60)/24)+DATE(1970,1,1)</f>
        <v>42451.698449074072</v>
      </c>
      <c r="T1325" s="10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>
        <f>E1326/L1326</f>
        <v>54.666666666666664</v>
      </c>
      <c r="Q1326" t="str">
        <f>LEFT(N1326,FIND("/",N1326)-1)</f>
        <v>technology</v>
      </c>
      <c r="R1326" t="str">
        <f>RIGHT(N1326,LEN(N1326)-FIND("/",N1326))</f>
        <v>wearables</v>
      </c>
      <c r="S1326" s="10">
        <f>(((J1326/60)/60)/24)+DATE(1970,1,1)</f>
        <v>42626.633703703701</v>
      </c>
      <c r="T1326" s="10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>
        <f>E1327/L1327</f>
        <v>60.75</v>
      </c>
      <c r="Q1327" t="str">
        <f>LEFT(N1327,FIND("/",N1327)-1)</f>
        <v>technology</v>
      </c>
      <c r="R1327" t="str">
        <f>RIGHT(N1327,LEN(N1327)-FIND("/",N1327))</f>
        <v>wearables</v>
      </c>
      <c r="S1327" s="10">
        <f>(((J1327/60)/60)/24)+DATE(1970,1,1)</f>
        <v>42704.086053240739</v>
      </c>
      <c r="T1327" s="10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>
        <f>E1328/L1328</f>
        <v>102.72727272727273</v>
      </c>
      <c r="Q1328" t="str">
        <f>LEFT(N1328,FIND("/",N1328)-1)</f>
        <v>technology</v>
      </c>
      <c r="R1328" t="str">
        <f>RIGHT(N1328,LEN(N1328)-FIND("/",N1328))</f>
        <v>wearables</v>
      </c>
      <c r="S1328" s="10">
        <f>(((J1328/60)/60)/24)+DATE(1970,1,1)</f>
        <v>41974.791990740734</v>
      </c>
      <c r="T1328" s="10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>
        <f>E1329/L1329</f>
        <v>41.585365853658537</v>
      </c>
      <c r="Q1329" t="str">
        <f>LEFT(N1329,FIND("/",N1329)-1)</f>
        <v>technology</v>
      </c>
      <c r="R1329" t="str">
        <f>RIGHT(N1329,LEN(N1329)-FIND("/",N1329))</f>
        <v>wearables</v>
      </c>
      <c r="S1329" s="10">
        <f>(((J1329/60)/60)/24)+DATE(1970,1,1)</f>
        <v>42123.678645833337</v>
      </c>
      <c r="T1329" s="10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>
        <f>E1330/L1330</f>
        <v>116.53333333333333</v>
      </c>
      <c r="Q1330" t="str">
        <f>LEFT(N1330,FIND("/",N1330)-1)</f>
        <v>technology</v>
      </c>
      <c r="R1330" t="str">
        <f>RIGHT(N1330,LEN(N1330)-FIND("/",N1330))</f>
        <v>wearables</v>
      </c>
      <c r="S1330" s="10">
        <f>(((J1330/60)/60)/24)+DATE(1970,1,1)</f>
        <v>42612.642754629633</v>
      </c>
      <c r="T1330" s="10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>
        <f>E1331/L1331</f>
        <v>45.333333333333336</v>
      </c>
      <c r="Q1331" t="str">
        <f>LEFT(N1331,FIND("/",N1331)-1)</f>
        <v>technology</v>
      </c>
      <c r="R1331" t="str">
        <f>RIGHT(N1331,LEN(N1331)-FIND("/",N1331))</f>
        <v>wearables</v>
      </c>
      <c r="S1331" s="10">
        <f>(((J1331/60)/60)/24)+DATE(1970,1,1)</f>
        <v>41935.221585648149</v>
      </c>
      <c r="T1331" s="10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>
        <f>E1332/L1332</f>
        <v>157.46</v>
      </c>
      <c r="Q1332" t="str">
        <f>LEFT(N1332,FIND("/",N1332)-1)</f>
        <v>technology</v>
      </c>
      <c r="R1332" t="str">
        <f>RIGHT(N1332,LEN(N1332)-FIND("/",N1332))</f>
        <v>wearables</v>
      </c>
      <c r="S1332" s="10">
        <f>(((J1332/60)/60)/24)+DATE(1970,1,1)</f>
        <v>42522.276724537034</v>
      </c>
      <c r="T1332" s="10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>
        <f>E1333/L1333</f>
        <v>100.5</v>
      </c>
      <c r="Q1333" t="str">
        <f>LEFT(N1333,FIND("/",N1333)-1)</f>
        <v>technology</v>
      </c>
      <c r="R1333" t="str">
        <f>RIGHT(N1333,LEN(N1333)-FIND("/",N1333))</f>
        <v>wearables</v>
      </c>
      <c r="S1333" s="10">
        <f>(((J1333/60)/60)/24)+DATE(1970,1,1)</f>
        <v>42569.50409722222</v>
      </c>
      <c r="T1333" s="10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t="e">
        <f>E1334/L1334</f>
        <v>#DIV/0!</v>
      </c>
      <c r="Q1334" t="str">
        <f>LEFT(N1334,FIND("/",N1334)-1)</f>
        <v>technology</v>
      </c>
      <c r="R1334" t="str">
        <f>RIGHT(N1334,LEN(N1334)-FIND("/",N1334))</f>
        <v>wearables</v>
      </c>
      <c r="S1334" s="10">
        <f>(((J1334/60)/60)/24)+DATE(1970,1,1)</f>
        <v>42732.060277777782</v>
      </c>
      <c r="T1334" s="10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t="e">
        <f>E1335/L1335</f>
        <v>#DIV/0!</v>
      </c>
      <c r="Q1335" t="str">
        <f>LEFT(N1335,FIND("/",N1335)-1)</f>
        <v>technology</v>
      </c>
      <c r="R1335" t="str">
        <f>RIGHT(N1335,LEN(N1335)-FIND("/",N1335))</f>
        <v>wearables</v>
      </c>
      <c r="S1335" s="10">
        <f>(((J1335/60)/60)/24)+DATE(1970,1,1)</f>
        <v>41806.106770833336</v>
      </c>
      <c r="T1335" s="10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>
        <f>E1336/L1336</f>
        <v>51.822463768115945</v>
      </c>
      <c r="Q1336" t="str">
        <f>LEFT(N1336,FIND("/",N1336)-1)</f>
        <v>technology</v>
      </c>
      <c r="R1336" t="str">
        <f>RIGHT(N1336,LEN(N1336)-FIND("/",N1336))</f>
        <v>wearables</v>
      </c>
      <c r="S1336" s="10">
        <f>(((J1336/60)/60)/24)+DATE(1970,1,1)</f>
        <v>42410.774155092593</v>
      </c>
      <c r="T1336" s="10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>
        <f>E1337/L1337</f>
        <v>308.75</v>
      </c>
      <c r="Q1337" t="str">
        <f>LEFT(N1337,FIND("/",N1337)-1)</f>
        <v>technology</v>
      </c>
      <c r="R1337" t="str">
        <f>RIGHT(N1337,LEN(N1337)-FIND("/",N1337))</f>
        <v>wearables</v>
      </c>
      <c r="S1337" s="10">
        <f>(((J1337/60)/60)/24)+DATE(1970,1,1)</f>
        <v>42313.936365740738</v>
      </c>
      <c r="T1337" s="10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>
        <f>E1338/L1338</f>
        <v>379.22767857142856</v>
      </c>
      <c r="Q1338" t="str">
        <f>LEFT(N1338,FIND("/",N1338)-1)</f>
        <v>technology</v>
      </c>
      <c r="R1338" t="str">
        <f>RIGHT(N1338,LEN(N1338)-FIND("/",N1338))</f>
        <v>wearables</v>
      </c>
      <c r="S1338" s="10">
        <f>(((J1338/60)/60)/24)+DATE(1970,1,1)</f>
        <v>41955.863750000004</v>
      </c>
      <c r="T1338" s="10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>
        <f>E1339/L1339</f>
        <v>176.36428571428573</v>
      </c>
      <c r="Q1339" t="str">
        <f>LEFT(N1339,FIND("/",N1339)-1)</f>
        <v>technology</v>
      </c>
      <c r="R1339" t="str">
        <f>RIGHT(N1339,LEN(N1339)-FIND("/",N1339))</f>
        <v>wearables</v>
      </c>
      <c r="S1339" s="10">
        <f>(((J1339/60)/60)/24)+DATE(1970,1,1)</f>
        <v>42767.577303240745</v>
      </c>
      <c r="T1339" s="10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>
        <f>E1340/L1340</f>
        <v>66.066666666666663</v>
      </c>
      <c r="Q1340" t="str">
        <f>LEFT(N1340,FIND("/",N1340)-1)</f>
        <v>technology</v>
      </c>
      <c r="R1340" t="str">
        <f>RIGHT(N1340,LEN(N1340)-FIND("/",N1340))</f>
        <v>wearables</v>
      </c>
      <c r="S1340" s="10">
        <f>(((J1340/60)/60)/24)+DATE(1970,1,1)</f>
        <v>42188.803622685184</v>
      </c>
      <c r="T1340" s="10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>
        <f>E1341/L1341</f>
        <v>89.648648648648646</v>
      </c>
      <c r="Q1341" t="str">
        <f>LEFT(N1341,FIND("/",N1341)-1)</f>
        <v>technology</v>
      </c>
      <c r="R1341" t="str">
        <f>RIGHT(N1341,LEN(N1341)-FIND("/",N1341))</f>
        <v>wearables</v>
      </c>
      <c r="S1341" s="10">
        <f>(((J1341/60)/60)/24)+DATE(1970,1,1)</f>
        <v>41936.647164351853</v>
      </c>
      <c r="T1341" s="10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t="e">
        <f>E1342/L1342</f>
        <v>#DIV/0!</v>
      </c>
      <c r="Q1342" t="str">
        <f>LEFT(N1342,FIND("/",N1342)-1)</f>
        <v>technology</v>
      </c>
      <c r="R1342" t="str">
        <f>RIGHT(N1342,LEN(N1342)-FIND("/",N1342))</f>
        <v>wearables</v>
      </c>
      <c r="S1342" s="10">
        <f>(((J1342/60)/60)/24)+DATE(1970,1,1)</f>
        <v>41836.595520833333</v>
      </c>
      <c r="T1342" s="10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>
        <f>E1343/L1343</f>
        <v>382.39130434782606</v>
      </c>
      <c r="Q1343" t="str">
        <f>LEFT(N1343,FIND("/",N1343)-1)</f>
        <v>technology</v>
      </c>
      <c r="R1343" t="str">
        <f>RIGHT(N1343,LEN(N1343)-FIND("/",N1343))</f>
        <v>wearables</v>
      </c>
      <c r="S1343" s="10">
        <f>(((J1343/60)/60)/24)+DATE(1970,1,1)</f>
        <v>42612.624039351853</v>
      </c>
      <c r="T1343" s="10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>
        <f>E1344/L1344</f>
        <v>100</v>
      </c>
      <c r="Q1344" t="str">
        <f>LEFT(N1344,FIND("/",N1344)-1)</f>
        <v>technology</v>
      </c>
      <c r="R1344" t="str">
        <f>RIGHT(N1344,LEN(N1344)-FIND("/",N1344))</f>
        <v>wearables</v>
      </c>
      <c r="S1344" s="10">
        <f>(((J1344/60)/60)/24)+DATE(1970,1,1)</f>
        <v>42172.816423611104</v>
      </c>
      <c r="T1344" s="10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>
        <f>E1345/L1345</f>
        <v>158.35603715170279</v>
      </c>
      <c r="Q1345" t="str">
        <f>LEFT(N1345,FIND("/",N1345)-1)</f>
        <v>technology</v>
      </c>
      <c r="R1345" t="str">
        <f>RIGHT(N1345,LEN(N1345)-FIND("/",N1345))</f>
        <v>wearables</v>
      </c>
      <c r="S1345" s="10">
        <f>(((J1345/60)/60)/24)+DATE(1970,1,1)</f>
        <v>42542.526423611111</v>
      </c>
      <c r="T1345" s="10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>
        <f>E1346/L1346</f>
        <v>40.762589928057551</v>
      </c>
      <c r="Q1346" t="str">
        <f>LEFT(N1346,FIND("/",N1346)-1)</f>
        <v>publishing</v>
      </c>
      <c r="R1346" t="str">
        <f>RIGHT(N1346,LEN(N1346)-FIND("/",N1346))</f>
        <v>nonfiction</v>
      </c>
      <c r="S1346" s="10">
        <f>(((J1346/60)/60)/24)+DATE(1970,1,1)</f>
        <v>42522.789803240739</v>
      </c>
      <c r="T1346" s="10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>
        <f>E1347/L1347</f>
        <v>53.571428571428569</v>
      </c>
      <c r="Q1347" t="str">
        <f>LEFT(N1347,FIND("/",N1347)-1)</f>
        <v>publishing</v>
      </c>
      <c r="R1347" t="str">
        <f>RIGHT(N1347,LEN(N1347)-FIND("/",N1347))</f>
        <v>nonfiction</v>
      </c>
      <c r="S1347" s="10">
        <f>(((J1347/60)/60)/24)+DATE(1970,1,1)</f>
        <v>41799.814340277779</v>
      </c>
      <c r="T1347" s="10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>
        <f>E1348/L1348</f>
        <v>48.449664429530202</v>
      </c>
      <c r="Q1348" t="str">
        <f>LEFT(N1348,FIND("/",N1348)-1)</f>
        <v>publishing</v>
      </c>
      <c r="R1348" t="str">
        <f>RIGHT(N1348,LEN(N1348)-FIND("/",N1348))</f>
        <v>nonfiction</v>
      </c>
      <c r="S1348" s="10">
        <f>(((J1348/60)/60)/24)+DATE(1970,1,1)</f>
        <v>41422.075821759259</v>
      </c>
      <c r="T1348" s="10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>
        <f>E1349/L1349</f>
        <v>82.41935483870968</v>
      </c>
      <c r="Q1349" t="str">
        <f>LEFT(N1349,FIND("/",N1349)-1)</f>
        <v>publishing</v>
      </c>
      <c r="R1349" t="str">
        <f>RIGHT(N1349,LEN(N1349)-FIND("/",N1349))</f>
        <v>nonfiction</v>
      </c>
      <c r="S1349" s="10">
        <f>(((J1349/60)/60)/24)+DATE(1970,1,1)</f>
        <v>42040.638020833328</v>
      </c>
      <c r="T1349" s="10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>
        <f>E1350/L1350</f>
        <v>230.19230769230768</v>
      </c>
      <c r="Q1350" t="str">
        <f>LEFT(N1350,FIND("/",N1350)-1)</f>
        <v>publishing</v>
      </c>
      <c r="R1350" t="str">
        <f>RIGHT(N1350,LEN(N1350)-FIND("/",N1350))</f>
        <v>nonfiction</v>
      </c>
      <c r="S1350" s="10">
        <f>(((J1350/60)/60)/24)+DATE(1970,1,1)</f>
        <v>41963.506168981476</v>
      </c>
      <c r="T1350" s="10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>
        <f>E1351/L1351</f>
        <v>59.360465116279073</v>
      </c>
      <c r="Q1351" t="str">
        <f>LEFT(N1351,FIND("/",N1351)-1)</f>
        <v>publishing</v>
      </c>
      <c r="R1351" t="str">
        <f>RIGHT(N1351,LEN(N1351)-FIND("/",N1351))</f>
        <v>nonfiction</v>
      </c>
      <c r="S1351" s="10">
        <f>(((J1351/60)/60)/24)+DATE(1970,1,1)</f>
        <v>42317.33258101852</v>
      </c>
      <c r="T1351" s="10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>
        <f>E1352/L1352</f>
        <v>66.698717948717942</v>
      </c>
      <c r="Q1352" t="str">
        <f>LEFT(N1352,FIND("/",N1352)-1)</f>
        <v>publishing</v>
      </c>
      <c r="R1352" t="str">
        <f>RIGHT(N1352,LEN(N1352)-FIND("/",N1352))</f>
        <v>nonfiction</v>
      </c>
      <c r="S1352" s="10">
        <f>(((J1352/60)/60)/24)+DATE(1970,1,1)</f>
        <v>42334.013124999998</v>
      </c>
      <c r="T1352" s="10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>
        <f>E1353/L1353</f>
        <v>168.77500000000001</v>
      </c>
      <c r="Q1353" t="str">
        <f>LEFT(N1353,FIND("/",N1353)-1)</f>
        <v>publishing</v>
      </c>
      <c r="R1353" t="str">
        <f>RIGHT(N1353,LEN(N1353)-FIND("/",N1353))</f>
        <v>nonfiction</v>
      </c>
      <c r="S1353" s="10">
        <f>(((J1353/60)/60)/24)+DATE(1970,1,1)</f>
        <v>42382.74009259259</v>
      </c>
      <c r="T1353" s="10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>
        <f>E1354/L1354</f>
        <v>59.973568281938327</v>
      </c>
      <c r="Q1354" t="str">
        <f>LEFT(N1354,FIND("/",N1354)-1)</f>
        <v>publishing</v>
      </c>
      <c r="R1354" t="str">
        <f>RIGHT(N1354,LEN(N1354)-FIND("/",N1354))</f>
        <v>nonfiction</v>
      </c>
      <c r="S1354" s="10">
        <f>(((J1354/60)/60)/24)+DATE(1970,1,1)</f>
        <v>42200.578310185185</v>
      </c>
      <c r="T1354" s="10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>
        <f>E1355/L1355</f>
        <v>31.80952380952381</v>
      </c>
      <c r="Q1355" t="str">
        <f>LEFT(N1355,FIND("/",N1355)-1)</f>
        <v>publishing</v>
      </c>
      <c r="R1355" t="str">
        <f>RIGHT(N1355,LEN(N1355)-FIND("/",N1355))</f>
        <v>nonfiction</v>
      </c>
      <c r="S1355" s="10">
        <f>(((J1355/60)/60)/24)+DATE(1970,1,1)</f>
        <v>41309.11791666667</v>
      </c>
      <c r="T1355" s="10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>
        <f>E1356/L1356</f>
        <v>24.421875</v>
      </c>
      <c r="Q1356" t="str">
        <f>LEFT(N1356,FIND("/",N1356)-1)</f>
        <v>publishing</v>
      </c>
      <c r="R1356" t="str">
        <f>RIGHT(N1356,LEN(N1356)-FIND("/",N1356))</f>
        <v>nonfiction</v>
      </c>
      <c r="S1356" s="10">
        <f>(((J1356/60)/60)/24)+DATE(1970,1,1)</f>
        <v>42502.807627314818</v>
      </c>
      <c r="T1356" s="10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>
        <f>E1357/L1357</f>
        <v>25.347107438016529</v>
      </c>
      <c r="Q1357" t="str">
        <f>LEFT(N1357,FIND("/",N1357)-1)</f>
        <v>publishing</v>
      </c>
      <c r="R1357" t="str">
        <f>RIGHT(N1357,LEN(N1357)-FIND("/",N1357))</f>
        <v>nonfiction</v>
      </c>
      <c r="S1357" s="10">
        <f>(((J1357/60)/60)/24)+DATE(1970,1,1)</f>
        <v>41213.254687499997</v>
      </c>
      <c r="T1357" s="10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>
        <f>E1358/L1358</f>
        <v>71.443218390804603</v>
      </c>
      <c r="Q1358" t="str">
        <f>LEFT(N1358,FIND("/",N1358)-1)</f>
        <v>publishing</v>
      </c>
      <c r="R1358" t="str">
        <f>RIGHT(N1358,LEN(N1358)-FIND("/",N1358))</f>
        <v>nonfiction</v>
      </c>
      <c r="S1358" s="10">
        <f>(((J1358/60)/60)/24)+DATE(1970,1,1)</f>
        <v>41430.038888888892</v>
      </c>
      <c r="T1358" s="10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>
        <f>E1359/L1359</f>
        <v>38.553846153846152</v>
      </c>
      <c r="Q1359" t="str">
        <f>LEFT(N1359,FIND("/",N1359)-1)</f>
        <v>publishing</v>
      </c>
      <c r="R1359" t="str">
        <f>RIGHT(N1359,LEN(N1359)-FIND("/",N1359))</f>
        <v>nonfiction</v>
      </c>
      <c r="S1359" s="10">
        <f>(((J1359/60)/60)/24)+DATE(1970,1,1)</f>
        <v>41304.962233796294</v>
      </c>
      <c r="T1359" s="10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>
        <f>E1360/L1360</f>
        <v>68.367346938775512</v>
      </c>
      <c r="Q1360" t="str">
        <f>LEFT(N1360,FIND("/",N1360)-1)</f>
        <v>publishing</v>
      </c>
      <c r="R1360" t="str">
        <f>RIGHT(N1360,LEN(N1360)-FIND("/",N1360))</f>
        <v>nonfiction</v>
      </c>
      <c r="S1360" s="10">
        <f>(((J1360/60)/60)/24)+DATE(1970,1,1)</f>
        <v>40689.570868055554</v>
      </c>
      <c r="T1360" s="10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>
        <f>E1361/L1361</f>
        <v>40.210526315789473</v>
      </c>
      <c r="Q1361" t="str">
        <f>LEFT(N1361,FIND("/",N1361)-1)</f>
        <v>publishing</v>
      </c>
      <c r="R1361" t="str">
        <f>RIGHT(N1361,LEN(N1361)-FIND("/",N1361))</f>
        <v>nonfiction</v>
      </c>
      <c r="S1361" s="10">
        <f>(((J1361/60)/60)/24)+DATE(1970,1,1)</f>
        <v>40668.814699074072</v>
      </c>
      <c r="T1361" s="10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>
        <f>E1362/L1362</f>
        <v>32.074074074074076</v>
      </c>
      <c r="Q1362" t="str">
        <f>LEFT(N1362,FIND("/",N1362)-1)</f>
        <v>publishing</v>
      </c>
      <c r="R1362" t="str">
        <f>RIGHT(N1362,LEN(N1362)-FIND("/",N1362))</f>
        <v>nonfiction</v>
      </c>
      <c r="S1362" s="10">
        <f>(((J1362/60)/60)/24)+DATE(1970,1,1)</f>
        <v>41095.900694444441</v>
      </c>
      <c r="T1362" s="10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>
        <f>E1363/L1363</f>
        <v>28.632575757575758</v>
      </c>
      <c r="Q1363" t="str">
        <f>LEFT(N1363,FIND("/",N1363)-1)</f>
        <v>publishing</v>
      </c>
      <c r="R1363" t="str">
        <f>RIGHT(N1363,LEN(N1363)-FIND("/",N1363))</f>
        <v>nonfiction</v>
      </c>
      <c r="S1363" s="10">
        <f>(((J1363/60)/60)/24)+DATE(1970,1,1)</f>
        <v>41781.717268518521</v>
      </c>
      <c r="T1363" s="10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>
        <f>E1364/L1364</f>
        <v>43.64</v>
      </c>
      <c r="Q1364" t="str">
        <f>LEFT(N1364,FIND("/",N1364)-1)</f>
        <v>publishing</v>
      </c>
      <c r="R1364" t="str">
        <f>RIGHT(N1364,LEN(N1364)-FIND("/",N1364))</f>
        <v>nonfiction</v>
      </c>
      <c r="S1364" s="10">
        <f>(((J1364/60)/60)/24)+DATE(1970,1,1)</f>
        <v>41464.934386574074</v>
      </c>
      <c r="T1364" s="10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>
        <f>E1365/L1365</f>
        <v>40</v>
      </c>
      <c r="Q1365" t="str">
        <f>LEFT(N1365,FIND("/",N1365)-1)</f>
        <v>publishing</v>
      </c>
      <c r="R1365" t="str">
        <f>RIGHT(N1365,LEN(N1365)-FIND("/",N1365))</f>
        <v>nonfiction</v>
      </c>
      <c r="S1365" s="10">
        <f>(((J1365/60)/60)/24)+DATE(1970,1,1)</f>
        <v>42396.8440625</v>
      </c>
      <c r="T1365" s="10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>
        <f>E1366/L1366</f>
        <v>346.04166666666669</v>
      </c>
      <c r="Q1366" t="str">
        <f>LEFT(N1366,FIND("/",N1366)-1)</f>
        <v>music</v>
      </c>
      <c r="R1366" t="str">
        <f>RIGHT(N1366,LEN(N1366)-FIND("/",N1366))</f>
        <v>rock</v>
      </c>
      <c r="S1366" s="10">
        <f>(((J1366/60)/60)/24)+DATE(1970,1,1)</f>
        <v>41951.695671296293</v>
      </c>
      <c r="T1366" s="10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>
        <f>E1367/L1367</f>
        <v>81.739130434782609</v>
      </c>
      <c r="Q1367" t="str">
        <f>LEFT(N1367,FIND("/",N1367)-1)</f>
        <v>music</v>
      </c>
      <c r="R1367" t="str">
        <f>RIGHT(N1367,LEN(N1367)-FIND("/",N1367))</f>
        <v>rock</v>
      </c>
      <c r="S1367" s="10">
        <f>(((J1367/60)/60)/24)+DATE(1970,1,1)</f>
        <v>42049.733240740738</v>
      </c>
      <c r="T1367" s="10">
        <f>(((I1367/60)/60)/24)+DATE(1970,1,1)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>
        <f>E1368/L1368</f>
        <v>64.535306122448986</v>
      </c>
      <c r="Q1368" t="str">
        <f>LEFT(N1368,FIND("/",N1368)-1)</f>
        <v>music</v>
      </c>
      <c r="R1368" t="str">
        <f>RIGHT(N1368,LEN(N1368)-FIND("/",N1368))</f>
        <v>rock</v>
      </c>
      <c r="S1368" s="10">
        <f>(((J1368/60)/60)/24)+DATE(1970,1,1)</f>
        <v>41924.996099537035</v>
      </c>
      <c r="T1368" s="10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>
        <f>E1369/L1369</f>
        <v>63.477777777777774</v>
      </c>
      <c r="Q1369" t="str">
        <f>LEFT(N1369,FIND("/",N1369)-1)</f>
        <v>music</v>
      </c>
      <c r="R1369" t="str">
        <f>RIGHT(N1369,LEN(N1369)-FIND("/",N1369))</f>
        <v>rock</v>
      </c>
      <c r="S1369" s="10">
        <f>(((J1369/60)/60)/24)+DATE(1970,1,1)</f>
        <v>42292.002893518518</v>
      </c>
      <c r="T1369" s="10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>
        <f>E1370/L1370</f>
        <v>63.620689655172413</v>
      </c>
      <c r="Q1370" t="str">
        <f>LEFT(N1370,FIND("/",N1370)-1)</f>
        <v>music</v>
      </c>
      <c r="R1370" t="str">
        <f>RIGHT(N1370,LEN(N1370)-FIND("/",N1370))</f>
        <v>rock</v>
      </c>
      <c r="S1370" s="10">
        <f>(((J1370/60)/60)/24)+DATE(1970,1,1)</f>
        <v>42146.190902777773</v>
      </c>
      <c r="T1370" s="10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>
        <f>E1371/L1371</f>
        <v>83.967068965517228</v>
      </c>
      <c r="Q1371" t="str">
        <f>LEFT(N1371,FIND("/",N1371)-1)</f>
        <v>music</v>
      </c>
      <c r="R1371" t="str">
        <f>RIGHT(N1371,LEN(N1371)-FIND("/",N1371))</f>
        <v>rock</v>
      </c>
      <c r="S1371" s="10">
        <f>(((J1371/60)/60)/24)+DATE(1970,1,1)</f>
        <v>41710.594282407408</v>
      </c>
      <c r="T1371" s="10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>
        <f>E1372/L1372</f>
        <v>77.75</v>
      </c>
      <c r="Q1372" t="str">
        <f>LEFT(N1372,FIND("/",N1372)-1)</f>
        <v>music</v>
      </c>
      <c r="R1372" t="str">
        <f>RIGHT(N1372,LEN(N1372)-FIND("/",N1372))</f>
        <v>rock</v>
      </c>
      <c r="S1372" s="10">
        <f>(((J1372/60)/60)/24)+DATE(1970,1,1)</f>
        <v>41548.00335648148</v>
      </c>
      <c r="T1372" s="10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>
        <f>E1373/L1373</f>
        <v>107.07142857142857</v>
      </c>
      <c r="Q1373" t="str">
        <f>LEFT(N1373,FIND("/",N1373)-1)</f>
        <v>music</v>
      </c>
      <c r="R1373" t="str">
        <f>RIGHT(N1373,LEN(N1373)-FIND("/",N1373))</f>
        <v>rock</v>
      </c>
      <c r="S1373" s="10">
        <f>(((J1373/60)/60)/24)+DATE(1970,1,1)</f>
        <v>42101.758587962962</v>
      </c>
      <c r="T1373" s="10">
        <f>(((I1373/60)/60)/24)+DATE(1970,1,1)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>
        <f>E1374/L1374</f>
        <v>38.75</v>
      </c>
      <c r="Q1374" t="str">
        <f>LEFT(N1374,FIND("/",N1374)-1)</f>
        <v>music</v>
      </c>
      <c r="R1374" t="str">
        <f>RIGHT(N1374,LEN(N1374)-FIND("/",N1374))</f>
        <v>rock</v>
      </c>
      <c r="S1374" s="10">
        <f>(((J1374/60)/60)/24)+DATE(1970,1,1)</f>
        <v>41072.739953703705</v>
      </c>
      <c r="T1374" s="10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>
        <f>E1375/L1375</f>
        <v>201.94230769230768</v>
      </c>
      <c r="Q1375" t="str">
        <f>LEFT(N1375,FIND("/",N1375)-1)</f>
        <v>music</v>
      </c>
      <c r="R1375" t="str">
        <f>RIGHT(N1375,LEN(N1375)-FIND("/",N1375))</f>
        <v>rock</v>
      </c>
      <c r="S1375" s="10">
        <f>(((J1375/60)/60)/24)+DATE(1970,1,1)</f>
        <v>42704.95177083333</v>
      </c>
      <c r="T1375" s="10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>
        <f>E1376/L1376</f>
        <v>43.060606060606062</v>
      </c>
      <c r="Q1376" t="str">
        <f>LEFT(N1376,FIND("/",N1376)-1)</f>
        <v>music</v>
      </c>
      <c r="R1376" t="str">
        <f>RIGHT(N1376,LEN(N1376)-FIND("/",N1376))</f>
        <v>rock</v>
      </c>
      <c r="S1376" s="10">
        <f>(((J1376/60)/60)/24)+DATE(1970,1,1)</f>
        <v>42424.161898148144</v>
      </c>
      <c r="T1376" s="10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>
        <f>E1377/L1377</f>
        <v>62.871559633027523</v>
      </c>
      <c r="Q1377" t="str">
        <f>LEFT(N1377,FIND("/",N1377)-1)</f>
        <v>music</v>
      </c>
      <c r="R1377" t="str">
        <f>RIGHT(N1377,LEN(N1377)-FIND("/",N1377))</f>
        <v>rock</v>
      </c>
      <c r="S1377" s="10">
        <f>(((J1377/60)/60)/24)+DATE(1970,1,1)</f>
        <v>42720.066192129627</v>
      </c>
      <c r="T1377" s="10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>
        <f>E1378/L1378</f>
        <v>55.607142857142854</v>
      </c>
      <c r="Q1378" t="str">
        <f>LEFT(N1378,FIND("/",N1378)-1)</f>
        <v>music</v>
      </c>
      <c r="R1378" t="str">
        <f>RIGHT(N1378,LEN(N1378)-FIND("/",N1378))</f>
        <v>rock</v>
      </c>
      <c r="S1378" s="10">
        <f>(((J1378/60)/60)/24)+DATE(1970,1,1)</f>
        <v>42677.669050925921</v>
      </c>
      <c r="T1378" s="10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>
        <f>E1379/L1379</f>
        <v>48.70967741935484</v>
      </c>
      <c r="Q1379" t="str">
        <f>LEFT(N1379,FIND("/",N1379)-1)</f>
        <v>music</v>
      </c>
      <c r="R1379" t="str">
        <f>RIGHT(N1379,LEN(N1379)-FIND("/",N1379))</f>
        <v>rock</v>
      </c>
      <c r="S1379" s="10">
        <f>(((J1379/60)/60)/24)+DATE(1970,1,1)</f>
        <v>42747.219560185185</v>
      </c>
      <c r="T1379" s="10">
        <f>(((I1379/60)/60)/24)+DATE(1970,1,1)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>
        <f>E1380/L1380</f>
        <v>30.578947368421051</v>
      </c>
      <c r="Q1380" t="str">
        <f>LEFT(N1380,FIND("/",N1380)-1)</f>
        <v>music</v>
      </c>
      <c r="R1380" t="str">
        <f>RIGHT(N1380,LEN(N1380)-FIND("/",N1380))</f>
        <v>rock</v>
      </c>
      <c r="S1380" s="10">
        <f>(((J1380/60)/60)/24)+DATE(1970,1,1)</f>
        <v>42568.759374999994</v>
      </c>
      <c r="T1380" s="10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>
        <f>E1381/L1381</f>
        <v>73.907284768211923</v>
      </c>
      <c r="Q1381" t="str">
        <f>LEFT(N1381,FIND("/",N1381)-1)</f>
        <v>music</v>
      </c>
      <c r="R1381" t="str">
        <f>RIGHT(N1381,LEN(N1381)-FIND("/",N1381))</f>
        <v>rock</v>
      </c>
      <c r="S1381" s="10">
        <f>(((J1381/60)/60)/24)+DATE(1970,1,1)</f>
        <v>42130.491620370376</v>
      </c>
      <c r="T1381" s="10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>
        <f>E1382/L1382</f>
        <v>21.2</v>
      </c>
      <c r="Q1382" t="str">
        <f>LEFT(N1382,FIND("/",N1382)-1)</f>
        <v>music</v>
      </c>
      <c r="R1382" t="str">
        <f>RIGHT(N1382,LEN(N1382)-FIND("/",N1382))</f>
        <v>rock</v>
      </c>
      <c r="S1382" s="10">
        <f>(((J1382/60)/60)/24)+DATE(1970,1,1)</f>
        <v>42141.762800925921</v>
      </c>
      <c r="T1382" s="10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>
        <f>E1383/L1383</f>
        <v>73.356164383561648</v>
      </c>
      <c r="Q1383" t="str">
        <f>LEFT(N1383,FIND("/",N1383)-1)</f>
        <v>music</v>
      </c>
      <c r="R1383" t="str">
        <f>RIGHT(N1383,LEN(N1383)-FIND("/",N1383))</f>
        <v>rock</v>
      </c>
      <c r="S1383" s="10">
        <f>(((J1383/60)/60)/24)+DATE(1970,1,1)</f>
        <v>42703.214409722219</v>
      </c>
      <c r="T1383" s="10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>
        <f>E1384/L1384</f>
        <v>56.412162162162161</v>
      </c>
      <c r="Q1384" t="str">
        <f>LEFT(N1384,FIND("/",N1384)-1)</f>
        <v>music</v>
      </c>
      <c r="R1384" t="str">
        <f>RIGHT(N1384,LEN(N1384)-FIND("/",N1384))</f>
        <v>rock</v>
      </c>
      <c r="S1384" s="10">
        <f>(((J1384/60)/60)/24)+DATE(1970,1,1)</f>
        <v>41370.800185185188</v>
      </c>
      <c r="T1384" s="10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>
        <f>E1385/L1385</f>
        <v>50.247311827956992</v>
      </c>
      <c r="Q1385" t="str">
        <f>LEFT(N1385,FIND("/",N1385)-1)</f>
        <v>music</v>
      </c>
      <c r="R1385" t="str">
        <f>RIGHT(N1385,LEN(N1385)-FIND("/",N1385))</f>
        <v>rock</v>
      </c>
      <c r="S1385" s="10">
        <f>(((J1385/60)/60)/24)+DATE(1970,1,1)</f>
        <v>42707.074976851851</v>
      </c>
      <c r="T1385" s="10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>
        <f>E1386/L1386</f>
        <v>68.936507936507937</v>
      </c>
      <c r="Q1386" t="str">
        <f>LEFT(N1386,FIND("/",N1386)-1)</f>
        <v>music</v>
      </c>
      <c r="R1386" t="str">
        <f>RIGHT(N1386,LEN(N1386)-FIND("/",N1386))</f>
        <v>rock</v>
      </c>
      <c r="S1386" s="10">
        <f>(((J1386/60)/60)/24)+DATE(1970,1,1)</f>
        <v>42160.735208333332</v>
      </c>
      <c r="T1386" s="10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>
        <f>E1387/L1387</f>
        <v>65.914104477611943</v>
      </c>
      <c r="Q1387" t="str">
        <f>LEFT(N1387,FIND("/",N1387)-1)</f>
        <v>music</v>
      </c>
      <c r="R1387" t="str">
        <f>RIGHT(N1387,LEN(N1387)-FIND("/",N1387))</f>
        <v>rock</v>
      </c>
      <c r="S1387" s="10">
        <f>(((J1387/60)/60)/24)+DATE(1970,1,1)</f>
        <v>42433.688900462963</v>
      </c>
      <c r="T1387" s="10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>
        <f>E1388/L1388</f>
        <v>62.5</v>
      </c>
      <c r="Q1388" t="str">
        <f>LEFT(N1388,FIND("/",N1388)-1)</f>
        <v>music</v>
      </c>
      <c r="R1388" t="str">
        <f>RIGHT(N1388,LEN(N1388)-FIND("/",N1388))</f>
        <v>rock</v>
      </c>
      <c r="S1388" s="10">
        <f>(((J1388/60)/60)/24)+DATE(1970,1,1)</f>
        <v>42184.646863425922</v>
      </c>
      <c r="T1388" s="10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>
        <f>E1389/L1389</f>
        <v>70.064102564102569</v>
      </c>
      <c r="Q1389" t="str">
        <f>LEFT(N1389,FIND("/",N1389)-1)</f>
        <v>music</v>
      </c>
      <c r="R1389" t="str">
        <f>RIGHT(N1389,LEN(N1389)-FIND("/",N1389))</f>
        <v>rock</v>
      </c>
      <c r="S1389" s="10">
        <f>(((J1389/60)/60)/24)+DATE(1970,1,1)</f>
        <v>42126.92123842593</v>
      </c>
      <c r="T1389" s="10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>
        <f>E1390/L1390</f>
        <v>60.181874999999998</v>
      </c>
      <c r="Q1390" t="str">
        <f>LEFT(N1390,FIND("/",N1390)-1)</f>
        <v>music</v>
      </c>
      <c r="R1390" t="str">
        <f>RIGHT(N1390,LEN(N1390)-FIND("/",N1390))</f>
        <v>rock</v>
      </c>
      <c r="S1390" s="10">
        <f>(((J1390/60)/60)/24)+DATE(1970,1,1)</f>
        <v>42634.614780092597</v>
      </c>
      <c r="T1390" s="10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>
        <f>E1391/L1391</f>
        <v>21.382352941176471</v>
      </c>
      <c r="Q1391" t="str">
        <f>LEFT(N1391,FIND("/",N1391)-1)</f>
        <v>music</v>
      </c>
      <c r="R1391" t="str">
        <f>RIGHT(N1391,LEN(N1391)-FIND("/",N1391))</f>
        <v>rock</v>
      </c>
      <c r="S1391" s="10">
        <f>(((J1391/60)/60)/24)+DATE(1970,1,1)</f>
        <v>42565.480983796297</v>
      </c>
      <c r="T1391" s="10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>
        <f>E1392/L1392</f>
        <v>160.78947368421052</v>
      </c>
      <c r="Q1392" t="str">
        <f>LEFT(N1392,FIND("/",N1392)-1)</f>
        <v>music</v>
      </c>
      <c r="R1392" t="str">
        <f>RIGHT(N1392,LEN(N1392)-FIND("/",N1392))</f>
        <v>rock</v>
      </c>
      <c r="S1392" s="10">
        <f>(((J1392/60)/60)/24)+DATE(1970,1,1)</f>
        <v>42087.803310185183</v>
      </c>
      <c r="T1392" s="10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>
        <f>E1393/L1393</f>
        <v>42.384615384615387</v>
      </c>
      <c r="Q1393" t="str">
        <f>LEFT(N1393,FIND("/",N1393)-1)</f>
        <v>music</v>
      </c>
      <c r="R1393" t="str">
        <f>RIGHT(N1393,LEN(N1393)-FIND("/",N1393))</f>
        <v>rock</v>
      </c>
      <c r="S1393" s="10">
        <f>(((J1393/60)/60)/24)+DATE(1970,1,1)</f>
        <v>42193.650671296295</v>
      </c>
      <c r="T1393" s="10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>
        <f>E1394/L1394</f>
        <v>27.317307692307693</v>
      </c>
      <c r="Q1394" t="str">
        <f>LEFT(N1394,FIND("/",N1394)-1)</f>
        <v>music</v>
      </c>
      <c r="R1394" t="str">
        <f>RIGHT(N1394,LEN(N1394)-FIND("/",N1394))</f>
        <v>rock</v>
      </c>
      <c r="S1394" s="10">
        <f>(((J1394/60)/60)/24)+DATE(1970,1,1)</f>
        <v>42401.154930555553</v>
      </c>
      <c r="T1394" s="10">
        <f>(((I1394/60)/60)/24)+DATE(1970,1,1)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>
        <f>E1395/L1395</f>
        <v>196.82692307692307</v>
      </c>
      <c r="Q1395" t="str">
        <f>LEFT(N1395,FIND("/",N1395)-1)</f>
        <v>music</v>
      </c>
      <c r="R1395" t="str">
        <f>RIGHT(N1395,LEN(N1395)-FIND("/",N1395))</f>
        <v>rock</v>
      </c>
      <c r="S1395" s="10">
        <f>(((J1395/60)/60)/24)+DATE(1970,1,1)</f>
        <v>42553.681979166664</v>
      </c>
      <c r="T1395" s="10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>
        <f>E1396/L1396</f>
        <v>53.882352941176471</v>
      </c>
      <c r="Q1396" t="str">
        <f>LEFT(N1396,FIND("/",N1396)-1)</f>
        <v>music</v>
      </c>
      <c r="R1396" t="str">
        <f>RIGHT(N1396,LEN(N1396)-FIND("/",N1396))</f>
        <v>rock</v>
      </c>
      <c r="S1396" s="10">
        <f>(((J1396/60)/60)/24)+DATE(1970,1,1)</f>
        <v>42752.144976851851</v>
      </c>
      <c r="T1396" s="10">
        <f>(((I1396/60)/60)/24)+DATE(1970,1,1)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>
        <f>E1397/L1397</f>
        <v>47.756097560975611</v>
      </c>
      <c r="Q1397" t="str">
        <f>LEFT(N1397,FIND("/",N1397)-1)</f>
        <v>music</v>
      </c>
      <c r="R1397" t="str">
        <f>RIGHT(N1397,LEN(N1397)-FIND("/",N1397))</f>
        <v>rock</v>
      </c>
      <c r="S1397" s="10">
        <f>(((J1397/60)/60)/24)+DATE(1970,1,1)</f>
        <v>42719.90834490741</v>
      </c>
      <c r="T1397" s="10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>
        <f>E1398/L1398</f>
        <v>88.191780821917803</v>
      </c>
      <c r="Q1398" t="str">
        <f>LEFT(N1398,FIND("/",N1398)-1)</f>
        <v>music</v>
      </c>
      <c r="R1398" t="str">
        <f>RIGHT(N1398,LEN(N1398)-FIND("/",N1398))</f>
        <v>rock</v>
      </c>
      <c r="S1398" s="10">
        <f>(((J1398/60)/60)/24)+DATE(1970,1,1)</f>
        <v>42018.99863425926</v>
      </c>
      <c r="T1398" s="10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>
        <f>E1399/L1399</f>
        <v>72.056962025316452</v>
      </c>
      <c r="Q1399" t="str">
        <f>LEFT(N1399,FIND("/",N1399)-1)</f>
        <v>music</v>
      </c>
      <c r="R1399" t="str">
        <f>RIGHT(N1399,LEN(N1399)-FIND("/",N1399))</f>
        <v>rock</v>
      </c>
      <c r="S1399" s="10">
        <f>(((J1399/60)/60)/24)+DATE(1970,1,1)</f>
        <v>42640.917939814812</v>
      </c>
      <c r="T1399" s="10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>
        <f>E1400/L1400</f>
        <v>74.246153846153845</v>
      </c>
      <c r="Q1400" t="str">
        <f>LEFT(N1400,FIND("/",N1400)-1)</f>
        <v>music</v>
      </c>
      <c r="R1400" t="str">
        <f>RIGHT(N1400,LEN(N1400)-FIND("/",N1400))</f>
        <v>rock</v>
      </c>
      <c r="S1400" s="10">
        <f>(((J1400/60)/60)/24)+DATE(1970,1,1)</f>
        <v>42526.874236111107</v>
      </c>
      <c r="T1400" s="10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>
        <f>E1401/L1401</f>
        <v>61.701086956521742</v>
      </c>
      <c r="Q1401" t="str">
        <f>LEFT(N1401,FIND("/",N1401)-1)</f>
        <v>music</v>
      </c>
      <c r="R1401" t="str">
        <f>RIGHT(N1401,LEN(N1401)-FIND("/",N1401))</f>
        <v>rock</v>
      </c>
      <c r="S1401" s="10">
        <f>(((J1401/60)/60)/24)+DATE(1970,1,1)</f>
        <v>41889.004317129627</v>
      </c>
      <c r="T1401" s="10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>
        <f>E1402/L1402</f>
        <v>17.235294117647058</v>
      </c>
      <c r="Q1402" t="str">
        <f>LEFT(N1402,FIND("/",N1402)-1)</f>
        <v>music</v>
      </c>
      <c r="R1402" t="str">
        <f>RIGHT(N1402,LEN(N1402)-FIND("/",N1402))</f>
        <v>rock</v>
      </c>
      <c r="S1402" s="10">
        <f>(((J1402/60)/60)/24)+DATE(1970,1,1)</f>
        <v>42498.341122685189</v>
      </c>
      <c r="T1402" s="10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>
        <f>E1403/L1403</f>
        <v>51.720833333333331</v>
      </c>
      <c r="Q1403" t="str">
        <f>LEFT(N1403,FIND("/",N1403)-1)</f>
        <v>music</v>
      </c>
      <c r="R1403" t="str">
        <f>RIGHT(N1403,LEN(N1403)-FIND("/",N1403))</f>
        <v>rock</v>
      </c>
      <c r="S1403" s="10">
        <f>(((J1403/60)/60)/24)+DATE(1970,1,1)</f>
        <v>41399.99622685185</v>
      </c>
      <c r="T1403" s="10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>
        <f>E1404/L1404</f>
        <v>24.150442477876105</v>
      </c>
      <c r="Q1404" t="str">
        <f>LEFT(N1404,FIND("/",N1404)-1)</f>
        <v>music</v>
      </c>
      <c r="R1404" t="str">
        <f>RIGHT(N1404,LEN(N1404)-FIND("/",N1404))</f>
        <v>rock</v>
      </c>
      <c r="S1404" s="10">
        <f>(((J1404/60)/60)/24)+DATE(1970,1,1)</f>
        <v>42065.053368055553</v>
      </c>
      <c r="T1404" s="10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>
        <f>E1405/L1405</f>
        <v>62.166666666666664</v>
      </c>
      <c r="Q1405" t="str">
        <f>LEFT(N1405,FIND("/",N1405)-1)</f>
        <v>music</v>
      </c>
      <c r="R1405" t="str">
        <f>RIGHT(N1405,LEN(N1405)-FIND("/",N1405))</f>
        <v>rock</v>
      </c>
      <c r="S1405" s="10">
        <f>(((J1405/60)/60)/24)+DATE(1970,1,1)</f>
        <v>41451.062905092593</v>
      </c>
      <c r="T1405" s="10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>
        <f>E1406/L1406</f>
        <v>48.2</v>
      </c>
      <c r="Q1406" t="str">
        <f>LEFT(N1406,FIND("/",N1406)-1)</f>
        <v>publishing</v>
      </c>
      <c r="R1406" t="str">
        <f>RIGHT(N1406,LEN(N1406)-FIND("/",N1406))</f>
        <v>translations</v>
      </c>
      <c r="S1406" s="10">
        <f>(((J1406/60)/60)/24)+DATE(1970,1,1)</f>
        <v>42032.510243055556</v>
      </c>
      <c r="T1406" s="10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>
        <f>E1407/L1407</f>
        <v>6.1764705882352944</v>
      </c>
      <c r="Q1407" t="str">
        <f>LEFT(N1407,FIND("/",N1407)-1)</f>
        <v>publishing</v>
      </c>
      <c r="R1407" t="str">
        <f>RIGHT(N1407,LEN(N1407)-FIND("/",N1407))</f>
        <v>translations</v>
      </c>
      <c r="S1407" s="10">
        <f>(((J1407/60)/60)/24)+DATE(1970,1,1)</f>
        <v>41941.680567129632</v>
      </c>
      <c r="T1407" s="10">
        <f>(((I1407/60)/60)/24)+DATE(1970,1,1)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>
        <f>E1408/L1408</f>
        <v>5</v>
      </c>
      <c r="Q1408" t="str">
        <f>LEFT(N1408,FIND("/",N1408)-1)</f>
        <v>publishing</v>
      </c>
      <c r="R1408" t="str">
        <f>RIGHT(N1408,LEN(N1408)-FIND("/",N1408))</f>
        <v>translations</v>
      </c>
      <c r="S1408" s="10">
        <f>(((J1408/60)/60)/24)+DATE(1970,1,1)</f>
        <v>42297.432951388888</v>
      </c>
      <c r="T1408" s="10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>
        <f>E1409/L1409</f>
        <v>7.5</v>
      </c>
      <c r="Q1409" t="str">
        <f>LEFT(N1409,FIND("/",N1409)-1)</f>
        <v>publishing</v>
      </c>
      <c r="R1409" t="str">
        <f>RIGHT(N1409,LEN(N1409)-FIND("/",N1409))</f>
        <v>translations</v>
      </c>
      <c r="S1409" s="10">
        <f>(((J1409/60)/60)/24)+DATE(1970,1,1)</f>
        <v>41838.536782407406</v>
      </c>
      <c r="T1409" s="10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>
        <f>E1410/L1410</f>
        <v>12</v>
      </c>
      <c r="Q1410" t="str">
        <f>LEFT(N1410,FIND("/",N1410)-1)</f>
        <v>publishing</v>
      </c>
      <c r="R1410" t="str">
        <f>RIGHT(N1410,LEN(N1410)-FIND("/",N1410))</f>
        <v>translations</v>
      </c>
      <c r="S1410" s="10">
        <f>(((J1410/60)/60)/24)+DATE(1970,1,1)</f>
        <v>42291.872175925921</v>
      </c>
      <c r="T1410" s="10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t="e">
        <f>E1411/L1411</f>
        <v>#DIV/0!</v>
      </c>
      <c r="Q1411" t="str">
        <f>LEFT(N1411,FIND("/",N1411)-1)</f>
        <v>publishing</v>
      </c>
      <c r="R1411" t="str">
        <f>RIGHT(N1411,LEN(N1411)-FIND("/",N1411))</f>
        <v>translations</v>
      </c>
      <c r="S1411" s="10">
        <f>(((J1411/60)/60)/24)+DATE(1970,1,1)</f>
        <v>41945.133506944447</v>
      </c>
      <c r="T1411" s="10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>
        <f>E1412/L1412</f>
        <v>1</v>
      </c>
      <c r="Q1412" t="str">
        <f>LEFT(N1412,FIND("/",N1412)-1)</f>
        <v>publishing</v>
      </c>
      <c r="R1412" t="str">
        <f>RIGHT(N1412,LEN(N1412)-FIND("/",N1412))</f>
        <v>translations</v>
      </c>
      <c r="S1412" s="10">
        <f>(((J1412/60)/60)/24)+DATE(1970,1,1)</f>
        <v>42479.318518518514</v>
      </c>
      <c r="T1412" s="10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>
        <f>E1413/L1413</f>
        <v>2.3333333333333335</v>
      </c>
      <c r="Q1413" t="str">
        <f>LEFT(N1413,FIND("/",N1413)-1)</f>
        <v>publishing</v>
      </c>
      <c r="R1413" t="str">
        <f>RIGHT(N1413,LEN(N1413)-FIND("/",N1413))</f>
        <v>translations</v>
      </c>
      <c r="S1413" s="10">
        <f>(((J1413/60)/60)/24)+DATE(1970,1,1)</f>
        <v>42013.059027777781</v>
      </c>
      <c r="T1413" s="10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>
        <f>E1414/L1414</f>
        <v>24.615384615384617</v>
      </c>
      <c r="Q1414" t="str">
        <f>LEFT(N1414,FIND("/",N1414)-1)</f>
        <v>publishing</v>
      </c>
      <c r="R1414" t="str">
        <f>RIGHT(N1414,LEN(N1414)-FIND("/",N1414))</f>
        <v>translations</v>
      </c>
      <c r="S1414" s="10">
        <f>(((J1414/60)/60)/24)+DATE(1970,1,1)</f>
        <v>41947.063645833332</v>
      </c>
      <c r="T1414" s="10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>
        <f>E1415/L1415</f>
        <v>100</v>
      </c>
      <c r="Q1415" t="str">
        <f>LEFT(N1415,FIND("/",N1415)-1)</f>
        <v>publishing</v>
      </c>
      <c r="R1415" t="str">
        <f>RIGHT(N1415,LEN(N1415)-FIND("/",N1415))</f>
        <v>translations</v>
      </c>
      <c r="S1415" s="10">
        <f>(((J1415/60)/60)/24)+DATE(1970,1,1)</f>
        <v>42360.437152777777</v>
      </c>
      <c r="T1415" s="10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>
        <f>E1416/L1416</f>
        <v>1</v>
      </c>
      <c r="Q1416" t="str">
        <f>LEFT(N1416,FIND("/",N1416)-1)</f>
        <v>publishing</v>
      </c>
      <c r="R1416" t="str">
        <f>RIGHT(N1416,LEN(N1416)-FIND("/",N1416))</f>
        <v>translations</v>
      </c>
      <c r="S1416" s="10">
        <f>(((J1416/60)/60)/24)+DATE(1970,1,1)</f>
        <v>42708.25309027778</v>
      </c>
      <c r="T1416" s="10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>
        <f>E1417/L1417</f>
        <v>88.888888888888886</v>
      </c>
      <c r="Q1417" t="str">
        <f>LEFT(N1417,FIND("/",N1417)-1)</f>
        <v>publishing</v>
      </c>
      <c r="R1417" t="str">
        <f>RIGHT(N1417,LEN(N1417)-FIND("/",N1417))</f>
        <v>translations</v>
      </c>
      <c r="S1417" s="10">
        <f>(((J1417/60)/60)/24)+DATE(1970,1,1)</f>
        <v>42192.675821759258</v>
      </c>
      <c r="T1417" s="10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t="e">
        <f>E1418/L1418</f>
        <v>#DIV/0!</v>
      </c>
      <c r="Q1418" t="str">
        <f>LEFT(N1418,FIND("/",N1418)-1)</f>
        <v>publishing</v>
      </c>
      <c r="R1418" t="str">
        <f>RIGHT(N1418,LEN(N1418)-FIND("/",N1418))</f>
        <v>translations</v>
      </c>
      <c r="S1418" s="10">
        <f>(((J1418/60)/60)/24)+DATE(1970,1,1)</f>
        <v>42299.926145833335</v>
      </c>
      <c r="T1418" s="10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>
        <f>E1419/L1419</f>
        <v>27.5</v>
      </c>
      <c r="Q1419" t="str">
        <f>LEFT(N1419,FIND("/",N1419)-1)</f>
        <v>publishing</v>
      </c>
      <c r="R1419" t="str">
        <f>RIGHT(N1419,LEN(N1419)-FIND("/",N1419))</f>
        <v>translations</v>
      </c>
      <c r="S1419" s="10">
        <f>(((J1419/60)/60)/24)+DATE(1970,1,1)</f>
        <v>42232.15016203704</v>
      </c>
      <c r="T1419" s="10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>
        <f>E1420/L1420</f>
        <v>6</v>
      </c>
      <c r="Q1420" t="str">
        <f>LEFT(N1420,FIND("/",N1420)-1)</f>
        <v>publishing</v>
      </c>
      <c r="R1420" t="str">
        <f>RIGHT(N1420,LEN(N1420)-FIND("/",N1420))</f>
        <v>translations</v>
      </c>
      <c r="S1420" s="10">
        <f>(((J1420/60)/60)/24)+DATE(1970,1,1)</f>
        <v>42395.456412037034</v>
      </c>
      <c r="T1420" s="10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>
        <f>E1421/L1421</f>
        <v>44.5</v>
      </c>
      <c r="Q1421" t="str">
        <f>LEFT(N1421,FIND("/",N1421)-1)</f>
        <v>publishing</v>
      </c>
      <c r="R1421" t="str">
        <f>RIGHT(N1421,LEN(N1421)-FIND("/",N1421))</f>
        <v>translations</v>
      </c>
      <c r="S1421" s="10">
        <f>(((J1421/60)/60)/24)+DATE(1970,1,1)</f>
        <v>42622.456238425926</v>
      </c>
      <c r="T1421" s="10">
        <f>(((I1421/60)/60)/24)+DATE(1970,1,1)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>
        <f>E1422/L1422</f>
        <v>1</v>
      </c>
      <c r="Q1422" t="str">
        <f>LEFT(N1422,FIND("/",N1422)-1)</f>
        <v>publishing</v>
      </c>
      <c r="R1422" t="str">
        <f>RIGHT(N1422,LEN(N1422)-FIND("/",N1422))</f>
        <v>translations</v>
      </c>
      <c r="S1422" s="10">
        <f>(((J1422/60)/60)/24)+DATE(1970,1,1)</f>
        <v>42524.667662037042</v>
      </c>
      <c r="T1422" s="10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>
        <f>E1423/L1423</f>
        <v>100</v>
      </c>
      <c r="Q1423" t="str">
        <f>LEFT(N1423,FIND("/",N1423)-1)</f>
        <v>publishing</v>
      </c>
      <c r="R1423" t="str">
        <f>RIGHT(N1423,LEN(N1423)-FIND("/",N1423))</f>
        <v>translations</v>
      </c>
      <c r="S1423" s="10">
        <f>(((J1423/60)/60)/24)+DATE(1970,1,1)</f>
        <v>42013.915613425925</v>
      </c>
      <c r="T1423" s="10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>
        <f>E1424/L1424</f>
        <v>13</v>
      </c>
      <c r="Q1424" t="str">
        <f>LEFT(N1424,FIND("/",N1424)-1)</f>
        <v>publishing</v>
      </c>
      <c r="R1424" t="str">
        <f>RIGHT(N1424,LEN(N1424)-FIND("/",N1424))</f>
        <v>translations</v>
      </c>
      <c r="S1424" s="10">
        <f>(((J1424/60)/60)/24)+DATE(1970,1,1)</f>
        <v>42604.239629629628</v>
      </c>
      <c r="T1424" s="10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>
        <f>E1425/L1425</f>
        <v>100</v>
      </c>
      <c r="Q1425" t="str">
        <f>LEFT(N1425,FIND("/",N1425)-1)</f>
        <v>publishing</v>
      </c>
      <c r="R1425" t="str">
        <f>RIGHT(N1425,LEN(N1425)-FIND("/",N1425))</f>
        <v>translations</v>
      </c>
      <c r="S1425" s="10">
        <f>(((J1425/60)/60)/24)+DATE(1970,1,1)</f>
        <v>42340.360312500001</v>
      </c>
      <c r="T1425" s="10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>
        <f>E1426/L1426</f>
        <v>109.07142857142857</v>
      </c>
      <c r="Q1426" t="str">
        <f>LEFT(N1426,FIND("/",N1426)-1)</f>
        <v>publishing</v>
      </c>
      <c r="R1426" t="str">
        <f>RIGHT(N1426,LEN(N1426)-FIND("/",N1426))</f>
        <v>translations</v>
      </c>
      <c r="S1426" s="10">
        <f>(((J1426/60)/60)/24)+DATE(1970,1,1)</f>
        <v>42676.717615740738</v>
      </c>
      <c r="T1426" s="10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t="e">
        <f>E1427/L1427</f>
        <v>#DIV/0!</v>
      </c>
      <c r="Q1427" t="str">
        <f>LEFT(N1427,FIND("/",N1427)-1)</f>
        <v>publishing</v>
      </c>
      <c r="R1427" t="str">
        <f>RIGHT(N1427,LEN(N1427)-FIND("/",N1427))</f>
        <v>translations</v>
      </c>
      <c r="S1427" s="10">
        <f>(((J1427/60)/60)/24)+DATE(1970,1,1)</f>
        <v>42093.131469907406</v>
      </c>
      <c r="T1427" s="10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t="e">
        <f>E1428/L1428</f>
        <v>#DIV/0!</v>
      </c>
      <c r="Q1428" t="str">
        <f>LEFT(N1428,FIND("/",N1428)-1)</f>
        <v>publishing</v>
      </c>
      <c r="R1428" t="str">
        <f>RIGHT(N1428,LEN(N1428)-FIND("/",N1428))</f>
        <v>translations</v>
      </c>
      <c r="S1428" s="10">
        <f>(((J1428/60)/60)/24)+DATE(1970,1,1)</f>
        <v>42180.390277777777</v>
      </c>
      <c r="T1428" s="10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>
        <f>E1429/L1429</f>
        <v>104.75</v>
      </c>
      <c r="Q1429" t="str">
        <f>LEFT(N1429,FIND("/",N1429)-1)</f>
        <v>publishing</v>
      </c>
      <c r="R1429" t="str">
        <f>RIGHT(N1429,LEN(N1429)-FIND("/",N1429))</f>
        <v>translations</v>
      </c>
      <c r="S1429" s="10">
        <f>(((J1429/60)/60)/24)+DATE(1970,1,1)</f>
        <v>42601.851678240739</v>
      </c>
      <c r="T1429" s="10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>
        <f>E1430/L1430</f>
        <v>15</v>
      </c>
      <c r="Q1430" t="str">
        <f>LEFT(N1430,FIND("/",N1430)-1)</f>
        <v>publishing</v>
      </c>
      <c r="R1430" t="str">
        <f>RIGHT(N1430,LEN(N1430)-FIND("/",N1430))</f>
        <v>translations</v>
      </c>
      <c r="S1430" s="10">
        <f>(((J1430/60)/60)/24)+DATE(1970,1,1)</f>
        <v>42432.379826388889</v>
      </c>
      <c r="T1430" s="10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t="e">
        <f>E1431/L1431</f>
        <v>#DIV/0!</v>
      </c>
      <c r="Q1431" t="str">
        <f>LEFT(N1431,FIND("/",N1431)-1)</f>
        <v>publishing</v>
      </c>
      <c r="R1431" t="str">
        <f>RIGHT(N1431,LEN(N1431)-FIND("/",N1431))</f>
        <v>translations</v>
      </c>
      <c r="S1431" s="10">
        <f>(((J1431/60)/60)/24)+DATE(1970,1,1)</f>
        <v>42074.060671296291</v>
      </c>
      <c r="T1431" s="10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>
        <f>E1432/L1432</f>
        <v>80.599999999999994</v>
      </c>
      <c r="Q1432" t="str">
        <f>LEFT(N1432,FIND("/",N1432)-1)</f>
        <v>publishing</v>
      </c>
      <c r="R1432" t="str">
        <f>RIGHT(N1432,LEN(N1432)-FIND("/",N1432))</f>
        <v>translations</v>
      </c>
      <c r="S1432" s="10">
        <f>(((J1432/60)/60)/24)+DATE(1970,1,1)</f>
        <v>41961.813518518517</v>
      </c>
      <c r="T1432" s="10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>
        <f>E1433/L1433</f>
        <v>115.55319148936171</v>
      </c>
      <c r="Q1433" t="str">
        <f>LEFT(N1433,FIND("/",N1433)-1)</f>
        <v>publishing</v>
      </c>
      <c r="R1433" t="str">
        <f>RIGHT(N1433,LEN(N1433)-FIND("/",N1433))</f>
        <v>translations</v>
      </c>
      <c r="S1433" s="10">
        <f>(((J1433/60)/60)/24)+DATE(1970,1,1)</f>
        <v>42304.210833333331</v>
      </c>
      <c r="T1433" s="10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t="e">
        <f>E1434/L1434</f>
        <v>#DIV/0!</v>
      </c>
      <c r="Q1434" t="str">
        <f>LEFT(N1434,FIND("/",N1434)-1)</f>
        <v>publishing</v>
      </c>
      <c r="R1434" t="str">
        <f>RIGHT(N1434,LEN(N1434)-FIND("/",N1434))</f>
        <v>translations</v>
      </c>
      <c r="S1434" s="10">
        <f>(((J1434/60)/60)/24)+DATE(1970,1,1)</f>
        <v>42175.780416666668</v>
      </c>
      <c r="T1434" s="10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>
        <f>E1435/L1435</f>
        <v>80.5</v>
      </c>
      <c r="Q1435" t="str">
        <f>LEFT(N1435,FIND("/",N1435)-1)</f>
        <v>publishing</v>
      </c>
      <c r="R1435" t="str">
        <f>RIGHT(N1435,LEN(N1435)-FIND("/",N1435))</f>
        <v>translations</v>
      </c>
      <c r="S1435" s="10">
        <f>(((J1435/60)/60)/24)+DATE(1970,1,1)</f>
        <v>42673.625868055555</v>
      </c>
      <c r="T1435" s="10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>
        <f>E1436/L1436</f>
        <v>744.5454545454545</v>
      </c>
      <c r="Q1436" t="str">
        <f>LEFT(N1436,FIND("/",N1436)-1)</f>
        <v>publishing</v>
      </c>
      <c r="R1436" t="str">
        <f>RIGHT(N1436,LEN(N1436)-FIND("/",N1436))</f>
        <v>translations</v>
      </c>
      <c r="S1436" s="10">
        <f>(((J1436/60)/60)/24)+DATE(1970,1,1)</f>
        <v>42142.767106481479</v>
      </c>
      <c r="T1436" s="10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>
        <f>E1437/L1437</f>
        <v>7.5</v>
      </c>
      <c r="Q1437" t="str">
        <f>LEFT(N1437,FIND("/",N1437)-1)</f>
        <v>publishing</v>
      </c>
      <c r="R1437" t="str">
        <f>RIGHT(N1437,LEN(N1437)-FIND("/",N1437))</f>
        <v>translations</v>
      </c>
      <c r="S1437" s="10">
        <f>(((J1437/60)/60)/24)+DATE(1970,1,1)</f>
        <v>42258.780324074076</v>
      </c>
      <c r="T1437" s="10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>
        <f>E1438/L1438</f>
        <v>38.5</v>
      </c>
      <c r="Q1438" t="str">
        <f>LEFT(N1438,FIND("/",N1438)-1)</f>
        <v>publishing</v>
      </c>
      <c r="R1438" t="str">
        <f>RIGHT(N1438,LEN(N1438)-FIND("/",N1438))</f>
        <v>translations</v>
      </c>
      <c r="S1438" s="10">
        <f>(((J1438/60)/60)/24)+DATE(1970,1,1)</f>
        <v>42391.35019675926</v>
      </c>
      <c r="T1438" s="10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>
        <f>E1439/L1439</f>
        <v>36.68181818181818</v>
      </c>
      <c r="Q1439" t="str">
        <f>LEFT(N1439,FIND("/",N1439)-1)</f>
        <v>publishing</v>
      </c>
      <c r="R1439" t="str">
        <f>RIGHT(N1439,LEN(N1439)-FIND("/",N1439))</f>
        <v>translations</v>
      </c>
      <c r="S1439" s="10">
        <f>(((J1439/60)/60)/24)+DATE(1970,1,1)</f>
        <v>41796.531701388885</v>
      </c>
      <c r="T1439" s="10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>
        <f>E1440/L1440</f>
        <v>75</v>
      </c>
      <c r="Q1440" t="str">
        <f>LEFT(N1440,FIND("/",N1440)-1)</f>
        <v>publishing</v>
      </c>
      <c r="R1440" t="str">
        <f>RIGHT(N1440,LEN(N1440)-FIND("/",N1440))</f>
        <v>translations</v>
      </c>
      <c r="S1440" s="10">
        <f>(((J1440/60)/60)/24)+DATE(1970,1,1)</f>
        <v>42457.871516203704</v>
      </c>
      <c r="T1440" s="10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>
        <f>E1441/L1441</f>
        <v>30</v>
      </c>
      <c r="Q1441" t="str">
        <f>LEFT(N1441,FIND("/",N1441)-1)</f>
        <v>publishing</v>
      </c>
      <c r="R1441" t="str">
        <f>RIGHT(N1441,LEN(N1441)-FIND("/",N1441))</f>
        <v>translations</v>
      </c>
      <c r="S1441" s="10">
        <f>(((J1441/60)/60)/24)+DATE(1970,1,1)</f>
        <v>42040.829872685179</v>
      </c>
      <c r="T1441" s="10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>
        <f>E1442/L1442</f>
        <v>1</v>
      </c>
      <c r="Q1442" t="str">
        <f>LEFT(N1442,FIND("/",N1442)-1)</f>
        <v>publishing</v>
      </c>
      <c r="R1442" t="str">
        <f>RIGHT(N1442,LEN(N1442)-FIND("/",N1442))</f>
        <v>translations</v>
      </c>
      <c r="S1442" s="10">
        <f>(((J1442/60)/60)/24)+DATE(1970,1,1)</f>
        <v>42486.748414351852</v>
      </c>
      <c r="T1442" s="10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>
        <f>E1443/L1443</f>
        <v>673.33333333333337</v>
      </c>
      <c r="Q1443" t="str">
        <f>LEFT(N1443,FIND("/",N1443)-1)</f>
        <v>publishing</v>
      </c>
      <c r="R1443" t="str">
        <f>RIGHT(N1443,LEN(N1443)-FIND("/",N1443))</f>
        <v>translations</v>
      </c>
      <c r="S1443" s="10">
        <f>(((J1443/60)/60)/24)+DATE(1970,1,1)</f>
        <v>42198.765844907408</v>
      </c>
      <c r="T1443" s="10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t="e">
        <f>E1444/L1444</f>
        <v>#DIV/0!</v>
      </c>
      <c r="Q1444" t="str">
        <f>LEFT(N1444,FIND("/",N1444)-1)</f>
        <v>publishing</v>
      </c>
      <c r="R1444" t="str">
        <f>RIGHT(N1444,LEN(N1444)-FIND("/",N1444))</f>
        <v>translations</v>
      </c>
      <c r="S1444" s="10">
        <f>(((J1444/60)/60)/24)+DATE(1970,1,1)</f>
        <v>42485.64534722222</v>
      </c>
      <c r="T1444" s="10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t="e">
        <f>E1445/L1445</f>
        <v>#DIV/0!</v>
      </c>
      <c r="Q1445" t="str">
        <f>LEFT(N1445,FIND("/",N1445)-1)</f>
        <v>publishing</v>
      </c>
      <c r="R1445" t="str">
        <f>RIGHT(N1445,LEN(N1445)-FIND("/",N1445))</f>
        <v>translations</v>
      </c>
      <c r="S1445" s="10">
        <f>(((J1445/60)/60)/24)+DATE(1970,1,1)</f>
        <v>42707.926030092596</v>
      </c>
      <c r="T1445" s="10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t="e">
        <f>E1446/L1446</f>
        <v>#DIV/0!</v>
      </c>
      <c r="Q1446" t="str">
        <f>LEFT(N1446,FIND("/",N1446)-1)</f>
        <v>publishing</v>
      </c>
      <c r="R1446" t="str">
        <f>RIGHT(N1446,LEN(N1446)-FIND("/",N1446))</f>
        <v>translations</v>
      </c>
      <c r="S1446" s="10">
        <f>(((J1446/60)/60)/24)+DATE(1970,1,1)</f>
        <v>42199.873402777783</v>
      </c>
      <c r="T1446" s="10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t="e">
        <f>E1447/L1447</f>
        <v>#DIV/0!</v>
      </c>
      <c r="Q1447" t="str">
        <f>LEFT(N1447,FIND("/",N1447)-1)</f>
        <v>publishing</v>
      </c>
      <c r="R1447" t="str">
        <f>RIGHT(N1447,LEN(N1447)-FIND("/",N1447))</f>
        <v>translations</v>
      </c>
      <c r="S1447" s="10">
        <f>(((J1447/60)/60)/24)+DATE(1970,1,1)</f>
        <v>42139.542303240742</v>
      </c>
      <c r="T1447" s="10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t="e">
        <f>E1448/L1448</f>
        <v>#DIV/0!</v>
      </c>
      <c r="Q1448" t="str">
        <f>LEFT(N1448,FIND("/",N1448)-1)</f>
        <v>publishing</v>
      </c>
      <c r="R1448" t="str">
        <f>RIGHT(N1448,LEN(N1448)-FIND("/",N1448))</f>
        <v>translations</v>
      </c>
      <c r="S1448" s="10">
        <f>(((J1448/60)/60)/24)+DATE(1970,1,1)</f>
        <v>42461.447662037041</v>
      </c>
      <c r="T1448" s="10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>
        <f>E1449/L1449</f>
        <v>25</v>
      </c>
      <c r="Q1449" t="str">
        <f>LEFT(N1449,FIND("/",N1449)-1)</f>
        <v>publishing</v>
      </c>
      <c r="R1449" t="str">
        <f>RIGHT(N1449,LEN(N1449)-FIND("/",N1449))</f>
        <v>translations</v>
      </c>
      <c r="S1449" s="10">
        <f>(((J1449/60)/60)/24)+DATE(1970,1,1)</f>
        <v>42529.730717592596</v>
      </c>
      <c r="T1449" s="10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t="e">
        <f>E1450/L1450</f>
        <v>#DIV/0!</v>
      </c>
      <c r="Q1450" t="str">
        <f>LEFT(N1450,FIND("/",N1450)-1)</f>
        <v>publishing</v>
      </c>
      <c r="R1450" t="str">
        <f>RIGHT(N1450,LEN(N1450)-FIND("/",N1450))</f>
        <v>translations</v>
      </c>
      <c r="S1450" s="10">
        <f>(((J1450/60)/60)/24)+DATE(1970,1,1)</f>
        <v>42115.936550925922</v>
      </c>
      <c r="T1450" s="10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t="e">
        <f>E1451/L1451</f>
        <v>#DIV/0!</v>
      </c>
      <c r="Q1451" t="str">
        <f>LEFT(N1451,FIND("/",N1451)-1)</f>
        <v>publishing</v>
      </c>
      <c r="R1451" t="str">
        <f>RIGHT(N1451,LEN(N1451)-FIND("/",N1451))</f>
        <v>translations</v>
      </c>
      <c r="S1451" s="10">
        <f>(((J1451/60)/60)/24)+DATE(1970,1,1)</f>
        <v>42086.811400462961</v>
      </c>
      <c r="T1451" s="10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>
        <f>E1452/L1452</f>
        <v>1</v>
      </c>
      <c r="Q1452" t="str">
        <f>LEFT(N1452,FIND("/",N1452)-1)</f>
        <v>publishing</v>
      </c>
      <c r="R1452" t="str">
        <f>RIGHT(N1452,LEN(N1452)-FIND("/",N1452))</f>
        <v>translations</v>
      </c>
      <c r="S1452" s="10">
        <f>(((J1452/60)/60)/24)+DATE(1970,1,1)</f>
        <v>42390.171261574069</v>
      </c>
      <c r="T1452" s="10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>
        <f>E1453/L1453</f>
        <v>1</v>
      </c>
      <c r="Q1453" t="str">
        <f>LEFT(N1453,FIND("/",N1453)-1)</f>
        <v>publishing</v>
      </c>
      <c r="R1453" t="str">
        <f>RIGHT(N1453,LEN(N1453)-FIND("/",N1453))</f>
        <v>translations</v>
      </c>
      <c r="S1453" s="10">
        <f>(((J1453/60)/60)/24)+DATE(1970,1,1)</f>
        <v>41931.959016203706</v>
      </c>
      <c r="T1453" s="10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t="e">
        <f>E1454/L1454</f>
        <v>#DIV/0!</v>
      </c>
      <c r="Q1454" t="str">
        <f>LEFT(N1454,FIND("/",N1454)-1)</f>
        <v>publishing</v>
      </c>
      <c r="R1454" t="str">
        <f>RIGHT(N1454,LEN(N1454)-FIND("/",N1454))</f>
        <v>translations</v>
      </c>
      <c r="S1454" s="10">
        <f>(((J1454/60)/60)/24)+DATE(1970,1,1)</f>
        <v>41818.703275462962</v>
      </c>
      <c r="T1454" s="10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t="e">
        <f>E1455/L1455</f>
        <v>#DIV/0!</v>
      </c>
      <c r="Q1455" t="str">
        <f>LEFT(N1455,FIND("/",N1455)-1)</f>
        <v>publishing</v>
      </c>
      <c r="R1455" t="str">
        <f>RIGHT(N1455,LEN(N1455)-FIND("/",N1455))</f>
        <v>translations</v>
      </c>
      <c r="S1455" s="10">
        <f>(((J1455/60)/60)/24)+DATE(1970,1,1)</f>
        <v>42795.696145833332</v>
      </c>
      <c r="T1455" s="10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>
        <f>E1456/L1456</f>
        <v>15</v>
      </c>
      <c r="Q1456" t="str">
        <f>LEFT(N1456,FIND("/",N1456)-1)</f>
        <v>publishing</v>
      </c>
      <c r="R1456" t="str">
        <f>RIGHT(N1456,LEN(N1456)-FIND("/",N1456))</f>
        <v>translations</v>
      </c>
      <c r="S1456" s="10">
        <f>(((J1456/60)/60)/24)+DATE(1970,1,1)</f>
        <v>42463.866666666669</v>
      </c>
      <c r="T1456" s="10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>
        <f>E1457/L1457</f>
        <v>225</v>
      </c>
      <c r="Q1457" t="str">
        <f>LEFT(N1457,FIND("/",N1457)-1)</f>
        <v>publishing</v>
      </c>
      <c r="R1457" t="str">
        <f>RIGHT(N1457,LEN(N1457)-FIND("/",N1457))</f>
        <v>translations</v>
      </c>
      <c r="S1457" s="10">
        <f>(((J1457/60)/60)/24)+DATE(1970,1,1)</f>
        <v>41832.672685185185</v>
      </c>
      <c r="T1457" s="10">
        <f>(((I1457/60)/60)/24)+DATE(1970,1,1)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>
        <f>E1458/L1458</f>
        <v>48.333333333333336</v>
      </c>
      <c r="Q1458" t="str">
        <f>LEFT(N1458,FIND("/",N1458)-1)</f>
        <v>publishing</v>
      </c>
      <c r="R1458" t="str">
        <f>RIGHT(N1458,LEN(N1458)-FIND("/",N1458))</f>
        <v>translations</v>
      </c>
      <c r="S1458" s="10">
        <f>(((J1458/60)/60)/24)+DATE(1970,1,1)</f>
        <v>42708.668576388889</v>
      </c>
      <c r="T1458" s="10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t="e">
        <f>E1459/L1459</f>
        <v>#DIV/0!</v>
      </c>
      <c r="Q1459" t="str">
        <f>LEFT(N1459,FIND("/",N1459)-1)</f>
        <v>publishing</v>
      </c>
      <c r="R1459" t="str">
        <f>RIGHT(N1459,LEN(N1459)-FIND("/",N1459))</f>
        <v>translations</v>
      </c>
      <c r="S1459" s="10">
        <f>(((J1459/60)/60)/24)+DATE(1970,1,1)</f>
        <v>42289.89634259259</v>
      </c>
      <c r="T1459" s="10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t="e">
        <f>E1460/L1460</f>
        <v>#DIV/0!</v>
      </c>
      <c r="Q1460" t="str">
        <f>LEFT(N1460,FIND("/",N1460)-1)</f>
        <v>publishing</v>
      </c>
      <c r="R1460" t="str">
        <f>RIGHT(N1460,LEN(N1460)-FIND("/",N1460))</f>
        <v>translations</v>
      </c>
      <c r="S1460" s="10">
        <f>(((J1460/60)/60)/24)+DATE(1970,1,1)</f>
        <v>41831.705555555556</v>
      </c>
      <c r="T1460" s="10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t="e">
        <f>E1461/L1461</f>
        <v>#DIV/0!</v>
      </c>
      <c r="Q1461" t="str">
        <f>LEFT(N1461,FIND("/",N1461)-1)</f>
        <v>publishing</v>
      </c>
      <c r="R1461" t="str">
        <f>RIGHT(N1461,LEN(N1461)-FIND("/",N1461))</f>
        <v>translations</v>
      </c>
      <c r="S1461" s="10">
        <f>(((J1461/60)/60)/24)+DATE(1970,1,1)</f>
        <v>42312.204814814817</v>
      </c>
      <c r="T1461" s="10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t="e">
        <f>E1462/L1462</f>
        <v>#DIV/0!</v>
      </c>
      <c r="Q1462" t="str">
        <f>LEFT(N1462,FIND("/",N1462)-1)</f>
        <v>publishing</v>
      </c>
      <c r="R1462" t="str">
        <f>RIGHT(N1462,LEN(N1462)-FIND("/",N1462))</f>
        <v>translations</v>
      </c>
      <c r="S1462" s="10">
        <f>(((J1462/60)/60)/24)+DATE(1970,1,1)</f>
        <v>41915.896967592591</v>
      </c>
      <c r="T1462" s="10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>
        <f>E1463/L1463</f>
        <v>44.66673529411765</v>
      </c>
      <c r="Q1463" t="str">
        <f>LEFT(N1463,FIND("/",N1463)-1)</f>
        <v>publishing</v>
      </c>
      <c r="R1463" t="str">
        <f>RIGHT(N1463,LEN(N1463)-FIND("/",N1463))</f>
        <v>radio &amp; podcasts</v>
      </c>
      <c r="S1463" s="10">
        <f>(((J1463/60)/60)/24)+DATE(1970,1,1)</f>
        <v>41899.645300925928</v>
      </c>
      <c r="T1463" s="10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>
        <f>E1464/L1464</f>
        <v>28.937999999999999</v>
      </c>
      <c r="Q1464" t="str">
        <f>LEFT(N1464,FIND("/",N1464)-1)</f>
        <v>publishing</v>
      </c>
      <c r="R1464" t="str">
        <f>RIGHT(N1464,LEN(N1464)-FIND("/",N1464))</f>
        <v>radio &amp; podcasts</v>
      </c>
      <c r="S1464" s="10">
        <f>(((J1464/60)/60)/24)+DATE(1970,1,1)</f>
        <v>41344.662858796299</v>
      </c>
      <c r="T1464" s="10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>
        <f>E1465/L1465</f>
        <v>35.44</v>
      </c>
      <c r="Q1465" t="str">
        <f>LEFT(N1465,FIND("/",N1465)-1)</f>
        <v>publishing</v>
      </c>
      <c r="R1465" t="str">
        <f>RIGHT(N1465,LEN(N1465)-FIND("/",N1465))</f>
        <v>radio &amp; podcasts</v>
      </c>
      <c r="S1465" s="10">
        <f>(((J1465/60)/60)/24)+DATE(1970,1,1)</f>
        <v>41326.911319444444</v>
      </c>
      <c r="T1465" s="10">
        <f>(((I1465/60)/60)/24)+DATE(1970,1,1)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>
        <f>E1466/L1466</f>
        <v>34.871794871794869</v>
      </c>
      <c r="Q1466" t="str">
        <f>LEFT(N1466,FIND("/",N1466)-1)</f>
        <v>publishing</v>
      </c>
      <c r="R1466" t="str">
        <f>RIGHT(N1466,LEN(N1466)-FIND("/",N1466))</f>
        <v>radio &amp; podcasts</v>
      </c>
      <c r="S1466" s="10">
        <f>(((J1466/60)/60)/24)+DATE(1970,1,1)</f>
        <v>41291.661550925928</v>
      </c>
      <c r="T1466" s="10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>
        <f>E1467/L1467</f>
        <v>52.622732513451197</v>
      </c>
      <c r="Q1467" t="str">
        <f>LEFT(N1467,FIND("/",N1467)-1)</f>
        <v>publishing</v>
      </c>
      <c r="R1467" t="str">
        <f>RIGHT(N1467,LEN(N1467)-FIND("/",N1467))</f>
        <v>radio &amp; podcasts</v>
      </c>
      <c r="S1467" s="10">
        <f>(((J1467/60)/60)/24)+DATE(1970,1,1)</f>
        <v>40959.734398148146</v>
      </c>
      <c r="T1467" s="10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>
        <f>E1468/L1468</f>
        <v>69.598266129032254</v>
      </c>
      <c r="Q1468" t="str">
        <f>LEFT(N1468,FIND("/",N1468)-1)</f>
        <v>publishing</v>
      </c>
      <c r="R1468" t="str">
        <f>RIGHT(N1468,LEN(N1468)-FIND("/",N1468))</f>
        <v>radio &amp; podcasts</v>
      </c>
      <c r="S1468" s="10">
        <f>(((J1468/60)/60)/24)+DATE(1970,1,1)</f>
        <v>42340.172060185185</v>
      </c>
      <c r="T1468" s="10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>
        <f>E1469/L1469</f>
        <v>76.72</v>
      </c>
      <c r="Q1469" t="str">
        <f>LEFT(N1469,FIND("/",N1469)-1)</f>
        <v>publishing</v>
      </c>
      <c r="R1469" t="str">
        <f>RIGHT(N1469,LEN(N1469)-FIND("/",N1469))</f>
        <v>radio &amp; podcasts</v>
      </c>
      <c r="S1469" s="10">
        <f>(((J1469/60)/60)/24)+DATE(1970,1,1)</f>
        <v>40933.80190972222</v>
      </c>
      <c r="T1469" s="10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>
        <f>E1470/L1470</f>
        <v>33.191126279863482</v>
      </c>
      <c r="Q1470" t="str">
        <f>LEFT(N1470,FIND("/",N1470)-1)</f>
        <v>publishing</v>
      </c>
      <c r="R1470" t="str">
        <f>RIGHT(N1470,LEN(N1470)-FIND("/",N1470))</f>
        <v>radio &amp; podcasts</v>
      </c>
      <c r="S1470" s="10">
        <f>(((J1470/60)/60)/24)+DATE(1970,1,1)</f>
        <v>40646.014456018522</v>
      </c>
      <c r="T1470" s="10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>
        <f>E1471/L1471</f>
        <v>149.46417445482865</v>
      </c>
      <c r="Q1471" t="str">
        <f>LEFT(N1471,FIND("/",N1471)-1)</f>
        <v>publishing</v>
      </c>
      <c r="R1471" t="str">
        <f>RIGHT(N1471,LEN(N1471)-FIND("/",N1471))</f>
        <v>radio &amp; podcasts</v>
      </c>
      <c r="S1471" s="10">
        <f>(((J1471/60)/60)/24)+DATE(1970,1,1)</f>
        <v>41290.598483796297</v>
      </c>
      <c r="T1471" s="10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>
        <f>E1472/L1472</f>
        <v>23.172839506172838</v>
      </c>
      <c r="Q1472" t="str">
        <f>LEFT(N1472,FIND("/",N1472)-1)</f>
        <v>publishing</v>
      </c>
      <c r="R1472" t="str">
        <f>RIGHT(N1472,LEN(N1472)-FIND("/",N1472))</f>
        <v>radio &amp; podcasts</v>
      </c>
      <c r="S1472" s="10">
        <f>(((J1472/60)/60)/24)+DATE(1970,1,1)</f>
        <v>41250.827118055553</v>
      </c>
      <c r="T1472" s="10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>
        <f>E1473/L1473</f>
        <v>96.877551020408163</v>
      </c>
      <c r="Q1473" t="str">
        <f>LEFT(N1473,FIND("/",N1473)-1)</f>
        <v>publishing</v>
      </c>
      <c r="R1473" t="str">
        <f>RIGHT(N1473,LEN(N1473)-FIND("/",N1473))</f>
        <v>radio &amp; podcasts</v>
      </c>
      <c r="S1473" s="10">
        <f>(((J1473/60)/60)/24)+DATE(1970,1,1)</f>
        <v>42073.957569444443</v>
      </c>
      <c r="T1473" s="10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>
        <f>E1474/L1474</f>
        <v>103.20238095238095</v>
      </c>
      <c r="Q1474" t="str">
        <f>LEFT(N1474,FIND("/",N1474)-1)</f>
        <v>publishing</v>
      </c>
      <c r="R1474" t="str">
        <f>RIGHT(N1474,LEN(N1474)-FIND("/",N1474))</f>
        <v>radio &amp; podcasts</v>
      </c>
      <c r="S1474" s="10">
        <f>(((J1474/60)/60)/24)+DATE(1970,1,1)</f>
        <v>41533.542858796296</v>
      </c>
      <c r="T1474" s="10">
        <f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>
        <f>E1475/L1475</f>
        <v>38.462553191489363</v>
      </c>
      <c r="Q1475" t="str">
        <f>LEFT(N1475,FIND("/",N1475)-1)</f>
        <v>publishing</v>
      </c>
      <c r="R1475" t="str">
        <f>RIGHT(N1475,LEN(N1475)-FIND("/",N1475))</f>
        <v>radio &amp; podcasts</v>
      </c>
      <c r="S1475" s="10">
        <f>(((J1475/60)/60)/24)+DATE(1970,1,1)</f>
        <v>40939.979618055557</v>
      </c>
      <c r="T1475" s="10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>
        <f>E1476/L1476</f>
        <v>44.315789473684212</v>
      </c>
      <c r="Q1476" t="str">
        <f>LEFT(N1476,FIND("/",N1476)-1)</f>
        <v>publishing</v>
      </c>
      <c r="R1476" t="str">
        <f>RIGHT(N1476,LEN(N1476)-FIND("/",N1476))</f>
        <v>radio &amp; podcasts</v>
      </c>
      <c r="S1476" s="10">
        <f>(((J1476/60)/60)/24)+DATE(1970,1,1)</f>
        <v>41500.727916666663</v>
      </c>
      <c r="T1476" s="10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>
        <f>E1477/L1477</f>
        <v>64.173356009070289</v>
      </c>
      <c r="Q1477" t="str">
        <f>LEFT(N1477,FIND("/",N1477)-1)</f>
        <v>publishing</v>
      </c>
      <c r="R1477" t="str">
        <f>RIGHT(N1477,LEN(N1477)-FIND("/",N1477))</f>
        <v>radio &amp; podcasts</v>
      </c>
      <c r="S1477" s="10">
        <f>(((J1477/60)/60)/24)+DATE(1970,1,1)</f>
        <v>41960.722951388889</v>
      </c>
      <c r="T1477" s="10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>
        <f>E1478/L1478</f>
        <v>43.333275109170302</v>
      </c>
      <c r="Q1478" t="str">
        <f>LEFT(N1478,FIND("/",N1478)-1)</f>
        <v>publishing</v>
      </c>
      <c r="R1478" t="str">
        <f>RIGHT(N1478,LEN(N1478)-FIND("/",N1478))</f>
        <v>radio &amp; podcasts</v>
      </c>
      <c r="S1478" s="10">
        <f>(((J1478/60)/60)/24)+DATE(1970,1,1)</f>
        <v>40766.041921296295</v>
      </c>
      <c r="T1478" s="10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>
        <f>E1479/L1479</f>
        <v>90.495934959349597</v>
      </c>
      <c r="Q1479" t="str">
        <f>LEFT(N1479,FIND("/",N1479)-1)</f>
        <v>publishing</v>
      </c>
      <c r="R1479" t="str">
        <f>RIGHT(N1479,LEN(N1479)-FIND("/",N1479))</f>
        <v>radio &amp; podcasts</v>
      </c>
      <c r="S1479" s="10">
        <f>(((J1479/60)/60)/24)+DATE(1970,1,1)</f>
        <v>40840.615787037037</v>
      </c>
      <c r="T1479" s="10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>
        <f>E1480/L1480</f>
        <v>29.187190495010373</v>
      </c>
      <c r="Q1480" t="str">
        <f>LEFT(N1480,FIND("/",N1480)-1)</f>
        <v>publishing</v>
      </c>
      <c r="R1480" t="str">
        <f>RIGHT(N1480,LEN(N1480)-FIND("/",N1480))</f>
        <v>radio &amp; podcasts</v>
      </c>
      <c r="S1480" s="10">
        <f>(((J1480/60)/60)/24)+DATE(1970,1,1)</f>
        <v>41394.871678240743</v>
      </c>
      <c r="T1480" s="10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>
        <f>E1481/L1481</f>
        <v>30.95774647887324</v>
      </c>
      <c r="Q1481" t="str">
        <f>LEFT(N1481,FIND("/",N1481)-1)</f>
        <v>publishing</v>
      </c>
      <c r="R1481" t="str">
        <f>RIGHT(N1481,LEN(N1481)-FIND("/",N1481))</f>
        <v>radio &amp; podcasts</v>
      </c>
      <c r="S1481" s="10">
        <f>(((J1481/60)/60)/24)+DATE(1970,1,1)</f>
        <v>41754.745243055557</v>
      </c>
      <c r="T1481" s="10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>
        <f>E1482/L1482</f>
        <v>92.157795275590544</v>
      </c>
      <c r="Q1482" t="str">
        <f>LEFT(N1482,FIND("/",N1482)-1)</f>
        <v>publishing</v>
      </c>
      <c r="R1482" t="str">
        <f>RIGHT(N1482,LEN(N1482)-FIND("/",N1482))</f>
        <v>radio &amp; podcasts</v>
      </c>
      <c r="S1482" s="10">
        <f>(((J1482/60)/60)/24)+DATE(1970,1,1)</f>
        <v>41464.934016203704</v>
      </c>
      <c r="T1482" s="10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>
        <f>E1483/L1483</f>
        <v>17.5</v>
      </c>
      <c r="Q1483" t="str">
        <f>LEFT(N1483,FIND("/",N1483)-1)</f>
        <v>publishing</v>
      </c>
      <c r="R1483" t="str">
        <f>RIGHT(N1483,LEN(N1483)-FIND("/",N1483))</f>
        <v>fiction</v>
      </c>
      <c r="S1483" s="10">
        <f>(((J1483/60)/60)/24)+DATE(1970,1,1)</f>
        <v>41550.922974537039</v>
      </c>
      <c r="T1483" s="10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>
        <f>E1484/L1484</f>
        <v>5</v>
      </c>
      <c r="Q1484" t="str">
        <f>LEFT(N1484,FIND("/",N1484)-1)</f>
        <v>publishing</v>
      </c>
      <c r="R1484" t="str">
        <f>RIGHT(N1484,LEN(N1484)-FIND("/",N1484))</f>
        <v>fiction</v>
      </c>
      <c r="S1484" s="10">
        <f>(((J1484/60)/60)/24)+DATE(1970,1,1)</f>
        <v>41136.85805555556</v>
      </c>
      <c r="T1484" s="10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>
        <f>E1485/L1485</f>
        <v>25</v>
      </c>
      <c r="Q1485" t="str">
        <f>LEFT(N1485,FIND("/",N1485)-1)</f>
        <v>publishing</v>
      </c>
      <c r="R1485" t="str">
        <f>RIGHT(N1485,LEN(N1485)-FIND("/",N1485))</f>
        <v>fiction</v>
      </c>
      <c r="S1485" s="10">
        <f>(((J1485/60)/60)/24)+DATE(1970,1,1)</f>
        <v>42548.192997685182</v>
      </c>
      <c r="T1485" s="10">
        <f>(((I1485/60)/60)/24)+DATE(1970,1,1)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t="e">
        <f>E1486/L1486</f>
        <v>#DIV/0!</v>
      </c>
      <c r="Q1486" t="str">
        <f>LEFT(N1486,FIND("/",N1486)-1)</f>
        <v>publishing</v>
      </c>
      <c r="R1486" t="str">
        <f>RIGHT(N1486,LEN(N1486)-FIND("/",N1486))</f>
        <v>fiction</v>
      </c>
      <c r="S1486" s="10">
        <f>(((J1486/60)/60)/24)+DATE(1970,1,1)</f>
        <v>41053.200960648144</v>
      </c>
      <c r="T1486" s="10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>
        <f>E1487/L1487</f>
        <v>50</v>
      </c>
      <c r="Q1487" t="str">
        <f>LEFT(N1487,FIND("/",N1487)-1)</f>
        <v>publishing</v>
      </c>
      <c r="R1487" t="str">
        <f>RIGHT(N1487,LEN(N1487)-FIND("/",N1487))</f>
        <v>fiction</v>
      </c>
      <c r="S1487" s="10">
        <f>(((J1487/60)/60)/24)+DATE(1970,1,1)</f>
        <v>42130.795983796299</v>
      </c>
      <c r="T1487" s="10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>
        <f>E1488/L1488</f>
        <v>16</v>
      </c>
      <c r="Q1488" t="str">
        <f>LEFT(N1488,FIND("/",N1488)-1)</f>
        <v>publishing</v>
      </c>
      <c r="R1488" t="str">
        <f>RIGHT(N1488,LEN(N1488)-FIND("/",N1488))</f>
        <v>fiction</v>
      </c>
      <c r="S1488" s="10">
        <f>(((J1488/60)/60)/24)+DATE(1970,1,1)</f>
        <v>42032.168530092589</v>
      </c>
      <c r="T1488" s="10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t="e">
        <f>E1489/L1489</f>
        <v>#DIV/0!</v>
      </c>
      <c r="Q1489" t="str">
        <f>LEFT(N1489,FIND("/",N1489)-1)</f>
        <v>publishing</v>
      </c>
      <c r="R1489" t="str">
        <f>RIGHT(N1489,LEN(N1489)-FIND("/",N1489))</f>
        <v>fiction</v>
      </c>
      <c r="S1489" s="10">
        <f>(((J1489/60)/60)/24)+DATE(1970,1,1)</f>
        <v>42554.917488425926</v>
      </c>
      <c r="T1489" s="10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>
        <f>E1490/L1490</f>
        <v>60</v>
      </c>
      <c r="Q1490" t="str">
        <f>LEFT(N1490,FIND("/",N1490)-1)</f>
        <v>publishing</v>
      </c>
      <c r="R1490" t="str">
        <f>RIGHT(N1490,LEN(N1490)-FIND("/",N1490))</f>
        <v>fiction</v>
      </c>
      <c r="S1490" s="10">
        <f>(((J1490/60)/60)/24)+DATE(1970,1,1)</f>
        <v>41614.563194444447</v>
      </c>
      <c r="T1490" s="10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t="e">
        <f>E1491/L1491</f>
        <v>#DIV/0!</v>
      </c>
      <c r="Q1491" t="str">
        <f>LEFT(N1491,FIND("/",N1491)-1)</f>
        <v>publishing</v>
      </c>
      <c r="R1491" t="str">
        <f>RIGHT(N1491,LEN(N1491)-FIND("/",N1491))</f>
        <v>fiction</v>
      </c>
      <c r="S1491" s="10">
        <f>(((J1491/60)/60)/24)+DATE(1970,1,1)</f>
        <v>41198.611712962964</v>
      </c>
      <c r="T1491" s="10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>
        <f>E1492/L1492</f>
        <v>47.10526315789474</v>
      </c>
      <c r="Q1492" t="str">
        <f>LEFT(N1492,FIND("/",N1492)-1)</f>
        <v>publishing</v>
      </c>
      <c r="R1492" t="str">
        <f>RIGHT(N1492,LEN(N1492)-FIND("/",N1492))</f>
        <v>fiction</v>
      </c>
      <c r="S1492" s="10">
        <f>(((J1492/60)/60)/24)+DATE(1970,1,1)</f>
        <v>41520.561041666668</v>
      </c>
      <c r="T1492" s="10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>
        <f>E1493/L1493</f>
        <v>100</v>
      </c>
      <c r="Q1493" t="str">
        <f>LEFT(N1493,FIND("/",N1493)-1)</f>
        <v>publishing</v>
      </c>
      <c r="R1493" t="str">
        <f>RIGHT(N1493,LEN(N1493)-FIND("/",N1493))</f>
        <v>fiction</v>
      </c>
      <c r="S1493" s="10">
        <f>(((J1493/60)/60)/24)+DATE(1970,1,1)</f>
        <v>41991.713460648149</v>
      </c>
      <c r="T1493" s="10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>
        <f>E1494/L1494</f>
        <v>15</v>
      </c>
      <c r="Q1494" t="str">
        <f>LEFT(N1494,FIND("/",N1494)-1)</f>
        <v>publishing</v>
      </c>
      <c r="R1494" t="str">
        <f>RIGHT(N1494,LEN(N1494)-FIND("/",N1494))</f>
        <v>fiction</v>
      </c>
      <c r="S1494" s="10">
        <f>(((J1494/60)/60)/24)+DATE(1970,1,1)</f>
        <v>40682.884791666671</v>
      </c>
      <c r="T1494" s="10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t="e">
        <f>E1495/L1495</f>
        <v>#DIV/0!</v>
      </c>
      <c r="Q1495" t="str">
        <f>LEFT(N1495,FIND("/",N1495)-1)</f>
        <v>publishing</v>
      </c>
      <c r="R1495" t="str">
        <f>RIGHT(N1495,LEN(N1495)-FIND("/",N1495))</f>
        <v>fiction</v>
      </c>
      <c r="S1495" s="10">
        <f>(((J1495/60)/60)/24)+DATE(1970,1,1)</f>
        <v>41411.866608796299</v>
      </c>
      <c r="T1495" s="10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>
        <f>E1496/L1496</f>
        <v>40.454545454545453</v>
      </c>
      <c r="Q1496" t="str">
        <f>LEFT(N1496,FIND("/",N1496)-1)</f>
        <v>publishing</v>
      </c>
      <c r="R1496" t="str">
        <f>RIGHT(N1496,LEN(N1496)-FIND("/",N1496))</f>
        <v>fiction</v>
      </c>
      <c r="S1496" s="10">
        <f>(((J1496/60)/60)/24)+DATE(1970,1,1)</f>
        <v>42067.722372685181</v>
      </c>
      <c r="T1496" s="10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t="e">
        <f>E1497/L1497</f>
        <v>#DIV/0!</v>
      </c>
      <c r="Q1497" t="str">
        <f>LEFT(N1497,FIND("/",N1497)-1)</f>
        <v>publishing</v>
      </c>
      <c r="R1497" t="str">
        <f>RIGHT(N1497,LEN(N1497)-FIND("/",N1497))</f>
        <v>fiction</v>
      </c>
      <c r="S1497" s="10">
        <f>(((J1497/60)/60)/24)+DATE(1970,1,1)</f>
        <v>40752.789710648147</v>
      </c>
      <c r="T1497" s="10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t="e">
        <f>E1498/L1498</f>
        <v>#DIV/0!</v>
      </c>
      <c r="Q1498" t="str">
        <f>LEFT(N1498,FIND("/",N1498)-1)</f>
        <v>publishing</v>
      </c>
      <c r="R1498" t="str">
        <f>RIGHT(N1498,LEN(N1498)-FIND("/",N1498))</f>
        <v>fiction</v>
      </c>
      <c r="S1498" s="10">
        <f>(((J1498/60)/60)/24)+DATE(1970,1,1)</f>
        <v>41838.475219907406</v>
      </c>
      <c r="T1498" s="10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>
        <f>E1499/L1499</f>
        <v>1</v>
      </c>
      <c r="Q1499" t="str">
        <f>LEFT(N1499,FIND("/",N1499)-1)</f>
        <v>publishing</v>
      </c>
      <c r="R1499" t="str">
        <f>RIGHT(N1499,LEN(N1499)-FIND("/",N1499))</f>
        <v>fiction</v>
      </c>
      <c r="S1499" s="10">
        <f>(((J1499/60)/60)/24)+DATE(1970,1,1)</f>
        <v>41444.64261574074</v>
      </c>
      <c r="T1499" s="10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>
        <f>E1500/L1500</f>
        <v>19</v>
      </c>
      <c r="Q1500" t="str">
        <f>LEFT(N1500,FIND("/",N1500)-1)</f>
        <v>publishing</v>
      </c>
      <c r="R1500" t="str">
        <f>RIGHT(N1500,LEN(N1500)-FIND("/",N1500))</f>
        <v>fiction</v>
      </c>
      <c r="S1500" s="10">
        <f>(((J1500/60)/60)/24)+DATE(1970,1,1)</f>
        <v>41840.983541666668</v>
      </c>
      <c r="T1500" s="10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>
        <f>E1501/L1501</f>
        <v>5</v>
      </c>
      <c r="Q1501" t="str">
        <f>LEFT(N1501,FIND("/",N1501)-1)</f>
        <v>publishing</v>
      </c>
      <c r="R1501" t="str">
        <f>RIGHT(N1501,LEN(N1501)-FIND("/",N1501))</f>
        <v>fiction</v>
      </c>
      <c r="S1501" s="10">
        <f>(((J1501/60)/60)/24)+DATE(1970,1,1)</f>
        <v>42527.007326388892</v>
      </c>
      <c r="T1501" s="10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>
        <f>E1502/L1502</f>
        <v>46.733333333333334</v>
      </c>
      <c r="Q1502" t="str">
        <f>LEFT(N1502,FIND("/",N1502)-1)</f>
        <v>publishing</v>
      </c>
      <c r="R1502" t="str">
        <f>RIGHT(N1502,LEN(N1502)-FIND("/",N1502))</f>
        <v>fiction</v>
      </c>
      <c r="S1502" s="10">
        <f>(((J1502/60)/60)/24)+DATE(1970,1,1)</f>
        <v>41365.904594907406</v>
      </c>
      <c r="T1502" s="10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>
        <f>E1503/L1503</f>
        <v>97.731073446327684</v>
      </c>
      <c r="Q1503" t="str">
        <f>LEFT(N1503,FIND("/",N1503)-1)</f>
        <v>photography</v>
      </c>
      <c r="R1503" t="str">
        <f>RIGHT(N1503,LEN(N1503)-FIND("/",N1503))</f>
        <v>photobooks</v>
      </c>
      <c r="S1503" s="10">
        <f>(((J1503/60)/60)/24)+DATE(1970,1,1)</f>
        <v>42163.583599537036</v>
      </c>
      <c r="T1503" s="10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>
        <f>E1504/L1504</f>
        <v>67.835866261398181</v>
      </c>
      <c r="Q1504" t="str">
        <f>LEFT(N1504,FIND("/",N1504)-1)</f>
        <v>photography</v>
      </c>
      <c r="R1504" t="str">
        <f>RIGHT(N1504,LEN(N1504)-FIND("/",N1504))</f>
        <v>photobooks</v>
      </c>
      <c r="S1504" s="10">
        <f>(((J1504/60)/60)/24)+DATE(1970,1,1)</f>
        <v>42426.542592592596</v>
      </c>
      <c r="T1504" s="10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>
        <f>E1505/L1505</f>
        <v>56.98492957746479</v>
      </c>
      <c r="Q1505" t="str">
        <f>LEFT(N1505,FIND("/",N1505)-1)</f>
        <v>photography</v>
      </c>
      <c r="R1505" t="str">
        <f>RIGHT(N1505,LEN(N1505)-FIND("/",N1505))</f>
        <v>photobooks</v>
      </c>
      <c r="S1505" s="10">
        <f>(((J1505/60)/60)/24)+DATE(1970,1,1)</f>
        <v>42606.347233796296</v>
      </c>
      <c r="T1505" s="10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>
        <f>E1506/L1506</f>
        <v>67.159851301115239</v>
      </c>
      <c r="Q1506" t="str">
        <f>LEFT(N1506,FIND("/",N1506)-1)</f>
        <v>photography</v>
      </c>
      <c r="R1506" t="str">
        <f>RIGHT(N1506,LEN(N1506)-FIND("/",N1506))</f>
        <v>photobooks</v>
      </c>
      <c r="S1506" s="10">
        <f>(((J1506/60)/60)/24)+DATE(1970,1,1)</f>
        <v>41772.657685185186</v>
      </c>
      <c r="T1506" s="10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>
        <f>E1507/L1507</f>
        <v>48.037681159420288</v>
      </c>
      <c r="Q1507" t="str">
        <f>LEFT(N1507,FIND("/",N1507)-1)</f>
        <v>photography</v>
      </c>
      <c r="R1507" t="str">
        <f>RIGHT(N1507,LEN(N1507)-FIND("/",N1507))</f>
        <v>photobooks</v>
      </c>
      <c r="S1507" s="10">
        <f>(((J1507/60)/60)/24)+DATE(1970,1,1)</f>
        <v>42414.44332175926</v>
      </c>
      <c r="T1507" s="10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>
        <f>E1508/L1508</f>
        <v>38.860465116279073</v>
      </c>
      <c r="Q1508" t="str">
        <f>LEFT(N1508,FIND("/",N1508)-1)</f>
        <v>photography</v>
      </c>
      <c r="R1508" t="str">
        <f>RIGHT(N1508,LEN(N1508)-FIND("/",N1508))</f>
        <v>photobooks</v>
      </c>
      <c r="S1508" s="10">
        <f>(((J1508/60)/60)/24)+DATE(1970,1,1)</f>
        <v>41814.785925925928</v>
      </c>
      <c r="T1508" s="10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>
        <f>E1509/L1509</f>
        <v>78.181818181818187</v>
      </c>
      <c r="Q1509" t="str">
        <f>LEFT(N1509,FIND("/",N1509)-1)</f>
        <v>photography</v>
      </c>
      <c r="R1509" t="str">
        <f>RIGHT(N1509,LEN(N1509)-FIND("/",N1509))</f>
        <v>photobooks</v>
      </c>
      <c r="S1509" s="10">
        <f>(((J1509/60)/60)/24)+DATE(1970,1,1)</f>
        <v>40254.450335648151</v>
      </c>
      <c r="T1509" s="10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>
        <f>E1510/L1510</f>
        <v>97.113744075829388</v>
      </c>
      <c r="Q1510" t="str">
        <f>LEFT(N1510,FIND("/",N1510)-1)</f>
        <v>photography</v>
      </c>
      <c r="R1510" t="str">
        <f>RIGHT(N1510,LEN(N1510)-FIND("/",N1510))</f>
        <v>photobooks</v>
      </c>
      <c r="S1510" s="10">
        <f>(((J1510/60)/60)/24)+DATE(1970,1,1)</f>
        <v>41786.614363425928</v>
      </c>
      <c r="T1510" s="10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>
        <f>E1511/L1511</f>
        <v>110.39397959183674</v>
      </c>
      <c r="Q1511" t="str">
        <f>LEFT(N1511,FIND("/",N1511)-1)</f>
        <v>photography</v>
      </c>
      <c r="R1511" t="str">
        <f>RIGHT(N1511,LEN(N1511)-FIND("/",N1511))</f>
        <v>photobooks</v>
      </c>
      <c r="S1511" s="10">
        <f>(((J1511/60)/60)/24)+DATE(1970,1,1)</f>
        <v>42751.533391203702</v>
      </c>
      <c r="T1511" s="10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>
        <f>E1512/L1512</f>
        <v>39.91506172839506</v>
      </c>
      <c r="Q1512" t="str">
        <f>LEFT(N1512,FIND("/",N1512)-1)</f>
        <v>photography</v>
      </c>
      <c r="R1512" t="str">
        <f>RIGHT(N1512,LEN(N1512)-FIND("/",N1512))</f>
        <v>photobooks</v>
      </c>
      <c r="S1512" s="10">
        <f>(((J1512/60)/60)/24)+DATE(1970,1,1)</f>
        <v>41809.385162037033</v>
      </c>
      <c r="T1512" s="10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>
        <f>E1513/L1513</f>
        <v>75.975728155339809</v>
      </c>
      <c r="Q1513" t="str">
        <f>LEFT(N1513,FIND("/",N1513)-1)</f>
        <v>photography</v>
      </c>
      <c r="R1513" t="str">
        <f>RIGHT(N1513,LEN(N1513)-FIND("/",N1513))</f>
        <v>photobooks</v>
      </c>
      <c r="S1513" s="10">
        <f>(((J1513/60)/60)/24)+DATE(1970,1,1)</f>
        <v>42296.583379629628</v>
      </c>
      <c r="T1513" s="10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>
        <f>E1514/L1514</f>
        <v>58.379104477611939</v>
      </c>
      <c r="Q1514" t="str">
        <f>LEFT(N1514,FIND("/",N1514)-1)</f>
        <v>photography</v>
      </c>
      <c r="R1514" t="str">
        <f>RIGHT(N1514,LEN(N1514)-FIND("/",N1514))</f>
        <v>photobooks</v>
      </c>
      <c r="S1514" s="10">
        <f>(((J1514/60)/60)/24)+DATE(1970,1,1)</f>
        <v>42741.684479166666</v>
      </c>
      <c r="T1514" s="10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>
        <f>E1515/L1515</f>
        <v>55.82093023255814</v>
      </c>
      <c r="Q1515" t="str">
        <f>LEFT(N1515,FIND("/",N1515)-1)</f>
        <v>photography</v>
      </c>
      <c r="R1515" t="str">
        <f>RIGHT(N1515,LEN(N1515)-FIND("/",N1515))</f>
        <v>photobooks</v>
      </c>
      <c r="S1515" s="10">
        <f>(((J1515/60)/60)/24)+DATE(1970,1,1)</f>
        <v>41806.637337962966</v>
      </c>
      <c r="T1515" s="10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>
        <f>E1516/L1516</f>
        <v>151.24431818181819</v>
      </c>
      <c r="Q1516" t="str">
        <f>LEFT(N1516,FIND("/",N1516)-1)</f>
        <v>photography</v>
      </c>
      <c r="R1516" t="str">
        <f>RIGHT(N1516,LEN(N1516)-FIND("/",N1516))</f>
        <v>photobooks</v>
      </c>
      <c r="S1516" s="10">
        <f>(((J1516/60)/60)/24)+DATE(1970,1,1)</f>
        <v>42234.597685185188</v>
      </c>
      <c r="T1516" s="10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>
        <f>E1517/L1517</f>
        <v>849.67027027027029</v>
      </c>
      <c r="Q1517" t="str">
        <f>LEFT(N1517,FIND("/",N1517)-1)</f>
        <v>photography</v>
      </c>
      <c r="R1517" t="str">
        <f>RIGHT(N1517,LEN(N1517)-FIND("/",N1517))</f>
        <v>photobooks</v>
      </c>
      <c r="S1517" s="10">
        <f>(((J1517/60)/60)/24)+DATE(1970,1,1)</f>
        <v>42415.253437499996</v>
      </c>
      <c r="T1517" s="10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>
        <f>E1518/L1518</f>
        <v>159.24137931034483</v>
      </c>
      <c r="Q1518" t="str">
        <f>LEFT(N1518,FIND("/",N1518)-1)</f>
        <v>photography</v>
      </c>
      <c r="R1518" t="str">
        <f>RIGHT(N1518,LEN(N1518)-FIND("/",N1518))</f>
        <v>photobooks</v>
      </c>
      <c r="S1518" s="10">
        <f>(((J1518/60)/60)/24)+DATE(1970,1,1)</f>
        <v>42619.466342592597</v>
      </c>
      <c r="T1518" s="10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>
        <f>E1519/L1519</f>
        <v>39.507317073170732</v>
      </c>
      <c r="Q1519" t="str">
        <f>LEFT(N1519,FIND("/",N1519)-1)</f>
        <v>photography</v>
      </c>
      <c r="R1519" t="str">
        <f>RIGHT(N1519,LEN(N1519)-FIND("/",N1519))</f>
        <v>photobooks</v>
      </c>
      <c r="S1519" s="10">
        <f>(((J1519/60)/60)/24)+DATE(1970,1,1)</f>
        <v>41948.56658564815</v>
      </c>
      <c r="T1519" s="10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>
        <f>E1520/L1520</f>
        <v>130.52966101694915</v>
      </c>
      <c r="Q1520" t="str">
        <f>LEFT(N1520,FIND("/",N1520)-1)</f>
        <v>photography</v>
      </c>
      <c r="R1520" t="str">
        <f>RIGHT(N1520,LEN(N1520)-FIND("/",N1520))</f>
        <v>photobooks</v>
      </c>
      <c r="S1520" s="10">
        <f>(((J1520/60)/60)/24)+DATE(1970,1,1)</f>
        <v>41760.8200462963</v>
      </c>
      <c r="T1520" s="10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>
        <f>E1521/L1521</f>
        <v>64.156896551724131</v>
      </c>
      <c r="Q1521" t="str">
        <f>LEFT(N1521,FIND("/",N1521)-1)</f>
        <v>photography</v>
      </c>
      <c r="R1521" t="str">
        <f>RIGHT(N1521,LEN(N1521)-FIND("/",N1521))</f>
        <v>photobooks</v>
      </c>
      <c r="S1521" s="10">
        <f>(((J1521/60)/60)/24)+DATE(1970,1,1)</f>
        <v>41782.741701388892</v>
      </c>
      <c r="T1521" s="10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>
        <f>E1522/L1522</f>
        <v>111.52694610778443</v>
      </c>
      <c r="Q1522" t="str">
        <f>LEFT(N1522,FIND("/",N1522)-1)</f>
        <v>photography</v>
      </c>
      <c r="R1522" t="str">
        <f>RIGHT(N1522,LEN(N1522)-FIND("/",N1522))</f>
        <v>photobooks</v>
      </c>
      <c r="S1522" s="10">
        <f>(((J1522/60)/60)/24)+DATE(1970,1,1)</f>
        <v>41955.857789351852</v>
      </c>
      <c r="T1522" s="10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>
        <f>E1523/L1523</f>
        <v>170.44680851063831</v>
      </c>
      <c r="Q1523" t="str">
        <f>LEFT(N1523,FIND("/",N1523)-1)</f>
        <v>photography</v>
      </c>
      <c r="R1523" t="str">
        <f>RIGHT(N1523,LEN(N1523)-FIND("/",N1523))</f>
        <v>photobooks</v>
      </c>
      <c r="S1523" s="10">
        <f>(((J1523/60)/60)/24)+DATE(1970,1,1)</f>
        <v>42493.167719907404</v>
      </c>
      <c r="T1523" s="10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>
        <f>E1524/L1524</f>
        <v>133.7391592920354</v>
      </c>
      <c r="Q1524" t="str">
        <f>LEFT(N1524,FIND("/",N1524)-1)</f>
        <v>photography</v>
      </c>
      <c r="R1524" t="str">
        <f>RIGHT(N1524,LEN(N1524)-FIND("/",N1524))</f>
        <v>photobooks</v>
      </c>
      <c r="S1524" s="10">
        <f>(((J1524/60)/60)/24)+DATE(1970,1,1)</f>
        <v>41899.830312500002</v>
      </c>
      <c r="T1524" s="10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>
        <f>E1525/L1525</f>
        <v>95.834024896265561</v>
      </c>
      <c r="Q1525" t="str">
        <f>LEFT(N1525,FIND("/",N1525)-1)</f>
        <v>photography</v>
      </c>
      <c r="R1525" t="str">
        <f>RIGHT(N1525,LEN(N1525)-FIND("/",N1525))</f>
        <v>photobooks</v>
      </c>
      <c r="S1525" s="10">
        <f>(((J1525/60)/60)/24)+DATE(1970,1,1)</f>
        <v>41964.751342592594</v>
      </c>
      <c r="T1525" s="10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>
        <f>E1526/L1526</f>
        <v>221.78571428571428</v>
      </c>
      <c r="Q1526" t="str">
        <f>LEFT(N1526,FIND("/",N1526)-1)</f>
        <v>photography</v>
      </c>
      <c r="R1526" t="str">
        <f>RIGHT(N1526,LEN(N1526)-FIND("/",N1526))</f>
        <v>photobooks</v>
      </c>
      <c r="S1526" s="10">
        <f>(((J1526/60)/60)/24)+DATE(1970,1,1)</f>
        <v>42756.501041666663</v>
      </c>
      <c r="T1526" s="10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>
        <f>E1527/L1527</f>
        <v>32.315357142857138</v>
      </c>
      <c r="Q1527" t="str">
        <f>LEFT(N1527,FIND("/",N1527)-1)</f>
        <v>photography</v>
      </c>
      <c r="R1527" t="str">
        <f>RIGHT(N1527,LEN(N1527)-FIND("/",N1527))</f>
        <v>photobooks</v>
      </c>
      <c r="S1527" s="10">
        <f>(((J1527/60)/60)/24)+DATE(1970,1,1)</f>
        <v>42570.702986111108</v>
      </c>
      <c r="T1527" s="10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>
        <f>E1528/L1528</f>
        <v>98.839285714285708</v>
      </c>
      <c r="Q1528" t="str">
        <f>LEFT(N1528,FIND("/",N1528)-1)</f>
        <v>photography</v>
      </c>
      <c r="R1528" t="str">
        <f>RIGHT(N1528,LEN(N1528)-FIND("/",N1528))</f>
        <v>photobooks</v>
      </c>
      <c r="S1528" s="10">
        <f>(((J1528/60)/60)/24)+DATE(1970,1,1)</f>
        <v>42339.276006944448</v>
      </c>
      <c r="T1528" s="10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>
        <f>E1529/L1529</f>
        <v>55.222142857142863</v>
      </c>
      <c r="Q1529" t="str">
        <f>LEFT(N1529,FIND("/",N1529)-1)</f>
        <v>photography</v>
      </c>
      <c r="R1529" t="str">
        <f>RIGHT(N1529,LEN(N1529)-FIND("/",N1529))</f>
        <v>photobooks</v>
      </c>
      <c r="S1529" s="10">
        <f>(((J1529/60)/60)/24)+DATE(1970,1,1)</f>
        <v>42780.600532407407</v>
      </c>
      <c r="T1529" s="10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>
        <f>E1530/L1530</f>
        <v>52.793750000000003</v>
      </c>
      <c r="Q1530" t="str">
        <f>LEFT(N1530,FIND("/",N1530)-1)</f>
        <v>photography</v>
      </c>
      <c r="R1530" t="str">
        <f>RIGHT(N1530,LEN(N1530)-FIND("/",N1530))</f>
        <v>photobooks</v>
      </c>
      <c r="S1530" s="10">
        <f>(((J1530/60)/60)/24)+DATE(1970,1,1)</f>
        <v>42736.732893518521</v>
      </c>
      <c r="T1530" s="10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>
        <f>E1531/L1531</f>
        <v>135.66666666666666</v>
      </c>
      <c r="Q1531" t="str">
        <f>LEFT(N1531,FIND("/",N1531)-1)</f>
        <v>photography</v>
      </c>
      <c r="R1531" t="str">
        <f>RIGHT(N1531,LEN(N1531)-FIND("/",N1531))</f>
        <v>photobooks</v>
      </c>
      <c r="S1531" s="10">
        <f>(((J1531/60)/60)/24)+DATE(1970,1,1)</f>
        <v>42052.628703703704</v>
      </c>
      <c r="T1531" s="10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>
        <f>E1532/L1532</f>
        <v>53.991990846681922</v>
      </c>
      <c r="Q1532" t="str">
        <f>LEFT(N1532,FIND("/",N1532)-1)</f>
        <v>photography</v>
      </c>
      <c r="R1532" t="str">
        <f>RIGHT(N1532,LEN(N1532)-FIND("/",N1532))</f>
        <v>photobooks</v>
      </c>
      <c r="S1532" s="10">
        <f>(((J1532/60)/60)/24)+DATE(1970,1,1)</f>
        <v>42275.767303240747</v>
      </c>
      <c r="T1532" s="10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>
        <f>E1533/L1533</f>
        <v>56.643835616438359</v>
      </c>
      <c r="Q1533" t="str">
        <f>LEFT(N1533,FIND("/",N1533)-1)</f>
        <v>photography</v>
      </c>
      <c r="R1533" t="str">
        <f>RIGHT(N1533,LEN(N1533)-FIND("/",N1533))</f>
        <v>photobooks</v>
      </c>
      <c r="S1533" s="10">
        <f>(((J1533/60)/60)/24)+DATE(1970,1,1)</f>
        <v>41941.802384259259</v>
      </c>
      <c r="T1533" s="10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>
        <f>E1534/L1534</f>
        <v>82.316326530612244</v>
      </c>
      <c r="Q1534" t="str">
        <f>LEFT(N1534,FIND("/",N1534)-1)</f>
        <v>photography</v>
      </c>
      <c r="R1534" t="str">
        <f>RIGHT(N1534,LEN(N1534)-FIND("/",N1534))</f>
        <v>photobooks</v>
      </c>
      <c r="S1534" s="10">
        <f>(((J1534/60)/60)/24)+DATE(1970,1,1)</f>
        <v>42391.475289351853</v>
      </c>
      <c r="T1534" s="10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>
        <f>E1535/L1535</f>
        <v>88.26081081081081</v>
      </c>
      <c r="Q1535" t="str">
        <f>LEFT(N1535,FIND("/",N1535)-1)</f>
        <v>photography</v>
      </c>
      <c r="R1535" t="str">
        <f>RIGHT(N1535,LEN(N1535)-FIND("/",N1535))</f>
        <v>photobooks</v>
      </c>
      <c r="S1535" s="10">
        <f>(((J1535/60)/60)/24)+DATE(1970,1,1)</f>
        <v>42443.00204861111</v>
      </c>
      <c r="T1535" s="10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>
        <f>E1536/L1536</f>
        <v>84.905149051490511</v>
      </c>
      <c r="Q1536" t="str">
        <f>LEFT(N1536,FIND("/",N1536)-1)</f>
        <v>photography</v>
      </c>
      <c r="R1536" t="str">
        <f>RIGHT(N1536,LEN(N1536)-FIND("/",N1536))</f>
        <v>photobooks</v>
      </c>
      <c r="S1536" s="10">
        <f>(((J1536/60)/60)/24)+DATE(1970,1,1)</f>
        <v>42221.67432870371</v>
      </c>
      <c r="T1536" s="10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>
        <f>E1537/L1537</f>
        <v>48.154545454545456</v>
      </c>
      <c r="Q1537" t="str">
        <f>LEFT(N1537,FIND("/",N1537)-1)</f>
        <v>photography</v>
      </c>
      <c r="R1537" t="str">
        <f>RIGHT(N1537,LEN(N1537)-FIND("/",N1537))</f>
        <v>photobooks</v>
      </c>
      <c r="S1537" s="10">
        <f>(((J1537/60)/60)/24)+DATE(1970,1,1)</f>
        <v>42484.829062500001</v>
      </c>
      <c r="T1537" s="10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>
        <f>E1538/L1538</f>
        <v>66.015406593406595</v>
      </c>
      <c r="Q1538" t="str">
        <f>LEFT(N1538,FIND("/",N1538)-1)</f>
        <v>photography</v>
      </c>
      <c r="R1538" t="str">
        <f>RIGHT(N1538,LEN(N1538)-FIND("/",N1538))</f>
        <v>photobooks</v>
      </c>
      <c r="S1538" s="10">
        <f>(((J1538/60)/60)/24)+DATE(1970,1,1)</f>
        <v>42213.802199074074</v>
      </c>
      <c r="T1538" s="10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>
        <f>E1539/L1539</f>
        <v>96.375</v>
      </c>
      <c r="Q1539" t="str">
        <f>LEFT(N1539,FIND("/",N1539)-1)</f>
        <v>photography</v>
      </c>
      <c r="R1539" t="str">
        <f>RIGHT(N1539,LEN(N1539)-FIND("/",N1539))</f>
        <v>photobooks</v>
      </c>
      <c r="S1539" s="10">
        <f>(((J1539/60)/60)/24)+DATE(1970,1,1)</f>
        <v>42552.315127314811</v>
      </c>
      <c r="T1539" s="10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>
        <f>E1540/L1540</f>
        <v>156.17391304347825</v>
      </c>
      <c r="Q1540" t="str">
        <f>LEFT(N1540,FIND("/",N1540)-1)</f>
        <v>photography</v>
      </c>
      <c r="R1540" t="str">
        <f>RIGHT(N1540,LEN(N1540)-FIND("/",N1540))</f>
        <v>photobooks</v>
      </c>
      <c r="S1540" s="10">
        <f>(((J1540/60)/60)/24)+DATE(1970,1,1)</f>
        <v>41981.782060185185</v>
      </c>
      <c r="T1540" s="10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>
        <f>E1541/L1541</f>
        <v>95.764859154929582</v>
      </c>
      <c r="Q1541" t="str">
        <f>LEFT(N1541,FIND("/",N1541)-1)</f>
        <v>photography</v>
      </c>
      <c r="R1541" t="str">
        <f>RIGHT(N1541,LEN(N1541)-FIND("/",N1541))</f>
        <v>photobooks</v>
      </c>
      <c r="S1541" s="10">
        <f>(((J1541/60)/60)/24)+DATE(1970,1,1)</f>
        <v>42705.919201388882</v>
      </c>
      <c r="T1541" s="10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>
        <f>E1542/L1542</f>
        <v>180.40816326530611</v>
      </c>
      <c r="Q1542" t="str">
        <f>LEFT(N1542,FIND("/",N1542)-1)</f>
        <v>photography</v>
      </c>
      <c r="R1542" t="str">
        <f>RIGHT(N1542,LEN(N1542)-FIND("/",N1542))</f>
        <v>photobooks</v>
      </c>
      <c r="S1542" s="10">
        <f>(((J1542/60)/60)/24)+DATE(1970,1,1)</f>
        <v>41939.00712962963</v>
      </c>
      <c r="T1542" s="10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>
        <f>E1543/L1543</f>
        <v>3</v>
      </c>
      <c r="Q1543" t="str">
        <f>LEFT(N1543,FIND("/",N1543)-1)</f>
        <v>photography</v>
      </c>
      <c r="R1543" t="str">
        <f>RIGHT(N1543,LEN(N1543)-FIND("/",N1543))</f>
        <v>nature</v>
      </c>
      <c r="S1543" s="10">
        <f>(((J1543/60)/60)/24)+DATE(1970,1,1)</f>
        <v>41974.712245370371</v>
      </c>
      <c r="T1543" s="10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>
        <f>E1544/L1544</f>
        <v>20</v>
      </c>
      <c r="Q1544" t="str">
        <f>LEFT(N1544,FIND("/",N1544)-1)</f>
        <v>photography</v>
      </c>
      <c r="R1544" t="str">
        <f>RIGHT(N1544,LEN(N1544)-FIND("/",N1544))</f>
        <v>nature</v>
      </c>
      <c r="S1544" s="10">
        <f>(((J1544/60)/60)/24)+DATE(1970,1,1)</f>
        <v>42170.996527777781</v>
      </c>
      <c r="T1544" s="10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>
        <f>E1545/L1545</f>
        <v>10</v>
      </c>
      <c r="Q1545" t="str">
        <f>LEFT(N1545,FIND("/",N1545)-1)</f>
        <v>photography</v>
      </c>
      <c r="R1545" t="str">
        <f>RIGHT(N1545,LEN(N1545)-FIND("/",N1545))</f>
        <v>nature</v>
      </c>
      <c r="S1545" s="10">
        <f>(((J1545/60)/60)/24)+DATE(1970,1,1)</f>
        <v>41935.509652777779</v>
      </c>
      <c r="T1545" s="10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t="e">
        <f>E1546/L1546</f>
        <v>#DIV/0!</v>
      </c>
      <c r="Q1546" t="str">
        <f>LEFT(N1546,FIND("/",N1546)-1)</f>
        <v>photography</v>
      </c>
      <c r="R1546" t="str">
        <f>RIGHT(N1546,LEN(N1546)-FIND("/",N1546))</f>
        <v>nature</v>
      </c>
      <c r="S1546" s="10">
        <f>(((J1546/60)/60)/24)+DATE(1970,1,1)</f>
        <v>42053.051203703704</v>
      </c>
      <c r="T1546" s="10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>
        <f>E1547/L1547</f>
        <v>1</v>
      </c>
      <c r="Q1547" t="str">
        <f>LEFT(N1547,FIND("/",N1547)-1)</f>
        <v>photography</v>
      </c>
      <c r="R1547" t="str">
        <f>RIGHT(N1547,LEN(N1547)-FIND("/",N1547))</f>
        <v>nature</v>
      </c>
      <c r="S1547" s="10">
        <f>(((J1547/60)/60)/24)+DATE(1970,1,1)</f>
        <v>42031.884652777779</v>
      </c>
      <c r="T1547" s="10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>
        <f>E1548/L1548</f>
        <v>26.272727272727273</v>
      </c>
      <c r="Q1548" t="str">
        <f>LEFT(N1548,FIND("/",N1548)-1)</f>
        <v>photography</v>
      </c>
      <c r="R1548" t="str">
        <f>RIGHT(N1548,LEN(N1548)-FIND("/",N1548))</f>
        <v>nature</v>
      </c>
      <c r="S1548" s="10">
        <f>(((J1548/60)/60)/24)+DATE(1970,1,1)</f>
        <v>41839.212951388887</v>
      </c>
      <c r="T1548" s="10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t="e">
        <f>E1549/L1549</f>
        <v>#DIV/0!</v>
      </c>
      <c r="Q1549" t="str">
        <f>LEFT(N1549,FIND("/",N1549)-1)</f>
        <v>photography</v>
      </c>
      <c r="R1549" t="str">
        <f>RIGHT(N1549,LEN(N1549)-FIND("/",N1549))</f>
        <v>nature</v>
      </c>
      <c r="S1549" s="10">
        <f>(((J1549/60)/60)/24)+DATE(1970,1,1)</f>
        <v>42782.426875000005</v>
      </c>
      <c r="T1549" s="10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>
        <f>E1550/L1550</f>
        <v>60</v>
      </c>
      <c r="Q1550" t="str">
        <f>LEFT(N1550,FIND("/",N1550)-1)</f>
        <v>photography</v>
      </c>
      <c r="R1550" t="str">
        <f>RIGHT(N1550,LEN(N1550)-FIND("/",N1550))</f>
        <v>nature</v>
      </c>
      <c r="S1550" s="10">
        <f>(((J1550/60)/60)/24)+DATE(1970,1,1)</f>
        <v>42286.88217592593</v>
      </c>
      <c r="T1550" s="10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>
        <f>E1551/L1551</f>
        <v>28.333333333333332</v>
      </c>
      <c r="Q1551" t="str">
        <f>LEFT(N1551,FIND("/",N1551)-1)</f>
        <v>photography</v>
      </c>
      <c r="R1551" t="str">
        <f>RIGHT(N1551,LEN(N1551)-FIND("/",N1551))</f>
        <v>nature</v>
      </c>
      <c r="S1551" s="10">
        <f>(((J1551/60)/60)/24)+DATE(1970,1,1)</f>
        <v>42281.136099537034</v>
      </c>
      <c r="T1551" s="10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>
        <f>E1552/L1552</f>
        <v>14.428571428571429</v>
      </c>
      <c r="Q1552" t="str">
        <f>LEFT(N1552,FIND("/",N1552)-1)</f>
        <v>photography</v>
      </c>
      <c r="R1552" t="str">
        <f>RIGHT(N1552,LEN(N1552)-FIND("/",N1552))</f>
        <v>nature</v>
      </c>
      <c r="S1552" s="10">
        <f>(((J1552/60)/60)/24)+DATE(1970,1,1)</f>
        <v>42472.449467592596</v>
      </c>
      <c r="T1552" s="10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t="e">
        <f>E1553/L1553</f>
        <v>#DIV/0!</v>
      </c>
      <c r="Q1553" t="str">
        <f>LEFT(N1553,FIND("/",N1553)-1)</f>
        <v>photography</v>
      </c>
      <c r="R1553" t="str">
        <f>RIGHT(N1553,LEN(N1553)-FIND("/",N1553))</f>
        <v>nature</v>
      </c>
      <c r="S1553" s="10">
        <f>(((J1553/60)/60)/24)+DATE(1970,1,1)</f>
        <v>42121.824525462958</v>
      </c>
      <c r="T1553" s="10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>
        <f>E1554/L1554</f>
        <v>132.1875</v>
      </c>
      <c r="Q1554" t="str">
        <f>LEFT(N1554,FIND("/",N1554)-1)</f>
        <v>photography</v>
      </c>
      <c r="R1554" t="str">
        <f>RIGHT(N1554,LEN(N1554)-FIND("/",N1554))</f>
        <v>nature</v>
      </c>
      <c r="S1554" s="10">
        <f>(((J1554/60)/60)/24)+DATE(1970,1,1)</f>
        <v>41892.688750000001</v>
      </c>
      <c r="T1554" s="10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t="e">
        <f>E1555/L1555</f>
        <v>#DIV/0!</v>
      </c>
      <c r="Q1555" t="str">
        <f>LEFT(N1555,FIND("/",N1555)-1)</f>
        <v>photography</v>
      </c>
      <c r="R1555" t="str">
        <f>RIGHT(N1555,LEN(N1555)-FIND("/",N1555))</f>
        <v>nature</v>
      </c>
      <c r="S1555" s="10">
        <f>(((J1555/60)/60)/24)+DATE(1970,1,1)</f>
        <v>42219.282951388886</v>
      </c>
      <c r="T1555" s="10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t="e">
        <f>E1556/L1556</f>
        <v>#DIV/0!</v>
      </c>
      <c r="Q1556" t="str">
        <f>LEFT(N1556,FIND("/",N1556)-1)</f>
        <v>photography</v>
      </c>
      <c r="R1556" t="str">
        <f>RIGHT(N1556,LEN(N1556)-FIND("/",N1556))</f>
        <v>nature</v>
      </c>
      <c r="S1556" s="10">
        <f>(((J1556/60)/60)/24)+DATE(1970,1,1)</f>
        <v>42188.252199074079</v>
      </c>
      <c r="T1556" s="10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t="e">
        <f>E1557/L1557</f>
        <v>#DIV/0!</v>
      </c>
      <c r="Q1557" t="str">
        <f>LEFT(N1557,FIND("/",N1557)-1)</f>
        <v>photography</v>
      </c>
      <c r="R1557" t="str">
        <f>RIGHT(N1557,LEN(N1557)-FIND("/",N1557))</f>
        <v>nature</v>
      </c>
      <c r="S1557" s="10">
        <f>(((J1557/60)/60)/24)+DATE(1970,1,1)</f>
        <v>42241.613796296297</v>
      </c>
      <c r="T1557" s="10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>
        <f>E1558/L1558</f>
        <v>56.416666666666664</v>
      </c>
      <c r="Q1558" t="str">
        <f>LEFT(N1558,FIND("/",N1558)-1)</f>
        <v>photography</v>
      </c>
      <c r="R1558" t="str">
        <f>RIGHT(N1558,LEN(N1558)-FIND("/",N1558))</f>
        <v>nature</v>
      </c>
      <c r="S1558" s="10">
        <f>(((J1558/60)/60)/24)+DATE(1970,1,1)</f>
        <v>42525.153055555551</v>
      </c>
      <c r="T1558" s="10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>
        <f>E1559/L1559</f>
        <v>100</v>
      </c>
      <c r="Q1559" t="str">
        <f>LEFT(N1559,FIND("/",N1559)-1)</f>
        <v>photography</v>
      </c>
      <c r="R1559" t="str">
        <f>RIGHT(N1559,LEN(N1559)-FIND("/",N1559))</f>
        <v>nature</v>
      </c>
      <c r="S1559" s="10">
        <f>(((J1559/60)/60)/24)+DATE(1970,1,1)</f>
        <v>41871.65315972222</v>
      </c>
      <c r="T1559" s="10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>
        <f>E1560/L1560</f>
        <v>11.666666666666666</v>
      </c>
      <c r="Q1560" t="str">
        <f>LEFT(N1560,FIND("/",N1560)-1)</f>
        <v>photography</v>
      </c>
      <c r="R1560" t="str">
        <f>RIGHT(N1560,LEN(N1560)-FIND("/",N1560))</f>
        <v>nature</v>
      </c>
      <c r="S1560" s="10">
        <f>(((J1560/60)/60)/24)+DATE(1970,1,1)</f>
        <v>42185.397673611107</v>
      </c>
      <c r="T1560" s="10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>
        <f>E1561/L1561</f>
        <v>50</v>
      </c>
      <c r="Q1561" t="str">
        <f>LEFT(N1561,FIND("/",N1561)-1)</f>
        <v>photography</v>
      </c>
      <c r="R1561" t="str">
        <f>RIGHT(N1561,LEN(N1561)-FIND("/",N1561))</f>
        <v>nature</v>
      </c>
      <c r="S1561" s="10">
        <f>(((J1561/60)/60)/24)+DATE(1970,1,1)</f>
        <v>42108.05322916666</v>
      </c>
      <c r="T1561" s="10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>
        <f>E1562/L1562</f>
        <v>23.5</v>
      </c>
      <c r="Q1562" t="str">
        <f>LEFT(N1562,FIND("/",N1562)-1)</f>
        <v>photography</v>
      </c>
      <c r="R1562" t="str">
        <f>RIGHT(N1562,LEN(N1562)-FIND("/",N1562))</f>
        <v>nature</v>
      </c>
      <c r="S1562" s="10">
        <f>(((J1562/60)/60)/24)+DATE(1970,1,1)</f>
        <v>41936.020752314813</v>
      </c>
      <c r="T1562" s="10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>
        <f>E1563/L1563</f>
        <v>67</v>
      </c>
      <c r="Q1563" t="str">
        <f>LEFT(N1563,FIND("/",N1563)-1)</f>
        <v>publishing</v>
      </c>
      <c r="R1563" t="str">
        <f>RIGHT(N1563,LEN(N1563)-FIND("/",N1563))</f>
        <v>art books</v>
      </c>
      <c r="S1563" s="10">
        <f>(((J1563/60)/60)/24)+DATE(1970,1,1)</f>
        <v>41555.041701388887</v>
      </c>
      <c r="T1563" s="10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t="e">
        <f>E1564/L1564</f>
        <v>#DIV/0!</v>
      </c>
      <c r="Q1564" t="str">
        <f>LEFT(N1564,FIND("/",N1564)-1)</f>
        <v>publishing</v>
      </c>
      <c r="R1564" t="str">
        <f>RIGHT(N1564,LEN(N1564)-FIND("/",N1564))</f>
        <v>art books</v>
      </c>
      <c r="S1564" s="10">
        <f>(((J1564/60)/60)/24)+DATE(1970,1,1)</f>
        <v>40079.566157407404</v>
      </c>
      <c r="T1564" s="10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>
        <f>E1565/L1565</f>
        <v>42.5</v>
      </c>
      <c r="Q1565" t="str">
        <f>LEFT(N1565,FIND("/",N1565)-1)</f>
        <v>publishing</v>
      </c>
      <c r="R1565" t="str">
        <f>RIGHT(N1565,LEN(N1565)-FIND("/",N1565))</f>
        <v>art books</v>
      </c>
      <c r="S1565" s="10">
        <f>(((J1565/60)/60)/24)+DATE(1970,1,1)</f>
        <v>41652.742488425924</v>
      </c>
      <c r="T1565" s="10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>
        <f>E1566/L1566</f>
        <v>10</v>
      </c>
      <c r="Q1566" t="str">
        <f>LEFT(N1566,FIND("/",N1566)-1)</f>
        <v>publishing</v>
      </c>
      <c r="R1566" t="str">
        <f>RIGHT(N1566,LEN(N1566)-FIND("/",N1566))</f>
        <v>art books</v>
      </c>
      <c r="S1566" s="10">
        <f>(((J1566/60)/60)/24)+DATE(1970,1,1)</f>
        <v>42121.367002314815</v>
      </c>
      <c r="T1566" s="10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>
        <f>E1567/L1567</f>
        <v>100</v>
      </c>
      <c r="Q1567" t="str">
        <f>LEFT(N1567,FIND("/",N1567)-1)</f>
        <v>publishing</v>
      </c>
      <c r="R1567" t="str">
        <f>RIGHT(N1567,LEN(N1567)-FIND("/",N1567))</f>
        <v>art books</v>
      </c>
      <c r="S1567" s="10">
        <f>(((J1567/60)/60)/24)+DATE(1970,1,1)</f>
        <v>40672.729872685188</v>
      </c>
      <c r="T1567" s="10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>
        <f>E1568/L1568</f>
        <v>108.05084745762711</v>
      </c>
      <c r="Q1568" t="str">
        <f>LEFT(N1568,FIND("/",N1568)-1)</f>
        <v>publishing</v>
      </c>
      <c r="R1568" t="str">
        <f>RIGHT(N1568,LEN(N1568)-FIND("/",N1568))</f>
        <v>art books</v>
      </c>
      <c r="S1568" s="10">
        <f>(((J1568/60)/60)/24)+DATE(1970,1,1)</f>
        <v>42549.916712962964</v>
      </c>
      <c r="T1568" s="10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>
        <f>E1569/L1569</f>
        <v>26.923076923076923</v>
      </c>
      <c r="Q1569" t="str">
        <f>LEFT(N1569,FIND("/",N1569)-1)</f>
        <v>publishing</v>
      </c>
      <c r="R1569" t="str">
        <f>RIGHT(N1569,LEN(N1569)-FIND("/",N1569))</f>
        <v>art books</v>
      </c>
      <c r="S1569" s="10">
        <f>(((J1569/60)/60)/24)+DATE(1970,1,1)</f>
        <v>41671.936863425923</v>
      </c>
      <c r="T1569" s="10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>
        <f>E1570/L1570</f>
        <v>155</v>
      </c>
      <c r="Q1570" t="str">
        <f>LEFT(N1570,FIND("/",N1570)-1)</f>
        <v>publishing</v>
      </c>
      <c r="R1570" t="str">
        <f>RIGHT(N1570,LEN(N1570)-FIND("/",N1570))</f>
        <v>art books</v>
      </c>
      <c r="S1570" s="10">
        <f>(((J1570/60)/60)/24)+DATE(1970,1,1)</f>
        <v>41962.062326388885</v>
      </c>
      <c r="T1570" s="10">
        <f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t="e">
        <f>E1571/L1571</f>
        <v>#DIV/0!</v>
      </c>
      <c r="Q1571" t="str">
        <f>LEFT(N1571,FIND("/",N1571)-1)</f>
        <v>publishing</v>
      </c>
      <c r="R1571" t="str">
        <f>RIGHT(N1571,LEN(N1571)-FIND("/",N1571))</f>
        <v>art books</v>
      </c>
      <c r="S1571" s="10">
        <f>(((J1571/60)/60)/24)+DATE(1970,1,1)</f>
        <v>41389.679560185185</v>
      </c>
      <c r="T1571" s="10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>
        <f>E1572/L1572</f>
        <v>47.769230769230766</v>
      </c>
      <c r="Q1572" t="str">
        <f>LEFT(N1572,FIND("/",N1572)-1)</f>
        <v>publishing</v>
      </c>
      <c r="R1572" t="str">
        <f>RIGHT(N1572,LEN(N1572)-FIND("/",N1572))</f>
        <v>art books</v>
      </c>
      <c r="S1572" s="10">
        <f>(((J1572/60)/60)/24)+DATE(1970,1,1)</f>
        <v>42438.813449074078</v>
      </c>
      <c r="T1572" s="10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>
        <f>E1573/L1573</f>
        <v>20</v>
      </c>
      <c r="Q1573" t="str">
        <f>LEFT(N1573,FIND("/",N1573)-1)</f>
        <v>publishing</v>
      </c>
      <c r="R1573" t="str">
        <f>RIGHT(N1573,LEN(N1573)-FIND("/",N1573))</f>
        <v>art books</v>
      </c>
      <c r="S1573" s="10">
        <f>(((J1573/60)/60)/24)+DATE(1970,1,1)</f>
        <v>42144.769479166673</v>
      </c>
      <c r="T1573" s="10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>
        <f>E1574/L1574</f>
        <v>41.666666666666664</v>
      </c>
      <c r="Q1574" t="str">
        <f>LEFT(N1574,FIND("/",N1574)-1)</f>
        <v>publishing</v>
      </c>
      <c r="R1574" t="str">
        <f>RIGHT(N1574,LEN(N1574)-FIND("/",N1574))</f>
        <v>art books</v>
      </c>
      <c r="S1574" s="10">
        <f>(((J1574/60)/60)/24)+DATE(1970,1,1)</f>
        <v>42404.033090277779</v>
      </c>
      <c r="T1574" s="10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>
        <f>E1575/L1575</f>
        <v>74.333333333333329</v>
      </c>
      <c r="Q1575" t="str">
        <f>LEFT(N1575,FIND("/",N1575)-1)</f>
        <v>publishing</v>
      </c>
      <c r="R1575" t="str">
        <f>RIGHT(N1575,LEN(N1575)-FIND("/",N1575))</f>
        <v>art books</v>
      </c>
      <c r="S1575" s="10">
        <f>(((J1575/60)/60)/24)+DATE(1970,1,1)</f>
        <v>42786.000023148154</v>
      </c>
      <c r="T1575" s="10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>
        <f>E1576/L1576</f>
        <v>84.333333333333329</v>
      </c>
      <c r="Q1576" t="str">
        <f>LEFT(N1576,FIND("/",N1576)-1)</f>
        <v>publishing</v>
      </c>
      <c r="R1576" t="str">
        <f>RIGHT(N1576,LEN(N1576)-FIND("/",N1576))</f>
        <v>art books</v>
      </c>
      <c r="S1576" s="10">
        <f>(((J1576/60)/60)/24)+DATE(1970,1,1)</f>
        <v>42017.927418981482</v>
      </c>
      <c r="T1576" s="10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>
        <f>E1577/L1577</f>
        <v>65.457142857142856</v>
      </c>
      <c r="Q1577" t="str">
        <f>LEFT(N1577,FIND("/",N1577)-1)</f>
        <v>publishing</v>
      </c>
      <c r="R1577" t="str">
        <f>RIGHT(N1577,LEN(N1577)-FIND("/",N1577))</f>
        <v>art books</v>
      </c>
      <c r="S1577" s="10">
        <f>(((J1577/60)/60)/24)+DATE(1970,1,1)</f>
        <v>41799.524259259262</v>
      </c>
      <c r="T1577" s="10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>
        <f>E1578/L1578</f>
        <v>65</v>
      </c>
      <c r="Q1578" t="str">
        <f>LEFT(N1578,FIND("/",N1578)-1)</f>
        <v>publishing</v>
      </c>
      <c r="R1578" t="str">
        <f>RIGHT(N1578,LEN(N1578)-FIND("/",N1578))</f>
        <v>art books</v>
      </c>
      <c r="S1578" s="10">
        <f>(((J1578/60)/60)/24)+DATE(1970,1,1)</f>
        <v>42140.879259259258</v>
      </c>
      <c r="T1578" s="10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>
        <f>E1579/L1579</f>
        <v>27.5</v>
      </c>
      <c r="Q1579" t="str">
        <f>LEFT(N1579,FIND("/",N1579)-1)</f>
        <v>publishing</v>
      </c>
      <c r="R1579" t="str">
        <f>RIGHT(N1579,LEN(N1579)-FIND("/",N1579))</f>
        <v>art books</v>
      </c>
      <c r="S1579" s="10">
        <f>(((J1579/60)/60)/24)+DATE(1970,1,1)</f>
        <v>41054.847777777781</v>
      </c>
      <c r="T1579" s="10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>
        <f>E1580/L1580</f>
        <v>51.25</v>
      </c>
      <c r="Q1580" t="str">
        <f>LEFT(N1580,FIND("/",N1580)-1)</f>
        <v>publishing</v>
      </c>
      <c r="R1580" t="str">
        <f>RIGHT(N1580,LEN(N1580)-FIND("/",N1580))</f>
        <v>art books</v>
      </c>
      <c r="S1580" s="10">
        <f>(((J1580/60)/60)/24)+DATE(1970,1,1)</f>
        <v>40399.065868055557</v>
      </c>
      <c r="T1580" s="10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>
        <f>E1581/L1581</f>
        <v>14</v>
      </c>
      <c r="Q1581" t="str">
        <f>LEFT(N1581,FIND("/",N1581)-1)</f>
        <v>publishing</v>
      </c>
      <c r="R1581" t="str">
        <f>RIGHT(N1581,LEN(N1581)-FIND("/",N1581))</f>
        <v>art books</v>
      </c>
      <c r="S1581" s="10">
        <f>(((J1581/60)/60)/24)+DATE(1970,1,1)</f>
        <v>41481.996423611112</v>
      </c>
      <c r="T1581" s="10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t="e">
        <f>E1582/L1582</f>
        <v>#DIV/0!</v>
      </c>
      <c r="Q1582" t="str">
        <f>LEFT(N1582,FIND("/",N1582)-1)</f>
        <v>publishing</v>
      </c>
      <c r="R1582" t="str">
        <f>RIGHT(N1582,LEN(N1582)-FIND("/",N1582))</f>
        <v>art books</v>
      </c>
      <c r="S1582" s="10">
        <f>(((J1582/60)/60)/24)+DATE(1970,1,1)</f>
        <v>40990.050069444449</v>
      </c>
      <c r="T1582" s="10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>
        <f>E1583/L1583</f>
        <v>5</v>
      </c>
      <c r="Q1583" t="str">
        <f>LEFT(N1583,FIND("/",N1583)-1)</f>
        <v>photography</v>
      </c>
      <c r="R1583" t="str">
        <f>RIGHT(N1583,LEN(N1583)-FIND("/",N1583))</f>
        <v>places</v>
      </c>
      <c r="S1583" s="10">
        <f>(((J1583/60)/60)/24)+DATE(1970,1,1)</f>
        <v>42325.448958333334</v>
      </c>
      <c r="T1583" s="10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>
        <f>E1584/L1584</f>
        <v>31</v>
      </c>
      <c r="Q1584" t="str">
        <f>LEFT(N1584,FIND("/",N1584)-1)</f>
        <v>photography</v>
      </c>
      <c r="R1584" t="str">
        <f>RIGHT(N1584,LEN(N1584)-FIND("/",N1584))</f>
        <v>places</v>
      </c>
      <c r="S1584" s="10">
        <f>(((J1584/60)/60)/24)+DATE(1970,1,1)</f>
        <v>42246.789965277778</v>
      </c>
      <c r="T1584" s="10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>
        <f>E1585/L1585</f>
        <v>15</v>
      </c>
      <c r="Q1585" t="str">
        <f>LEFT(N1585,FIND("/",N1585)-1)</f>
        <v>photography</v>
      </c>
      <c r="R1585" t="str">
        <f>RIGHT(N1585,LEN(N1585)-FIND("/",N1585))</f>
        <v>places</v>
      </c>
      <c r="S1585" s="10">
        <f>(((J1585/60)/60)/24)+DATE(1970,1,1)</f>
        <v>41877.904988425929</v>
      </c>
      <c r="T1585" s="10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t="e">
        <f>E1586/L1586</f>
        <v>#DIV/0!</v>
      </c>
      <c r="Q1586" t="str">
        <f>LEFT(N1586,FIND("/",N1586)-1)</f>
        <v>photography</v>
      </c>
      <c r="R1586" t="str">
        <f>RIGHT(N1586,LEN(N1586)-FIND("/",N1586))</f>
        <v>places</v>
      </c>
      <c r="S1586" s="10">
        <f>(((J1586/60)/60)/24)+DATE(1970,1,1)</f>
        <v>41779.649317129632</v>
      </c>
      <c r="T1586" s="10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>
        <f>E1587/L1587</f>
        <v>131.66666666666666</v>
      </c>
      <c r="Q1587" t="str">
        <f>LEFT(N1587,FIND("/",N1587)-1)</f>
        <v>photography</v>
      </c>
      <c r="R1587" t="str">
        <f>RIGHT(N1587,LEN(N1587)-FIND("/",N1587))</f>
        <v>places</v>
      </c>
      <c r="S1587" s="10">
        <f>(((J1587/60)/60)/24)+DATE(1970,1,1)</f>
        <v>42707.895462962959</v>
      </c>
      <c r="T1587" s="10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t="e">
        <f>E1588/L1588</f>
        <v>#DIV/0!</v>
      </c>
      <c r="Q1588" t="str">
        <f>LEFT(N1588,FIND("/",N1588)-1)</f>
        <v>photography</v>
      </c>
      <c r="R1588" t="str">
        <f>RIGHT(N1588,LEN(N1588)-FIND("/",N1588))</f>
        <v>places</v>
      </c>
      <c r="S1588" s="10">
        <f>(((J1588/60)/60)/24)+DATE(1970,1,1)</f>
        <v>42069.104421296302</v>
      </c>
      <c r="T1588" s="10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>
        <f>E1589/L1589</f>
        <v>1</v>
      </c>
      <c r="Q1589" t="str">
        <f>LEFT(N1589,FIND("/",N1589)-1)</f>
        <v>photography</v>
      </c>
      <c r="R1589" t="str">
        <f>RIGHT(N1589,LEN(N1589)-FIND("/",N1589))</f>
        <v>places</v>
      </c>
      <c r="S1589" s="10">
        <f>(((J1589/60)/60)/24)+DATE(1970,1,1)</f>
        <v>41956.950983796298</v>
      </c>
      <c r="T1589" s="10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t="e">
        <f>E1590/L1590</f>
        <v>#DIV/0!</v>
      </c>
      <c r="Q1590" t="str">
        <f>LEFT(N1590,FIND("/",N1590)-1)</f>
        <v>photography</v>
      </c>
      <c r="R1590" t="str">
        <f>RIGHT(N1590,LEN(N1590)-FIND("/",N1590))</f>
        <v>places</v>
      </c>
      <c r="S1590" s="10">
        <f>(((J1590/60)/60)/24)+DATE(1970,1,1)</f>
        <v>42005.24998842593</v>
      </c>
      <c r="T1590" s="10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t="e">
        <f>E1591/L1591</f>
        <v>#DIV/0!</v>
      </c>
      <c r="Q1591" t="str">
        <f>LEFT(N1591,FIND("/",N1591)-1)</f>
        <v>photography</v>
      </c>
      <c r="R1591" t="str">
        <f>RIGHT(N1591,LEN(N1591)-FIND("/",N1591))</f>
        <v>places</v>
      </c>
      <c r="S1591" s="10">
        <f>(((J1591/60)/60)/24)+DATE(1970,1,1)</f>
        <v>42256.984791666662</v>
      </c>
      <c r="T1591" s="10">
        <f>(((I1591/60)/60)/24)+DATE(1970,1,1)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>
        <f>E1592/L1592</f>
        <v>510</v>
      </c>
      <c r="Q1592" t="str">
        <f>LEFT(N1592,FIND("/",N1592)-1)</f>
        <v>photography</v>
      </c>
      <c r="R1592" t="str">
        <f>RIGHT(N1592,LEN(N1592)-FIND("/",N1592))</f>
        <v>places</v>
      </c>
      <c r="S1592" s="10">
        <f>(((J1592/60)/60)/24)+DATE(1970,1,1)</f>
        <v>42240.857222222221</v>
      </c>
      <c r="T1592" s="10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>
        <f>E1593/L1593</f>
        <v>44.478260869565219</v>
      </c>
      <c r="Q1593" t="str">
        <f>LEFT(N1593,FIND("/",N1593)-1)</f>
        <v>photography</v>
      </c>
      <c r="R1593" t="str">
        <f>RIGHT(N1593,LEN(N1593)-FIND("/",N1593))</f>
        <v>places</v>
      </c>
      <c r="S1593" s="10">
        <f>(((J1593/60)/60)/24)+DATE(1970,1,1)</f>
        <v>42433.726168981477</v>
      </c>
      <c r="T1593" s="10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t="e">
        <f>E1594/L1594</f>
        <v>#DIV/0!</v>
      </c>
      <c r="Q1594" t="str">
        <f>LEFT(N1594,FIND("/",N1594)-1)</f>
        <v>photography</v>
      </c>
      <c r="R1594" t="str">
        <f>RIGHT(N1594,LEN(N1594)-FIND("/",N1594))</f>
        <v>places</v>
      </c>
      <c r="S1594" s="10">
        <f>(((J1594/60)/60)/24)+DATE(1970,1,1)</f>
        <v>42046.072743055556</v>
      </c>
      <c r="T1594" s="10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>
        <f>E1595/L1595</f>
        <v>1</v>
      </c>
      <c r="Q1595" t="str">
        <f>LEFT(N1595,FIND("/",N1595)-1)</f>
        <v>photography</v>
      </c>
      <c r="R1595" t="str">
        <f>RIGHT(N1595,LEN(N1595)-FIND("/",N1595))</f>
        <v>places</v>
      </c>
      <c r="S1595" s="10">
        <f>(((J1595/60)/60)/24)+DATE(1970,1,1)</f>
        <v>42033.845543981486</v>
      </c>
      <c r="T1595" s="10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>
        <f>E1596/L1596</f>
        <v>20.5</v>
      </c>
      <c r="Q1596" t="str">
        <f>LEFT(N1596,FIND("/",N1596)-1)</f>
        <v>photography</v>
      </c>
      <c r="R1596" t="str">
        <f>RIGHT(N1596,LEN(N1596)-FIND("/",N1596))</f>
        <v>places</v>
      </c>
      <c r="S1596" s="10">
        <f>(((J1596/60)/60)/24)+DATE(1970,1,1)</f>
        <v>42445.712754629625</v>
      </c>
      <c r="T1596" s="10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>
        <f>E1597/L1597</f>
        <v>40</v>
      </c>
      <c r="Q1597" t="str">
        <f>LEFT(N1597,FIND("/",N1597)-1)</f>
        <v>photography</v>
      </c>
      <c r="R1597" t="str">
        <f>RIGHT(N1597,LEN(N1597)-FIND("/",N1597))</f>
        <v>places</v>
      </c>
      <c r="S1597" s="10">
        <f>(((J1597/60)/60)/24)+DATE(1970,1,1)</f>
        <v>41780.050092592595</v>
      </c>
      <c r="T1597" s="10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>
        <f>E1598/L1598</f>
        <v>25</v>
      </c>
      <c r="Q1598" t="str">
        <f>LEFT(N1598,FIND("/",N1598)-1)</f>
        <v>photography</v>
      </c>
      <c r="R1598" t="str">
        <f>RIGHT(N1598,LEN(N1598)-FIND("/",N1598))</f>
        <v>places</v>
      </c>
      <c r="S1598" s="10">
        <f>(((J1598/60)/60)/24)+DATE(1970,1,1)</f>
        <v>41941.430196759262</v>
      </c>
      <c r="T1598" s="10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t="e">
        <f>E1599/L1599</f>
        <v>#DIV/0!</v>
      </c>
      <c r="Q1599" t="str">
        <f>LEFT(N1599,FIND("/",N1599)-1)</f>
        <v>photography</v>
      </c>
      <c r="R1599" t="str">
        <f>RIGHT(N1599,LEN(N1599)-FIND("/",N1599))</f>
        <v>places</v>
      </c>
      <c r="S1599" s="10">
        <f>(((J1599/60)/60)/24)+DATE(1970,1,1)</f>
        <v>42603.354131944448</v>
      </c>
      <c r="T1599" s="10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>
        <f>E1600/L1600</f>
        <v>1</v>
      </c>
      <c r="Q1600" t="str">
        <f>LEFT(N1600,FIND("/",N1600)-1)</f>
        <v>photography</v>
      </c>
      <c r="R1600" t="str">
        <f>RIGHT(N1600,LEN(N1600)-FIND("/",N1600))</f>
        <v>places</v>
      </c>
      <c r="S1600" s="10">
        <f>(((J1600/60)/60)/24)+DATE(1970,1,1)</f>
        <v>42151.667337962965</v>
      </c>
      <c r="T1600" s="10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t="e">
        <f>E1601/L1601</f>
        <v>#DIV/0!</v>
      </c>
      <c r="Q1601" t="str">
        <f>LEFT(N1601,FIND("/",N1601)-1)</f>
        <v>photography</v>
      </c>
      <c r="R1601" t="str">
        <f>RIGHT(N1601,LEN(N1601)-FIND("/",N1601))</f>
        <v>places</v>
      </c>
      <c r="S1601" s="10">
        <f>(((J1601/60)/60)/24)+DATE(1970,1,1)</f>
        <v>42438.53907407407</v>
      </c>
      <c r="T1601" s="10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>
        <f>E1602/L1602</f>
        <v>40.777777777777779</v>
      </c>
      <c r="Q1602" t="str">
        <f>LEFT(N1602,FIND("/",N1602)-1)</f>
        <v>photography</v>
      </c>
      <c r="R1602" t="str">
        <f>RIGHT(N1602,LEN(N1602)-FIND("/",N1602))</f>
        <v>places</v>
      </c>
      <c r="S1602" s="10">
        <f>(((J1602/60)/60)/24)+DATE(1970,1,1)</f>
        <v>41791.057314814818</v>
      </c>
      <c r="T1602" s="10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>
        <f>E1603/L1603</f>
        <v>48.325535714285714</v>
      </c>
      <c r="Q1603" t="str">
        <f>LEFT(N1603,FIND("/",N1603)-1)</f>
        <v>music</v>
      </c>
      <c r="R1603" t="str">
        <f>RIGHT(N1603,LEN(N1603)-FIND("/",N1603))</f>
        <v>rock</v>
      </c>
      <c r="S1603" s="10">
        <f>(((J1603/60)/60)/24)+DATE(1970,1,1)</f>
        <v>40638.092974537038</v>
      </c>
      <c r="T1603" s="10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>
        <f>E1604/L1604</f>
        <v>46.953125</v>
      </c>
      <c r="Q1604" t="str">
        <f>LEFT(N1604,FIND("/",N1604)-1)</f>
        <v>music</v>
      </c>
      <c r="R1604" t="str">
        <f>RIGHT(N1604,LEN(N1604)-FIND("/",N1604))</f>
        <v>rock</v>
      </c>
      <c r="S1604" s="10">
        <f>(((J1604/60)/60)/24)+DATE(1970,1,1)</f>
        <v>40788.297650462962</v>
      </c>
      <c r="T1604" s="10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>
        <f>E1605/L1605</f>
        <v>66.688666666666663</v>
      </c>
      <c r="Q1605" t="str">
        <f>LEFT(N1605,FIND("/",N1605)-1)</f>
        <v>music</v>
      </c>
      <c r="R1605" t="str">
        <f>RIGHT(N1605,LEN(N1605)-FIND("/",N1605))</f>
        <v>rock</v>
      </c>
      <c r="S1605" s="10">
        <f>(((J1605/60)/60)/24)+DATE(1970,1,1)</f>
        <v>40876.169664351852</v>
      </c>
      <c r="T1605" s="10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>
        <f>E1606/L1606</f>
        <v>48.842857142857142</v>
      </c>
      <c r="Q1606" t="str">
        <f>LEFT(N1606,FIND("/",N1606)-1)</f>
        <v>music</v>
      </c>
      <c r="R1606" t="str">
        <f>RIGHT(N1606,LEN(N1606)-FIND("/",N1606))</f>
        <v>rock</v>
      </c>
      <c r="S1606" s="10">
        <f>(((J1606/60)/60)/24)+DATE(1970,1,1)</f>
        <v>40945.845312500001</v>
      </c>
      <c r="T1606" s="10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>
        <f>E1607/L1607</f>
        <v>137.30909090909091</v>
      </c>
      <c r="Q1607" t="str">
        <f>LEFT(N1607,FIND("/",N1607)-1)</f>
        <v>music</v>
      </c>
      <c r="R1607" t="str">
        <f>RIGHT(N1607,LEN(N1607)-FIND("/",N1607))</f>
        <v>rock</v>
      </c>
      <c r="S1607" s="10">
        <f>(((J1607/60)/60)/24)+DATE(1970,1,1)</f>
        <v>40747.012881944444</v>
      </c>
      <c r="T1607" s="10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>
        <f>E1608/L1608</f>
        <v>87.829673913043479</v>
      </c>
      <c r="Q1608" t="str">
        <f>LEFT(N1608,FIND("/",N1608)-1)</f>
        <v>music</v>
      </c>
      <c r="R1608" t="str">
        <f>RIGHT(N1608,LEN(N1608)-FIND("/",N1608))</f>
        <v>rock</v>
      </c>
      <c r="S1608" s="10">
        <f>(((J1608/60)/60)/24)+DATE(1970,1,1)</f>
        <v>40536.111550925925</v>
      </c>
      <c r="T1608" s="10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>
        <f>E1609/L1609</f>
        <v>70.785365853658533</v>
      </c>
      <c r="Q1609" t="str">
        <f>LEFT(N1609,FIND("/",N1609)-1)</f>
        <v>music</v>
      </c>
      <c r="R1609" t="str">
        <f>RIGHT(N1609,LEN(N1609)-FIND("/",N1609))</f>
        <v>rock</v>
      </c>
      <c r="S1609" s="10">
        <f>(((J1609/60)/60)/24)+DATE(1970,1,1)</f>
        <v>41053.80846064815</v>
      </c>
      <c r="T1609" s="10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>
        <f>E1610/L1610</f>
        <v>52.826086956521742</v>
      </c>
      <c r="Q1610" t="str">
        <f>LEFT(N1610,FIND("/",N1610)-1)</f>
        <v>music</v>
      </c>
      <c r="R1610" t="str">
        <f>RIGHT(N1610,LEN(N1610)-FIND("/",N1610))</f>
        <v>rock</v>
      </c>
      <c r="S1610" s="10">
        <f>(((J1610/60)/60)/24)+DATE(1970,1,1)</f>
        <v>41607.83085648148</v>
      </c>
      <c r="T1610" s="10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>
        <f>E1611/L1611</f>
        <v>443.75</v>
      </c>
      <c r="Q1611" t="str">
        <f>LEFT(N1611,FIND("/",N1611)-1)</f>
        <v>music</v>
      </c>
      <c r="R1611" t="str">
        <f>RIGHT(N1611,LEN(N1611)-FIND("/",N1611))</f>
        <v>rock</v>
      </c>
      <c r="S1611" s="10">
        <f>(((J1611/60)/60)/24)+DATE(1970,1,1)</f>
        <v>40796.001261574071</v>
      </c>
      <c r="T1611" s="10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>
        <f>E1612/L1612</f>
        <v>48.544642857142854</v>
      </c>
      <c r="Q1612" t="str">
        <f>LEFT(N1612,FIND("/",N1612)-1)</f>
        <v>music</v>
      </c>
      <c r="R1612" t="str">
        <f>RIGHT(N1612,LEN(N1612)-FIND("/",N1612))</f>
        <v>rock</v>
      </c>
      <c r="S1612" s="10">
        <f>(((J1612/60)/60)/24)+DATE(1970,1,1)</f>
        <v>41228.924884259257</v>
      </c>
      <c r="T1612" s="10">
        <f>(((I1612/60)/60)/24)+DATE(1970,1,1)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>
        <f>E1613/L1613</f>
        <v>37.074074074074076</v>
      </c>
      <c r="Q1613" t="str">
        <f>LEFT(N1613,FIND("/",N1613)-1)</f>
        <v>music</v>
      </c>
      <c r="R1613" t="str">
        <f>RIGHT(N1613,LEN(N1613)-FIND("/",N1613))</f>
        <v>rock</v>
      </c>
      <c r="S1613" s="10">
        <f>(((J1613/60)/60)/24)+DATE(1970,1,1)</f>
        <v>41409.00037037037</v>
      </c>
      <c r="T1613" s="10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>
        <f>E1614/L1614</f>
        <v>50</v>
      </c>
      <c r="Q1614" t="str">
        <f>LEFT(N1614,FIND("/",N1614)-1)</f>
        <v>music</v>
      </c>
      <c r="R1614" t="str">
        <f>RIGHT(N1614,LEN(N1614)-FIND("/",N1614))</f>
        <v>rock</v>
      </c>
      <c r="S1614" s="10">
        <f>(((J1614/60)/60)/24)+DATE(1970,1,1)</f>
        <v>41246.874814814815</v>
      </c>
      <c r="T1614" s="10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>
        <f>E1615/L1615</f>
        <v>39.03846153846154</v>
      </c>
      <c r="Q1615" t="str">
        <f>LEFT(N1615,FIND("/",N1615)-1)</f>
        <v>music</v>
      </c>
      <c r="R1615" t="str">
        <f>RIGHT(N1615,LEN(N1615)-FIND("/",N1615))</f>
        <v>rock</v>
      </c>
      <c r="S1615" s="10">
        <f>(((J1615/60)/60)/24)+DATE(1970,1,1)</f>
        <v>41082.069467592592</v>
      </c>
      <c r="T1615" s="10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>
        <f>E1616/L1616</f>
        <v>66.688311688311686</v>
      </c>
      <c r="Q1616" t="str">
        <f>LEFT(N1616,FIND("/",N1616)-1)</f>
        <v>music</v>
      </c>
      <c r="R1616" t="str">
        <f>RIGHT(N1616,LEN(N1616)-FIND("/",N1616))</f>
        <v>rock</v>
      </c>
      <c r="S1616" s="10">
        <f>(((J1616/60)/60)/24)+DATE(1970,1,1)</f>
        <v>41794.981122685182</v>
      </c>
      <c r="T1616" s="10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>
        <f>E1617/L1617</f>
        <v>67.132352941176464</v>
      </c>
      <c r="Q1617" t="str">
        <f>LEFT(N1617,FIND("/",N1617)-1)</f>
        <v>music</v>
      </c>
      <c r="R1617" t="str">
        <f>RIGHT(N1617,LEN(N1617)-FIND("/",N1617))</f>
        <v>rock</v>
      </c>
      <c r="S1617" s="10">
        <f>(((J1617/60)/60)/24)+DATE(1970,1,1)</f>
        <v>40845.050879629627</v>
      </c>
      <c r="T1617" s="10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>
        <f>E1618/L1618</f>
        <v>66.369426751592357</v>
      </c>
      <c r="Q1618" t="str">
        <f>LEFT(N1618,FIND("/",N1618)-1)</f>
        <v>music</v>
      </c>
      <c r="R1618" t="str">
        <f>RIGHT(N1618,LEN(N1618)-FIND("/",N1618))</f>
        <v>rock</v>
      </c>
      <c r="S1618" s="10">
        <f>(((J1618/60)/60)/24)+DATE(1970,1,1)</f>
        <v>41194.715520833335</v>
      </c>
      <c r="T1618" s="10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>
        <f>E1619/L1619</f>
        <v>64.620253164556956</v>
      </c>
      <c r="Q1619" t="str">
        <f>LEFT(N1619,FIND("/",N1619)-1)</f>
        <v>music</v>
      </c>
      <c r="R1619" t="str">
        <f>RIGHT(N1619,LEN(N1619)-FIND("/",N1619))</f>
        <v>rock</v>
      </c>
      <c r="S1619" s="10">
        <f>(((J1619/60)/60)/24)+DATE(1970,1,1)</f>
        <v>41546.664212962962</v>
      </c>
      <c r="T1619" s="10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>
        <f>E1620/L1620</f>
        <v>58.370370370370374</v>
      </c>
      <c r="Q1620" t="str">
        <f>LEFT(N1620,FIND("/",N1620)-1)</f>
        <v>music</v>
      </c>
      <c r="R1620" t="str">
        <f>RIGHT(N1620,LEN(N1620)-FIND("/",N1620))</f>
        <v>rock</v>
      </c>
      <c r="S1620" s="10">
        <f>(((J1620/60)/60)/24)+DATE(1970,1,1)</f>
        <v>41301.654340277775</v>
      </c>
      <c r="T1620" s="10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>
        <f>E1621/L1621</f>
        <v>86.956521739130437</v>
      </c>
      <c r="Q1621" t="str">
        <f>LEFT(N1621,FIND("/",N1621)-1)</f>
        <v>music</v>
      </c>
      <c r="R1621" t="str">
        <f>RIGHT(N1621,LEN(N1621)-FIND("/",N1621))</f>
        <v>rock</v>
      </c>
      <c r="S1621" s="10">
        <f>(((J1621/60)/60)/24)+DATE(1970,1,1)</f>
        <v>41876.18618055556</v>
      </c>
      <c r="T1621" s="10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>
        <f>E1622/L1622</f>
        <v>66.470588235294116</v>
      </c>
      <c r="Q1622" t="str">
        <f>LEFT(N1622,FIND("/",N1622)-1)</f>
        <v>music</v>
      </c>
      <c r="R1622" t="str">
        <f>RIGHT(N1622,LEN(N1622)-FIND("/",N1622))</f>
        <v>rock</v>
      </c>
      <c r="S1622" s="10">
        <f>(((J1622/60)/60)/24)+DATE(1970,1,1)</f>
        <v>41321.339583333334</v>
      </c>
      <c r="T1622" s="10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>
        <f>E1623/L1623</f>
        <v>163.78378378378378</v>
      </c>
      <c r="Q1623" t="str">
        <f>LEFT(N1623,FIND("/",N1623)-1)</f>
        <v>music</v>
      </c>
      <c r="R1623" t="str">
        <f>RIGHT(N1623,LEN(N1623)-FIND("/",N1623))</f>
        <v>rock</v>
      </c>
      <c r="S1623" s="10">
        <f>(((J1623/60)/60)/24)+DATE(1970,1,1)</f>
        <v>41003.60665509259</v>
      </c>
      <c r="T1623" s="10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>
        <f>E1624/L1624</f>
        <v>107.98461538461538</v>
      </c>
      <c r="Q1624" t="str">
        <f>LEFT(N1624,FIND("/",N1624)-1)</f>
        <v>music</v>
      </c>
      <c r="R1624" t="str">
        <f>RIGHT(N1624,LEN(N1624)-FIND("/",N1624))</f>
        <v>rock</v>
      </c>
      <c r="S1624" s="10">
        <f>(((J1624/60)/60)/24)+DATE(1970,1,1)</f>
        <v>41950.29483796296</v>
      </c>
      <c r="T1624" s="10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>
        <f>E1625/L1625</f>
        <v>42.111111111111114</v>
      </c>
      <c r="Q1625" t="str">
        <f>LEFT(N1625,FIND("/",N1625)-1)</f>
        <v>music</v>
      </c>
      <c r="R1625" t="str">
        <f>RIGHT(N1625,LEN(N1625)-FIND("/",N1625))</f>
        <v>rock</v>
      </c>
      <c r="S1625" s="10">
        <f>(((J1625/60)/60)/24)+DATE(1970,1,1)</f>
        <v>41453.688530092593</v>
      </c>
      <c r="T1625" s="10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>
        <f>E1626/L1626</f>
        <v>47.2</v>
      </c>
      <c r="Q1626" t="str">
        <f>LEFT(N1626,FIND("/",N1626)-1)</f>
        <v>music</v>
      </c>
      <c r="R1626" t="str">
        <f>RIGHT(N1626,LEN(N1626)-FIND("/",N1626))</f>
        <v>rock</v>
      </c>
      <c r="S1626" s="10">
        <f>(((J1626/60)/60)/24)+DATE(1970,1,1)</f>
        <v>41243.367303240739</v>
      </c>
      <c r="T1626" s="10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>
        <f>E1627/L1627</f>
        <v>112.01923076923077</v>
      </c>
      <c r="Q1627" t="str">
        <f>LEFT(N1627,FIND("/",N1627)-1)</f>
        <v>music</v>
      </c>
      <c r="R1627" t="str">
        <f>RIGHT(N1627,LEN(N1627)-FIND("/",N1627))</f>
        <v>rock</v>
      </c>
      <c r="S1627" s="10">
        <f>(((J1627/60)/60)/24)+DATE(1970,1,1)</f>
        <v>41135.699687500004</v>
      </c>
      <c r="T1627" s="10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>
        <f>E1628/L1628</f>
        <v>74.953703703703709</v>
      </c>
      <c r="Q1628" t="str">
        <f>LEFT(N1628,FIND("/",N1628)-1)</f>
        <v>music</v>
      </c>
      <c r="R1628" t="str">
        <f>RIGHT(N1628,LEN(N1628)-FIND("/",N1628))</f>
        <v>rock</v>
      </c>
      <c r="S1628" s="10">
        <f>(((J1628/60)/60)/24)+DATE(1970,1,1)</f>
        <v>41579.847997685189</v>
      </c>
      <c r="T1628" s="10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>
        <f>E1629/L1629</f>
        <v>61.578947368421055</v>
      </c>
      <c r="Q1629" t="str">
        <f>LEFT(N1629,FIND("/",N1629)-1)</f>
        <v>music</v>
      </c>
      <c r="R1629" t="str">
        <f>RIGHT(N1629,LEN(N1629)-FIND("/",N1629))</f>
        <v>rock</v>
      </c>
      <c r="S1629" s="10">
        <f>(((J1629/60)/60)/24)+DATE(1970,1,1)</f>
        <v>41205.707048611112</v>
      </c>
      <c r="T1629" s="10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>
        <f>E1630/L1630</f>
        <v>45.875</v>
      </c>
      <c r="Q1630" t="str">
        <f>LEFT(N1630,FIND("/",N1630)-1)</f>
        <v>music</v>
      </c>
      <c r="R1630" t="str">
        <f>RIGHT(N1630,LEN(N1630)-FIND("/",N1630))</f>
        <v>rock</v>
      </c>
      <c r="S1630" s="10">
        <f>(((J1630/60)/60)/24)+DATE(1970,1,1)</f>
        <v>41774.737060185187</v>
      </c>
      <c r="T1630" s="10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>
        <f>E1631/L1631</f>
        <v>75.853658536585371</v>
      </c>
      <c r="Q1631" t="str">
        <f>LEFT(N1631,FIND("/",N1631)-1)</f>
        <v>music</v>
      </c>
      <c r="R1631" t="str">
        <f>RIGHT(N1631,LEN(N1631)-FIND("/",N1631))</f>
        <v>rock</v>
      </c>
      <c r="S1631" s="10">
        <f>(((J1631/60)/60)/24)+DATE(1970,1,1)</f>
        <v>41645.867280092592</v>
      </c>
      <c r="T1631" s="10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>
        <f>E1632/L1632</f>
        <v>84.206349206349202</v>
      </c>
      <c r="Q1632" t="str">
        <f>LEFT(N1632,FIND("/",N1632)-1)</f>
        <v>music</v>
      </c>
      <c r="R1632" t="str">
        <f>RIGHT(N1632,LEN(N1632)-FIND("/",N1632))</f>
        <v>rock</v>
      </c>
      <c r="S1632" s="10">
        <f>(((J1632/60)/60)/24)+DATE(1970,1,1)</f>
        <v>40939.837673611109</v>
      </c>
      <c r="T1632" s="10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>
        <f>E1633/L1633</f>
        <v>117.22556390977444</v>
      </c>
      <c r="Q1633" t="str">
        <f>LEFT(N1633,FIND("/",N1633)-1)</f>
        <v>music</v>
      </c>
      <c r="R1633" t="str">
        <f>RIGHT(N1633,LEN(N1633)-FIND("/",N1633))</f>
        <v>rock</v>
      </c>
      <c r="S1633" s="10">
        <f>(((J1633/60)/60)/24)+DATE(1970,1,1)</f>
        <v>41164.859502314815</v>
      </c>
      <c r="T1633" s="10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>
        <f>E1634/L1634</f>
        <v>86.489361702127653</v>
      </c>
      <c r="Q1634" t="str">
        <f>LEFT(N1634,FIND("/",N1634)-1)</f>
        <v>music</v>
      </c>
      <c r="R1634" t="str">
        <f>RIGHT(N1634,LEN(N1634)-FIND("/",N1634))</f>
        <v>rock</v>
      </c>
      <c r="S1634" s="10">
        <f>(((J1634/60)/60)/24)+DATE(1970,1,1)</f>
        <v>40750.340902777774</v>
      </c>
      <c r="T1634" s="10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>
        <f>E1635/L1635</f>
        <v>172.41379310344828</v>
      </c>
      <c r="Q1635" t="str">
        <f>LEFT(N1635,FIND("/",N1635)-1)</f>
        <v>music</v>
      </c>
      <c r="R1635" t="str">
        <f>RIGHT(N1635,LEN(N1635)-FIND("/",N1635))</f>
        <v>rock</v>
      </c>
      <c r="S1635" s="10">
        <f>(((J1635/60)/60)/24)+DATE(1970,1,1)</f>
        <v>40896.883750000001</v>
      </c>
      <c r="T1635" s="10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>
        <f>E1636/L1636</f>
        <v>62.8125</v>
      </c>
      <c r="Q1636" t="str">
        <f>LEFT(N1636,FIND("/",N1636)-1)</f>
        <v>music</v>
      </c>
      <c r="R1636" t="str">
        <f>RIGHT(N1636,LEN(N1636)-FIND("/",N1636))</f>
        <v>rock</v>
      </c>
      <c r="S1636" s="10">
        <f>(((J1636/60)/60)/24)+DATE(1970,1,1)</f>
        <v>40658.189826388887</v>
      </c>
      <c r="T1636" s="10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>
        <f>E1637/L1637</f>
        <v>67.729729729729726</v>
      </c>
      <c r="Q1637" t="str">
        <f>LEFT(N1637,FIND("/",N1637)-1)</f>
        <v>music</v>
      </c>
      <c r="R1637" t="str">
        <f>RIGHT(N1637,LEN(N1637)-FIND("/",N1637))</f>
        <v>rock</v>
      </c>
      <c r="S1637" s="10">
        <f>(((J1637/60)/60)/24)+DATE(1970,1,1)</f>
        <v>42502.868761574078</v>
      </c>
      <c r="T1637" s="10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>
        <f>E1638/L1638</f>
        <v>53.5632183908046</v>
      </c>
      <c r="Q1638" t="str">
        <f>LEFT(N1638,FIND("/",N1638)-1)</f>
        <v>music</v>
      </c>
      <c r="R1638" t="str">
        <f>RIGHT(N1638,LEN(N1638)-FIND("/",N1638))</f>
        <v>rock</v>
      </c>
      <c r="S1638" s="10">
        <f>(((J1638/60)/60)/24)+DATE(1970,1,1)</f>
        <v>40663.08666666667</v>
      </c>
      <c r="T1638" s="10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>
        <f>E1639/L1639</f>
        <v>34.6</v>
      </c>
      <c r="Q1639" t="str">
        <f>LEFT(N1639,FIND("/",N1639)-1)</f>
        <v>music</v>
      </c>
      <c r="R1639" t="str">
        <f>RIGHT(N1639,LEN(N1639)-FIND("/",N1639))</f>
        <v>rock</v>
      </c>
      <c r="S1639" s="10">
        <f>(((J1639/60)/60)/24)+DATE(1970,1,1)</f>
        <v>40122.751620370371</v>
      </c>
      <c r="T1639" s="10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>
        <f>E1640/L1640</f>
        <v>38.888888888888886</v>
      </c>
      <c r="Q1640" t="str">
        <f>LEFT(N1640,FIND("/",N1640)-1)</f>
        <v>music</v>
      </c>
      <c r="R1640" t="str">
        <f>RIGHT(N1640,LEN(N1640)-FIND("/",N1640))</f>
        <v>rock</v>
      </c>
      <c r="S1640" s="10">
        <f>(((J1640/60)/60)/24)+DATE(1970,1,1)</f>
        <v>41288.68712962963</v>
      </c>
      <c r="T1640" s="10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>
        <f>E1641/L1641</f>
        <v>94.736842105263165</v>
      </c>
      <c r="Q1641" t="str">
        <f>LEFT(N1641,FIND("/",N1641)-1)</f>
        <v>music</v>
      </c>
      <c r="R1641" t="str">
        <f>RIGHT(N1641,LEN(N1641)-FIND("/",N1641))</f>
        <v>rock</v>
      </c>
      <c r="S1641" s="10">
        <f>(((J1641/60)/60)/24)+DATE(1970,1,1)</f>
        <v>40941.652372685188</v>
      </c>
      <c r="T1641" s="10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>
        <f>E1642/L1642</f>
        <v>39.967058823529413</v>
      </c>
      <c r="Q1642" t="str">
        <f>LEFT(N1642,FIND("/",N1642)-1)</f>
        <v>music</v>
      </c>
      <c r="R1642" t="str">
        <f>RIGHT(N1642,LEN(N1642)-FIND("/",N1642))</f>
        <v>rock</v>
      </c>
      <c r="S1642" s="10">
        <f>(((J1642/60)/60)/24)+DATE(1970,1,1)</f>
        <v>40379.23096064815</v>
      </c>
      <c r="T1642" s="10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>
        <f>E1643/L1643</f>
        <v>97.5</v>
      </c>
      <c r="Q1643" t="str">
        <f>LEFT(N1643,FIND("/",N1643)-1)</f>
        <v>music</v>
      </c>
      <c r="R1643" t="str">
        <f>RIGHT(N1643,LEN(N1643)-FIND("/",N1643))</f>
        <v>pop</v>
      </c>
      <c r="S1643" s="10">
        <f>(((J1643/60)/60)/24)+DATE(1970,1,1)</f>
        <v>41962.596574074079</v>
      </c>
      <c r="T1643" s="10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>
        <f>E1644/L1644</f>
        <v>42.857142857142854</v>
      </c>
      <c r="Q1644" t="str">
        <f>LEFT(N1644,FIND("/",N1644)-1)</f>
        <v>music</v>
      </c>
      <c r="R1644" t="str">
        <f>RIGHT(N1644,LEN(N1644)-FIND("/",N1644))</f>
        <v>pop</v>
      </c>
      <c r="S1644" s="10">
        <f>(((J1644/60)/60)/24)+DATE(1970,1,1)</f>
        <v>40688.024618055555</v>
      </c>
      <c r="T1644" s="10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>
        <f>E1645/L1645</f>
        <v>168.51351351351352</v>
      </c>
      <c r="Q1645" t="str">
        <f>LEFT(N1645,FIND("/",N1645)-1)</f>
        <v>music</v>
      </c>
      <c r="R1645" t="str">
        <f>RIGHT(N1645,LEN(N1645)-FIND("/",N1645))</f>
        <v>pop</v>
      </c>
      <c r="S1645" s="10">
        <f>(((J1645/60)/60)/24)+DATE(1970,1,1)</f>
        <v>41146.824212962965</v>
      </c>
      <c r="T1645" s="10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>
        <f>E1646/L1646</f>
        <v>85.546875</v>
      </c>
      <c r="Q1646" t="str">
        <f>LEFT(N1646,FIND("/",N1646)-1)</f>
        <v>music</v>
      </c>
      <c r="R1646" t="str">
        <f>RIGHT(N1646,LEN(N1646)-FIND("/",N1646))</f>
        <v>pop</v>
      </c>
      <c r="S1646" s="10">
        <f>(((J1646/60)/60)/24)+DATE(1970,1,1)</f>
        <v>41175.05972222222</v>
      </c>
      <c r="T1646" s="10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>
        <f>E1647/L1647</f>
        <v>554</v>
      </c>
      <c r="Q1647" t="str">
        <f>LEFT(N1647,FIND("/",N1647)-1)</f>
        <v>music</v>
      </c>
      <c r="R1647" t="str">
        <f>RIGHT(N1647,LEN(N1647)-FIND("/",N1647))</f>
        <v>pop</v>
      </c>
      <c r="S1647" s="10">
        <f>(((J1647/60)/60)/24)+DATE(1970,1,1)</f>
        <v>41521.617361111108</v>
      </c>
      <c r="T1647" s="10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>
        <f>E1648/L1648</f>
        <v>26.554216867469879</v>
      </c>
      <c r="Q1648" t="str">
        <f>LEFT(N1648,FIND("/",N1648)-1)</f>
        <v>music</v>
      </c>
      <c r="R1648" t="str">
        <f>RIGHT(N1648,LEN(N1648)-FIND("/",N1648))</f>
        <v>pop</v>
      </c>
      <c r="S1648" s="10">
        <f>(((J1648/60)/60)/24)+DATE(1970,1,1)</f>
        <v>41833.450266203705</v>
      </c>
      <c r="T1648" s="10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>
        <f>E1649/L1649</f>
        <v>113.82608695652173</v>
      </c>
      <c r="Q1649" t="str">
        <f>LEFT(N1649,FIND("/",N1649)-1)</f>
        <v>music</v>
      </c>
      <c r="R1649" t="str">
        <f>RIGHT(N1649,LEN(N1649)-FIND("/",N1649))</f>
        <v>pop</v>
      </c>
      <c r="S1649" s="10">
        <f>(((J1649/60)/60)/24)+DATE(1970,1,1)</f>
        <v>41039.409456018519</v>
      </c>
      <c r="T1649" s="10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>
        <f>E1650/L1650</f>
        <v>32.011111111111113</v>
      </c>
      <c r="Q1650" t="str">
        <f>LEFT(N1650,FIND("/",N1650)-1)</f>
        <v>music</v>
      </c>
      <c r="R1650" t="str">
        <f>RIGHT(N1650,LEN(N1650)-FIND("/",N1650))</f>
        <v>pop</v>
      </c>
      <c r="S1650" s="10">
        <f>(((J1650/60)/60)/24)+DATE(1970,1,1)</f>
        <v>40592.704652777778</v>
      </c>
      <c r="T1650" s="10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>
        <f>E1651/L1651</f>
        <v>47.189259259259259</v>
      </c>
      <c r="Q1651" t="str">
        <f>LEFT(N1651,FIND("/",N1651)-1)</f>
        <v>music</v>
      </c>
      <c r="R1651" t="str">
        <f>RIGHT(N1651,LEN(N1651)-FIND("/",N1651))</f>
        <v>pop</v>
      </c>
      <c r="S1651" s="10">
        <f>(((J1651/60)/60)/24)+DATE(1970,1,1)</f>
        <v>41737.684664351851</v>
      </c>
      <c r="T1651" s="10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>
        <f>E1652/L1652</f>
        <v>88.46875</v>
      </c>
      <c r="Q1652" t="str">
        <f>LEFT(N1652,FIND("/",N1652)-1)</f>
        <v>music</v>
      </c>
      <c r="R1652" t="str">
        <f>RIGHT(N1652,LEN(N1652)-FIND("/",N1652))</f>
        <v>pop</v>
      </c>
      <c r="S1652" s="10">
        <f>(((J1652/60)/60)/24)+DATE(1970,1,1)</f>
        <v>41526.435613425929</v>
      </c>
      <c r="T1652" s="10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>
        <f>E1653/L1653</f>
        <v>100.75</v>
      </c>
      <c r="Q1653" t="str">
        <f>LEFT(N1653,FIND("/",N1653)-1)</f>
        <v>music</v>
      </c>
      <c r="R1653" t="str">
        <f>RIGHT(N1653,LEN(N1653)-FIND("/",N1653))</f>
        <v>pop</v>
      </c>
      <c r="S1653" s="10">
        <f>(((J1653/60)/60)/24)+DATE(1970,1,1)</f>
        <v>40625.900694444441</v>
      </c>
      <c r="T1653" s="10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>
        <f>E1654/L1654</f>
        <v>64.714285714285708</v>
      </c>
      <c r="Q1654" t="str">
        <f>LEFT(N1654,FIND("/",N1654)-1)</f>
        <v>music</v>
      </c>
      <c r="R1654" t="str">
        <f>RIGHT(N1654,LEN(N1654)-FIND("/",N1654))</f>
        <v>pop</v>
      </c>
      <c r="S1654" s="10">
        <f>(((J1654/60)/60)/24)+DATE(1970,1,1)</f>
        <v>41572.492974537039</v>
      </c>
      <c r="T1654" s="10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>
        <f>E1655/L1655</f>
        <v>51.854285714285716</v>
      </c>
      <c r="Q1655" t="str">
        <f>LEFT(N1655,FIND("/",N1655)-1)</f>
        <v>music</v>
      </c>
      <c r="R1655" t="str">
        <f>RIGHT(N1655,LEN(N1655)-FIND("/",N1655))</f>
        <v>pop</v>
      </c>
      <c r="S1655" s="10">
        <f>(((J1655/60)/60)/24)+DATE(1970,1,1)</f>
        <v>40626.834444444445</v>
      </c>
      <c r="T1655" s="10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>
        <f>E1656/L1656</f>
        <v>38.794117647058826</v>
      </c>
      <c r="Q1656" t="str">
        <f>LEFT(N1656,FIND("/",N1656)-1)</f>
        <v>music</v>
      </c>
      <c r="R1656" t="str">
        <f>RIGHT(N1656,LEN(N1656)-FIND("/",N1656))</f>
        <v>pop</v>
      </c>
      <c r="S1656" s="10">
        <f>(((J1656/60)/60)/24)+DATE(1970,1,1)</f>
        <v>40987.890740740739</v>
      </c>
      <c r="T1656" s="10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>
        <f>E1657/L1657</f>
        <v>44.645833333333336</v>
      </c>
      <c r="Q1657" t="str">
        <f>LEFT(N1657,FIND("/",N1657)-1)</f>
        <v>music</v>
      </c>
      <c r="R1657" t="str">
        <f>RIGHT(N1657,LEN(N1657)-FIND("/",N1657))</f>
        <v>pop</v>
      </c>
      <c r="S1657" s="10">
        <f>(((J1657/60)/60)/24)+DATE(1970,1,1)</f>
        <v>40974.791898148149</v>
      </c>
      <c r="T1657" s="10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>
        <f>E1658/L1658</f>
        <v>156.77333333333334</v>
      </c>
      <c r="Q1658" t="str">
        <f>LEFT(N1658,FIND("/",N1658)-1)</f>
        <v>music</v>
      </c>
      <c r="R1658" t="str">
        <f>RIGHT(N1658,LEN(N1658)-FIND("/",N1658))</f>
        <v>pop</v>
      </c>
      <c r="S1658" s="10">
        <f>(((J1658/60)/60)/24)+DATE(1970,1,1)</f>
        <v>41226.928842592592</v>
      </c>
      <c r="T1658" s="10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>
        <f>E1659/L1659</f>
        <v>118.70339366515837</v>
      </c>
      <c r="Q1659" t="str">
        <f>LEFT(N1659,FIND("/",N1659)-1)</f>
        <v>music</v>
      </c>
      <c r="R1659" t="str">
        <f>RIGHT(N1659,LEN(N1659)-FIND("/",N1659))</f>
        <v>pop</v>
      </c>
      <c r="S1659" s="10">
        <f>(((J1659/60)/60)/24)+DATE(1970,1,1)</f>
        <v>41023.782037037039</v>
      </c>
      <c r="T1659" s="10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>
        <f>E1660/L1660</f>
        <v>74.149532710280369</v>
      </c>
      <c r="Q1660" t="str">
        <f>LEFT(N1660,FIND("/",N1660)-1)</f>
        <v>music</v>
      </c>
      <c r="R1660" t="str">
        <f>RIGHT(N1660,LEN(N1660)-FIND("/",N1660))</f>
        <v>pop</v>
      </c>
      <c r="S1660" s="10">
        <f>(((J1660/60)/60)/24)+DATE(1970,1,1)</f>
        <v>41223.22184027778</v>
      </c>
      <c r="T1660" s="10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>
        <f>E1661/L1661</f>
        <v>12.533333333333333</v>
      </c>
      <c r="Q1661" t="str">
        <f>LEFT(N1661,FIND("/",N1661)-1)</f>
        <v>music</v>
      </c>
      <c r="R1661" t="str">
        <f>RIGHT(N1661,LEN(N1661)-FIND("/",N1661))</f>
        <v>pop</v>
      </c>
      <c r="S1661" s="10">
        <f>(((J1661/60)/60)/24)+DATE(1970,1,1)</f>
        <v>41596.913437499999</v>
      </c>
      <c r="T1661" s="10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>
        <f>E1662/L1662</f>
        <v>27.861111111111111</v>
      </c>
      <c r="Q1662" t="str">
        <f>LEFT(N1662,FIND("/",N1662)-1)</f>
        <v>music</v>
      </c>
      <c r="R1662" t="str">
        <f>RIGHT(N1662,LEN(N1662)-FIND("/",N1662))</f>
        <v>pop</v>
      </c>
      <c r="S1662" s="10">
        <f>(((J1662/60)/60)/24)+DATE(1970,1,1)</f>
        <v>42459.693865740745</v>
      </c>
      <c r="T1662" s="10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>
        <f>E1663/L1663</f>
        <v>80.178217821782184</v>
      </c>
      <c r="Q1663" t="str">
        <f>LEFT(N1663,FIND("/",N1663)-1)</f>
        <v>music</v>
      </c>
      <c r="R1663" t="str">
        <f>RIGHT(N1663,LEN(N1663)-FIND("/",N1663))</f>
        <v>pop</v>
      </c>
      <c r="S1663" s="10">
        <f>(((J1663/60)/60)/24)+DATE(1970,1,1)</f>
        <v>42343.998043981483</v>
      </c>
      <c r="T1663" s="10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>
        <f>E1664/L1664</f>
        <v>132.43548387096774</v>
      </c>
      <c r="Q1664" t="str">
        <f>LEFT(N1664,FIND("/",N1664)-1)</f>
        <v>music</v>
      </c>
      <c r="R1664" t="str">
        <f>RIGHT(N1664,LEN(N1664)-FIND("/",N1664))</f>
        <v>pop</v>
      </c>
      <c r="S1664" s="10">
        <f>(((J1664/60)/60)/24)+DATE(1970,1,1)</f>
        <v>40848.198333333334</v>
      </c>
      <c r="T1664" s="10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>
        <f>E1665/L1665</f>
        <v>33.75</v>
      </c>
      <c r="Q1665" t="str">
        <f>LEFT(N1665,FIND("/",N1665)-1)</f>
        <v>music</v>
      </c>
      <c r="R1665" t="str">
        <f>RIGHT(N1665,LEN(N1665)-FIND("/",N1665))</f>
        <v>pop</v>
      </c>
      <c r="S1665" s="10">
        <f>(((J1665/60)/60)/24)+DATE(1970,1,1)</f>
        <v>42006.02207175926</v>
      </c>
      <c r="T1665" s="10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>
        <f>E1666/L1666</f>
        <v>34.384494382022467</v>
      </c>
      <c r="Q1666" t="str">
        <f>LEFT(N1666,FIND("/",N1666)-1)</f>
        <v>music</v>
      </c>
      <c r="R1666" t="str">
        <f>RIGHT(N1666,LEN(N1666)-FIND("/",N1666))</f>
        <v>pop</v>
      </c>
      <c r="S1666" s="10">
        <f>(((J1666/60)/60)/24)+DATE(1970,1,1)</f>
        <v>40939.761782407404</v>
      </c>
      <c r="T1666" s="10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>
        <f>E1667/L1667</f>
        <v>44.956989247311824</v>
      </c>
      <c r="Q1667" t="str">
        <f>LEFT(N1667,FIND("/",N1667)-1)</f>
        <v>music</v>
      </c>
      <c r="R1667" t="str">
        <f>RIGHT(N1667,LEN(N1667)-FIND("/",N1667))</f>
        <v>pop</v>
      </c>
      <c r="S1667" s="10">
        <f>(((J1667/60)/60)/24)+DATE(1970,1,1)</f>
        <v>40564.649456018517</v>
      </c>
      <c r="T1667" s="10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>
        <f>E1668/L1668</f>
        <v>41.04081632653061</v>
      </c>
      <c r="Q1668" t="str">
        <f>LEFT(N1668,FIND("/",N1668)-1)</f>
        <v>music</v>
      </c>
      <c r="R1668" t="str">
        <f>RIGHT(N1668,LEN(N1668)-FIND("/",N1668))</f>
        <v>pop</v>
      </c>
      <c r="S1668" s="10">
        <f>(((J1668/60)/60)/24)+DATE(1970,1,1)</f>
        <v>41331.253159722226</v>
      </c>
      <c r="T1668" s="10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>
        <f>E1669/L1669</f>
        <v>52.597560975609753</v>
      </c>
      <c r="Q1669" t="str">
        <f>LEFT(N1669,FIND("/",N1669)-1)</f>
        <v>music</v>
      </c>
      <c r="R1669" t="str">
        <f>RIGHT(N1669,LEN(N1669)-FIND("/",N1669))</f>
        <v>pop</v>
      </c>
      <c r="S1669" s="10">
        <f>(((J1669/60)/60)/24)+DATE(1970,1,1)</f>
        <v>41682.0705787037</v>
      </c>
      <c r="T1669" s="10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>
        <f>E1670/L1670</f>
        <v>70.784482758620683</v>
      </c>
      <c r="Q1670" t="str">
        <f>LEFT(N1670,FIND("/",N1670)-1)</f>
        <v>music</v>
      </c>
      <c r="R1670" t="str">
        <f>RIGHT(N1670,LEN(N1670)-FIND("/",N1670))</f>
        <v>pop</v>
      </c>
      <c r="S1670" s="10">
        <f>(((J1670/60)/60)/24)+DATE(1970,1,1)</f>
        <v>40845.14975694444</v>
      </c>
      <c r="T1670" s="10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>
        <f>E1671/L1671</f>
        <v>53.75</v>
      </c>
      <c r="Q1671" t="str">
        <f>LEFT(N1671,FIND("/",N1671)-1)</f>
        <v>music</v>
      </c>
      <c r="R1671" t="str">
        <f>RIGHT(N1671,LEN(N1671)-FIND("/",N1671))</f>
        <v>pop</v>
      </c>
      <c r="S1671" s="10">
        <f>(((J1671/60)/60)/24)+DATE(1970,1,1)</f>
        <v>42461.885138888887</v>
      </c>
      <c r="T1671" s="10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>
        <f>E1672/L1672</f>
        <v>44.608695652173914</v>
      </c>
      <c r="Q1672" t="str">
        <f>LEFT(N1672,FIND("/",N1672)-1)</f>
        <v>music</v>
      </c>
      <c r="R1672" t="str">
        <f>RIGHT(N1672,LEN(N1672)-FIND("/",N1672))</f>
        <v>pop</v>
      </c>
      <c r="S1672" s="10">
        <f>(((J1672/60)/60)/24)+DATE(1970,1,1)</f>
        <v>40313.930543981485</v>
      </c>
      <c r="T1672" s="10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>
        <f>E1673/L1673</f>
        <v>26.148961038961041</v>
      </c>
      <c r="Q1673" t="str">
        <f>LEFT(N1673,FIND("/",N1673)-1)</f>
        <v>music</v>
      </c>
      <c r="R1673" t="str">
        <f>RIGHT(N1673,LEN(N1673)-FIND("/",N1673))</f>
        <v>pop</v>
      </c>
      <c r="S1673" s="10">
        <f>(((J1673/60)/60)/24)+DATE(1970,1,1)</f>
        <v>42553.54414351852</v>
      </c>
      <c r="T1673" s="10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>
        <f>E1674/L1674</f>
        <v>39.183673469387756</v>
      </c>
      <c r="Q1674" t="str">
        <f>LEFT(N1674,FIND("/",N1674)-1)</f>
        <v>music</v>
      </c>
      <c r="R1674" t="str">
        <f>RIGHT(N1674,LEN(N1674)-FIND("/",N1674))</f>
        <v>pop</v>
      </c>
      <c r="S1674" s="10">
        <f>(((J1674/60)/60)/24)+DATE(1970,1,1)</f>
        <v>41034.656597222223</v>
      </c>
      <c r="T1674" s="10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>
        <f>E1675/L1675</f>
        <v>45.593220338983052</v>
      </c>
      <c r="Q1675" t="str">
        <f>LEFT(N1675,FIND("/",N1675)-1)</f>
        <v>music</v>
      </c>
      <c r="R1675" t="str">
        <f>RIGHT(N1675,LEN(N1675)-FIND("/",N1675))</f>
        <v>pop</v>
      </c>
      <c r="S1675" s="10">
        <f>(((J1675/60)/60)/24)+DATE(1970,1,1)</f>
        <v>42039.878379629634</v>
      </c>
      <c r="T1675" s="10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>
        <f>E1676/L1676</f>
        <v>89.247787610619469</v>
      </c>
      <c r="Q1676" t="str">
        <f>LEFT(N1676,FIND("/",N1676)-1)</f>
        <v>music</v>
      </c>
      <c r="R1676" t="str">
        <f>RIGHT(N1676,LEN(N1676)-FIND("/",N1676))</f>
        <v>pop</v>
      </c>
      <c r="S1676" s="10">
        <f>(((J1676/60)/60)/24)+DATE(1970,1,1)</f>
        <v>42569.605393518519</v>
      </c>
      <c r="T1676" s="10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>
        <f>E1677/L1677</f>
        <v>40.416470588235299</v>
      </c>
      <c r="Q1677" t="str">
        <f>LEFT(N1677,FIND("/",N1677)-1)</f>
        <v>music</v>
      </c>
      <c r="R1677" t="str">
        <f>RIGHT(N1677,LEN(N1677)-FIND("/",N1677))</f>
        <v>pop</v>
      </c>
      <c r="S1677" s="10">
        <f>(((J1677/60)/60)/24)+DATE(1970,1,1)</f>
        <v>40802.733101851853</v>
      </c>
      <c r="T1677" s="10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>
        <f>E1678/L1678</f>
        <v>82.38095238095238</v>
      </c>
      <c r="Q1678" t="str">
        <f>LEFT(N1678,FIND("/",N1678)-1)</f>
        <v>music</v>
      </c>
      <c r="R1678" t="str">
        <f>RIGHT(N1678,LEN(N1678)-FIND("/",N1678))</f>
        <v>pop</v>
      </c>
      <c r="S1678" s="10">
        <f>(((J1678/60)/60)/24)+DATE(1970,1,1)</f>
        <v>40973.72623842593</v>
      </c>
      <c r="T1678" s="10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>
        <f>E1679/L1679</f>
        <v>159.52380952380952</v>
      </c>
      <c r="Q1679" t="str">
        <f>LEFT(N1679,FIND("/",N1679)-1)</f>
        <v>music</v>
      </c>
      <c r="R1679" t="str">
        <f>RIGHT(N1679,LEN(N1679)-FIND("/",N1679))</f>
        <v>pop</v>
      </c>
      <c r="S1679" s="10">
        <f>(((J1679/60)/60)/24)+DATE(1970,1,1)</f>
        <v>42416.407129629632</v>
      </c>
      <c r="T1679" s="10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>
        <f>E1680/L1680</f>
        <v>36.244897959183675</v>
      </c>
      <c r="Q1680" t="str">
        <f>LEFT(N1680,FIND("/",N1680)-1)</f>
        <v>music</v>
      </c>
      <c r="R1680" t="str">
        <f>RIGHT(N1680,LEN(N1680)-FIND("/",N1680))</f>
        <v>pop</v>
      </c>
      <c r="S1680" s="10">
        <f>(((J1680/60)/60)/24)+DATE(1970,1,1)</f>
        <v>41662.854988425926</v>
      </c>
      <c r="T1680" s="10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>
        <f>E1681/L1681</f>
        <v>62.5</v>
      </c>
      <c r="Q1681" t="str">
        <f>LEFT(N1681,FIND("/",N1681)-1)</f>
        <v>music</v>
      </c>
      <c r="R1681" t="str">
        <f>RIGHT(N1681,LEN(N1681)-FIND("/",N1681))</f>
        <v>pop</v>
      </c>
      <c r="S1681" s="10">
        <f>(((J1681/60)/60)/24)+DATE(1970,1,1)</f>
        <v>40723.068807870368</v>
      </c>
      <c r="T1681" s="10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>
        <f>E1682/L1682</f>
        <v>47</v>
      </c>
      <c r="Q1682" t="str">
        <f>LEFT(N1682,FIND("/",N1682)-1)</f>
        <v>music</v>
      </c>
      <c r="R1682" t="str">
        <f>RIGHT(N1682,LEN(N1682)-FIND("/",N1682))</f>
        <v>pop</v>
      </c>
      <c r="S1682" s="10">
        <f>(((J1682/60)/60)/24)+DATE(1970,1,1)</f>
        <v>41802.757719907408</v>
      </c>
      <c r="T1682" s="10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>
        <f>E1683/L1683</f>
        <v>74.575090497737563</v>
      </c>
      <c r="Q1683" t="str">
        <f>LEFT(N1683,FIND("/",N1683)-1)</f>
        <v>music</v>
      </c>
      <c r="R1683" t="str">
        <f>RIGHT(N1683,LEN(N1683)-FIND("/",N1683))</f>
        <v>faith</v>
      </c>
      <c r="S1683" s="10">
        <f>(((J1683/60)/60)/24)+DATE(1970,1,1)</f>
        <v>42774.121342592596</v>
      </c>
      <c r="T1683" s="10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t="e">
        <f>E1684/L1684</f>
        <v>#DIV/0!</v>
      </c>
      <c r="Q1684" t="str">
        <f>LEFT(N1684,FIND("/",N1684)-1)</f>
        <v>music</v>
      </c>
      <c r="R1684" t="str">
        <f>RIGHT(N1684,LEN(N1684)-FIND("/",N1684))</f>
        <v>faith</v>
      </c>
      <c r="S1684" s="10">
        <f>(((J1684/60)/60)/24)+DATE(1970,1,1)</f>
        <v>42779.21365740741</v>
      </c>
      <c r="T1684" s="10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>
        <f>E1685/L1685</f>
        <v>76</v>
      </c>
      <c r="Q1685" t="str">
        <f>LEFT(N1685,FIND("/",N1685)-1)</f>
        <v>music</v>
      </c>
      <c r="R1685" t="str">
        <f>RIGHT(N1685,LEN(N1685)-FIND("/",N1685))</f>
        <v>faith</v>
      </c>
      <c r="S1685" s="10">
        <f>(((J1685/60)/60)/24)+DATE(1970,1,1)</f>
        <v>42808.781689814816</v>
      </c>
      <c r="T1685" s="10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>
        <f>E1686/L1686</f>
        <v>86.43564356435644</v>
      </c>
      <c r="Q1686" t="str">
        <f>LEFT(N1686,FIND("/",N1686)-1)</f>
        <v>music</v>
      </c>
      <c r="R1686" t="str">
        <f>RIGHT(N1686,LEN(N1686)-FIND("/",N1686))</f>
        <v>faith</v>
      </c>
      <c r="S1686" s="10">
        <f>(((J1686/60)/60)/24)+DATE(1970,1,1)</f>
        <v>42783.815289351856</v>
      </c>
      <c r="T1686" s="10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>
        <f>E1687/L1687</f>
        <v>24</v>
      </c>
      <c r="Q1687" t="str">
        <f>LEFT(N1687,FIND("/",N1687)-1)</f>
        <v>music</v>
      </c>
      <c r="R1687" t="str">
        <f>RIGHT(N1687,LEN(N1687)-FIND("/",N1687))</f>
        <v>faith</v>
      </c>
      <c r="S1687" s="10">
        <f>(((J1687/60)/60)/24)+DATE(1970,1,1)</f>
        <v>42788.2502662037</v>
      </c>
      <c r="T1687" s="10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>
        <f>E1688/L1688</f>
        <v>18</v>
      </c>
      <c r="Q1688" t="str">
        <f>LEFT(N1688,FIND("/",N1688)-1)</f>
        <v>music</v>
      </c>
      <c r="R1688" t="str">
        <f>RIGHT(N1688,LEN(N1688)-FIND("/",N1688))</f>
        <v>faith</v>
      </c>
      <c r="S1688" s="10">
        <f>(((J1688/60)/60)/24)+DATE(1970,1,1)</f>
        <v>42792.843969907408</v>
      </c>
      <c r="T1688" s="10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>
        <f>E1689/L1689</f>
        <v>80.128205128205124</v>
      </c>
      <c r="Q1689" t="str">
        <f>LEFT(N1689,FIND("/",N1689)-1)</f>
        <v>music</v>
      </c>
      <c r="R1689" t="str">
        <f>RIGHT(N1689,LEN(N1689)-FIND("/",N1689))</f>
        <v>faith</v>
      </c>
      <c r="S1689" s="10">
        <f>(((J1689/60)/60)/24)+DATE(1970,1,1)</f>
        <v>42802.046817129631</v>
      </c>
      <c r="T1689" s="10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>
        <f>E1690/L1690</f>
        <v>253.14285714285714</v>
      </c>
      <c r="Q1690" t="str">
        <f>LEFT(N1690,FIND("/",N1690)-1)</f>
        <v>music</v>
      </c>
      <c r="R1690" t="str">
        <f>RIGHT(N1690,LEN(N1690)-FIND("/",N1690))</f>
        <v>faith</v>
      </c>
      <c r="S1690" s="10">
        <f>(((J1690/60)/60)/24)+DATE(1970,1,1)</f>
        <v>42804.534652777773</v>
      </c>
      <c r="T1690" s="10">
        <f>(((I1690/60)/60)/24)+DATE(1970,1,1)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>
        <f>E1691/L1691</f>
        <v>171.42857142857142</v>
      </c>
      <c r="Q1691" t="str">
        <f>LEFT(N1691,FIND("/",N1691)-1)</f>
        <v>music</v>
      </c>
      <c r="R1691" t="str">
        <f>RIGHT(N1691,LEN(N1691)-FIND("/",N1691))</f>
        <v>faith</v>
      </c>
      <c r="S1691" s="10">
        <f>(((J1691/60)/60)/24)+DATE(1970,1,1)</f>
        <v>42780.942476851851</v>
      </c>
      <c r="T1691" s="10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>
        <f>E1692/L1692</f>
        <v>57.727272727272727</v>
      </c>
      <c r="Q1692" t="str">
        <f>LEFT(N1692,FIND("/",N1692)-1)</f>
        <v>music</v>
      </c>
      <c r="R1692" t="str">
        <f>RIGHT(N1692,LEN(N1692)-FIND("/",N1692))</f>
        <v>faith</v>
      </c>
      <c r="S1692" s="10">
        <f>(((J1692/60)/60)/24)+DATE(1970,1,1)</f>
        <v>42801.43104166667</v>
      </c>
      <c r="T1692" s="10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>
        <f>E1693/L1693</f>
        <v>264.26315789473682</v>
      </c>
      <c r="Q1693" t="str">
        <f>LEFT(N1693,FIND("/",N1693)-1)</f>
        <v>music</v>
      </c>
      <c r="R1693" t="str">
        <f>RIGHT(N1693,LEN(N1693)-FIND("/",N1693))</f>
        <v>faith</v>
      </c>
      <c r="S1693" s="10">
        <f>(((J1693/60)/60)/24)+DATE(1970,1,1)</f>
        <v>42795.701481481476</v>
      </c>
      <c r="T1693" s="10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>
        <f>E1694/L1694</f>
        <v>159.33333333333334</v>
      </c>
      <c r="Q1694" t="str">
        <f>LEFT(N1694,FIND("/",N1694)-1)</f>
        <v>music</v>
      </c>
      <c r="R1694" t="str">
        <f>RIGHT(N1694,LEN(N1694)-FIND("/",N1694))</f>
        <v>faith</v>
      </c>
      <c r="S1694" s="10">
        <f>(((J1694/60)/60)/24)+DATE(1970,1,1)</f>
        <v>42788.151238425926</v>
      </c>
      <c r="T1694" s="10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>
        <f>E1695/L1695</f>
        <v>35</v>
      </c>
      <c r="Q1695" t="str">
        <f>LEFT(N1695,FIND("/",N1695)-1)</f>
        <v>music</v>
      </c>
      <c r="R1695" t="str">
        <f>RIGHT(N1695,LEN(N1695)-FIND("/",N1695))</f>
        <v>faith</v>
      </c>
      <c r="S1695" s="10">
        <f>(((J1695/60)/60)/24)+DATE(1970,1,1)</f>
        <v>42803.920277777783</v>
      </c>
      <c r="T1695" s="10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>
        <f>E1696/L1696</f>
        <v>5</v>
      </c>
      <c r="Q1696" t="str">
        <f>LEFT(N1696,FIND("/",N1696)-1)</f>
        <v>music</v>
      </c>
      <c r="R1696" t="str">
        <f>RIGHT(N1696,LEN(N1696)-FIND("/",N1696))</f>
        <v>faith</v>
      </c>
      <c r="S1696" s="10">
        <f>(((J1696/60)/60)/24)+DATE(1970,1,1)</f>
        <v>42791.669837962967</v>
      </c>
      <c r="T1696" s="10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>
        <f>E1697/L1697</f>
        <v>61.086956521739133</v>
      </c>
      <c r="Q1697" t="str">
        <f>LEFT(N1697,FIND("/",N1697)-1)</f>
        <v>music</v>
      </c>
      <c r="R1697" t="str">
        <f>RIGHT(N1697,LEN(N1697)-FIND("/",N1697))</f>
        <v>faith</v>
      </c>
      <c r="S1697" s="10">
        <f>(((J1697/60)/60)/24)+DATE(1970,1,1)</f>
        <v>42801.031412037039</v>
      </c>
      <c r="T1697" s="10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t="e">
        <f>E1698/L1698</f>
        <v>#DIV/0!</v>
      </c>
      <c r="Q1698" t="str">
        <f>LEFT(N1698,FIND("/",N1698)-1)</f>
        <v>music</v>
      </c>
      <c r="R1698" t="str">
        <f>RIGHT(N1698,LEN(N1698)-FIND("/",N1698))</f>
        <v>faith</v>
      </c>
      <c r="S1698" s="10">
        <f>(((J1698/60)/60)/24)+DATE(1970,1,1)</f>
        <v>42796.069571759261</v>
      </c>
      <c r="T1698" s="10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>
        <f>E1699/L1699</f>
        <v>114.81818181818181</v>
      </c>
      <c r="Q1699" t="str">
        <f>LEFT(N1699,FIND("/",N1699)-1)</f>
        <v>music</v>
      </c>
      <c r="R1699" t="str">
        <f>RIGHT(N1699,LEN(N1699)-FIND("/",N1699))</f>
        <v>faith</v>
      </c>
      <c r="S1699" s="10">
        <f>(((J1699/60)/60)/24)+DATE(1970,1,1)</f>
        <v>42805.032962962956</v>
      </c>
      <c r="T1699" s="10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t="e">
        <f>E1700/L1700</f>
        <v>#DIV/0!</v>
      </c>
      <c r="Q1700" t="str">
        <f>LEFT(N1700,FIND("/",N1700)-1)</f>
        <v>music</v>
      </c>
      <c r="R1700" t="str">
        <f>RIGHT(N1700,LEN(N1700)-FIND("/",N1700))</f>
        <v>faith</v>
      </c>
      <c r="S1700" s="10">
        <f>(((J1700/60)/60)/24)+DATE(1970,1,1)</f>
        <v>42796.207870370374</v>
      </c>
      <c r="T1700" s="10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>
        <f>E1701/L1701</f>
        <v>54</v>
      </c>
      <c r="Q1701" t="str">
        <f>LEFT(N1701,FIND("/",N1701)-1)</f>
        <v>music</v>
      </c>
      <c r="R1701" t="str">
        <f>RIGHT(N1701,LEN(N1701)-FIND("/",N1701))</f>
        <v>faith</v>
      </c>
      <c r="S1701" s="10">
        <f>(((J1701/60)/60)/24)+DATE(1970,1,1)</f>
        <v>42806.863946759258</v>
      </c>
      <c r="T1701" s="10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>
        <f>E1702/L1702</f>
        <v>65.974683544303801</v>
      </c>
      <c r="Q1702" t="str">
        <f>LEFT(N1702,FIND("/",N1702)-1)</f>
        <v>music</v>
      </c>
      <c r="R1702" t="str">
        <f>RIGHT(N1702,LEN(N1702)-FIND("/",N1702))</f>
        <v>faith</v>
      </c>
      <c r="S1702" s="10">
        <f>(((J1702/60)/60)/24)+DATE(1970,1,1)</f>
        <v>42796.071643518517</v>
      </c>
      <c r="T1702" s="10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>
        <f>E1703/L1703</f>
        <v>5</v>
      </c>
      <c r="Q1703" t="str">
        <f>LEFT(N1703,FIND("/",N1703)-1)</f>
        <v>music</v>
      </c>
      <c r="R1703" t="str">
        <f>RIGHT(N1703,LEN(N1703)-FIND("/",N1703))</f>
        <v>faith</v>
      </c>
      <c r="S1703" s="10">
        <f>(((J1703/60)/60)/24)+DATE(1970,1,1)</f>
        <v>41989.664409722223</v>
      </c>
      <c r="T1703" s="10">
        <f>(((I1703/60)/60)/24)+DATE(1970,1,1)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>
        <f>E1704/L1704</f>
        <v>1</v>
      </c>
      <c r="Q1704" t="str">
        <f>LEFT(N1704,FIND("/",N1704)-1)</f>
        <v>music</v>
      </c>
      <c r="R1704" t="str">
        <f>RIGHT(N1704,LEN(N1704)-FIND("/",N1704))</f>
        <v>faith</v>
      </c>
      <c r="S1704" s="10">
        <f>(((J1704/60)/60)/24)+DATE(1970,1,1)</f>
        <v>42063.869791666672</v>
      </c>
      <c r="T1704" s="10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>
        <f>E1705/L1705</f>
        <v>25.5</v>
      </c>
      <c r="Q1705" t="str">
        <f>LEFT(N1705,FIND("/",N1705)-1)</f>
        <v>music</v>
      </c>
      <c r="R1705" t="str">
        <f>RIGHT(N1705,LEN(N1705)-FIND("/",N1705))</f>
        <v>faith</v>
      </c>
      <c r="S1705" s="10">
        <f>(((J1705/60)/60)/24)+DATE(1970,1,1)</f>
        <v>42187.281678240746</v>
      </c>
      <c r="T1705" s="10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>
        <f>E1706/L1706</f>
        <v>118.36363636363636</v>
      </c>
      <c r="Q1706" t="str">
        <f>LEFT(N1706,FIND("/",N1706)-1)</f>
        <v>music</v>
      </c>
      <c r="R1706" t="str">
        <f>RIGHT(N1706,LEN(N1706)-FIND("/",N1706))</f>
        <v>faith</v>
      </c>
      <c r="S1706" s="10">
        <f>(((J1706/60)/60)/24)+DATE(1970,1,1)</f>
        <v>42021.139733796299</v>
      </c>
      <c r="T1706" s="10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t="e">
        <f>E1707/L1707</f>
        <v>#DIV/0!</v>
      </c>
      <c r="Q1707" t="str">
        <f>LEFT(N1707,FIND("/",N1707)-1)</f>
        <v>music</v>
      </c>
      <c r="R1707" t="str">
        <f>RIGHT(N1707,LEN(N1707)-FIND("/",N1707))</f>
        <v>faith</v>
      </c>
      <c r="S1707" s="10">
        <f>(((J1707/60)/60)/24)+DATE(1970,1,1)</f>
        <v>42245.016736111109</v>
      </c>
      <c r="T1707" s="10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t="e">
        <f>E1708/L1708</f>
        <v>#DIV/0!</v>
      </c>
      <c r="Q1708" t="str">
        <f>LEFT(N1708,FIND("/",N1708)-1)</f>
        <v>music</v>
      </c>
      <c r="R1708" t="str">
        <f>RIGHT(N1708,LEN(N1708)-FIND("/",N1708))</f>
        <v>faith</v>
      </c>
      <c r="S1708" s="10">
        <f>(((J1708/60)/60)/24)+DATE(1970,1,1)</f>
        <v>42179.306388888886</v>
      </c>
      <c r="T1708" s="10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>
        <f>E1709/L1709</f>
        <v>54.111111111111114</v>
      </c>
      <c r="Q1709" t="str">
        <f>LEFT(N1709,FIND("/",N1709)-1)</f>
        <v>music</v>
      </c>
      <c r="R1709" t="str">
        <f>RIGHT(N1709,LEN(N1709)-FIND("/",N1709))</f>
        <v>faith</v>
      </c>
      <c r="S1709" s="10">
        <f>(((J1709/60)/60)/24)+DATE(1970,1,1)</f>
        <v>42427.721006944441</v>
      </c>
      <c r="T1709" s="10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t="e">
        <f>E1710/L1710</f>
        <v>#DIV/0!</v>
      </c>
      <c r="Q1710" t="str">
        <f>LEFT(N1710,FIND("/",N1710)-1)</f>
        <v>music</v>
      </c>
      <c r="R1710" t="str">
        <f>RIGHT(N1710,LEN(N1710)-FIND("/",N1710))</f>
        <v>faith</v>
      </c>
      <c r="S1710" s="10">
        <f>(((J1710/60)/60)/24)+DATE(1970,1,1)</f>
        <v>42451.866967592592</v>
      </c>
      <c r="T1710" s="10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>
        <f>E1711/L1711</f>
        <v>21.25</v>
      </c>
      <c r="Q1711" t="str">
        <f>LEFT(N1711,FIND("/",N1711)-1)</f>
        <v>music</v>
      </c>
      <c r="R1711" t="str">
        <f>RIGHT(N1711,LEN(N1711)-FIND("/",N1711))</f>
        <v>faith</v>
      </c>
      <c r="S1711" s="10">
        <f>(((J1711/60)/60)/24)+DATE(1970,1,1)</f>
        <v>41841.56381944444</v>
      </c>
      <c r="T1711" s="10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>
        <f>E1712/L1712</f>
        <v>34</v>
      </c>
      <c r="Q1712" t="str">
        <f>LEFT(N1712,FIND("/",N1712)-1)</f>
        <v>music</v>
      </c>
      <c r="R1712" t="str">
        <f>RIGHT(N1712,LEN(N1712)-FIND("/",N1712))</f>
        <v>faith</v>
      </c>
      <c r="S1712" s="10">
        <f>(((J1712/60)/60)/24)+DATE(1970,1,1)</f>
        <v>42341.59129629629</v>
      </c>
      <c r="T1712" s="10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>
        <f>E1713/L1713</f>
        <v>525</v>
      </c>
      <c r="Q1713" t="str">
        <f>LEFT(N1713,FIND("/",N1713)-1)</f>
        <v>music</v>
      </c>
      <c r="R1713" t="str">
        <f>RIGHT(N1713,LEN(N1713)-FIND("/",N1713))</f>
        <v>faith</v>
      </c>
      <c r="S1713" s="10">
        <f>(((J1713/60)/60)/24)+DATE(1970,1,1)</f>
        <v>41852.646226851852</v>
      </c>
      <c r="T1713" s="10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t="e">
        <f>E1714/L1714</f>
        <v>#DIV/0!</v>
      </c>
      <c r="Q1714" t="str">
        <f>LEFT(N1714,FIND("/",N1714)-1)</f>
        <v>music</v>
      </c>
      <c r="R1714" t="str">
        <f>RIGHT(N1714,LEN(N1714)-FIND("/",N1714))</f>
        <v>faith</v>
      </c>
      <c r="S1714" s="10">
        <f>(((J1714/60)/60)/24)+DATE(1970,1,1)</f>
        <v>42125.913807870369</v>
      </c>
      <c r="T1714" s="10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>
        <f>E1715/L1715</f>
        <v>50</v>
      </c>
      <c r="Q1715" t="str">
        <f>LEFT(N1715,FIND("/",N1715)-1)</f>
        <v>music</v>
      </c>
      <c r="R1715" t="str">
        <f>RIGHT(N1715,LEN(N1715)-FIND("/",N1715))</f>
        <v>faith</v>
      </c>
      <c r="S1715" s="10">
        <f>(((J1715/60)/60)/24)+DATE(1970,1,1)</f>
        <v>41887.801064814819</v>
      </c>
      <c r="T1715" s="10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>
        <f>E1716/L1716</f>
        <v>115.70588235294117</v>
      </c>
      <c r="Q1716" t="str">
        <f>LEFT(N1716,FIND("/",N1716)-1)</f>
        <v>music</v>
      </c>
      <c r="R1716" t="str">
        <f>RIGHT(N1716,LEN(N1716)-FIND("/",N1716))</f>
        <v>faith</v>
      </c>
      <c r="S1716" s="10">
        <f>(((J1716/60)/60)/24)+DATE(1970,1,1)</f>
        <v>42095.918530092589</v>
      </c>
      <c r="T1716" s="10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>
        <f>E1717/L1717</f>
        <v>5.5</v>
      </c>
      <c r="Q1717" t="str">
        <f>LEFT(N1717,FIND("/",N1717)-1)</f>
        <v>music</v>
      </c>
      <c r="R1717" t="str">
        <f>RIGHT(N1717,LEN(N1717)-FIND("/",N1717))</f>
        <v>faith</v>
      </c>
      <c r="S1717" s="10">
        <f>(((J1717/60)/60)/24)+DATE(1970,1,1)</f>
        <v>42064.217418981483</v>
      </c>
      <c r="T1717" s="10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>
        <f>E1718/L1718</f>
        <v>50</v>
      </c>
      <c r="Q1718" t="str">
        <f>LEFT(N1718,FIND("/",N1718)-1)</f>
        <v>music</v>
      </c>
      <c r="R1718" t="str">
        <f>RIGHT(N1718,LEN(N1718)-FIND("/",N1718))</f>
        <v>faith</v>
      </c>
      <c r="S1718" s="10">
        <f>(((J1718/60)/60)/24)+DATE(1970,1,1)</f>
        <v>42673.577534722222</v>
      </c>
      <c r="T1718" s="10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>
        <f>E1719/L1719</f>
        <v>34.024390243902438</v>
      </c>
      <c r="Q1719" t="str">
        <f>LEFT(N1719,FIND("/",N1719)-1)</f>
        <v>music</v>
      </c>
      <c r="R1719" t="str">
        <f>RIGHT(N1719,LEN(N1719)-FIND("/",N1719))</f>
        <v>faith</v>
      </c>
      <c r="S1719" s="10">
        <f>(((J1719/60)/60)/24)+DATE(1970,1,1)</f>
        <v>42460.98192129629</v>
      </c>
      <c r="T1719" s="10">
        <f>(((I1719/60)/60)/24)+DATE(1970,1,1)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>
        <f>E1720/L1720</f>
        <v>37.5</v>
      </c>
      <c r="Q1720" t="str">
        <f>LEFT(N1720,FIND("/",N1720)-1)</f>
        <v>music</v>
      </c>
      <c r="R1720" t="str">
        <f>RIGHT(N1720,LEN(N1720)-FIND("/",N1720))</f>
        <v>faith</v>
      </c>
      <c r="S1720" s="10">
        <f>(((J1720/60)/60)/24)+DATE(1970,1,1)</f>
        <v>42460.610520833332</v>
      </c>
      <c r="T1720" s="10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>
        <f>E1721/L1721</f>
        <v>11.666666666666666</v>
      </c>
      <c r="Q1721" t="str">
        <f>LEFT(N1721,FIND("/",N1721)-1)</f>
        <v>music</v>
      </c>
      <c r="R1721" t="str">
        <f>RIGHT(N1721,LEN(N1721)-FIND("/",N1721))</f>
        <v>faith</v>
      </c>
      <c r="S1721" s="10">
        <f>(((J1721/60)/60)/24)+DATE(1970,1,1)</f>
        <v>41869.534618055557</v>
      </c>
      <c r="T1721" s="10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>
        <f>E1722/L1722</f>
        <v>28.125</v>
      </c>
      <c r="Q1722" t="str">
        <f>LEFT(N1722,FIND("/",N1722)-1)</f>
        <v>music</v>
      </c>
      <c r="R1722" t="str">
        <f>RIGHT(N1722,LEN(N1722)-FIND("/",N1722))</f>
        <v>faith</v>
      </c>
      <c r="S1722" s="10">
        <f>(((J1722/60)/60)/24)+DATE(1970,1,1)</f>
        <v>41922.783229166671</v>
      </c>
      <c r="T1722" s="10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t="e">
        <f>E1723/L1723</f>
        <v>#DIV/0!</v>
      </c>
      <c r="Q1723" t="str">
        <f>LEFT(N1723,FIND("/",N1723)-1)</f>
        <v>music</v>
      </c>
      <c r="R1723" t="str">
        <f>RIGHT(N1723,LEN(N1723)-FIND("/",N1723))</f>
        <v>faith</v>
      </c>
      <c r="S1723" s="10">
        <f>(((J1723/60)/60)/24)+DATE(1970,1,1)</f>
        <v>42319.461377314816</v>
      </c>
      <c r="T1723" s="10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>
        <f>E1724/L1724</f>
        <v>1</v>
      </c>
      <c r="Q1724" t="str">
        <f>LEFT(N1724,FIND("/",N1724)-1)</f>
        <v>music</v>
      </c>
      <c r="R1724" t="str">
        <f>RIGHT(N1724,LEN(N1724)-FIND("/",N1724))</f>
        <v>faith</v>
      </c>
      <c r="S1724" s="10">
        <f>(((J1724/60)/60)/24)+DATE(1970,1,1)</f>
        <v>42425.960983796293</v>
      </c>
      <c r="T1724" s="10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>
        <f>E1725/L1725</f>
        <v>216.66666666666666</v>
      </c>
      <c r="Q1725" t="str">
        <f>LEFT(N1725,FIND("/",N1725)-1)</f>
        <v>music</v>
      </c>
      <c r="R1725" t="str">
        <f>RIGHT(N1725,LEN(N1725)-FIND("/",N1725))</f>
        <v>faith</v>
      </c>
      <c r="S1725" s="10">
        <f>(((J1725/60)/60)/24)+DATE(1970,1,1)</f>
        <v>42129.82540509259</v>
      </c>
      <c r="T1725" s="10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>
        <f>E1726/L1726</f>
        <v>8.75</v>
      </c>
      <c r="Q1726" t="str">
        <f>LEFT(N1726,FIND("/",N1726)-1)</f>
        <v>music</v>
      </c>
      <c r="R1726" t="str">
        <f>RIGHT(N1726,LEN(N1726)-FIND("/",N1726))</f>
        <v>faith</v>
      </c>
      <c r="S1726" s="10">
        <f>(((J1726/60)/60)/24)+DATE(1970,1,1)</f>
        <v>41912.932430555556</v>
      </c>
      <c r="T1726" s="10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>
        <f>E1727/L1727</f>
        <v>62.222222222222221</v>
      </c>
      <c r="Q1727" t="str">
        <f>LEFT(N1727,FIND("/",N1727)-1)</f>
        <v>music</v>
      </c>
      <c r="R1727" t="str">
        <f>RIGHT(N1727,LEN(N1727)-FIND("/",N1727))</f>
        <v>faith</v>
      </c>
      <c r="S1727" s="10">
        <f>(((J1727/60)/60)/24)+DATE(1970,1,1)</f>
        <v>41845.968159722222</v>
      </c>
      <c r="T1727" s="10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>
        <f>E1728/L1728</f>
        <v>137.25</v>
      </c>
      <c r="Q1728" t="str">
        <f>LEFT(N1728,FIND("/",N1728)-1)</f>
        <v>music</v>
      </c>
      <c r="R1728" t="str">
        <f>RIGHT(N1728,LEN(N1728)-FIND("/",N1728))</f>
        <v>faith</v>
      </c>
      <c r="S1728" s="10">
        <f>(((J1728/60)/60)/24)+DATE(1970,1,1)</f>
        <v>41788.919722222221</v>
      </c>
      <c r="T1728" s="10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>
        <f>E1729/L1729</f>
        <v>1</v>
      </c>
      <c r="Q1729" t="str">
        <f>LEFT(N1729,FIND("/",N1729)-1)</f>
        <v>music</v>
      </c>
      <c r="R1729" t="str">
        <f>RIGHT(N1729,LEN(N1729)-FIND("/",N1729))</f>
        <v>faith</v>
      </c>
      <c r="S1729" s="10">
        <f>(((J1729/60)/60)/24)+DATE(1970,1,1)</f>
        <v>42044.927974537044</v>
      </c>
      <c r="T1729" s="10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>
        <f>E1730/L1730</f>
        <v>122.14285714285714</v>
      </c>
      <c r="Q1730" t="str">
        <f>LEFT(N1730,FIND("/",N1730)-1)</f>
        <v>music</v>
      </c>
      <c r="R1730" t="str">
        <f>RIGHT(N1730,LEN(N1730)-FIND("/",N1730))</f>
        <v>faith</v>
      </c>
      <c r="S1730" s="10">
        <f>(((J1730/60)/60)/24)+DATE(1970,1,1)</f>
        <v>42268.625856481478</v>
      </c>
      <c r="T1730" s="10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t="e">
        <f>E1731/L1731</f>
        <v>#DIV/0!</v>
      </c>
      <c r="Q1731" t="str">
        <f>LEFT(N1731,FIND("/",N1731)-1)</f>
        <v>music</v>
      </c>
      <c r="R1731" t="str">
        <f>RIGHT(N1731,LEN(N1731)-FIND("/",N1731))</f>
        <v>faith</v>
      </c>
      <c r="S1731" s="10">
        <f>(((J1731/60)/60)/24)+DATE(1970,1,1)</f>
        <v>42471.052152777775</v>
      </c>
      <c r="T1731" s="10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t="e">
        <f>E1732/L1732</f>
        <v>#DIV/0!</v>
      </c>
      <c r="Q1732" t="str">
        <f>LEFT(N1732,FIND("/",N1732)-1)</f>
        <v>music</v>
      </c>
      <c r="R1732" t="str">
        <f>RIGHT(N1732,LEN(N1732)-FIND("/",N1732))</f>
        <v>faith</v>
      </c>
      <c r="S1732" s="10">
        <f>(((J1732/60)/60)/24)+DATE(1970,1,1)</f>
        <v>42272.087766203709</v>
      </c>
      <c r="T1732" s="10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t="e">
        <f>E1733/L1733</f>
        <v>#DIV/0!</v>
      </c>
      <c r="Q1733" t="str">
        <f>LEFT(N1733,FIND("/",N1733)-1)</f>
        <v>music</v>
      </c>
      <c r="R1733" t="str">
        <f>RIGHT(N1733,LEN(N1733)-FIND("/",N1733))</f>
        <v>faith</v>
      </c>
      <c r="S1733" s="10">
        <f>(((J1733/60)/60)/24)+DATE(1970,1,1)</f>
        <v>42152.906851851847</v>
      </c>
      <c r="T1733" s="10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t="e">
        <f>E1734/L1734</f>
        <v>#DIV/0!</v>
      </c>
      <c r="Q1734" t="str">
        <f>LEFT(N1734,FIND("/",N1734)-1)</f>
        <v>music</v>
      </c>
      <c r="R1734" t="str">
        <f>RIGHT(N1734,LEN(N1734)-FIND("/",N1734))</f>
        <v>faith</v>
      </c>
      <c r="S1734" s="10">
        <f>(((J1734/60)/60)/24)+DATE(1970,1,1)</f>
        <v>42325.683807870373</v>
      </c>
      <c r="T1734" s="10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t="e">
        <f>E1735/L1735</f>
        <v>#DIV/0!</v>
      </c>
      <c r="Q1735" t="str">
        <f>LEFT(N1735,FIND("/",N1735)-1)</f>
        <v>music</v>
      </c>
      <c r="R1735" t="str">
        <f>RIGHT(N1735,LEN(N1735)-FIND("/",N1735))</f>
        <v>faith</v>
      </c>
      <c r="S1735" s="10">
        <f>(((J1735/60)/60)/24)+DATE(1970,1,1)</f>
        <v>42614.675625000003</v>
      </c>
      <c r="T1735" s="10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>
        <f>E1736/L1736</f>
        <v>1</v>
      </c>
      <c r="Q1736" t="str">
        <f>LEFT(N1736,FIND("/",N1736)-1)</f>
        <v>music</v>
      </c>
      <c r="R1736" t="str">
        <f>RIGHT(N1736,LEN(N1736)-FIND("/",N1736))</f>
        <v>faith</v>
      </c>
      <c r="S1736" s="10">
        <f>(((J1736/60)/60)/24)+DATE(1970,1,1)</f>
        <v>42102.036527777775</v>
      </c>
      <c r="T1736" s="10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>
        <f>E1737/L1737</f>
        <v>55</v>
      </c>
      <c r="Q1737" t="str">
        <f>LEFT(N1737,FIND("/",N1737)-1)</f>
        <v>music</v>
      </c>
      <c r="R1737" t="str">
        <f>RIGHT(N1737,LEN(N1737)-FIND("/",N1737))</f>
        <v>faith</v>
      </c>
      <c r="S1737" s="10">
        <f>(((J1737/60)/60)/24)+DATE(1970,1,1)</f>
        <v>42559.814178240747</v>
      </c>
      <c r="T1737" s="10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>
        <f>E1738/L1738</f>
        <v>22</v>
      </c>
      <c r="Q1738" t="str">
        <f>LEFT(N1738,FIND("/",N1738)-1)</f>
        <v>music</v>
      </c>
      <c r="R1738" t="str">
        <f>RIGHT(N1738,LEN(N1738)-FIND("/",N1738))</f>
        <v>faith</v>
      </c>
      <c r="S1738" s="10">
        <f>(((J1738/60)/60)/24)+DATE(1970,1,1)</f>
        <v>42286.861493055556</v>
      </c>
      <c r="T1738" s="10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>
        <f>E1739/L1739</f>
        <v>56.666666666666664</v>
      </c>
      <c r="Q1739" t="str">
        <f>LEFT(N1739,FIND("/",N1739)-1)</f>
        <v>music</v>
      </c>
      <c r="R1739" t="str">
        <f>RIGHT(N1739,LEN(N1739)-FIND("/",N1739))</f>
        <v>faith</v>
      </c>
      <c r="S1739" s="10">
        <f>(((J1739/60)/60)/24)+DATE(1970,1,1)</f>
        <v>42175.948981481488</v>
      </c>
      <c r="T1739" s="10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>
        <f>E1740/L1740</f>
        <v>20</v>
      </c>
      <c r="Q1740" t="str">
        <f>LEFT(N1740,FIND("/",N1740)-1)</f>
        <v>music</v>
      </c>
      <c r="R1740" t="str">
        <f>RIGHT(N1740,LEN(N1740)-FIND("/",N1740))</f>
        <v>faith</v>
      </c>
      <c r="S1740" s="10">
        <f>(((J1740/60)/60)/24)+DATE(1970,1,1)</f>
        <v>41884.874328703707</v>
      </c>
      <c r="T1740" s="10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>
        <f>E1741/L1741</f>
        <v>1</v>
      </c>
      <c r="Q1741" t="str">
        <f>LEFT(N1741,FIND("/",N1741)-1)</f>
        <v>music</v>
      </c>
      <c r="R1741" t="str">
        <f>RIGHT(N1741,LEN(N1741)-FIND("/",N1741))</f>
        <v>faith</v>
      </c>
      <c r="S1741" s="10">
        <f>(((J1741/60)/60)/24)+DATE(1970,1,1)</f>
        <v>42435.874212962968</v>
      </c>
      <c r="T1741" s="10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t="e">
        <f>E1742/L1742</f>
        <v>#DIV/0!</v>
      </c>
      <c r="Q1742" t="str">
        <f>LEFT(N1742,FIND("/",N1742)-1)</f>
        <v>music</v>
      </c>
      <c r="R1742" t="str">
        <f>RIGHT(N1742,LEN(N1742)-FIND("/",N1742))</f>
        <v>faith</v>
      </c>
      <c r="S1742" s="10">
        <f>(((J1742/60)/60)/24)+DATE(1970,1,1)</f>
        <v>42171.817384259266</v>
      </c>
      <c r="T1742" s="10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>
        <f>E1743/L1743</f>
        <v>25.576923076923077</v>
      </c>
      <c r="Q1743" t="str">
        <f>LEFT(N1743,FIND("/",N1743)-1)</f>
        <v>photography</v>
      </c>
      <c r="R1743" t="str">
        <f>RIGHT(N1743,LEN(N1743)-FIND("/",N1743))</f>
        <v>photobooks</v>
      </c>
      <c r="S1743" s="10">
        <f>(((J1743/60)/60)/24)+DATE(1970,1,1)</f>
        <v>42120.628136574072</v>
      </c>
      <c r="T1743" s="10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>
        <f>E1744/L1744</f>
        <v>63.970588235294116</v>
      </c>
      <c r="Q1744" t="str">
        <f>LEFT(N1744,FIND("/",N1744)-1)</f>
        <v>photography</v>
      </c>
      <c r="R1744" t="str">
        <f>RIGHT(N1744,LEN(N1744)-FIND("/",N1744))</f>
        <v>photobooks</v>
      </c>
      <c r="S1744" s="10">
        <f>(((J1744/60)/60)/24)+DATE(1970,1,1)</f>
        <v>42710.876967592587</v>
      </c>
      <c r="T1744" s="10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>
        <f>E1745/L1745</f>
        <v>89.925373134328353</v>
      </c>
      <c r="Q1745" t="str">
        <f>LEFT(N1745,FIND("/",N1745)-1)</f>
        <v>photography</v>
      </c>
      <c r="R1745" t="str">
        <f>RIGHT(N1745,LEN(N1745)-FIND("/",N1745))</f>
        <v>photobooks</v>
      </c>
      <c r="S1745" s="10">
        <f>(((J1745/60)/60)/24)+DATE(1970,1,1)</f>
        <v>42586.925636574073</v>
      </c>
      <c r="T1745" s="10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>
        <f>E1746/L1746</f>
        <v>93.071428571428569</v>
      </c>
      <c r="Q1746" t="str">
        <f>LEFT(N1746,FIND("/",N1746)-1)</f>
        <v>photography</v>
      </c>
      <c r="R1746" t="str">
        <f>RIGHT(N1746,LEN(N1746)-FIND("/",N1746))</f>
        <v>photobooks</v>
      </c>
      <c r="S1746" s="10">
        <f>(((J1746/60)/60)/24)+DATE(1970,1,1)</f>
        <v>42026.605057870373</v>
      </c>
      <c r="T1746" s="10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>
        <f>E1747/L1747</f>
        <v>89.674157303370791</v>
      </c>
      <c r="Q1747" t="str">
        <f>LEFT(N1747,FIND("/",N1747)-1)</f>
        <v>photography</v>
      </c>
      <c r="R1747" t="str">
        <f>RIGHT(N1747,LEN(N1747)-FIND("/",N1747))</f>
        <v>photobooks</v>
      </c>
      <c r="S1747" s="10">
        <f>(((J1747/60)/60)/24)+DATE(1970,1,1)</f>
        <v>42690.259699074071</v>
      </c>
      <c r="T1747" s="10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>
        <f>E1748/L1748</f>
        <v>207.61682242990653</v>
      </c>
      <c r="Q1748" t="str">
        <f>LEFT(N1748,FIND("/",N1748)-1)</f>
        <v>photography</v>
      </c>
      <c r="R1748" t="str">
        <f>RIGHT(N1748,LEN(N1748)-FIND("/",N1748))</f>
        <v>photobooks</v>
      </c>
      <c r="S1748" s="10">
        <f>(((J1748/60)/60)/24)+DATE(1970,1,1)</f>
        <v>42668.176701388889</v>
      </c>
      <c r="T1748" s="10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>
        <f>E1749/L1749</f>
        <v>59.408805031446541</v>
      </c>
      <c r="Q1749" t="str">
        <f>LEFT(N1749,FIND("/",N1749)-1)</f>
        <v>photography</v>
      </c>
      <c r="R1749" t="str">
        <f>RIGHT(N1749,LEN(N1749)-FIND("/",N1749))</f>
        <v>photobooks</v>
      </c>
      <c r="S1749" s="10">
        <f>(((J1749/60)/60)/24)+DATE(1970,1,1)</f>
        <v>42292.435532407413</v>
      </c>
      <c r="T1749" s="10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>
        <f>E1750/L1750</f>
        <v>358.97237569060775</v>
      </c>
      <c r="Q1750" t="str">
        <f>LEFT(N1750,FIND("/",N1750)-1)</f>
        <v>photography</v>
      </c>
      <c r="R1750" t="str">
        <f>RIGHT(N1750,LEN(N1750)-FIND("/",N1750))</f>
        <v>photobooks</v>
      </c>
      <c r="S1750" s="10">
        <f>(((J1750/60)/60)/24)+DATE(1970,1,1)</f>
        <v>42219.950729166667</v>
      </c>
      <c r="T1750" s="10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>
        <f>E1751/L1751</f>
        <v>94.736641221374043</v>
      </c>
      <c r="Q1751" t="str">
        <f>LEFT(N1751,FIND("/",N1751)-1)</f>
        <v>photography</v>
      </c>
      <c r="R1751" t="str">
        <f>RIGHT(N1751,LEN(N1751)-FIND("/",N1751))</f>
        <v>photobooks</v>
      </c>
      <c r="S1751" s="10">
        <f>(((J1751/60)/60)/24)+DATE(1970,1,1)</f>
        <v>42758.975937499999</v>
      </c>
      <c r="T1751" s="10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>
        <f>E1752/L1752</f>
        <v>80.647999999999996</v>
      </c>
      <c r="Q1752" t="str">
        <f>LEFT(N1752,FIND("/",N1752)-1)</f>
        <v>photography</v>
      </c>
      <c r="R1752" t="str">
        <f>RIGHT(N1752,LEN(N1752)-FIND("/",N1752))</f>
        <v>photobooks</v>
      </c>
      <c r="S1752" s="10">
        <f>(((J1752/60)/60)/24)+DATE(1970,1,1)</f>
        <v>42454.836851851855</v>
      </c>
      <c r="T1752" s="10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>
        <f>E1753/L1753</f>
        <v>168.68852459016392</v>
      </c>
      <c r="Q1753" t="str">
        <f>LEFT(N1753,FIND("/",N1753)-1)</f>
        <v>photography</v>
      </c>
      <c r="R1753" t="str">
        <f>RIGHT(N1753,LEN(N1753)-FIND("/",N1753))</f>
        <v>photobooks</v>
      </c>
      <c r="S1753" s="10">
        <f>(((J1753/60)/60)/24)+DATE(1970,1,1)</f>
        <v>42052.7815162037</v>
      </c>
      <c r="T1753" s="10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>
        <f>E1754/L1754</f>
        <v>34.68888888888889</v>
      </c>
      <c r="Q1754" t="str">
        <f>LEFT(N1754,FIND("/",N1754)-1)</f>
        <v>photography</v>
      </c>
      <c r="R1754" t="str">
        <f>RIGHT(N1754,LEN(N1754)-FIND("/",N1754))</f>
        <v>photobooks</v>
      </c>
      <c r="S1754" s="10">
        <f>(((J1754/60)/60)/24)+DATE(1970,1,1)</f>
        <v>42627.253263888888</v>
      </c>
      <c r="T1754" s="10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>
        <f>E1755/L1755</f>
        <v>462.85714285714283</v>
      </c>
      <c r="Q1755" t="str">
        <f>LEFT(N1755,FIND("/",N1755)-1)</f>
        <v>photography</v>
      </c>
      <c r="R1755" t="str">
        <f>RIGHT(N1755,LEN(N1755)-FIND("/",N1755))</f>
        <v>photobooks</v>
      </c>
      <c r="S1755" s="10">
        <f>(((J1755/60)/60)/24)+DATE(1970,1,1)</f>
        <v>42420.74962962963</v>
      </c>
      <c r="T1755" s="10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>
        <f>E1756/L1756</f>
        <v>104.38888888888889</v>
      </c>
      <c r="Q1756" t="str">
        <f>LEFT(N1756,FIND("/",N1756)-1)</f>
        <v>photography</v>
      </c>
      <c r="R1756" t="str">
        <f>RIGHT(N1756,LEN(N1756)-FIND("/",N1756))</f>
        <v>photobooks</v>
      </c>
      <c r="S1756" s="10">
        <f>(((J1756/60)/60)/24)+DATE(1970,1,1)</f>
        <v>42067.876770833333</v>
      </c>
      <c r="T1756" s="10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>
        <f>E1757/L1757</f>
        <v>7.5</v>
      </c>
      <c r="Q1757" t="str">
        <f>LEFT(N1757,FIND("/",N1757)-1)</f>
        <v>photography</v>
      </c>
      <c r="R1757" t="str">
        <f>RIGHT(N1757,LEN(N1757)-FIND("/",N1757))</f>
        <v>photobooks</v>
      </c>
      <c r="S1757" s="10">
        <f>(((J1757/60)/60)/24)+DATE(1970,1,1)</f>
        <v>42252.788900462961</v>
      </c>
      <c r="T1757" s="10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>
        <f>E1758/L1758</f>
        <v>47.13</v>
      </c>
      <c r="Q1758" t="str">
        <f>LEFT(N1758,FIND("/",N1758)-1)</f>
        <v>photography</v>
      </c>
      <c r="R1758" t="str">
        <f>RIGHT(N1758,LEN(N1758)-FIND("/",N1758))</f>
        <v>photobooks</v>
      </c>
      <c r="S1758" s="10">
        <f>(((J1758/60)/60)/24)+DATE(1970,1,1)</f>
        <v>42571.167465277773</v>
      </c>
      <c r="T1758" s="10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>
        <f>E1759/L1759</f>
        <v>414.28571428571428</v>
      </c>
      <c r="Q1759" t="str">
        <f>LEFT(N1759,FIND("/",N1759)-1)</f>
        <v>photography</v>
      </c>
      <c r="R1759" t="str">
        <f>RIGHT(N1759,LEN(N1759)-FIND("/",N1759))</f>
        <v>photobooks</v>
      </c>
      <c r="S1759" s="10">
        <f>(((J1759/60)/60)/24)+DATE(1970,1,1)</f>
        <v>42733.827349537038</v>
      </c>
      <c r="T1759" s="10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>
        <f>E1760/L1760</f>
        <v>42.481481481481481</v>
      </c>
      <c r="Q1760" t="str">
        <f>LEFT(N1760,FIND("/",N1760)-1)</f>
        <v>photography</v>
      </c>
      <c r="R1760" t="str">
        <f>RIGHT(N1760,LEN(N1760)-FIND("/",N1760))</f>
        <v>photobooks</v>
      </c>
      <c r="S1760" s="10">
        <f>(((J1760/60)/60)/24)+DATE(1970,1,1)</f>
        <v>42505.955925925926</v>
      </c>
      <c r="T1760" s="10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>
        <f>E1761/L1761</f>
        <v>108.77551020408163</v>
      </c>
      <c r="Q1761" t="str">
        <f>LEFT(N1761,FIND("/",N1761)-1)</f>
        <v>photography</v>
      </c>
      <c r="R1761" t="str">
        <f>RIGHT(N1761,LEN(N1761)-FIND("/",N1761))</f>
        <v>photobooks</v>
      </c>
      <c r="S1761" s="10">
        <f>(((J1761/60)/60)/24)+DATE(1970,1,1)</f>
        <v>42068.829039351855</v>
      </c>
      <c r="T1761" s="10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>
        <f>E1762/L1762</f>
        <v>81.098039215686271</v>
      </c>
      <c r="Q1762" t="str">
        <f>LEFT(N1762,FIND("/",N1762)-1)</f>
        <v>photography</v>
      </c>
      <c r="R1762" t="str">
        <f>RIGHT(N1762,LEN(N1762)-FIND("/",N1762))</f>
        <v>photobooks</v>
      </c>
      <c r="S1762" s="10">
        <f>(((J1762/60)/60)/24)+DATE(1970,1,1)</f>
        <v>42405.67260416667</v>
      </c>
      <c r="T1762" s="10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>
        <f>E1763/L1763</f>
        <v>51.666666666666664</v>
      </c>
      <c r="Q1763" t="str">
        <f>LEFT(N1763,FIND("/",N1763)-1)</f>
        <v>photography</v>
      </c>
      <c r="R1763" t="str">
        <f>RIGHT(N1763,LEN(N1763)-FIND("/",N1763))</f>
        <v>photobooks</v>
      </c>
      <c r="S1763" s="10">
        <f>(((J1763/60)/60)/24)+DATE(1970,1,1)</f>
        <v>42209.567824074074</v>
      </c>
      <c r="T1763" s="10">
        <f>(((I1763/60)/60)/24)+DATE(1970,1,1)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>
        <f>E1764/L1764</f>
        <v>35.4</v>
      </c>
      <c r="Q1764" t="str">
        <f>LEFT(N1764,FIND("/",N1764)-1)</f>
        <v>photography</v>
      </c>
      <c r="R1764" t="str">
        <f>RIGHT(N1764,LEN(N1764)-FIND("/",N1764))</f>
        <v>photobooks</v>
      </c>
      <c r="S1764" s="10">
        <f>(((J1764/60)/60)/24)+DATE(1970,1,1)</f>
        <v>42410.982002314813</v>
      </c>
      <c r="T1764" s="10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>
        <f>E1765/L1765</f>
        <v>103.63559322033899</v>
      </c>
      <c r="Q1765" t="str">
        <f>LEFT(N1765,FIND("/",N1765)-1)</f>
        <v>photography</v>
      </c>
      <c r="R1765" t="str">
        <f>RIGHT(N1765,LEN(N1765)-FIND("/",N1765))</f>
        <v>photobooks</v>
      </c>
      <c r="S1765" s="10">
        <f>(((J1765/60)/60)/24)+DATE(1970,1,1)</f>
        <v>42636.868518518517</v>
      </c>
      <c r="T1765" s="10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>
        <f>E1766/L1766</f>
        <v>55.282051282051285</v>
      </c>
      <c r="Q1766" t="str">
        <f>LEFT(N1766,FIND("/",N1766)-1)</f>
        <v>photography</v>
      </c>
      <c r="R1766" t="str">
        <f>RIGHT(N1766,LEN(N1766)-FIND("/",N1766))</f>
        <v>photobooks</v>
      </c>
      <c r="S1766" s="10">
        <f>(((J1766/60)/60)/24)+DATE(1970,1,1)</f>
        <v>41825.485868055555</v>
      </c>
      <c r="T1766" s="10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>
        <f>E1767/L1767</f>
        <v>72.16970873786407</v>
      </c>
      <c r="Q1767" t="str">
        <f>LEFT(N1767,FIND("/",N1767)-1)</f>
        <v>photography</v>
      </c>
      <c r="R1767" t="str">
        <f>RIGHT(N1767,LEN(N1767)-FIND("/",N1767))</f>
        <v>photobooks</v>
      </c>
      <c r="S1767" s="10">
        <f>(((J1767/60)/60)/24)+DATE(1970,1,1)</f>
        <v>41834.980462962965</v>
      </c>
      <c r="T1767" s="10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t="e">
        <f>E1768/L1768</f>
        <v>#DIV/0!</v>
      </c>
      <c r="Q1768" t="str">
        <f>LEFT(N1768,FIND("/",N1768)-1)</f>
        <v>photography</v>
      </c>
      <c r="R1768" t="str">
        <f>RIGHT(N1768,LEN(N1768)-FIND("/",N1768))</f>
        <v>photobooks</v>
      </c>
      <c r="S1768" s="10">
        <f>(((J1768/60)/60)/24)+DATE(1970,1,1)</f>
        <v>41855.859814814816</v>
      </c>
      <c r="T1768" s="10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>
        <f>E1769/L1769</f>
        <v>58.615384615384613</v>
      </c>
      <c r="Q1769" t="str">
        <f>LEFT(N1769,FIND("/",N1769)-1)</f>
        <v>photography</v>
      </c>
      <c r="R1769" t="str">
        <f>RIGHT(N1769,LEN(N1769)-FIND("/",N1769))</f>
        <v>photobooks</v>
      </c>
      <c r="S1769" s="10">
        <f>(((J1769/60)/60)/24)+DATE(1970,1,1)</f>
        <v>41824.658379629633</v>
      </c>
      <c r="T1769" s="10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>
        <f>E1770/L1770</f>
        <v>12.466666666666667</v>
      </c>
      <c r="Q1770" t="str">
        <f>LEFT(N1770,FIND("/",N1770)-1)</f>
        <v>photography</v>
      </c>
      <c r="R1770" t="str">
        <f>RIGHT(N1770,LEN(N1770)-FIND("/",N1770))</f>
        <v>photobooks</v>
      </c>
      <c r="S1770" s="10">
        <f>(((J1770/60)/60)/24)+DATE(1970,1,1)</f>
        <v>41849.560694444444</v>
      </c>
      <c r="T1770" s="10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>
        <f>E1771/L1771</f>
        <v>49.136363636363633</v>
      </c>
      <c r="Q1771" t="str">
        <f>LEFT(N1771,FIND("/",N1771)-1)</f>
        <v>photography</v>
      </c>
      <c r="R1771" t="str">
        <f>RIGHT(N1771,LEN(N1771)-FIND("/",N1771))</f>
        <v>photobooks</v>
      </c>
      <c r="S1771" s="10">
        <f>(((J1771/60)/60)/24)+DATE(1970,1,1)</f>
        <v>41987.818969907406</v>
      </c>
      <c r="T1771" s="10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>
        <f>E1772/L1772</f>
        <v>150.5</v>
      </c>
      <c r="Q1772" t="str">
        <f>LEFT(N1772,FIND("/",N1772)-1)</f>
        <v>photography</v>
      </c>
      <c r="R1772" t="str">
        <f>RIGHT(N1772,LEN(N1772)-FIND("/",N1772))</f>
        <v>photobooks</v>
      </c>
      <c r="S1772" s="10">
        <f>(((J1772/60)/60)/24)+DATE(1970,1,1)</f>
        <v>41891.780023148152</v>
      </c>
      <c r="T1772" s="10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>
        <f>E1773/L1773</f>
        <v>35.799999999999997</v>
      </c>
      <c r="Q1773" t="str">
        <f>LEFT(N1773,FIND("/",N1773)-1)</f>
        <v>photography</v>
      </c>
      <c r="R1773" t="str">
        <f>RIGHT(N1773,LEN(N1773)-FIND("/",N1773))</f>
        <v>photobooks</v>
      </c>
      <c r="S1773" s="10">
        <f>(((J1773/60)/60)/24)+DATE(1970,1,1)</f>
        <v>41905.979629629634</v>
      </c>
      <c r="T1773" s="10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>
        <f>E1774/L1774</f>
        <v>45.157894736842103</v>
      </c>
      <c r="Q1774" t="str">
        <f>LEFT(N1774,FIND("/",N1774)-1)</f>
        <v>photography</v>
      </c>
      <c r="R1774" t="str">
        <f>RIGHT(N1774,LEN(N1774)-FIND("/",N1774))</f>
        <v>photobooks</v>
      </c>
      <c r="S1774" s="10">
        <f>(((J1774/60)/60)/24)+DATE(1970,1,1)</f>
        <v>41766.718009259261</v>
      </c>
      <c r="T1774" s="10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>
        <f>E1775/L1775</f>
        <v>98.78947368421052</v>
      </c>
      <c r="Q1775" t="str">
        <f>LEFT(N1775,FIND("/",N1775)-1)</f>
        <v>photography</v>
      </c>
      <c r="R1775" t="str">
        <f>RIGHT(N1775,LEN(N1775)-FIND("/",N1775))</f>
        <v>photobooks</v>
      </c>
      <c r="S1775" s="10">
        <f>(((J1775/60)/60)/24)+DATE(1970,1,1)</f>
        <v>41978.760393518518</v>
      </c>
      <c r="T1775" s="10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>
        <f>E1776/L1776</f>
        <v>88.307692307692307</v>
      </c>
      <c r="Q1776" t="str">
        <f>LEFT(N1776,FIND("/",N1776)-1)</f>
        <v>photography</v>
      </c>
      <c r="R1776" t="str">
        <f>RIGHT(N1776,LEN(N1776)-FIND("/",N1776))</f>
        <v>photobooks</v>
      </c>
      <c r="S1776" s="10">
        <f>(((J1776/60)/60)/24)+DATE(1970,1,1)</f>
        <v>41930.218657407408</v>
      </c>
      <c r="T1776" s="10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>
        <f>E1777/L1777</f>
        <v>170.62903225806451</v>
      </c>
      <c r="Q1777" t="str">
        <f>LEFT(N1777,FIND("/",N1777)-1)</f>
        <v>photography</v>
      </c>
      <c r="R1777" t="str">
        <f>RIGHT(N1777,LEN(N1777)-FIND("/",N1777))</f>
        <v>photobooks</v>
      </c>
      <c r="S1777" s="10">
        <f>(((J1777/60)/60)/24)+DATE(1970,1,1)</f>
        <v>41891.976388888892</v>
      </c>
      <c r="T1777" s="10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>
        <f>E1778/L1778</f>
        <v>83.75</v>
      </c>
      <c r="Q1778" t="str">
        <f>LEFT(N1778,FIND("/",N1778)-1)</f>
        <v>photography</v>
      </c>
      <c r="R1778" t="str">
        <f>RIGHT(N1778,LEN(N1778)-FIND("/",N1778))</f>
        <v>photobooks</v>
      </c>
      <c r="S1778" s="10">
        <f>(((J1778/60)/60)/24)+DATE(1970,1,1)</f>
        <v>41905.95684027778</v>
      </c>
      <c r="T1778" s="10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>
        <f>E1779/L1779</f>
        <v>65.099999999999994</v>
      </c>
      <c r="Q1779" t="str">
        <f>LEFT(N1779,FIND("/",N1779)-1)</f>
        <v>photography</v>
      </c>
      <c r="R1779" t="str">
        <f>RIGHT(N1779,LEN(N1779)-FIND("/",N1779))</f>
        <v>photobooks</v>
      </c>
      <c r="S1779" s="10">
        <f>(((J1779/60)/60)/24)+DATE(1970,1,1)</f>
        <v>42025.357094907406</v>
      </c>
      <c r="T1779" s="10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>
        <f>E1780/L1780</f>
        <v>66.333333333333329</v>
      </c>
      <c r="Q1780" t="str">
        <f>LEFT(N1780,FIND("/",N1780)-1)</f>
        <v>photography</v>
      </c>
      <c r="R1780" t="str">
        <f>RIGHT(N1780,LEN(N1780)-FIND("/",N1780))</f>
        <v>photobooks</v>
      </c>
      <c r="S1780" s="10">
        <f>(((J1780/60)/60)/24)+DATE(1970,1,1)</f>
        <v>42045.86336805555</v>
      </c>
      <c r="T1780" s="10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>
        <f>E1781/L1781</f>
        <v>104.89473684210526</v>
      </c>
      <c r="Q1781" t="str">
        <f>LEFT(N1781,FIND("/",N1781)-1)</f>
        <v>photography</v>
      </c>
      <c r="R1781" t="str">
        <f>RIGHT(N1781,LEN(N1781)-FIND("/",N1781))</f>
        <v>photobooks</v>
      </c>
      <c r="S1781" s="10">
        <f>(((J1781/60)/60)/24)+DATE(1970,1,1)</f>
        <v>42585.691898148143</v>
      </c>
      <c r="T1781" s="10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>
        <f>E1782/L1782</f>
        <v>78.440789473684205</v>
      </c>
      <c r="Q1782" t="str">
        <f>LEFT(N1782,FIND("/",N1782)-1)</f>
        <v>photography</v>
      </c>
      <c r="R1782" t="str">
        <f>RIGHT(N1782,LEN(N1782)-FIND("/",N1782))</f>
        <v>photobooks</v>
      </c>
      <c r="S1782" s="10">
        <f>(((J1782/60)/60)/24)+DATE(1970,1,1)</f>
        <v>42493.600810185191</v>
      </c>
      <c r="T1782" s="10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>
        <f>E1783/L1783</f>
        <v>59.041666666666664</v>
      </c>
      <c r="Q1783" t="str">
        <f>LEFT(N1783,FIND("/",N1783)-1)</f>
        <v>photography</v>
      </c>
      <c r="R1783" t="str">
        <f>RIGHT(N1783,LEN(N1783)-FIND("/",N1783))</f>
        <v>photobooks</v>
      </c>
      <c r="S1783" s="10">
        <f>(((J1783/60)/60)/24)+DATE(1970,1,1)</f>
        <v>42597.617418981477</v>
      </c>
      <c r="T1783" s="10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>
        <f>E1784/L1784</f>
        <v>71.34210526315789</v>
      </c>
      <c r="Q1784" t="str">
        <f>LEFT(N1784,FIND("/",N1784)-1)</f>
        <v>photography</v>
      </c>
      <c r="R1784" t="str">
        <f>RIGHT(N1784,LEN(N1784)-FIND("/",N1784))</f>
        <v>photobooks</v>
      </c>
      <c r="S1784" s="10">
        <f>(((J1784/60)/60)/24)+DATE(1970,1,1)</f>
        <v>42388.575104166666</v>
      </c>
      <c r="T1784" s="10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>
        <f>E1785/L1785</f>
        <v>51.227027027027027</v>
      </c>
      <c r="Q1785" t="str">
        <f>LEFT(N1785,FIND("/",N1785)-1)</f>
        <v>photography</v>
      </c>
      <c r="R1785" t="str">
        <f>RIGHT(N1785,LEN(N1785)-FIND("/",N1785))</f>
        <v>photobooks</v>
      </c>
      <c r="S1785" s="10">
        <f>(((J1785/60)/60)/24)+DATE(1970,1,1)</f>
        <v>42115.949976851851</v>
      </c>
      <c r="T1785" s="10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>
        <f>E1786/L1786</f>
        <v>60.242424242424242</v>
      </c>
      <c r="Q1786" t="str">
        <f>LEFT(N1786,FIND("/",N1786)-1)</f>
        <v>photography</v>
      </c>
      <c r="R1786" t="str">
        <f>RIGHT(N1786,LEN(N1786)-FIND("/",N1786))</f>
        <v>photobooks</v>
      </c>
      <c r="S1786" s="10">
        <f>(((J1786/60)/60)/24)+DATE(1970,1,1)</f>
        <v>42003.655555555553</v>
      </c>
      <c r="T1786" s="10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>
        <f>E1787/L1787</f>
        <v>44.935185185185183</v>
      </c>
      <c r="Q1787" t="str">
        <f>LEFT(N1787,FIND("/",N1787)-1)</f>
        <v>photography</v>
      </c>
      <c r="R1787" t="str">
        <f>RIGHT(N1787,LEN(N1787)-FIND("/",N1787))</f>
        <v>photobooks</v>
      </c>
      <c r="S1787" s="10">
        <f>(((J1787/60)/60)/24)+DATE(1970,1,1)</f>
        <v>41897.134895833333</v>
      </c>
      <c r="T1787" s="10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>
        <f>E1788/L1788</f>
        <v>31.206896551724139</v>
      </c>
      <c r="Q1788" t="str">
        <f>LEFT(N1788,FIND("/",N1788)-1)</f>
        <v>photography</v>
      </c>
      <c r="R1788" t="str">
        <f>RIGHT(N1788,LEN(N1788)-FIND("/",N1788))</f>
        <v>photobooks</v>
      </c>
      <c r="S1788" s="10">
        <f>(((J1788/60)/60)/24)+DATE(1970,1,1)</f>
        <v>41958.550659722227</v>
      </c>
      <c r="T1788" s="10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>
        <f>E1789/L1789</f>
        <v>63.875</v>
      </c>
      <c r="Q1789" t="str">
        <f>LEFT(N1789,FIND("/",N1789)-1)</f>
        <v>photography</v>
      </c>
      <c r="R1789" t="str">
        <f>RIGHT(N1789,LEN(N1789)-FIND("/",N1789))</f>
        <v>photobooks</v>
      </c>
      <c r="S1789" s="10">
        <f>(((J1789/60)/60)/24)+DATE(1970,1,1)</f>
        <v>42068.65552083333</v>
      </c>
      <c r="T1789" s="10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>
        <f>E1790/L1790</f>
        <v>19</v>
      </c>
      <c r="Q1790" t="str">
        <f>LEFT(N1790,FIND("/",N1790)-1)</f>
        <v>photography</v>
      </c>
      <c r="R1790" t="str">
        <f>RIGHT(N1790,LEN(N1790)-FIND("/",N1790))</f>
        <v>photobooks</v>
      </c>
      <c r="S1790" s="10">
        <f>(((J1790/60)/60)/24)+DATE(1970,1,1)</f>
        <v>41913.94840277778</v>
      </c>
      <c r="T1790" s="10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>
        <f>E1791/L1791</f>
        <v>10</v>
      </c>
      <c r="Q1791" t="str">
        <f>LEFT(N1791,FIND("/",N1791)-1)</f>
        <v>photography</v>
      </c>
      <c r="R1791" t="str">
        <f>RIGHT(N1791,LEN(N1791)-FIND("/",N1791))</f>
        <v>photobooks</v>
      </c>
      <c r="S1791" s="10">
        <f>(((J1791/60)/60)/24)+DATE(1970,1,1)</f>
        <v>41956.250034722223</v>
      </c>
      <c r="T1791" s="10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>
        <f>E1792/L1792</f>
        <v>109.06666666666666</v>
      </c>
      <c r="Q1792" t="str">
        <f>LEFT(N1792,FIND("/",N1792)-1)</f>
        <v>photography</v>
      </c>
      <c r="R1792" t="str">
        <f>RIGHT(N1792,LEN(N1792)-FIND("/",N1792))</f>
        <v>photobooks</v>
      </c>
      <c r="S1792" s="10">
        <f>(((J1792/60)/60)/24)+DATE(1970,1,1)</f>
        <v>42010.674513888895</v>
      </c>
      <c r="T1792" s="10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>
        <f>E1793/L1793</f>
        <v>26.75</v>
      </c>
      <c r="Q1793" t="str">
        <f>LEFT(N1793,FIND("/",N1793)-1)</f>
        <v>photography</v>
      </c>
      <c r="R1793" t="str">
        <f>RIGHT(N1793,LEN(N1793)-FIND("/",N1793))</f>
        <v>photobooks</v>
      </c>
      <c r="S1793" s="10">
        <f>(((J1793/60)/60)/24)+DATE(1970,1,1)</f>
        <v>41973.740335648152</v>
      </c>
      <c r="T1793" s="10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>
        <f>E1794/L1794</f>
        <v>109.93525179856115</v>
      </c>
      <c r="Q1794" t="str">
        <f>LEFT(N1794,FIND("/",N1794)-1)</f>
        <v>photography</v>
      </c>
      <c r="R1794" t="str">
        <f>RIGHT(N1794,LEN(N1794)-FIND("/",N1794))</f>
        <v>photobooks</v>
      </c>
      <c r="S1794" s="10">
        <f>(((J1794/60)/60)/24)+DATE(1970,1,1)</f>
        <v>42189.031041666662</v>
      </c>
      <c r="T1794" s="10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>
        <f>E1795/L1795</f>
        <v>20</v>
      </c>
      <c r="Q1795" t="str">
        <f>LEFT(N1795,FIND("/",N1795)-1)</f>
        <v>photography</v>
      </c>
      <c r="R1795" t="str">
        <f>RIGHT(N1795,LEN(N1795)-FIND("/",N1795))</f>
        <v>photobooks</v>
      </c>
      <c r="S1795" s="10">
        <f>(((J1795/60)/60)/24)+DATE(1970,1,1)</f>
        <v>41940.89166666667</v>
      </c>
      <c r="T1795" s="10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>
        <f>E1796/L1796</f>
        <v>55.388888888888886</v>
      </c>
      <c r="Q1796" t="str">
        <f>LEFT(N1796,FIND("/",N1796)-1)</f>
        <v>photography</v>
      </c>
      <c r="R1796" t="str">
        <f>RIGHT(N1796,LEN(N1796)-FIND("/",N1796))</f>
        <v>photobooks</v>
      </c>
      <c r="S1796" s="10">
        <f>(((J1796/60)/60)/24)+DATE(1970,1,1)</f>
        <v>42011.551180555558</v>
      </c>
      <c r="T1796" s="10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>
        <f>E1797/L1797</f>
        <v>133.90123456790124</v>
      </c>
      <c r="Q1797" t="str">
        <f>LEFT(N1797,FIND("/",N1797)-1)</f>
        <v>photography</v>
      </c>
      <c r="R1797" t="str">
        <f>RIGHT(N1797,LEN(N1797)-FIND("/",N1797))</f>
        <v>photobooks</v>
      </c>
      <c r="S1797" s="10">
        <f>(((J1797/60)/60)/24)+DATE(1970,1,1)</f>
        <v>42628.288668981477</v>
      </c>
      <c r="T1797" s="10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>
        <f>E1798/L1798</f>
        <v>48.720930232558139</v>
      </c>
      <c r="Q1798" t="str">
        <f>LEFT(N1798,FIND("/",N1798)-1)</f>
        <v>photography</v>
      </c>
      <c r="R1798" t="str">
        <f>RIGHT(N1798,LEN(N1798)-FIND("/",N1798))</f>
        <v>photobooks</v>
      </c>
      <c r="S1798" s="10">
        <f>(((J1798/60)/60)/24)+DATE(1970,1,1)</f>
        <v>42515.439421296294</v>
      </c>
      <c r="T1798" s="10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>
        <f>E1799/L1799</f>
        <v>48.25</v>
      </c>
      <c r="Q1799" t="str">
        <f>LEFT(N1799,FIND("/",N1799)-1)</f>
        <v>photography</v>
      </c>
      <c r="R1799" t="str">
        <f>RIGHT(N1799,LEN(N1799)-FIND("/",N1799))</f>
        <v>photobooks</v>
      </c>
      <c r="S1799" s="10">
        <f>(((J1799/60)/60)/24)+DATE(1970,1,1)</f>
        <v>42689.56931712963</v>
      </c>
      <c r="T1799" s="10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>
        <f>E1800/L1800</f>
        <v>58.972972972972975</v>
      </c>
      <c r="Q1800" t="str">
        <f>LEFT(N1800,FIND("/",N1800)-1)</f>
        <v>photography</v>
      </c>
      <c r="R1800" t="str">
        <f>RIGHT(N1800,LEN(N1800)-FIND("/",N1800))</f>
        <v>photobooks</v>
      </c>
      <c r="S1800" s="10">
        <f>(((J1800/60)/60)/24)+DATE(1970,1,1)</f>
        <v>42344.32677083333</v>
      </c>
      <c r="T1800" s="10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>
        <f>E1801/L1801</f>
        <v>11.638333333333334</v>
      </c>
      <c r="Q1801" t="str">
        <f>LEFT(N1801,FIND("/",N1801)-1)</f>
        <v>photography</v>
      </c>
      <c r="R1801" t="str">
        <f>RIGHT(N1801,LEN(N1801)-FIND("/",N1801))</f>
        <v>photobooks</v>
      </c>
      <c r="S1801" s="10">
        <f>(((J1801/60)/60)/24)+DATE(1970,1,1)</f>
        <v>41934.842685185184</v>
      </c>
      <c r="T1801" s="10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>
        <f>E1802/L1802</f>
        <v>83.716814159292042</v>
      </c>
      <c r="Q1802" t="str">
        <f>LEFT(N1802,FIND("/",N1802)-1)</f>
        <v>photography</v>
      </c>
      <c r="R1802" t="str">
        <f>RIGHT(N1802,LEN(N1802)-FIND("/",N1802))</f>
        <v>photobooks</v>
      </c>
      <c r="S1802" s="10">
        <f>(((J1802/60)/60)/24)+DATE(1970,1,1)</f>
        <v>42623.606134259258</v>
      </c>
      <c r="T1802" s="10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>
        <f>E1803/L1803</f>
        <v>63.648648648648646</v>
      </c>
      <c r="Q1803" t="str">
        <f>LEFT(N1803,FIND("/",N1803)-1)</f>
        <v>photography</v>
      </c>
      <c r="R1803" t="str">
        <f>RIGHT(N1803,LEN(N1803)-FIND("/",N1803))</f>
        <v>photobooks</v>
      </c>
      <c r="S1803" s="10">
        <f>(((J1803/60)/60)/24)+DATE(1970,1,1)</f>
        <v>42321.660509259258</v>
      </c>
      <c r="T1803" s="10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>
        <f>E1804/L1804</f>
        <v>94.277777777777771</v>
      </c>
      <c r="Q1804" t="str">
        <f>LEFT(N1804,FIND("/",N1804)-1)</f>
        <v>photography</v>
      </c>
      <c r="R1804" t="str">
        <f>RIGHT(N1804,LEN(N1804)-FIND("/",N1804))</f>
        <v>photobooks</v>
      </c>
      <c r="S1804" s="10">
        <f>(((J1804/60)/60)/24)+DATE(1970,1,1)</f>
        <v>42159.47256944445</v>
      </c>
      <c r="T1804" s="10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>
        <f>E1805/L1805</f>
        <v>71.86666666666666</v>
      </c>
      <c r="Q1805" t="str">
        <f>LEFT(N1805,FIND("/",N1805)-1)</f>
        <v>photography</v>
      </c>
      <c r="R1805" t="str">
        <f>RIGHT(N1805,LEN(N1805)-FIND("/",N1805))</f>
        <v>photobooks</v>
      </c>
      <c r="S1805" s="10">
        <f>(((J1805/60)/60)/24)+DATE(1970,1,1)</f>
        <v>42018.071550925932</v>
      </c>
      <c r="T1805" s="10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>
        <f>E1806/L1806</f>
        <v>104.84615384615384</v>
      </c>
      <c r="Q1806" t="str">
        <f>LEFT(N1806,FIND("/",N1806)-1)</f>
        <v>photography</v>
      </c>
      <c r="R1806" t="str">
        <f>RIGHT(N1806,LEN(N1806)-FIND("/",N1806))</f>
        <v>photobooks</v>
      </c>
      <c r="S1806" s="10">
        <f>(((J1806/60)/60)/24)+DATE(1970,1,1)</f>
        <v>42282.678287037037</v>
      </c>
      <c r="T1806" s="10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>
        <f>E1807/L1807</f>
        <v>67.139344262295083</v>
      </c>
      <c r="Q1807" t="str">
        <f>LEFT(N1807,FIND("/",N1807)-1)</f>
        <v>photography</v>
      </c>
      <c r="R1807" t="str">
        <f>RIGHT(N1807,LEN(N1807)-FIND("/",N1807))</f>
        <v>photobooks</v>
      </c>
      <c r="S1807" s="10">
        <f>(((J1807/60)/60)/24)+DATE(1970,1,1)</f>
        <v>42247.803912037038</v>
      </c>
      <c r="T1807" s="10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>
        <f>E1808/L1808</f>
        <v>73.875</v>
      </c>
      <c r="Q1808" t="str">
        <f>LEFT(N1808,FIND("/",N1808)-1)</f>
        <v>photography</v>
      </c>
      <c r="R1808" t="str">
        <f>RIGHT(N1808,LEN(N1808)-FIND("/",N1808))</f>
        <v>photobooks</v>
      </c>
      <c r="S1808" s="10">
        <f>(((J1808/60)/60)/24)+DATE(1970,1,1)</f>
        <v>41877.638298611113</v>
      </c>
      <c r="T1808" s="10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>
        <f>E1809/L1809</f>
        <v>69.125</v>
      </c>
      <c r="Q1809" t="str">
        <f>LEFT(N1809,FIND("/",N1809)-1)</f>
        <v>photography</v>
      </c>
      <c r="R1809" t="str">
        <f>RIGHT(N1809,LEN(N1809)-FIND("/",N1809))</f>
        <v>photobooks</v>
      </c>
      <c r="S1809" s="10">
        <f>(((J1809/60)/60)/24)+DATE(1970,1,1)</f>
        <v>41880.068437499998</v>
      </c>
      <c r="T1809" s="10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>
        <f>E1810/L1810</f>
        <v>120.77083333333333</v>
      </c>
      <c r="Q1810" t="str">
        <f>LEFT(N1810,FIND("/",N1810)-1)</f>
        <v>photography</v>
      </c>
      <c r="R1810" t="str">
        <f>RIGHT(N1810,LEN(N1810)-FIND("/",N1810))</f>
        <v>photobooks</v>
      </c>
      <c r="S1810" s="10">
        <f>(((J1810/60)/60)/24)+DATE(1970,1,1)</f>
        <v>42742.680902777778</v>
      </c>
      <c r="T1810" s="10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>
        <f>E1811/L1811</f>
        <v>42.222222222222221</v>
      </c>
      <c r="Q1811" t="str">
        <f>LEFT(N1811,FIND("/",N1811)-1)</f>
        <v>photography</v>
      </c>
      <c r="R1811" t="str">
        <f>RIGHT(N1811,LEN(N1811)-FIND("/",N1811))</f>
        <v>photobooks</v>
      </c>
      <c r="S1811" s="10">
        <f>(((J1811/60)/60)/24)+DATE(1970,1,1)</f>
        <v>42029.907858796301</v>
      </c>
      <c r="T1811" s="10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>
        <f>E1812/L1812</f>
        <v>7.5</v>
      </c>
      <c r="Q1812" t="str">
        <f>LEFT(N1812,FIND("/",N1812)-1)</f>
        <v>photography</v>
      </c>
      <c r="R1812" t="str">
        <f>RIGHT(N1812,LEN(N1812)-FIND("/",N1812))</f>
        <v>photobooks</v>
      </c>
      <c r="S1812" s="10">
        <f>(((J1812/60)/60)/24)+DATE(1970,1,1)</f>
        <v>41860.91002314815</v>
      </c>
      <c r="T1812" s="10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>
        <f>E1813/L1813</f>
        <v>1.5384615384615385</v>
      </c>
      <c r="Q1813" t="str">
        <f>LEFT(N1813,FIND("/",N1813)-1)</f>
        <v>photography</v>
      </c>
      <c r="R1813" t="str">
        <f>RIGHT(N1813,LEN(N1813)-FIND("/",N1813))</f>
        <v>photobooks</v>
      </c>
      <c r="S1813" s="10">
        <f>(((J1813/60)/60)/24)+DATE(1970,1,1)</f>
        <v>41876.433680555558</v>
      </c>
      <c r="T1813" s="10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>
        <f>E1814/L1814</f>
        <v>37.608695652173914</v>
      </c>
      <c r="Q1814" t="str">
        <f>LEFT(N1814,FIND("/",N1814)-1)</f>
        <v>photography</v>
      </c>
      <c r="R1814" t="str">
        <f>RIGHT(N1814,LEN(N1814)-FIND("/",N1814))</f>
        <v>photobooks</v>
      </c>
      <c r="S1814" s="10">
        <f>(((J1814/60)/60)/24)+DATE(1970,1,1)</f>
        <v>42524.318703703699</v>
      </c>
      <c r="T1814" s="10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t="e">
        <f>E1815/L1815</f>
        <v>#DIV/0!</v>
      </c>
      <c r="Q1815" t="str">
        <f>LEFT(N1815,FIND("/",N1815)-1)</f>
        <v>photography</v>
      </c>
      <c r="R1815" t="str">
        <f>RIGHT(N1815,LEN(N1815)-FIND("/",N1815))</f>
        <v>photobooks</v>
      </c>
      <c r="S1815" s="10">
        <f>(((J1815/60)/60)/24)+DATE(1970,1,1)</f>
        <v>41829.889027777775</v>
      </c>
      <c r="T1815" s="10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>
        <f>E1816/L1816</f>
        <v>42.157142857142858</v>
      </c>
      <c r="Q1816" t="str">
        <f>LEFT(N1816,FIND("/",N1816)-1)</f>
        <v>photography</v>
      </c>
      <c r="R1816" t="str">
        <f>RIGHT(N1816,LEN(N1816)-FIND("/",N1816))</f>
        <v>photobooks</v>
      </c>
      <c r="S1816" s="10">
        <f>(((J1816/60)/60)/24)+DATE(1970,1,1)</f>
        <v>42033.314074074078</v>
      </c>
      <c r="T1816" s="10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t="e">
        <f>E1817/L1817</f>
        <v>#DIV/0!</v>
      </c>
      <c r="Q1817" t="str">
        <f>LEFT(N1817,FIND("/",N1817)-1)</f>
        <v>photography</v>
      </c>
      <c r="R1817" t="str">
        <f>RIGHT(N1817,LEN(N1817)-FIND("/",N1817))</f>
        <v>photobooks</v>
      </c>
      <c r="S1817" s="10">
        <f>(((J1817/60)/60)/24)+DATE(1970,1,1)</f>
        <v>42172.906678240746</v>
      </c>
      <c r="T1817" s="10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>
        <f>E1818/L1818</f>
        <v>84.833333333333329</v>
      </c>
      <c r="Q1818" t="str">
        <f>LEFT(N1818,FIND("/",N1818)-1)</f>
        <v>photography</v>
      </c>
      <c r="R1818" t="str">
        <f>RIGHT(N1818,LEN(N1818)-FIND("/",N1818))</f>
        <v>photobooks</v>
      </c>
      <c r="S1818" s="10">
        <f>(((J1818/60)/60)/24)+DATE(1970,1,1)</f>
        <v>42548.876192129625</v>
      </c>
      <c r="T1818" s="10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>
        <f>E1819/L1819</f>
        <v>94.19</v>
      </c>
      <c r="Q1819" t="str">
        <f>LEFT(N1819,FIND("/",N1819)-1)</f>
        <v>photography</v>
      </c>
      <c r="R1819" t="str">
        <f>RIGHT(N1819,LEN(N1819)-FIND("/",N1819))</f>
        <v>photobooks</v>
      </c>
      <c r="S1819" s="10">
        <f>(((J1819/60)/60)/24)+DATE(1970,1,1)</f>
        <v>42705.662118055552</v>
      </c>
      <c r="T1819" s="10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t="e">
        <f>E1820/L1820</f>
        <v>#DIV/0!</v>
      </c>
      <c r="Q1820" t="str">
        <f>LEFT(N1820,FIND("/",N1820)-1)</f>
        <v>photography</v>
      </c>
      <c r="R1820" t="str">
        <f>RIGHT(N1820,LEN(N1820)-FIND("/",N1820))</f>
        <v>photobooks</v>
      </c>
      <c r="S1820" s="10">
        <f>(((J1820/60)/60)/24)+DATE(1970,1,1)</f>
        <v>42067.234375</v>
      </c>
      <c r="T1820" s="10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>
        <f>E1821/L1821</f>
        <v>6.25</v>
      </c>
      <c r="Q1821" t="str">
        <f>LEFT(N1821,FIND("/",N1821)-1)</f>
        <v>photography</v>
      </c>
      <c r="R1821" t="str">
        <f>RIGHT(N1821,LEN(N1821)-FIND("/",N1821))</f>
        <v>photobooks</v>
      </c>
      <c r="S1821" s="10">
        <f>(((J1821/60)/60)/24)+DATE(1970,1,1)</f>
        <v>41820.752268518518</v>
      </c>
      <c r="T1821" s="10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>
        <f>E1822/L1822</f>
        <v>213.375</v>
      </c>
      <c r="Q1822" t="str">
        <f>LEFT(N1822,FIND("/",N1822)-1)</f>
        <v>photography</v>
      </c>
      <c r="R1822" t="str">
        <f>RIGHT(N1822,LEN(N1822)-FIND("/",N1822))</f>
        <v>photobooks</v>
      </c>
      <c r="S1822" s="10">
        <f>(((J1822/60)/60)/24)+DATE(1970,1,1)</f>
        <v>42065.084375000006</v>
      </c>
      <c r="T1822" s="10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>
        <f>E1823/L1823</f>
        <v>59.162280701754383</v>
      </c>
      <c r="Q1823" t="str">
        <f>LEFT(N1823,FIND("/",N1823)-1)</f>
        <v>music</v>
      </c>
      <c r="R1823" t="str">
        <f>RIGHT(N1823,LEN(N1823)-FIND("/",N1823))</f>
        <v>rock</v>
      </c>
      <c r="S1823" s="10">
        <f>(((J1823/60)/60)/24)+DATE(1970,1,1)</f>
        <v>40926.319062499999</v>
      </c>
      <c r="T1823" s="10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>
        <f>E1824/L1824</f>
        <v>27.272727272727273</v>
      </c>
      <c r="Q1824" t="str">
        <f>LEFT(N1824,FIND("/",N1824)-1)</f>
        <v>music</v>
      </c>
      <c r="R1824" t="str">
        <f>RIGHT(N1824,LEN(N1824)-FIND("/",N1824))</f>
        <v>rock</v>
      </c>
      <c r="S1824" s="10">
        <f>(((J1824/60)/60)/24)+DATE(1970,1,1)</f>
        <v>41634.797013888885</v>
      </c>
      <c r="T1824" s="10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>
        <f>E1825/L1825</f>
        <v>24.575757575757574</v>
      </c>
      <c r="Q1825" t="str">
        <f>LEFT(N1825,FIND("/",N1825)-1)</f>
        <v>music</v>
      </c>
      <c r="R1825" t="str">
        <f>RIGHT(N1825,LEN(N1825)-FIND("/",N1825))</f>
        <v>rock</v>
      </c>
      <c r="S1825" s="10">
        <f>(((J1825/60)/60)/24)+DATE(1970,1,1)</f>
        <v>41176.684907407405</v>
      </c>
      <c r="T1825" s="10">
        <f>(((I1825/60)/60)/24)+DATE(1970,1,1)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>
        <f>E1826/L1826</f>
        <v>75.05</v>
      </c>
      <c r="Q1826" t="str">
        <f>LEFT(N1826,FIND("/",N1826)-1)</f>
        <v>music</v>
      </c>
      <c r="R1826" t="str">
        <f>RIGHT(N1826,LEN(N1826)-FIND("/",N1826))</f>
        <v>rock</v>
      </c>
      <c r="S1826" s="10">
        <f>(((J1826/60)/60)/24)+DATE(1970,1,1)</f>
        <v>41626.916284722225</v>
      </c>
      <c r="T1826" s="10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>
        <f>E1827/L1827</f>
        <v>42.02</v>
      </c>
      <c r="Q1827" t="str">
        <f>LEFT(N1827,FIND("/",N1827)-1)</f>
        <v>music</v>
      </c>
      <c r="R1827" t="str">
        <f>RIGHT(N1827,LEN(N1827)-FIND("/",N1827))</f>
        <v>rock</v>
      </c>
      <c r="S1827" s="10">
        <f>(((J1827/60)/60)/24)+DATE(1970,1,1)</f>
        <v>41443.83452546296</v>
      </c>
      <c r="T1827" s="10">
        <f>(((I1827/60)/60)/24)+DATE(1970,1,1)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>
        <f>E1828/L1828</f>
        <v>53.157894736842103</v>
      </c>
      <c r="Q1828" t="str">
        <f>LEFT(N1828,FIND("/",N1828)-1)</f>
        <v>music</v>
      </c>
      <c r="R1828" t="str">
        <f>RIGHT(N1828,LEN(N1828)-FIND("/",N1828))</f>
        <v>rock</v>
      </c>
      <c r="S1828" s="10">
        <f>(((J1828/60)/60)/24)+DATE(1970,1,1)</f>
        <v>41657.923807870371</v>
      </c>
      <c r="T1828" s="10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>
        <f>E1829/L1829</f>
        <v>83.885416666666671</v>
      </c>
      <c r="Q1829" t="str">
        <f>LEFT(N1829,FIND("/",N1829)-1)</f>
        <v>music</v>
      </c>
      <c r="R1829" t="str">
        <f>RIGHT(N1829,LEN(N1829)-FIND("/",N1829))</f>
        <v>rock</v>
      </c>
      <c r="S1829" s="10">
        <f>(((J1829/60)/60)/24)+DATE(1970,1,1)</f>
        <v>40555.325937499998</v>
      </c>
      <c r="T1829" s="10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>
        <f>E1830/L1830</f>
        <v>417.33333333333331</v>
      </c>
      <c r="Q1830" t="str">
        <f>LEFT(N1830,FIND("/",N1830)-1)</f>
        <v>music</v>
      </c>
      <c r="R1830" t="str">
        <f>RIGHT(N1830,LEN(N1830)-FIND("/",N1830))</f>
        <v>rock</v>
      </c>
      <c r="S1830" s="10">
        <f>(((J1830/60)/60)/24)+DATE(1970,1,1)</f>
        <v>41736.899652777778</v>
      </c>
      <c r="T1830" s="10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>
        <f>E1831/L1831</f>
        <v>75.765151515151516</v>
      </c>
      <c r="Q1831" t="str">
        <f>LEFT(N1831,FIND("/",N1831)-1)</f>
        <v>music</v>
      </c>
      <c r="R1831" t="str">
        <f>RIGHT(N1831,LEN(N1831)-FIND("/",N1831))</f>
        <v>rock</v>
      </c>
      <c r="S1831" s="10">
        <f>(((J1831/60)/60)/24)+DATE(1970,1,1)</f>
        <v>40516.087627314817</v>
      </c>
      <c r="T1831" s="10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>
        <f>E1832/L1832</f>
        <v>67.389380530973455</v>
      </c>
      <c r="Q1832" t="str">
        <f>LEFT(N1832,FIND("/",N1832)-1)</f>
        <v>music</v>
      </c>
      <c r="R1832" t="str">
        <f>RIGHT(N1832,LEN(N1832)-FIND("/",N1832))</f>
        <v>rock</v>
      </c>
      <c r="S1832" s="10">
        <f>(((J1832/60)/60)/24)+DATE(1970,1,1)</f>
        <v>41664.684108796297</v>
      </c>
      <c r="T1832" s="10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>
        <f>E1833/L1833</f>
        <v>73.571428571428569</v>
      </c>
      <c r="Q1833" t="str">
        <f>LEFT(N1833,FIND("/",N1833)-1)</f>
        <v>music</v>
      </c>
      <c r="R1833" t="str">
        <f>RIGHT(N1833,LEN(N1833)-FIND("/",N1833))</f>
        <v>rock</v>
      </c>
      <c r="S1833" s="10">
        <f>(((J1833/60)/60)/24)+DATE(1970,1,1)</f>
        <v>41026.996099537035</v>
      </c>
      <c r="T1833" s="10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>
        <f>E1834/L1834</f>
        <v>25</v>
      </c>
      <c r="Q1834" t="str">
        <f>LEFT(N1834,FIND("/",N1834)-1)</f>
        <v>music</v>
      </c>
      <c r="R1834" t="str">
        <f>RIGHT(N1834,LEN(N1834)-FIND("/",N1834))</f>
        <v>rock</v>
      </c>
      <c r="S1834" s="10">
        <f>(((J1834/60)/60)/24)+DATE(1970,1,1)</f>
        <v>40576.539664351854</v>
      </c>
      <c r="T1834" s="10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>
        <f>E1835/L1835</f>
        <v>42</v>
      </c>
      <c r="Q1835" t="str">
        <f>LEFT(N1835,FIND("/",N1835)-1)</f>
        <v>music</v>
      </c>
      <c r="R1835" t="str">
        <f>RIGHT(N1835,LEN(N1835)-FIND("/",N1835))</f>
        <v>rock</v>
      </c>
      <c r="S1835" s="10">
        <f>(((J1835/60)/60)/24)+DATE(1970,1,1)</f>
        <v>41303.044016203705</v>
      </c>
      <c r="T1835" s="10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>
        <f>E1836/L1836</f>
        <v>131.16666666666666</v>
      </c>
      <c r="Q1836" t="str">
        <f>LEFT(N1836,FIND("/",N1836)-1)</f>
        <v>music</v>
      </c>
      <c r="R1836" t="str">
        <f>RIGHT(N1836,LEN(N1836)-FIND("/",N1836))</f>
        <v>rock</v>
      </c>
      <c r="S1836" s="10">
        <f>(((J1836/60)/60)/24)+DATE(1970,1,1)</f>
        <v>41988.964062500003</v>
      </c>
      <c r="T1836" s="10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>
        <f>E1837/L1837</f>
        <v>47.272727272727273</v>
      </c>
      <c r="Q1837" t="str">
        <f>LEFT(N1837,FIND("/",N1837)-1)</f>
        <v>music</v>
      </c>
      <c r="R1837" t="str">
        <f>RIGHT(N1837,LEN(N1837)-FIND("/",N1837))</f>
        <v>rock</v>
      </c>
      <c r="S1837" s="10">
        <f>(((J1837/60)/60)/24)+DATE(1970,1,1)</f>
        <v>42430.702210648145</v>
      </c>
      <c r="T1837" s="10">
        <f>(((I1837/60)/60)/24)+DATE(1970,1,1)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>
        <f>E1838/L1838</f>
        <v>182.12727272727273</v>
      </c>
      <c r="Q1838" t="str">
        <f>LEFT(N1838,FIND("/",N1838)-1)</f>
        <v>music</v>
      </c>
      <c r="R1838" t="str">
        <f>RIGHT(N1838,LEN(N1838)-FIND("/",N1838))</f>
        <v>rock</v>
      </c>
      <c r="S1838" s="10">
        <f>(((J1838/60)/60)/24)+DATE(1970,1,1)</f>
        <v>41305.809363425928</v>
      </c>
      <c r="T1838" s="10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>
        <f>E1839/L1839</f>
        <v>61.366666666666667</v>
      </c>
      <c r="Q1839" t="str">
        <f>LEFT(N1839,FIND("/",N1839)-1)</f>
        <v>music</v>
      </c>
      <c r="R1839" t="str">
        <f>RIGHT(N1839,LEN(N1839)-FIND("/",N1839))</f>
        <v>rock</v>
      </c>
      <c r="S1839" s="10">
        <f>(((J1839/60)/60)/24)+DATE(1970,1,1)</f>
        <v>40926.047858796301</v>
      </c>
      <c r="T1839" s="10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>
        <f>E1840/L1840</f>
        <v>35.767499999999998</v>
      </c>
      <c r="Q1840" t="str">
        <f>LEFT(N1840,FIND("/",N1840)-1)</f>
        <v>music</v>
      </c>
      <c r="R1840" t="str">
        <f>RIGHT(N1840,LEN(N1840)-FIND("/",N1840))</f>
        <v>rock</v>
      </c>
      <c r="S1840" s="10">
        <f>(((J1840/60)/60)/24)+DATE(1970,1,1)</f>
        <v>40788.786539351851</v>
      </c>
      <c r="T1840" s="10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>
        <f>E1841/L1841</f>
        <v>45.62222222222222</v>
      </c>
      <c r="Q1841" t="str">
        <f>LEFT(N1841,FIND("/",N1841)-1)</f>
        <v>music</v>
      </c>
      <c r="R1841" t="str">
        <f>RIGHT(N1841,LEN(N1841)-FIND("/",N1841))</f>
        <v>rock</v>
      </c>
      <c r="S1841" s="10">
        <f>(((J1841/60)/60)/24)+DATE(1970,1,1)</f>
        <v>42614.722013888888</v>
      </c>
      <c r="T1841" s="10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>
        <f>E1842/L1842</f>
        <v>75.384615384615387</v>
      </c>
      <c r="Q1842" t="str">
        <f>LEFT(N1842,FIND("/",N1842)-1)</f>
        <v>music</v>
      </c>
      <c r="R1842" t="str">
        <f>RIGHT(N1842,LEN(N1842)-FIND("/",N1842))</f>
        <v>rock</v>
      </c>
      <c r="S1842" s="10">
        <f>(((J1842/60)/60)/24)+DATE(1970,1,1)</f>
        <v>41382.096180555556</v>
      </c>
      <c r="T1842" s="10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>
        <f>E1843/L1843</f>
        <v>50.875</v>
      </c>
      <c r="Q1843" t="str">
        <f>LEFT(N1843,FIND("/",N1843)-1)</f>
        <v>music</v>
      </c>
      <c r="R1843" t="str">
        <f>RIGHT(N1843,LEN(N1843)-FIND("/",N1843))</f>
        <v>rock</v>
      </c>
      <c r="S1843" s="10">
        <f>(((J1843/60)/60)/24)+DATE(1970,1,1)</f>
        <v>41745.84542824074</v>
      </c>
      <c r="T1843" s="10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>
        <f>E1844/L1844</f>
        <v>119.28571428571429</v>
      </c>
      <c r="Q1844" t="str">
        <f>LEFT(N1844,FIND("/",N1844)-1)</f>
        <v>music</v>
      </c>
      <c r="R1844" t="str">
        <f>RIGHT(N1844,LEN(N1844)-FIND("/",N1844))</f>
        <v>rock</v>
      </c>
      <c r="S1844" s="10">
        <f>(((J1844/60)/60)/24)+DATE(1970,1,1)</f>
        <v>42031.631724537037</v>
      </c>
      <c r="T1844" s="10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>
        <f>E1845/L1845</f>
        <v>92.541865671641801</v>
      </c>
      <c r="Q1845" t="str">
        <f>LEFT(N1845,FIND("/",N1845)-1)</f>
        <v>music</v>
      </c>
      <c r="R1845" t="str">
        <f>RIGHT(N1845,LEN(N1845)-FIND("/",N1845))</f>
        <v>rock</v>
      </c>
      <c r="S1845" s="10">
        <f>(((J1845/60)/60)/24)+DATE(1970,1,1)</f>
        <v>40564.994837962964</v>
      </c>
      <c r="T1845" s="10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>
        <f>E1846/L1846</f>
        <v>76.05</v>
      </c>
      <c r="Q1846" t="str">
        <f>LEFT(N1846,FIND("/",N1846)-1)</f>
        <v>music</v>
      </c>
      <c r="R1846" t="str">
        <f>RIGHT(N1846,LEN(N1846)-FIND("/",N1846))</f>
        <v>rock</v>
      </c>
      <c r="S1846" s="10">
        <f>(((J1846/60)/60)/24)+DATE(1970,1,1)</f>
        <v>40666.973541666666</v>
      </c>
      <c r="T1846" s="10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>
        <f>E1847/L1847</f>
        <v>52.631578947368418</v>
      </c>
      <c r="Q1847" t="str">
        <f>LEFT(N1847,FIND("/",N1847)-1)</f>
        <v>music</v>
      </c>
      <c r="R1847" t="str">
        <f>RIGHT(N1847,LEN(N1847)-FIND("/",N1847))</f>
        <v>rock</v>
      </c>
      <c r="S1847" s="10">
        <f>(((J1847/60)/60)/24)+DATE(1970,1,1)</f>
        <v>42523.333310185189</v>
      </c>
      <c r="T1847" s="10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>
        <f>E1848/L1848</f>
        <v>98.990430622009569</v>
      </c>
      <c r="Q1848" t="str">
        <f>LEFT(N1848,FIND("/",N1848)-1)</f>
        <v>music</v>
      </c>
      <c r="R1848" t="str">
        <f>RIGHT(N1848,LEN(N1848)-FIND("/",N1848))</f>
        <v>rock</v>
      </c>
      <c r="S1848" s="10">
        <f>(((J1848/60)/60)/24)+DATE(1970,1,1)</f>
        <v>41228.650196759263</v>
      </c>
      <c r="T1848" s="10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>
        <f>E1849/L1849</f>
        <v>79.526315789473685</v>
      </c>
      <c r="Q1849" t="str">
        <f>LEFT(N1849,FIND("/",N1849)-1)</f>
        <v>music</v>
      </c>
      <c r="R1849" t="str">
        <f>RIGHT(N1849,LEN(N1849)-FIND("/",N1849))</f>
        <v>rock</v>
      </c>
      <c r="S1849" s="10">
        <f>(((J1849/60)/60)/24)+DATE(1970,1,1)</f>
        <v>42094.236481481479</v>
      </c>
      <c r="T1849" s="10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>
        <f>E1850/L1850</f>
        <v>134.20833333333334</v>
      </c>
      <c r="Q1850" t="str">
        <f>LEFT(N1850,FIND("/",N1850)-1)</f>
        <v>music</v>
      </c>
      <c r="R1850" t="str">
        <f>RIGHT(N1850,LEN(N1850)-FIND("/",N1850))</f>
        <v>rock</v>
      </c>
      <c r="S1850" s="10">
        <f>(((J1850/60)/60)/24)+DATE(1970,1,1)</f>
        <v>40691.788055555553</v>
      </c>
      <c r="T1850" s="10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>
        <f>E1851/L1851</f>
        <v>37.625</v>
      </c>
      <c r="Q1851" t="str">
        <f>LEFT(N1851,FIND("/",N1851)-1)</f>
        <v>music</v>
      </c>
      <c r="R1851" t="str">
        <f>RIGHT(N1851,LEN(N1851)-FIND("/",N1851))</f>
        <v>rock</v>
      </c>
      <c r="S1851" s="10">
        <f>(((J1851/60)/60)/24)+DATE(1970,1,1)</f>
        <v>41169.845590277779</v>
      </c>
      <c r="T1851" s="10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>
        <f>E1852/L1852</f>
        <v>51.044692737430168</v>
      </c>
      <c r="Q1852" t="str">
        <f>LEFT(N1852,FIND("/",N1852)-1)</f>
        <v>music</v>
      </c>
      <c r="R1852" t="str">
        <f>RIGHT(N1852,LEN(N1852)-FIND("/",N1852))</f>
        <v>rock</v>
      </c>
      <c r="S1852" s="10">
        <f>(((J1852/60)/60)/24)+DATE(1970,1,1)</f>
        <v>41800.959490740745</v>
      </c>
      <c r="T1852" s="10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>
        <f>E1853/L1853</f>
        <v>50.03846153846154</v>
      </c>
      <c r="Q1853" t="str">
        <f>LEFT(N1853,FIND("/",N1853)-1)</f>
        <v>music</v>
      </c>
      <c r="R1853" t="str">
        <f>RIGHT(N1853,LEN(N1853)-FIND("/",N1853))</f>
        <v>rock</v>
      </c>
      <c r="S1853" s="10">
        <f>(((J1853/60)/60)/24)+DATE(1970,1,1)</f>
        <v>41827.906689814816</v>
      </c>
      <c r="T1853" s="10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>
        <f>E1854/L1854</f>
        <v>133.93129770992365</v>
      </c>
      <c r="Q1854" t="str">
        <f>LEFT(N1854,FIND("/",N1854)-1)</f>
        <v>music</v>
      </c>
      <c r="R1854" t="str">
        <f>RIGHT(N1854,LEN(N1854)-FIND("/",N1854))</f>
        <v>rock</v>
      </c>
      <c r="S1854" s="10">
        <f>(((J1854/60)/60)/24)+DATE(1970,1,1)</f>
        <v>42081.77143518519</v>
      </c>
      <c r="T1854" s="10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>
        <f>E1855/L1855</f>
        <v>58.214285714285715</v>
      </c>
      <c r="Q1855" t="str">
        <f>LEFT(N1855,FIND("/",N1855)-1)</f>
        <v>music</v>
      </c>
      <c r="R1855" t="str">
        <f>RIGHT(N1855,LEN(N1855)-FIND("/",N1855))</f>
        <v>rock</v>
      </c>
      <c r="S1855" s="10">
        <f>(((J1855/60)/60)/24)+DATE(1970,1,1)</f>
        <v>41177.060381944444</v>
      </c>
      <c r="T1855" s="10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>
        <f>E1856/L1856</f>
        <v>88.037643678160919</v>
      </c>
      <c r="Q1856" t="str">
        <f>LEFT(N1856,FIND("/",N1856)-1)</f>
        <v>music</v>
      </c>
      <c r="R1856" t="str">
        <f>RIGHT(N1856,LEN(N1856)-FIND("/",N1856))</f>
        <v>rock</v>
      </c>
      <c r="S1856" s="10">
        <f>(((J1856/60)/60)/24)+DATE(1970,1,1)</f>
        <v>41388.021261574075</v>
      </c>
      <c r="T1856" s="10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>
        <f>E1857/L1857</f>
        <v>70.576753926701571</v>
      </c>
      <c r="Q1857" t="str">
        <f>LEFT(N1857,FIND("/",N1857)-1)</f>
        <v>music</v>
      </c>
      <c r="R1857" t="str">
        <f>RIGHT(N1857,LEN(N1857)-FIND("/",N1857))</f>
        <v>rock</v>
      </c>
      <c r="S1857" s="10">
        <f>(((J1857/60)/60)/24)+DATE(1970,1,1)</f>
        <v>41600.538657407407</v>
      </c>
      <c r="T1857" s="10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>
        <f>E1858/L1858</f>
        <v>53.289473684210527</v>
      </c>
      <c r="Q1858" t="str">
        <f>LEFT(N1858,FIND("/",N1858)-1)</f>
        <v>music</v>
      </c>
      <c r="R1858" t="str">
        <f>RIGHT(N1858,LEN(N1858)-FIND("/",N1858))</f>
        <v>rock</v>
      </c>
      <c r="S1858" s="10">
        <f>(((J1858/60)/60)/24)+DATE(1970,1,1)</f>
        <v>41817.854999999996</v>
      </c>
      <c r="T1858" s="10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>
        <f>E1859/L1859</f>
        <v>136.36363636363637</v>
      </c>
      <c r="Q1859" t="str">
        <f>LEFT(N1859,FIND("/",N1859)-1)</f>
        <v>music</v>
      </c>
      <c r="R1859" t="str">
        <f>RIGHT(N1859,LEN(N1859)-FIND("/",N1859))</f>
        <v>rock</v>
      </c>
      <c r="S1859" s="10">
        <f>(((J1859/60)/60)/24)+DATE(1970,1,1)</f>
        <v>41864.76866898148</v>
      </c>
      <c r="T1859" s="10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>
        <f>E1860/L1860</f>
        <v>40.547315436241611</v>
      </c>
      <c r="Q1860" t="str">
        <f>LEFT(N1860,FIND("/",N1860)-1)</f>
        <v>music</v>
      </c>
      <c r="R1860" t="str">
        <f>RIGHT(N1860,LEN(N1860)-FIND("/",N1860))</f>
        <v>rock</v>
      </c>
      <c r="S1860" s="10">
        <f>(((J1860/60)/60)/24)+DATE(1970,1,1)</f>
        <v>40833.200474537036</v>
      </c>
      <c r="T1860" s="10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>
        <f>E1861/L1861</f>
        <v>70.625</v>
      </c>
      <c r="Q1861" t="str">
        <f>LEFT(N1861,FIND("/",N1861)-1)</f>
        <v>music</v>
      </c>
      <c r="R1861" t="str">
        <f>RIGHT(N1861,LEN(N1861)-FIND("/",N1861))</f>
        <v>rock</v>
      </c>
      <c r="S1861" s="10">
        <f>(((J1861/60)/60)/24)+DATE(1970,1,1)</f>
        <v>40778.770011574074</v>
      </c>
      <c r="T1861" s="10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>
        <f>E1862/L1862</f>
        <v>52.684210526315788</v>
      </c>
      <c r="Q1862" t="str">
        <f>LEFT(N1862,FIND("/",N1862)-1)</f>
        <v>music</v>
      </c>
      <c r="R1862" t="str">
        <f>RIGHT(N1862,LEN(N1862)-FIND("/",N1862))</f>
        <v>rock</v>
      </c>
      <c r="S1862" s="10">
        <f>(((J1862/60)/60)/24)+DATE(1970,1,1)</f>
        <v>41655.709305555552</v>
      </c>
      <c r="T1862" s="10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t="e">
        <f>E1863/L1863</f>
        <v>#DIV/0!</v>
      </c>
      <c r="Q1863" t="str">
        <f>LEFT(N1863,FIND("/",N1863)-1)</f>
        <v>games</v>
      </c>
      <c r="R1863" t="str">
        <f>RIGHT(N1863,LEN(N1863)-FIND("/",N1863))</f>
        <v>mobile games</v>
      </c>
      <c r="S1863" s="10">
        <f>(((J1863/60)/60)/24)+DATE(1970,1,1)</f>
        <v>42000.300243055557</v>
      </c>
      <c r="T1863" s="10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>
        <f>E1864/L1864</f>
        <v>90.9375</v>
      </c>
      <c r="Q1864" t="str">
        <f>LEFT(N1864,FIND("/",N1864)-1)</f>
        <v>games</v>
      </c>
      <c r="R1864" t="str">
        <f>RIGHT(N1864,LEN(N1864)-FIND("/",N1864))</f>
        <v>mobile games</v>
      </c>
      <c r="S1864" s="10">
        <f>(((J1864/60)/60)/24)+DATE(1970,1,1)</f>
        <v>42755.492754629624</v>
      </c>
      <c r="T1864" s="10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>
        <f>E1865/L1865</f>
        <v>5</v>
      </c>
      <c r="Q1865" t="str">
        <f>LEFT(N1865,FIND("/",N1865)-1)</f>
        <v>games</v>
      </c>
      <c r="R1865" t="str">
        <f>RIGHT(N1865,LEN(N1865)-FIND("/",N1865))</f>
        <v>mobile games</v>
      </c>
      <c r="S1865" s="10">
        <f>(((J1865/60)/60)/24)+DATE(1970,1,1)</f>
        <v>41772.797280092593</v>
      </c>
      <c r="T1865" s="10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>
        <f>E1866/L1866</f>
        <v>58.083333333333336</v>
      </c>
      <c r="Q1866" t="str">
        <f>LEFT(N1866,FIND("/",N1866)-1)</f>
        <v>games</v>
      </c>
      <c r="R1866" t="str">
        <f>RIGHT(N1866,LEN(N1866)-FIND("/",N1866))</f>
        <v>mobile games</v>
      </c>
      <c r="S1866" s="10">
        <f>(((J1866/60)/60)/24)+DATE(1970,1,1)</f>
        <v>41733.716435185182</v>
      </c>
      <c r="T1866" s="10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>
        <f>E1867/L1867</f>
        <v>2</v>
      </c>
      <c r="Q1867" t="str">
        <f>LEFT(N1867,FIND("/",N1867)-1)</f>
        <v>games</v>
      </c>
      <c r="R1867" t="str">
        <f>RIGHT(N1867,LEN(N1867)-FIND("/",N1867))</f>
        <v>mobile games</v>
      </c>
      <c r="S1867" s="10">
        <f>(((J1867/60)/60)/24)+DATE(1970,1,1)</f>
        <v>42645.367442129631</v>
      </c>
      <c r="T1867" s="10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>
        <f>E1868/L1868</f>
        <v>62.5</v>
      </c>
      <c r="Q1868" t="str">
        <f>LEFT(N1868,FIND("/",N1868)-1)</f>
        <v>games</v>
      </c>
      <c r="R1868" t="str">
        <f>RIGHT(N1868,LEN(N1868)-FIND("/",N1868))</f>
        <v>mobile games</v>
      </c>
      <c r="S1868" s="10">
        <f>(((J1868/60)/60)/24)+DATE(1970,1,1)</f>
        <v>42742.246493055558</v>
      </c>
      <c r="T1868" s="10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>
        <f>E1869/L1869</f>
        <v>10</v>
      </c>
      <c r="Q1869" t="str">
        <f>LEFT(N1869,FIND("/",N1869)-1)</f>
        <v>games</v>
      </c>
      <c r="R1869" t="str">
        <f>RIGHT(N1869,LEN(N1869)-FIND("/",N1869))</f>
        <v>mobile games</v>
      </c>
      <c r="S1869" s="10">
        <f>(((J1869/60)/60)/24)+DATE(1970,1,1)</f>
        <v>42649.924907407403</v>
      </c>
      <c r="T1869" s="10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>
        <f>E1870/L1870</f>
        <v>71.588235294117652</v>
      </c>
      <c r="Q1870" t="str">
        <f>LEFT(N1870,FIND("/",N1870)-1)</f>
        <v>games</v>
      </c>
      <c r="R1870" t="str">
        <f>RIGHT(N1870,LEN(N1870)-FIND("/",N1870))</f>
        <v>mobile games</v>
      </c>
      <c r="S1870" s="10">
        <f>(((J1870/60)/60)/24)+DATE(1970,1,1)</f>
        <v>42328.779224537036</v>
      </c>
      <c r="T1870" s="10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t="e">
        <f>E1871/L1871</f>
        <v>#DIV/0!</v>
      </c>
      <c r="Q1871" t="str">
        <f>LEFT(N1871,FIND("/",N1871)-1)</f>
        <v>games</v>
      </c>
      <c r="R1871" t="str">
        <f>RIGHT(N1871,LEN(N1871)-FIND("/",N1871))</f>
        <v>mobile games</v>
      </c>
      <c r="S1871" s="10">
        <f>(((J1871/60)/60)/24)+DATE(1970,1,1)</f>
        <v>42709.002881944441</v>
      </c>
      <c r="T1871" s="10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>
        <f>E1872/L1872</f>
        <v>32.81818181818182</v>
      </c>
      <c r="Q1872" t="str">
        <f>LEFT(N1872,FIND("/",N1872)-1)</f>
        <v>games</v>
      </c>
      <c r="R1872" t="str">
        <f>RIGHT(N1872,LEN(N1872)-FIND("/",N1872))</f>
        <v>mobile games</v>
      </c>
      <c r="S1872" s="10">
        <f>(((J1872/60)/60)/24)+DATE(1970,1,1)</f>
        <v>42371.355729166666</v>
      </c>
      <c r="T1872" s="10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>
        <f>E1873/L1873</f>
        <v>49.11578947368421</v>
      </c>
      <c r="Q1873" t="str">
        <f>LEFT(N1873,FIND("/",N1873)-1)</f>
        <v>games</v>
      </c>
      <c r="R1873" t="str">
        <f>RIGHT(N1873,LEN(N1873)-FIND("/",N1873))</f>
        <v>mobile games</v>
      </c>
      <c r="S1873" s="10">
        <f>(((J1873/60)/60)/24)+DATE(1970,1,1)</f>
        <v>41923.783576388887</v>
      </c>
      <c r="T1873" s="10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>
        <f>E1874/L1874</f>
        <v>16.307692307692307</v>
      </c>
      <c r="Q1874" t="str">
        <f>LEFT(N1874,FIND("/",N1874)-1)</f>
        <v>games</v>
      </c>
      <c r="R1874" t="str">
        <f>RIGHT(N1874,LEN(N1874)-FIND("/",N1874))</f>
        <v>mobile games</v>
      </c>
      <c r="S1874" s="10">
        <f>(((J1874/60)/60)/24)+DATE(1970,1,1)</f>
        <v>42155.129652777774</v>
      </c>
      <c r="T1874" s="10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>
        <f>E1875/L1875</f>
        <v>18</v>
      </c>
      <c r="Q1875" t="str">
        <f>LEFT(N1875,FIND("/",N1875)-1)</f>
        <v>games</v>
      </c>
      <c r="R1875" t="str">
        <f>RIGHT(N1875,LEN(N1875)-FIND("/",N1875))</f>
        <v>mobile games</v>
      </c>
      <c r="S1875" s="10">
        <f>(((J1875/60)/60)/24)+DATE(1970,1,1)</f>
        <v>42164.615856481483</v>
      </c>
      <c r="T1875" s="10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>
        <f>E1876/L1876</f>
        <v>13</v>
      </c>
      <c r="Q1876" t="str">
        <f>LEFT(N1876,FIND("/",N1876)-1)</f>
        <v>games</v>
      </c>
      <c r="R1876" t="str">
        <f>RIGHT(N1876,LEN(N1876)-FIND("/",N1876))</f>
        <v>mobile games</v>
      </c>
      <c r="S1876" s="10">
        <f>(((J1876/60)/60)/24)+DATE(1970,1,1)</f>
        <v>42529.969131944439</v>
      </c>
      <c r="T1876" s="10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>
        <f>E1877/L1877</f>
        <v>17</v>
      </c>
      <c r="Q1877" t="str">
        <f>LEFT(N1877,FIND("/",N1877)-1)</f>
        <v>games</v>
      </c>
      <c r="R1877" t="str">
        <f>RIGHT(N1877,LEN(N1877)-FIND("/",N1877))</f>
        <v>mobile games</v>
      </c>
      <c r="S1877" s="10">
        <f>(((J1877/60)/60)/24)+DATE(1970,1,1)</f>
        <v>42528.899398148147</v>
      </c>
      <c r="T1877" s="10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t="e">
        <f>E1878/L1878</f>
        <v>#DIV/0!</v>
      </c>
      <c r="Q1878" t="str">
        <f>LEFT(N1878,FIND("/",N1878)-1)</f>
        <v>games</v>
      </c>
      <c r="R1878" t="str">
        <f>RIGHT(N1878,LEN(N1878)-FIND("/",N1878))</f>
        <v>mobile games</v>
      </c>
      <c r="S1878" s="10">
        <f>(((J1878/60)/60)/24)+DATE(1970,1,1)</f>
        <v>41776.284780092588</v>
      </c>
      <c r="T1878" s="10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t="e">
        <f>E1879/L1879</f>
        <v>#DIV/0!</v>
      </c>
      <c r="Q1879" t="str">
        <f>LEFT(N1879,FIND("/",N1879)-1)</f>
        <v>games</v>
      </c>
      <c r="R1879" t="str">
        <f>RIGHT(N1879,LEN(N1879)-FIND("/",N1879))</f>
        <v>mobile games</v>
      </c>
      <c r="S1879" s="10">
        <f>(((J1879/60)/60)/24)+DATE(1970,1,1)</f>
        <v>42035.029224537036</v>
      </c>
      <c r="T1879" s="10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t="e">
        <f>E1880/L1880</f>
        <v>#DIV/0!</v>
      </c>
      <c r="Q1880" t="str">
        <f>LEFT(N1880,FIND("/",N1880)-1)</f>
        <v>games</v>
      </c>
      <c r="R1880" t="str">
        <f>RIGHT(N1880,LEN(N1880)-FIND("/",N1880))</f>
        <v>mobile games</v>
      </c>
      <c r="S1880" s="10">
        <f>(((J1880/60)/60)/24)+DATE(1970,1,1)</f>
        <v>41773.008738425924</v>
      </c>
      <c r="T1880" s="10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>
        <f>E1881/L1881</f>
        <v>3</v>
      </c>
      <c r="Q1881" t="str">
        <f>LEFT(N1881,FIND("/",N1881)-1)</f>
        <v>games</v>
      </c>
      <c r="R1881" t="str">
        <f>RIGHT(N1881,LEN(N1881)-FIND("/",N1881))</f>
        <v>mobile games</v>
      </c>
      <c r="S1881" s="10">
        <f>(((J1881/60)/60)/24)+DATE(1970,1,1)</f>
        <v>42413.649641203709</v>
      </c>
      <c r="T1881" s="10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>
        <f>E1882/L1882</f>
        <v>41.833333333333336</v>
      </c>
      <c r="Q1882" t="str">
        <f>LEFT(N1882,FIND("/",N1882)-1)</f>
        <v>games</v>
      </c>
      <c r="R1882" t="str">
        <f>RIGHT(N1882,LEN(N1882)-FIND("/",N1882))</f>
        <v>mobile games</v>
      </c>
      <c r="S1882" s="10">
        <f>(((J1882/60)/60)/24)+DATE(1970,1,1)</f>
        <v>42430.566898148143</v>
      </c>
      <c r="T1882" s="10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>
        <f>E1883/L1883</f>
        <v>49.338428571428572</v>
      </c>
      <c r="Q1883" t="str">
        <f>LEFT(N1883,FIND("/",N1883)-1)</f>
        <v>music</v>
      </c>
      <c r="R1883" t="str">
        <f>RIGHT(N1883,LEN(N1883)-FIND("/",N1883))</f>
        <v>indie rock</v>
      </c>
      <c r="S1883" s="10">
        <f>(((J1883/60)/60)/24)+DATE(1970,1,1)</f>
        <v>42043.152650462958</v>
      </c>
      <c r="T1883" s="10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>
        <f>E1884/L1884</f>
        <v>41.728395061728392</v>
      </c>
      <c r="Q1884" t="str">
        <f>LEFT(N1884,FIND("/",N1884)-1)</f>
        <v>music</v>
      </c>
      <c r="R1884" t="str">
        <f>RIGHT(N1884,LEN(N1884)-FIND("/",N1884))</f>
        <v>indie rock</v>
      </c>
      <c r="S1884" s="10">
        <f>(((J1884/60)/60)/24)+DATE(1970,1,1)</f>
        <v>41067.949212962965</v>
      </c>
      <c r="T1884" s="10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>
        <f>E1885/L1885</f>
        <v>32.71875</v>
      </c>
      <c r="Q1885" t="str">
        <f>LEFT(N1885,FIND("/",N1885)-1)</f>
        <v>music</v>
      </c>
      <c r="R1885" t="str">
        <f>RIGHT(N1885,LEN(N1885)-FIND("/",N1885))</f>
        <v>indie rock</v>
      </c>
      <c r="S1885" s="10">
        <f>(((J1885/60)/60)/24)+DATE(1970,1,1)</f>
        <v>40977.948009259257</v>
      </c>
      <c r="T1885" s="10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>
        <f>E1886/L1886</f>
        <v>51.96153846153846</v>
      </c>
      <c r="Q1886" t="str">
        <f>LEFT(N1886,FIND("/",N1886)-1)</f>
        <v>music</v>
      </c>
      <c r="R1886" t="str">
        <f>RIGHT(N1886,LEN(N1886)-FIND("/",N1886))</f>
        <v>indie rock</v>
      </c>
      <c r="S1886" s="10">
        <f>(((J1886/60)/60)/24)+DATE(1970,1,1)</f>
        <v>41205.198321759257</v>
      </c>
      <c r="T1886" s="10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>
        <f>E1887/L1887</f>
        <v>50.685714285714283</v>
      </c>
      <c r="Q1887" t="str">
        <f>LEFT(N1887,FIND("/",N1887)-1)</f>
        <v>music</v>
      </c>
      <c r="R1887" t="str">
        <f>RIGHT(N1887,LEN(N1887)-FIND("/",N1887))</f>
        <v>indie rock</v>
      </c>
      <c r="S1887" s="10">
        <f>(((J1887/60)/60)/24)+DATE(1970,1,1)</f>
        <v>41099.093865740739</v>
      </c>
      <c r="T1887" s="10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>
        <f>E1888/L1888</f>
        <v>42.241379310344826</v>
      </c>
      <c r="Q1888" t="str">
        <f>LEFT(N1888,FIND("/",N1888)-1)</f>
        <v>music</v>
      </c>
      <c r="R1888" t="str">
        <f>RIGHT(N1888,LEN(N1888)-FIND("/",N1888))</f>
        <v>indie rock</v>
      </c>
      <c r="S1888" s="10">
        <f>(((J1888/60)/60)/24)+DATE(1970,1,1)</f>
        <v>41925.906689814816</v>
      </c>
      <c r="T1888" s="10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>
        <f>E1889/L1889</f>
        <v>416.875</v>
      </c>
      <c r="Q1889" t="str">
        <f>LEFT(N1889,FIND("/",N1889)-1)</f>
        <v>music</v>
      </c>
      <c r="R1889" t="str">
        <f>RIGHT(N1889,LEN(N1889)-FIND("/",N1889))</f>
        <v>indie rock</v>
      </c>
      <c r="S1889" s="10">
        <f>(((J1889/60)/60)/24)+DATE(1970,1,1)</f>
        <v>42323.800138888888</v>
      </c>
      <c r="T1889" s="10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>
        <f>E1890/L1890</f>
        <v>46.651685393258425</v>
      </c>
      <c r="Q1890" t="str">
        <f>LEFT(N1890,FIND("/",N1890)-1)</f>
        <v>music</v>
      </c>
      <c r="R1890" t="str">
        <f>RIGHT(N1890,LEN(N1890)-FIND("/",N1890))</f>
        <v>indie rock</v>
      </c>
      <c r="S1890" s="10">
        <f>(((J1890/60)/60)/24)+DATE(1970,1,1)</f>
        <v>40299.239953703705</v>
      </c>
      <c r="T1890" s="10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>
        <f>E1891/L1891</f>
        <v>48.454545454545453</v>
      </c>
      <c r="Q1891" t="str">
        <f>LEFT(N1891,FIND("/",N1891)-1)</f>
        <v>music</v>
      </c>
      <c r="R1891" t="str">
        <f>RIGHT(N1891,LEN(N1891)-FIND("/",N1891))</f>
        <v>indie rock</v>
      </c>
      <c r="S1891" s="10">
        <f>(((J1891/60)/60)/24)+DATE(1970,1,1)</f>
        <v>41299.793356481481</v>
      </c>
      <c r="T1891" s="10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>
        <f>E1892/L1892</f>
        <v>70.5289837398374</v>
      </c>
      <c r="Q1892" t="str">
        <f>LEFT(N1892,FIND("/",N1892)-1)</f>
        <v>music</v>
      </c>
      <c r="R1892" t="str">
        <f>RIGHT(N1892,LEN(N1892)-FIND("/",N1892))</f>
        <v>indie rock</v>
      </c>
      <c r="S1892" s="10">
        <f>(((J1892/60)/60)/24)+DATE(1970,1,1)</f>
        <v>41228.786203703705</v>
      </c>
      <c r="T1892" s="10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>
        <f>E1893/L1893</f>
        <v>87.958333333333329</v>
      </c>
      <c r="Q1893" t="str">
        <f>LEFT(N1893,FIND("/",N1893)-1)</f>
        <v>music</v>
      </c>
      <c r="R1893" t="str">
        <f>RIGHT(N1893,LEN(N1893)-FIND("/",N1893))</f>
        <v>indie rock</v>
      </c>
      <c r="S1893" s="10">
        <f>(((J1893/60)/60)/24)+DATE(1970,1,1)</f>
        <v>40335.798078703701</v>
      </c>
      <c r="T1893" s="10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>
        <f>E1894/L1894</f>
        <v>26.26923076923077</v>
      </c>
      <c r="Q1894" t="str">
        <f>LEFT(N1894,FIND("/",N1894)-1)</f>
        <v>music</v>
      </c>
      <c r="R1894" t="str">
        <f>RIGHT(N1894,LEN(N1894)-FIND("/",N1894))</f>
        <v>indie rock</v>
      </c>
      <c r="S1894" s="10">
        <f>(((J1894/60)/60)/24)+DATE(1970,1,1)</f>
        <v>40671.637511574074</v>
      </c>
      <c r="T1894" s="10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>
        <f>E1895/L1895</f>
        <v>57.777777777777779</v>
      </c>
      <c r="Q1895" t="str">
        <f>LEFT(N1895,FIND("/",N1895)-1)</f>
        <v>music</v>
      </c>
      <c r="R1895" t="str">
        <f>RIGHT(N1895,LEN(N1895)-FIND("/",N1895))</f>
        <v>indie rock</v>
      </c>
      <c r="S1895" s="10">
        <f>(((J1895/60)/60)/24)+DATE(1970,1,1)</f>
        <v>40632.94195601852</v>
      </c>
      <c r="T1895" s="10">
        <f>(((I1895/60)/60)/24)+DATE(1970,1,1)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>
        <f>E1896/L1896</f>
        <v>57.25</v>
      </c>
      <c r="Q1896" t="str">
        <f>LEFT(N1896,FIND("/",N1896)-1)</f>
        <v>music</v>
      </c>
      <c r="R1896" t="str">
        <f>RIGHT(N1896,LEN(N1896)-FIND("/",N1896))</f>
        <v>indie rock</v>
      </c>
      <c r="S1896" s="10">
        <f>(((J1896/60)/60)/24)+DATE(1970,1,1)</f>
        <v>40920.904895833337</v>
      </c>
      <c r="T1896" s="10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>
        <f>E1897/L1897</f>
        <v>196.34042553191489</v>
      </c>
      <c r="Q1897" t="str">
        <f>LEFT(N1897,FIND("/",N1897)-1)</f>
        <v>music</v>
      </c>
      <c r="R1897" t="str">
        <f>RIGHT(N1897,LEN(N1897)-FIND("/",N1897))</f>
        <v>indie rock</v>
      </c>
      <c r="S1897" s="10">
        <f>(((J1897/60)/60)/24)+DATE(1970,1,1)</f>
        <v>42267.746782407412</v>
      </c>
      <c r="T1897" s="10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>
        <f>E1898/L1898</f>
        <v>43</v>
      </c>
      <c r="Q1898" t="str">
        <f>LEFT(N1898,FIND("/",N1898)-1)</f>
        <v>music</v>
      </c>
      <c r="R1898" t="str">
        <f>RIGHT(N1898,LEN(N1898)-FIND("/",N1898))</f>
        <v>indie rock</v>
      </c>
      <c r="S1898" s="10">
        <f>(((J1898/60)/60)/24)+DATE(1970,1,1)</f>
        <v>40981.710243055553</v>
      </c>
      <c r="T1898" s="10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>
        <f>E1899/L1899</f>
        <v>35.551912568306008</v>
      </c>
      <c r="Q1899" t="str">
        <f>LEFT(N1899,FIND("/",N1899)-1)</f>
        <v>music</v>
      </c>
      <c r="R1899" t="str">
        <f>RIGHT(N1899,LEN(N1899)-FIND("/",N1899))</f>
        <v>indie rock</v>
      </c>
      <c r="S1899" s="10">
        <f>(((J1899/60)/60)/24)+DATE(1970,1,1)</f>
        <v>41680.583402777782</v>
      </c>
      <c r="T1899" s="10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>
        <f>E1900/L1900</f>
        <v>68.80952380952381</v>
      </c>
      <c r="Q1900" t="str">
        <f>LEFT(N1900,FIND("/",N1900)-1)</f>
        <v>music</v>
      </c>
      <c r="R1900" t="str">
        <f>RIGHT(N1900,LEN(N1900)-FIND("/",N1900))</f>
        <v>indie rock</v>
      </c>
      <c r="S1900" s="10">
        <f>(((J1900/60)/60)/24)+DATE(1970,1,1)</f>
        <v>42366.192974537036</v>
      </c>
      <c r="T1900" s="10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>
        <f>E1901/L1901</f>
        <v>28.571428571428573</v>
      </c>
      <c r="Q1901" t="str">
        <f>LEFT(N1901,FIND("/",N1901)-1)</f>
        <v>music</v>
      </c>
      <c r="R1901" t="str">
        <f>RIGHT(N1901,LEN(N1901)-FIND("/",N1901))</f>
        <v>indie rock</v>
      </c>
      <c r="S1901" s="10">
        <f>(((J1901/60)/60)/24)+DATE(1970,1,1)</f>
        <v>42058.941736111112</v>
      </c>
      <c r="T1901" s="10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>
        <f>E1902/L1902</f>
        <v>50.631666666666668</v>
      </c>
      <c r="Q1902" t="str">
        <f>LEFT(N1902,FIND("/",N1902)-1)</f>
        <v>music</v>
      </c>
      <c r="R1902" t="str">
        <f>RIGHT(N1902,LEN(N1902)-FIND("/",N1902))</f>
        <v>indie rock</v>
      </c>
      <c r="S1902" s="10">
        <f>(((J1902/60)/60)/24)+DATE(1970,1,1)</f>
        <v>41160.871886574074</v>
      </c>
      <c r="T1902" s="10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>
        <f>E1903/L1903</f>
        <v>106.8</v>
      </c>
      <c r="Q1903" t="str">
        <f>LEFT(N1903,FIND("/",N1903)-1)</f>
        <v>technology</v>
      </c>
      <c r="R1903" t="str">
        <f>RIGHT(N1903,LEN(N1903)-FIND("/",N1903))</f>
        <v>gadgets</v>
      </c>
      <c r="S1903" s="10">
        <f>(((J1903/60)/60)/24)+DATE(1970,1,1)</f>
        <v>42116.54315972222</v>
      </c>
      <c r="T1903" s="10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>
        <f>E1904/L1904</f>
        <v>4</v>
      </c>
      <c r="Q1904" t="str">
        <f>LEFT(N1904,FIND("/",N1904)-1)</f>
        <v>technology</v>
      </c>
      <c r="R1904" t="str">
        <f>RIGHT(N1904,LEN(N1904)-FIND("/",N1904))</f>
        <v>gadgets</v>
      </c>
      <c r="S1904" s="10">
        <f>(((J1904/60)/60)/24)+DATE(1970,1,1)</f>
        <v>42037.789895833332</v>
      </c>
      <c r="T1904" s="10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>
        <f>E1905/L1905</f>
        <v>34.097560975609753</v>
      </c>
      <c r="Q1905" t="str">
        <f>LEFT(N1905,FIND("/",N1905)-1)</f>
        <v>technology</v>
      </c>
      <c r="R1905" t="str">
        <f>RIGHT(N1905,LEN(N1905)-FIND("/",N1905))</f>
        <v>gadgets</v>
      </c>
      <c r="S1905" s="10">
        <f>(((J1905/60)/60)/24)+DATE(1970,1,1)</f>
        <v>42702.770729166667</v>
      </c>
      <c r="T1905" s="10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>
        <f>E1906/L1906</f>
        <v>25</v>
      </c>
      <c r="Q1906" t="str">
        <f>LEFT(N1906,FIND("/",N1906)-1)</f>
        <v>technology</v>
      </c>
      <c r="R1906" t="str">
        <f>RIGHT(N1906,LEN(N1906)-FIND("/",N1906))</f>
        <v>gadgets</v>
      </c>
      <c r="S1906" s="10">
        <f>(((J1906/60)/60)/24)+DATE(1970,1,1)</f>
        <v>42326.685428240744</v>
      </c>
      <c r="T1906" s="10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>
        <f>E1907/L1907</f>
        <v>10.5</v>
      </c>
      <c r="Q1907" t="str">
        <f>LEFT(N1907,FIND("/",N1907)-1)</f>
        <v>technology</v>
      </c>
      <c r="R1907" t="str">
        <f>RIGHT(N1907,LEN(N1907)-FIND("/",N1907))</f>
        <v>gadgets</v>
      </c>
      <c r="S1907" s="10">
        <f>(((J1907/60)/60)/24)+DATE(1970,1,1)</f>
        <v>41859.925856481481</v>
      </c>
      <c r="T1907" s="10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>
        <f>E1908/L1908</f>
        <v>215.95959595959596</v>
      </c>
      <c r="Q1908" t="str">
        <f>LEFT(N1908,FIND("/",N1908)-1)</f>
        <v>technology</v>
      </c>
      <c r="R1908" t="str">
        <f>RIGHT(N1908,LEN(N1908)-FIND("/",N1908))</f>
        <v>gadgets</v>
      </c>
      <c r="S1908" s="10">
        <f>(((J1908/60)/60)/24)+DATE(1970,1,1)</f>
        <v>42514.671099537038</v>
      </c>
      <c r="T1908" s="10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>
        <f>E1909/L1909</f>
        <v>21.25</v>
      </c>
      <c r="Q1909" t="str">
        <f>LEFT(N1909,FIND("/",N1909)-1)</f>
        <v>technology</v>
      </c>
      <c r="R1909" t="str">
        <f>RIGHT(N1909,LEN(N1909)-FIND("/",N1909))</f>
        <v>gadgets</v>
      </c>
      <c r="S1909" s="10">
        <f>(((J1909/60)/60)/24)+DATE(1970,1,1)</f>
        <v>41767.587094907409</v>
      </c>
      <c r="T1909" s="10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>
        <f>E1910/L1910</f>
        <v>108.25</v>
      </c>
      <c r="Q1910" t="str">
        <f>LEFT(N1910,FIND("/",N1910)-1)</f>
        <v>technology</v>
      </c>
      <c r="R1910" t="str">
        <f>RIGHT(N1910,LEN(N1910)-FIND("/",N1910))</f>
        <v>gadgets</v>
      </c>
      <c r="S1910" s="10">
        <f>(((J1910/60)/60)/24)+DATE(1970,1,1)</f>
        <v>42703.917824074073</v>
      </c>
      <c r="T1910" s="10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>
        <f>E1911/L1911</f>
        <v>129.97368421052633</v>
      </c>
      <c r="Q1911" t="str">
        <f>LEFT(N1911,FIND("/",N1911)-1)</f>
        <v>technology</v>
      </c>
      <c r="R1911" t="str">
        <f>RIGHT(N1911,LEN(N1911)-FIND("/",N1911))</f>
        <v>gadgets</v>
      </c>
      <c r="S1911" s="10">
        <f>(((J1911/60)/60)/24)+DATE(1970,1,1)</f>
        <v>41905.429155092592</v>
      </c>
      <c r="T1911" s="10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>
        <f>E1912/L1912</f>
        <v>117.49473684210527</v>
      </c>
      <c r="Q1912" t="str">
        <f>LEFT(N1912,FIND("/",N1912)-1)</f>
        <v>technology</v>
      </c>
      <c r="R1912" t="str">
        <f>RIGHT(N1912,LEN(N1912)-FIND("/",N1912))</f>
        <v>gadgets</v>
      </c>
      <c r="S1912" s="10">
        <f>(((J1912/60)/60)/24)+DATE(1970,1,1)</f>
        <v>42264.963159722218</v>
      </c>
      <c r="T1912" s="10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>
        <f>E1913/L1913</f>
        <v>10</v>
      </c>
      <c r="Q1913" t="str">
        <f>LEFT(N1913,FIND("/",N1913)-1)</f>
        <v>technology</v>
      </c>
      <c r="R1913" t="str">
        <f>RIGHT(N1913,LEN(N1913)-FIND("/",N1913))</f>
        <v>gadgets</v>
      </c>
      <c r="S1913" s="10">
        <f>(((J1913/60)/60)/24)+DATE(1970,1,1)</f>
        <v>41830.033958333333</v>
      </c>
      <c r="T1913" s="10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>
        <f>E1914/L1914</f>
        <v>70.595238095238102</v>
      </c>
      <c r="Q1914" t="str">
        <f>LEFT(N1914,FIND("/",N1914)-1)</f>
        <v>technology</v>
      </c>
      <c r="R1914" t="str">
        <f>RIGHT(N1914,LEN(N1914)-FIND("/",N1914))</f>
        <v>gadgets</v>
      </c>
      <c r="S1914" s="10">
        <f>(((J1914/60)/60)/24)+DATE(1970,1,1)</f>
        <v>42129.226388888885</v>
      </c>
      <c r="T1914" s="10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>
        <f>E1915/L1915</f>
        <v>24.5</v>
      </c>
      <c r="Q1915" t="str">
        <f>LEFT(N1915,FIND("/",N1915)-1)</f>
        <v>technology</v>
      </c>
      <c r="R1915" t="str">
        <f>RIGHT(N1915,LEN(N1915)-FIND("/",N1915))</f>
        <v>gadgets</v>
      </c>
      <c r="S1915" s="10">
        <f>(((J1915/60)/60)/24)+DATE(1970,1,1)</f>
        <v>41890.511319444442</v>
      </c>
      <c r="T1915" s="10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>
        <f>E1916/L1916</f>
        <v>30</v>
      </c>
      <c r="Q1916" t="str">
        <f>LEFT(N1916,FIND("/",N1916)-1)</f>
        <v>technology</v>
      </c>
      <c r="R1916" t="str">
        <f>RIGHT(N1916,LEN(N1916)-FIND("/",N1916))</f>
        <v>gadgets</v>
      </c>
      <c r="S1916" s="10">
        <f>(((J1916/60)/60)/24)+DATE(1970,1,1)</f>
        <v>41929.174456018518</v>
      </c>
      <c r="T1916" s="10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>
        <f>E1917/L1917</f>
        <v>2</v>
      </c>
      <c r="Q1917" t="str">
        <f>LEFT(N1917,FIND("/",N1917)-1)</f>
        <v>technology</v>
      </c>
      <c r="R1917" t="str">
        <f>RIGHT(N1917,LEN(N1917)-FIND("/",N1917))</f>
        <v>gadgets</v>
      </c>
      <c r="S1917" s="10">
        <f>(((J1917/60)/60)/24)+DATE(1970,1,1)</f>
        <v>41864.04886574074</v>
      </c>
      <c r="T1917" s="10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>
        <f>E1918/L1918</f>
        <v>17</v>
      </c>
      <c r="Q1918" t="str">
        <f>LEFT(N1918,FIND("/",N1918)-1)</f>
        <v>technology</v>
      </c>
      <c r="R1918" t="str">
        <f>RIGHT(N1918,LEN(N1918)-FIND("/",N1918))</f>
        <v>gadgets</v>
      </c>
      <c r="S1918" s="10">
        <f>(((J1918/60)/60)/24)+DATE(1970,1,1)</f>
        <v>42656.717303240745</v>
      </c>
      <c r="T1918" s="10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>
        <f>E1919/L1919</f>
        <v>2928.9285714285716</v>
      </c>
      <c r="Q1919" t="str">
        <f>LEFT(N1919,FIND("/",N1919)-1)</f>
        <v>technology</v>
      </c>
      <c r="R1919" t="str">
        <f>RIGHT(N1919,LEN(N1919)-FIND("/",N1919))</f>
        <v>gadgets</v>
      </c>
      <c r="S1919" s="10">
        <f>(((J1919/60)/60)/24)+DATE(1970,1,1)</f>
        <v>42746.270057870366</v>
      </c>
      <c r="T1919" s="10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>
        <f>E1920/L1920</f>
        <v>28.888888888888889</v>
      </c>
      <c r="Q1920" t="str">
        <f>LEFT(N1920,FIND("/",N1920)-1)</f>
        <v>technology</v>
      </c>
      <c r="R1920" t="str">
        <f>RIGHT(N1920,LEN(N1920)-FIND("/",N1920))</f>
        <v>gadgets</v>
      </c>
      <c r="S1920" s="10">
        <f>(((J1920/60)/60)/24)+DATE(1970,1,1)</f>
        <v>41828.789942129632</v>
      </c>
      <c r="T1920" s="10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>
        <f>E1921/L1921</f>
        <v>29.625</v>
      </c>
      <c r="Q1921" t="str">
        <f>LEFT(N1921,FIND("/",N1921)-1)</f>
        <v>technology</v>
      </c>
      <c r="R1921" t="str">
        <f>RIGHT(N1921,LEN(N1921)-FIND("/",N1921))</f>
        <v>gadgets</v>
      </c>
      <c r="S1921" s="10">
        <f>(((J1921/60)/60)/24)+DATE(1970,1,1)</f>
        <v>42113.875567129624</v>
      </c>
      <c r="T1921" s="10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>
        <f>E1922/L1922</f>
        <v>40.980952380952381</v>
      </c>
      <c r="Q1922" t="str">
        <f>LEFT(N1922,FIND("/",N1922)-1)</f>
        <v>technology</v>
      </c>
      <c r="R1922" t="str">
        <f>RIGHT(N1922,LEN(N1922)-FIND("/",N1922))</f>
        <v>gadgets</v>
      </c>
      <c r="S1922" s="10">
        <f>(((J1922/60)/60)/24)+DATE(1970,1,1)</f>
        <v>42270.875706018516</v>
      </c>
      <c r="T1922" s="10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>
        <f>E1923/L1923</f>
        <v>54</v>
      </c>
      <c r="Q1923" t="str">
        <f>LEFT(N1923,FIND("/",N1923)-1)</f>
        <v>music</v>
      </c>
      <c r="R1923" t="str">
        <f>RIGHT(N1923,LEN(N1923)-FIND("/",N1923))</f>
        <v>indie rock</v>
      </c>
      <c r="S1923" s="10">
        <f>(((J1923/60)/60)/24)+DATE(1970,1,1)</f>
        <v>41074.221562500003</v>
      </c>
      <c r="T1923" s="10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>
        <f>E1924/L1924</f>
        <v>36.109375</v>
      </c>
      <c r="Q1924" t="str">
        <f>LEFT(N1924,FIND("/",N1924)-1)</f>
        <v>music</v>
      </c>
      <c r="R1924" t="str">
        <f>RIGHT(N1924,LEN(N1924)-FIND("/",N1924))</f>
        <v>indie rock</v>
      </c>
      <c r="S1924" s="10">
        <f>(((J1924/60)/60)/24)+DATE(1970,1,1)</f>
        <v>41590.255868055552</v>
      </c>
      <c r="T1924" s="10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>
        <f>E1925/L1925</f>
        <v>23.153846153846153</v>
      </c>
      <c r="Q1925" t="str">
        <f>LEFT(N1925,FIND("/",N1925)-1)</f>
        <v>music</v>
      </c>
      <c r="R1925" t="str">
        <f>RIGHT(N1925,LEN(N1925)-FIND("/",N1925))</f>
        <v>indie rock</v>
      </c>
      <c r="S1925" s="10">
        <f>(((J1925/60)/60)/24)+DATE(1970,1,1)</f>
        <v>40772.848749999997</v>
      </c>
      <c r="T1925" s="10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>
        <f>E1926/L1926</f>
        <v>104</v>
      </c>
      <c r="Q1926" t="str">
        <f>LEFT(N1926,FIND("/",N1926)-1)</f>
        <v>music</v>
      </c>
      <c r="R1926" t="str">
        <f>RIGHT(N1926,LEN(N1926)-FIND("/",N1926))</f>
        <v>indie rock</v>
      </c>
      <c r="S1926" s="10">
        <f>(((J1926/60)/60)/24)+DATE(1970,1,1)</f>
        <v>41626.761053240742</v>
      </c>
      <c r="T1926" s="10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>
        <f>E1927/L1927</f>
        <v>31.826923076923077</v>
      </c>
      <c r="Q1927" t="str">
        <f>LEFT(N1927,FIND("/",N1927)-1)</f>
        <v>music</v>
      </c>
      <c r="R1927" t="str">
        <f>RIGHT(N1927,LEN(N1927)-FIND("/",N1927))</f>
        <v>indie rock</v>
      </c>
      <c r="S1927" s="10">
        <f>(((J1927/60)/60)/24)+DATE(1970,1,1)</f>
        <v>41535.90148148148</v>
      </c>
      <c r="T1927" s="10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>
        <f>E1928/L1928</f>
        <v>27.3896261682243</v>
      </c>
      <c r="Q1928" t="str">
        <f>LEFT(N1928,FIND("/",N1928)-1)</f>
        <v>music</v>
      </c>
      <c r="R1928" t="str">
        <f>RIGHT(N1928,LEN(N1928)-FIND("/",N1928))</f>
        <v>indie rock</v>
      </c>
      <c r="S1928" s="10">
        <f>(((J1928/60)/60)/24)+DATE(1970,1,1)</f>
        <v>40456.954351851848</v>
      </c>
      <c r="T1928" s="10">
        <f>(((I1928/60)/60)/24)+DATE(1970,1,1)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>
        <f>E1929/L1929</f>
        <v>56.363636363636367</v>
      </c>
      <c r="Q1929" t="str">
        <f>LEFT(N1929,FIND("/",N1929)-1)</f>
        <v>music</v>
      </c>
      <c r="R1929" t="str">
        <f>RIGHT(N1929,LEN(N1929)-FIND("/",N1929))</f>
        <v>indie rock</v>
      </c>
      <c r="S1929" s="10">
        <f>(((J1929/60)/60)/24)+DATE(1970,1,1)</f>
        <v>40960.861562500002</v>
      </c>
      <c r="T1929" s="10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>
        <f>E1930/L1930</f>
        <v>77.352941176470594</v>
      </c>
      <c r="Q1930" t="str">
        <f>LEFT(N1930,FIND("/",N1930)-1)</f>
        <v>music</v>
      </c>
      <c r="R1930" t="str">
        <f>RIGHT(N1930,LEN(N1930)-FIND("/",N1930))</f>
        <v>indie rock</v>
      </c>
      <c r="S1930" s="10">
        <f>(((J1930/60)/60)/24)+DATE(1970,1,1)</f>
        <v>41371.648078703707</v>
      </c>
      <c r="T1930" s="10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>
        <f>E1931/L1931</f>
        <v>42.8</v>
      </c>
      <c r="Q1931" t="str">
        <f>LEFT(N1931,FIND("/",N1931)-1)</f>
        <v>music</v>
      </c>
      <c r="R1931" t="str">
        <f>RIGHT(N1931,LEN(N1931)-FIND("/",N1931))</f>
        <v>indie rock</v>
      </c>
      <c r="S1931" s="10">
        <f>(((J1931/60)/60)/24)+DATE(1970,1,1)</f>
        <v>40687.021597222221</v>
      </c>
      <c r="T1931" s="10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>
        <f>E1932/L1932</f>
        <v>48.846153846153847</v>
      </c>
      <c r="Q1932" t="str">
        <f>LEFT(N1932,FIND("/",N1932)-1)</f>
        <v>music</v>
      </c>
      <c r="R1932" t="str">
        <f>RIGHT(N1932,LEN(N1932)-FIND("/",N1932))</f>
        <v>indie rock</v>
      </c>
      <c r="S1932" s="10">
        <f>(((J1932/60)/60)/24)+DATE(1970,1,1)</f>
        <v>41402.558819444443</v>
      </c>
      <c r="T1932" s="10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>
        <f>E1933/L1933</f>
        <v>48.240400000000001</v>
      </c>
      <c r="Q1933" t="str">
        <f>LEFT(N1933,FIND("/",N1933)-1)</f>
        <v>music</v>
      </c>
      <c r="R1933" t="str">
        <f>RIGHT(N1933,LEN(N1933)-FIND("/",N1933))</f>
        <v>indie rock</v>
      </c>
      <c r="S1933" s="10">
        <f>(((J1933/60)/60)/24)+DATE(1970,1,1)</f>
        <v>41037.892465277779</v>
      </c>
      <c r="T1933" s="10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>
        <f>E1934/L1934</f>
        <v>70.212500000000006</v>
      </c>
      <c r="Q1934" t="str">
        <f>LEFT(N1934,FIND("/",N1934)-1)</f>
        <v>music</v>
      </c>
      <c r="R1934" t="str">
        <f>RIGHT(N1934,LEN(N1934)-FIND("/",N1934))</f>
        <v>indie rock</v>
      </c>
      <c r="S1934" s="10">
        <f>(((J1934/60)/60)/24)+DATE(1970,1,1)</f>
        <v>40911.809872685182</v>
      </c>
      <c r="T1934" s="10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>
        <f>E1935/L1935</f>
        <v>94.054545454545448</v>
      </c>
      <c r="Q1935" t="str">
        <f>LEFT(N1935,FIND("/",N1935)-1)</f>
        <v>music</v>
      </c>
      <c r="R1935" t="str">
        <f>RIGHT(N1935,LEN(N1935)-FIND("/",N1935))</f>
        <v>indie rock</v>
      </c>
      <c r="S1935" s="10">
        <f>(((J1935/60)/60)/24)+DATE(1970,1,1)</f>
        <v>41879.130868055552</v>
      </c>
      <c r="T1935" s="10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>
        <f>E1936/L1936</f>
        <v>80.272727272727266</v>
      </c>
      <c r="Q1936" t="str">
        <f>LEFT(N1936,FIND("/",N1936)-1)</f>
        <v>music</v>
      </c>
      <c r="R1936" t="str">
        <f>RIGHT(N1936,LEN(N1936)-FIND("/",N1936))</f>
        <v>indie rock</v>
      </c>
      <c r="S1936" s="10">
        <f>(((J1936/60)/60)/24)+DATE(1970,1,1)</f>
        <v>40865.867141203707</v>
      </c>
      <c r="T1936" s="10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>
        <f>E1937/L1937</f>
        <v>54.2</v>
      </c>
      <c r="Q1937" t="str">
        <f>LEFT(N1937,FIND("/",N1937)-1)</f>
        <v>music</v>
      </c>
      <c r="R1937" t="str">
        <f>RIGHT(N1937,LEN(N1937)-FIND("/",N1937))</f>
        <v>indie rock</v>
      </c>
      <c r="S1937" s="10">
        <f>(((J1937/60)/60)/24)+DATE(1970,1,1)</f>
        <v>41773.932534722226</v>
      </c>
      <c r="T1937" s="10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>
        <f>E1938/L1938</f>
        <v>60.26903448275862</v>
      </c>
      <c r="Q1938" t="str">
        <f>LEFT(N1938,FIND("/",N1938)-1)</f>
        <v>music</v>
      </c>
      <c r="R1938" t="str">
        <f>RIGHT(N1938,LEN(N1938)-FIND("/",N1938))</f>
        <v>indie rock</v>
      </c>
      <c r="S1938" s="10">
        <f>(((J1938/60)/60)/24)+DATE(1970,1,1)</f>
        <v>40852.889699074076</v>
      </c>
      <c r="T1938" s="10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>
        <f>E1939/L1939</f>
        <v>38.740344827586206</v>
      </c>
      <c r="Q1939" t="str">
        <f>LEFT(N1939,FIND("/",N1939)-1)</f>
        <v>music</v>
      </c>
      <c r="R1939" t="str">
        <f>RIGHT(N1939,LEN(N1939)-FIND("/",N1939))</f>
        <v>indie rock</v>
      </c>
      <c r="S1939" s="10">
        <f>(((J1939/60)/60)/24)+DATE(1970,1,1)</f>
        <v>41059.118993055556</v>
      </c>
      <c r="T1939" s="10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>
        <f>E1940/L1940</f>
        <v>152.54385964912279</v>
      </c>
      <c r="Q1940" t="str">
        <f>LEFT(N1940,FIND("/",N1940)-1)</f>
        <v>music</v>
      </c>
      <c r="R1940" t="str">
        <f>RIGHT(N1940,LEN(N1940)-FIND("/",N1940))</f>
        <v>indie rock</v>
      </c>
      <c r="S1940" s="10">
        <f>(((J1940/60)/60)/24)+DATE(1970,1,1)</f>
        <v>41426.259618055556</v>
      </c>
      <c r="T1940" s="10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>
        <f>E1941/L1941</f>
        <v>115.3125</v>
      </c>
      <c r="Q1941" t="str">
        <f>LEFT(N1941,FIND("/",N1941)-1)</f>
        <v>music</v>
      </c>
      <c r="R1941" t="str">
        <f>RIGHT(N1941,LEN(N1941)-FIND("/",N1941))</f>
        <v>indie rock</v>
      </c>
      <c r="S1941" s="10">
        <f>(((J1941/60)/60)/24)+DATE(1970,1,1)</f>
        <v>41313.985046296293</v>
      </c>
      <c r="T1941" s="10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>
        <f>E1942/L1942</f>
        <v>35.838709677419352</v>
      </c>
      <c r="Q1942" t="str">
        <f>LEFT(N1942,FIND("/",N1942)-1)</f>
        <v>music</v>
      </c>
      <c r="R1942" t="str">
        <f>RIGHT(N1942,LEN(N1942)-FIND("/",N1942))</f>
        <v>indie rock</v>
      </c>
      <c r="S1942" s="10">
        <f>(((J1942/60)/60)/24)+DATE(1970,1,1)</f>
        <v>40670.507326388892</v>
      </c>
      <c r="T1942" s="10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>
        <f>E1943/L1943</f>
        <v>64.570118779438872</v>
      </c>
      <c r="Q1943" t="str">
        <f>LEFT(N1943,FIND("/",N1943)-1)</f>
        <v>technology</v>
      </c>
      <c r="R1943" t="str">
        <f>RIGHT(N1943,LEN(N1943)-FIND("/",N1943))</f>
        <v>hardware</v>
      </c>
      <c r="S1943" s="10">
        <f>(((J1943/60)/60)/24)+DATE(1970,1,1)</f>
        <v>41744.290868055556</v>
      </c>
      <c r="T1943" s="10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>
        <f>E1944/L1944</f>
        <v>87.436000000000007</v>
      </c>
      <c r="Q1944" t="str">
        <f>LEFT(N1944,FIND("/",N1944)-1)</f>
        <v>technology</v>
      </c>
      <c r="R1944" t="str">
        <f>RIGHT(N1944,LEN(N1944)-FIND("/",N1944))</f>
        <v>hardware</v>
      </c>
      <c r="S1944" s="10">
        <f>(((J1944/60)/60)/24)+DATE(1970,1,1)</f>
        <v>40638.828009259261</v>
      </c>
      <c r="T1944" s="10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>
        <f>E1945/L1945</f>
        <v>68.815577078288939</v>
      </c>
      <c r="Q1945" t="str">
        <f>LEFT(N1945,FIND("/",N1945)-1)</f>
        <v>technology</v>
      </c>
      <c r="R1945" t="str">
        <f>RIGHT(N1945,LEN(N1945)-FIND("/",N1945))</f>
        <v>hardware</v>
      </c>
      <c r="S1945" s="10">
        <f>(((J1945/60)/60)/24)+DATE(1970,1,1)</f>
        <v>42548.269861111112</v>
      </c>
      <c r="T1945" s="10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>
        <f>E1946/L1946</f>
        <v>176.200223588597</v>
      </c>
      <c r="Q1946" t="str">
        <f>LEFT(N1946,FIND("/",N1946)-1)</f>
        <v>technology</v>
      </c>
      <c r="R1946" t="str">
        <f>RIGHT(N1946,LEN(N1946)-FIND("/",N1946))</f>
        <v>hardware</v>
      </c>
      <c r="S1946" s="10">
        <f>(((J1946/60)/60)/24)+DATE(1970,1,1)</f>
        <v>41730.584374999999</v>
      </c>
      <c r="T1946" s="10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>
        <f>E1947/L1947</f>
        <v>511.79117647058825</v>
      </c>
      <c r="Q1947" t="str">
        <f>LEFT(N1947,FIND("/",N1947)-1)</f>
        <v>technology</v>
      </c>
      <c r="R1947" t="str">
        <f>RIGHT(N1947,LEN(N1947)-FIND("/",N1947))</f>
        <v>hardware</v>
      </c>
      <c r="S1947" s="10">
        <f>(((J1947/60)/60)/24)+DATE(1970,1,1)</f>
        <v>42157.251828703709</v>
      </c>
      <c r="T1947" s="10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>
        <f>E1948/L1948</f>
        <v>160.44285714285715</v>
      </c>
      <c r="Q1948" t="str">
        <f>LEFT(N1948,FIND("/",N1948)-1)</f>
        <v>technology</v>
      </c>
      <c r="R1948" t="str">
        <f>RIGHT(N1948,LEN(N1948)-FIND("/",N1948))</f>
        <v>hardware</v>
      </c>
      <c r="S1948" s="10">
        <f>(((J1948/60)/60)/24)+DATE(1970,1,1)</f>
        <v>41689.150011574071</v>
      </c>
      <c r="T1948" s="10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>
        <f>E1949/L1949</f>
        <v>35.003043478260871</v>
      </c>
      <c r="Q1949" t="str">
        <f>LEFT(N1949,FIND("/",N1949)-1)</f>
        <v>technology</v>
      </c>
      <c r="R1949" t="str">
        <f>RIGHT(N1949,LEN(N1949)-FIND("/",N1949))</f>
        <v>hardware</v>
      </c>
      <c r="S1949" s="10">
        <f>(((J1949/60)/60)/24)+DATE(1970,1,1)</f>
        <v>40102.918055555558</v>
      </c>
      <c r="T1949" s="10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>
        <f>E1950/L1950</f>
        <v>188.50671378091872</v>
      </c>
      <c r="Q1950" t="str">
        <f>LEFT(N1950,FIND("/",N1950)-1)</f>
        <v>technology</v>
      </c>
      <c r="R1950" t="str">
        <f>RIGHT(N1950,LEN(N1950)-FIND("/",N1950))</f>
        <v>hardware</v>
      </c>
      <c r="S1950" s="10">
        <f>(((J1950/60)/60)/24)+DATE(1970,1,1)</f>
        <v>42473.604270833333</v>
      </c>
      <c r="T1950" s="10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>
        <f>E1951/L1951</f>
        <v>56.204984093319197</v>
      </c>
      <c r="Q1951" t="str">
        <f>LEFT(N1951,FIND("/",N1951)-1)</f>
        <v>technology</v>
      </c>
      <c r="R1951" t="str">
        <f>RIGHT(N1951,LEN(N1951)-FIND("/",N1951))</f>
        <v>hardware</v>
      </c>
      <c r="S1951" s="10">
        <f>(((J1951/60)/60)/24)+DATE(1970,1,1)</f>
        <v>41800.423043981478</v>
      </c>
      <c r="T1951" s="10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>
        <f>E1952/L1952</f>
        <v>51.3054157782516</v>
      </c>
      <c r="Q1952" t="str">
        <f>LEFT(N1952,FIND("/",N1952)-1)</f>
        <v>technology</v>
      </c>
      <c r="R1952" t="str">
        <f>RIGHT(N1952,LEN(N1952)-FIND("/",N1952))</f>
        <v>hardware</v>
      </c>
      <c r="S1952" s="10">
        <f>(((J1952/60)/60)/24)+DATE(1970,1,1)</f>
        <v>40624.181400462963</v>
      </c>
      <c r="T1952" s="10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>
        <f>E1953/L1953</f>
        <v>127.36450839328538</v>
      </c>
      <c r="Q1953" t="str">
        <f>LEFT(N1953,FIND("/",N1953)-1)</f>
        <v>technology</v>
      </c>
      <c r="R1953" t="str">
        <f>RIGHT(N1953,LEN(N1953)-FIND("/",N1953))</f>
        <v>hardware</v>
      </c>
      <c r="S1953" s="10">
        <f>(((J1953/60)/60)/24)+DATE(1970,1,1)</f>
        <v>42651.420567129629</v>
      </c>
      <c r="T1953" s="10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>
        <f>E1954/L1954</f>
        <v>101.85532258064516</v>
      </c>
      <c r="Q1954" t="str">
        <f>LEFT(N1954,FIND("/",N1954)-1)</f>
        <v>technology</v>
      </c>
      <c r="R1954" t="str">
        <f>RIGHT(N1954,LEN(N1954)-FIND("/",N1954))</f>
        <v>hardware</v>
      </c>
      <c r="S1954" s="10">
        <f>(((J1954/60)/60)/24)+DATE(1970,1,1)</f>
        <v>41526.60665509259</v>
      </c>
      <c r="T1954" s="10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>
        <f>E1955/L1955</f>
        <v>230.55782312925169</v>
      </c>
      <c r="Q1955" t="str">
        <f>LEFT(N1955,FIND("/",N1955)-1)</f>
        <v>technology</v>
      </c>
      <c r="R1955" t="str">
        <f>RIGHT(N1955,LEN(N1955)-FIND("/",N1955))</f>
        <v>hardware</v>
      </c>
      <c r="S1955" s="10">
        <f>(((J1955/60)/60)/24)+DATE(1970,1,1)</f>
        <v>40941.199826388889</v>
      </c>
      <c r="T1955" s="10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>
        <f>E1956/L1956</f>
        <v>842.10602409638557</v>
      </c>
      <c r="Q1956" t="str">
        <f>LEFT(N1956,FIND("/",N1956)-1)</f>
        <v>technology</v>
      </c>
      <c r="R1956" t="str">
        <f>RIGHT(N1956,LEN(N1956)-FIND("/",N1956))</f>
        <v>hardware</v>
      </c>
      <c r="S1956" s="10">
        <f>(((J1956/60)/60)/24)+DATE(1970,1,1)</f>
        <v>42394.580740740741</v>
      </c>
      <c r="T1956" s="10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>
        <f>E1957/L1957</f>
        <v>577.27593103448271</v>
      </c>
      <c r="Q1957" t="str">
        <f>LEFT(N1957,FIND("/",N1957)-1)</f>
        <v>technology</v>
      </c>
      <c r="R1957" t="str">
        <f>RIGHT(N1957,LEN(N1957)-FIND("/",N1957))</f>
        <v>hardware</v>
      </c>
      <c r="S1957" s="10">
        <f>(((J1957/60)/60)/24)+DATE(1970,1,1)</f>
        <v>41020.271770833337</v>
      </c>
      <c r="T1957" s="10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>
        <f>E1958/L1958</f>
        <v>483.34246575342468</v>
      </c>
      <c r="Q1958" t="str">
        <f>LEFT(N1958,FIND("/",N1958)-1)</f>
        <v>technology</v>
      </c>
      <c r="R1958" t="str">
        <f>RIGHT(N1958,LEN(N1958)-FIND("/",N1958))</f>
        <v>hardware</v>
      </c>
      <c r="S1958" s="10">
        <f>(((J1958/60)/60)/24)+DATE(1970,1,1)</f>
        <v>42067.923668981486</v>
      </c>
      <c r="T1958" s="10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>
        <f>E1959/L1959</f>
        <v>76.138500000000008</v>
      </c>
      <c r="Q1959" t="str">
        <f>LEFT(N1959,FIND("/",N1959)-1)</f>
        <v>technology</v>
      </c>
      <c r="R1959" t="str">
        <f>RIGHT(N1959,LEN(N1959)-FIND("/",N1959))</f>
        <v>hardware</v>
      </c>
      <c r="S1959" s="10">
        <f>(((J1959/60)/60)/24)+DATE(1970,1,1)</f>
        <v>41179.098530092589</v>
      </c>
      <c r="T1959" s="10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>
        <f>E1960/L1960</f>
        <v>74.107684365781708</v>
      </c>
      <c r="Q1960" t="str">
        <f>LEFT(N1960,FIND("/",N1960)-1)</f>
        <v>technology</v>
      </c>
      <c r="R1960" t="str">
        <f>RIGHT(N1960,LEN(N1960)-FIND("/",N1960))</f>
        <v>hardware</v>
      </c>
      <c r="S1960" s="10">
        <f>(((J1960/60)/60)/24)+DATE(1970,1,1)</f>
        <v>41326.987974537034</v>
      </c>
      <c r="T1960" s="10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>
        <f>E1961/L1961</f>
        <v>36.965660377358489</v>
      </c>
      <c r="Q1961" t="str">
        <f>LEFT(N1961,FIND("/",N1961)-1)</f>
        <v>technology</v>
      </c>
      <c r="R1961" t="str">
        <f>RIGHT(N1961,LEN(N1961)-FIND("/",N1961))</f>
        <v>hardware</v>
      </c>
      <c r="S1961" s="10">
        <f>(((J1961/60)/60)/24)+DATE(1970,1,1)</f>
        <v>41871.845601851855</v>
      </c>
      <c r="T1961" s="10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>
        <f>E1962/L1962</f>
        <v>2500.969696969697</v>
      </c>
      <c r="Q1962" t="str">
        <f>LEFT(N1962,FIND("/",N1962)-1)</f>
        <v>technology</v>
      </c>
      <c r="R1962" t="str">
        <f>RIGHT(N1962,LEN(N1962)-FIND("/",N1962))</f>
        <v>hardware</v>
      </c>
      <c r="S1962" s="10">
        <f>(((J1962/60)/60)/24)+DATE(1970,1,1)</f>
        <v>41964.362743055557</v>
      </c>
      <c r="T1962" s="10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>
        <f>E1963/L1963</f>
        <v>67.690214329454989</v>
      </c>
      <c r="Q1963" t="str">
        <f>LEFT(N1963,FIND("/",N1963)-1)</f>
        <v>technology</v>
      </c>
      <c r="R1963" t="str">
        <f>RIGHT(N1963,LEN(N1963)-FIND("/",N1963))</f>
        <v>hardware</v>
      </c>
      <c r="S1963" s="10">
        <f>(((J1963/60)/60)/24)+DATE(1970,1,1)</f>
        <v>41148.194641203707</v>
      </c>
      <c r="T1963" s="10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>
        <f>E1964/L1964</f>
        <v>63.04738562091503</v>
      </c>
      <c r="Q1964" t="str">
        <f>LEFT(N1964,FIND("/",N1964)-1)</f>
        <v>technology</v>
      </c>
      <c r="R1964" t="str">
        <f>RIGHT(N1964,LEN(N1964)-FIND("/",N1964))</f>
        <v>hardware</v>
      </c>
      <c r="S1964" s="10">
        <f>(((J1964/60)/60)/24)+DATE(1970,1,1)</f>
        <v>41742.780509259261</v>
      </c>
      <c r="T1964" s="10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>
        <f>E1965/L1965</f>
        <v>117.6</v>
      </c>
      <c r="Q1965" t="str">
        <f>LEFT(N1965,FIND("/",N1965)-1)</f>
        <v>technology</v>
      </c>
      <c r="R1965" t="str">
        <f>RIGHT(N1965,LEN(N1965)-FIND("/",N1965))</f>
        <v>hardware</v>
      </c>
      <c r="S1965" s="10">
        <f>(((J1965/60)/60)/24)+DATE(1970,1,1)</f>
        <v>41863.429791666669</v>
      </c>
      <c r="T1965" s="10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>
        <f>E1966/L1966</f>
        <v>180.75185011709601</v>
      </c>
      <c r="Q1966" t="str">
        <f>LEFT(N1966,FIND("/",N1966)-1)</f>
        <v>technology</v>
      </c>
      <c r="R1966" t="str">
        <f>RIGHT(N1966,LEN(N1966)-FIND("/",N1966))</f>
        <v>hardware</v>
      </c>
      <c r="S1966" s="10">
        <f>(((J1966/60)/60)/24)+DATE(1970,1,1)</f>
        <v>42452.272824074069</v>
      </c>
      <c r="T1966" s="10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>
        <f>E1967/L1967</f>
        <v>127.32038834951456</v>
      </c>
      <c r="Q1967" t="str">
        <f>LEFT(N1967,FIND("/",N1967)-1)</f>
        <v>technology</v>
      </c>
      <c r="R1967" t="str">
        <f>RIGHT(N1967,LEN(N1967)-FIND("/",N1967))</f>
        <v>hardware</v>
      </c>
      <c r="S1967" s="10">
        <f>(((J1967/60)/60)/24)+DATE(1970,1,1)</f>
        <v>40898.089236111111</v>
      </c>
      <c r="T1967" s="10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>
        <f>E1968/L1968</f>
        <v>136.6444745538665</v>
      </c>
      <c r="Q1968" t="str">
        <f>LEFT(N1968,FIND("/",N1968)-1)</f>
        <v>technology</v>
      </c>
      <c r="R1968" t="str">
        <f>RIGHT(N1968,LEN(N1968)-FIND("/",N1968))</f>
        <v>hardware</v>
      </c>
      <c r="S1968" s="10">
        <f>(((J1968/60)/60)/24)+DATE(1970,1,1)</f>
        <v>41835.540486111109</v>
      </c>
      <c r="T1968" s="10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>
        <f>E1969/L1969</f>
        <v>182.78024691358024</v>
      </c>
      <c r="Q1969" t="str">
        <f>LEFT(N1969,FIND("/",N1969)-1)</f>
        <v>technology</v>
      </c>
      <c r="R1969" t="str">
        <f>RIGHT(N1969,LEN(N1969)-FIND("/",N1969))</f>
        <v>hardware</v>
      </c>
      <c r="S1969" s="10">
        <f>(((J1969/60)/60)/24)+DATE(1970,1,1)</f>
        <v>41730.663530092592</v>
      </c>
      <c r="T1969" s="10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>
        <f>E1970/L1970</f>
        <v>279.37843137254902</v>
      </c>
      <c r="Q1970" t="str">
        <f>LEFT(N1970,FIND("/",N1970)-1)</f>
        <v>technology</v>
      </c>
      <c r="R1970" t="str">
        <f>RIGHT(N1970,LEN(N1970)-FIND("/",N1970))</f>
        <v>hardware</v>
      </c>
      <c r="S1970" s="10">
        <f>(((J1970/60)/60)/24)+DATE(1970,1,1)</f>
        <v>42676.586979166663</v>
      </c>
      <c r="T1970" s="10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>
        <f>E1971/L1971</f>
        <v>61.375728669846318</v>
      </c>
      <c r="Q1971" t="str">
        <f>LEFT(N1971,FIND("/",N1971)-1)</f>
        <v>technology</v>
      </c>
      <c r="R1971" t="str">
        <f>RIGHT(N1971,LEN(N1971)-FIND("/",N1971))</f>
        <v>hardware</v>
      </c>
      <c r="S1971" s="10">
        <f>(((J1971/60)/60)/24)+DATE(1970,1,1)</f>
        <v>42557.792453703703</v>
      </c>
      <c r="T1971" s="10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>
        <f>E1972/L1972</f>
        <v>80.727532097004286</v>
      </c>
      <c r="Q1972" t="str">
        <f>LEFT(N1972,FIND("/",N1972)-1)</f>
        <v>technology</v>
      </c>
      <c r="R1972" t="str">
        <f>RIGHT(N1972,LEN(N1972)-FIND("/",N1972))</f>
        <v>hardware</v>
      </c>
      <c r="S1972" s="10">
        <f>(((J1972/60)/60)/24)+DATE(1970,1,1)</f>
        <v>41324.193298611113</v>
      </c>
      <c r="T1972" s="10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>
        <f>E1973/L1973</f>
        <v>272.35590732591254</v>
      </c>
      <c r="Q1973" t="str">
        <f>LEFT(N1973,FIND("/",N1973)-1)</f>
        <v>technology</v>
      </c>
      <c r="R1973" t="str">
        <f>RIGHT(N1973,LEN(N1973)-FIND("/",N1973))</f>
        <v>hardware</v>
      </c>
      <c r="S1973" s="10">
        <f>(((J1973/60)/60)/24)+DATE(1970,1,1)</f>
        <v>41561.500706018516</v>
      </c>
      <c r="T1973" s="10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>
        <f>E1974/L1974</f>
        <v>70.848739495798313</v>
      </c>
      <c r="Q1974" t="str">
        <f>LEFT(N1974,FIND("/",N1974)-1)</f>
        <v>technology</v>
      </c>
      <c r="R1974" t="str">
        <f>RIGHT(N1974,LEN(N1974)-FIND("/",N1974))</f>
        <v>hardware</v>
      </c>
      <c r="S1974" s="10">
        <f>(((J1974/60)/60)/24)+DATE(1970,1,1)</f>
        <v>41201.012083333335</v>
      </c>
      <c r="T1974" s="10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>
        <f>E1975/L1975</f>
        <v>247.94003412969283</v>
      </c>
      <c r="Q1975" t="str">
        <f>LEFT(N1975,FIND("/",N1975)-1)</f>
        <v>technology</v>
      </c>
      <c r="R1975" t="str">
        <f>RIGHT(N1975,LEN(N1975)-FIND("/",N1975))</f>
        <v>hardware</v>
      </c>
      <c r="S1975" s="10">
        <f>(((J1975/60)/60)/24)+DATE(1970,1,1)</f>
        <v>42549.722962962958</v>
      </c>
      <c r="T1975" s="10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>
        <f>E1976/L1976</f>
        <v>186.81393034825871</v>
      </c>
      <c r="Q1976" t="str">
        <f>LEFT(N1976,FIND("/",N1976)-1)</f>
        <v>technology</v>
      </c>
      <c r="R1976" t="str">
        <f>RIGHT(N1976,LEN(N1976)-FIND("/",N1976))</f>
        <v>hardware</v>
      </c>
      <c r="S1976" s="10">
        <f>(((J1976/60)/60)/24)+DATE(1970,1,1)</f>
        <v>41445.334131944444</v>
      </c>
      <c r="T1976" s="10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>
        <f>E1977/L1977</f>
        <v>131.98948616600788</v>
      </c>
      <c r="Q1977" t="str">
        <f>LEFT(N1977,FIND("/",N1977)-1)</f>
        <v>technology</v>
      </c>
      <c r="R1977" t="str">
        <f>RIGHT(N1977,LEN(N1977)-FIND("/",N1977))</f>
        <v>hardware</v>
      </c>
      <c r="S1977" s="10">
        <f>(((J1977/60)/60)/24)+DATE(1970,1,1)</f>
        <v>41313.755219907405</v>
      </c>
      <c r="T1977" s="10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>
        <f>E1978/L1978</f>
        <v>29.310782241014799</v>
      </c>
      <c r="Q1978" t="str">
        <f>LEFT(N1978,FIND("/",N1978)-1)</f>
        <v>technology</v>
      </c>
      <c r="R1978" t="str">
        <f>RIGHT(N1978,LEN(N1978)-FIND("/",N1978))</f>
        <v>hardware</v>
      </c>
      <c r="S1978" s="10">
        <f>(((J1978/60)/60)/24)+DATE(1970,1,1)</f>
        <v>41438.899594907409</v>
      </c>
      <c r="T1978" s="10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>
        <f>E1979/L1979</f>
        <v>245.02436053593178</v>
      </c>
      <c r="Q1979" t="str">
        <f>LEFT(N1979,FIND("/",N1979)-1)</f>
        <v>technology</v>
      </c>
      <c r="R1979" t="str">
        <f>RIGHT(N1979,LEN(N1979)-FIND("/",N1979))</f>
        <v>hardware</v>
      </c>
      <c r="S1979" s="10">
        <f>(((J1979/60)/60)/24)+DATE(1970,1,1)</f>
        <v>42311.216898148152</v>
      </c>
      <c r="T1979" s="10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>
        <f>E1980/L1980</f>
        <v>1323.2540463917526</v>
      </c>
      <c r="Q1980" t="str">
        <f>LEFT(N1980,FIND("/",N1980)-1)</f>
        <v>technology</v>
      </c>
      <c r="R1980" t="str">
        <f>RIGHT(N1980,LEN(N1980)-FIND("/",N1980))</f>
        <v>hardware</v>
      </c>
      <c r="S1980" s="10">
        <f>(((J1980/60)/60)/24)+DATE(1970,1,1)</f>
        <v>41039.225601851853</v>
      </c>
      <c r="T1980" s="10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>
        <f>E1981/L1981</f>
        <v>282.65966789667897</v>
      </c>
      <c r="Q1981" t="str">
        <f>LEFT(N1981,FIND("/",N1981)-1)</f>
        <v>technology</v>
      </c>
      <c r="R1981" t="str">
        <f>RIGHT(N1981,LEN(N1981)-FIND("/",N1981))</f>
        <v>hardware</v>
      </c>
      <c r="S1981" s="10">
        <f>(((J1981/60)/60)/24)+DATE(1970,1,1)</f>
        <v>42290.460023148145</v>
      </c>
      <c r="T1981" s="10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>
        <f>E1982/L1982</f>
        <v>91.214401028277635</v>
      </c>
      <c r="Q1982" t="str">
        <f>LEFT(N1982,FIND("/",N1982)-1)</f>
        <v>technology</v>
      </c>
      <c r="R1982" t="str">
        <f>RIGHT(N1982,LEN(N1982)-FIND("/",N1982))</f>
        <v>hardware</v>
      </c>
      <c r="S1982" s="10">
        <f>(((J1982/60)/60)/24)+DATE(1970,1,1)</f>
        <v>42423.542384259257</v>
      </c>
      <c r="T1982" s="10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>
        <f>E1983/L1983</f>
        <v>31.75</v>
      </c>
      <c r="Q1983" t="str">
        <f>LEFT(N1983,FIND("/",N1983)-1)</f>
        <v>photography</v>
      </c>
      <c r="R1983" t="str">
        <f>RIGHT(N1983,LEN(N1983)-FIND("/",N1983))</f>
        <v>people</v>
      </c>
      <c r="S1983" s="10">
        <f>(((J1983/60)/60)/24)+DATE(1970,1,1)</f>
        <v>41799.725289351853</v>
      </c>
      <c r="T1983" s="10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t="e">
        <f>E1984/L1984</f>
        <v>#DIV/0!</v>
      </c>
      <c r="Q1984" t="str">
        <f>LEFT(N1984,FIND("/",N1984)-1)</f>
        <v>photography</v>
      </c>
      <c r="R1984" t="str">
        <f>RIGHT(N1984,LEN(N1984)-FIND("/",N1984))</f>
        <v>people</v>
      </c>
      <c r="S1984" s="10">
        <f>(((J1984/60)/60)/24)+DATE(1970,1,1)</f>
        <v>42678.586655092593</v>
      </c>
      <c r="T1984" s="10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>
        <f>E1985/L1985</f>
        <v>88.6875</v>
      </c>
      <c r="Q1985" t="str">
        <f>LEFT(N1985,FIND("/",N1985)-1)</f>
        <v>photography</v>
      </c>
      <c r="R1985" t="str">
        <f>RIGHT(N1985,LEN(N1985)-FIND("/",N1985))</f>
        <v>people</v>
      </c>
      <c r="S1985" s="10">
        <f>(((J1985/60)/60)/24)+DATE(1970,1,1)</f>
        <v>42593.011782407411</v>
      </c>
      <c r="T1985" s="10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>
        <f>E1986/L1986</f>
        <v>453.14285714285717</v>
      </c>
      <c r="Q1986" t="str">
        <f>LEFT(N1986,FIND("/",N1986)-1)</f>
        <v>photography</v>
      </c>
      <c r="R1986" t="str">
        <f>RIGHT(N1986,LEN(N1986)-FIND("/",N1986))</f>
        <v>people</v>
      </c>
      <c r="S1986" s="10">
        <f>(((J1986/60)/60)/24)+DATE(1970,1,1)</f>
        <v>41913.790289351848</v>
      </c>
      <c r="T1986" s="10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>
        <f>E1987/L1987</f>
        <v>12.75</v>
      </c>
      <c r="Q1987" t="str">
        <f>LEFT(N1987,FIND("/",N1987)-1)</f>
        <v>photography</v>
      </c>
      <c r="R1987" t="str">
        <f>RIGHT(N1987,LEN(N1987)-FIND("/",N1987))</f>
        <v>people</v>
      </c>
      <c r="S1987" s="10">
        <f>(((J1987/60)/60)/24)+DATE(1970,1,1)</f>
        <v>42555.698738425926</v>
      </c>
      <c r="T1987" s="10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>
        <f>E1988/L1988</f>
        <v>1</v>
      </c>
      <c r="Q1988" t="str">
        <f>LEFT(N1988,FIND("/",N1988)-1)</f>
        <v>photography</v>
      </c>
      <c r="R1988" t="str">
        <f>RIGHT(N1988,LEN(N1988)-FIND("/",N1988))</f>
        <v>people</v>
      </c>
      <c r="S1988" s="10">
        <f>(((J1988/60)/60)/24)+DATE(1970,1,1)</f>
        <v>42413.433831018512</v>
      </c>
      <c r="T1988" s="10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>
        <f>E1989/L1989</f>
        <v>83.428571428571431</v>
      </c>
      <c r="Q1989" t="str">
        <f>LEFT(N1989,FIND("/",N1989)-1)</f>
        <v>photography</v>
      </c>
      <c r="R1989" t="str">
        <f>RIGHT(N1989,LEN(N1989)-FIND("/",N1989))</f>
        <v>people</v>
      </c>
      <c r="S1989" s="10">
        <f>(((J1989/60)/60)/24)+DATE(1970,1,1)</f>
        <v>42034.639768518522</v>
      </c>
      <c r="T1989" s="10">
        <f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>
        <f>E1990/L1990</f>
        <v>25</v>
      </c>
      <c r="Q1990" t="str">
        <f>LEFT(N1990,FIND("/",N1990)-1)</f>
        <v>photography</v>
      </c>
      <c r="R1990" t="str">
        <f>RIGHT(N1990,LEN(N1990)-FIND("/",N1990))</f>
        <v>people</v>
      </c>
      <c r="S1990" s="10">
        <f>(((J1990/60)/60)/24)+DATE(1970,1,1)</f>
        <v>42206.763217592597</v>
      </c>
      <c r="T1990" s="10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>
        <f>E1991/L1991</f>
        <v>50</v>
      </c>
      <c r="Q1991" t="str">
        <f>LEFT(N1991,FIND("/",N1991)-1)</f>
        <v>photography</v>
      </c>
      <c r="R1991" t="str">
        <f>RIGHT(N1991,LEN(N1991)-FIND("/",N1991))</f>
        <v>people</v>
      </c>
      <c r="S1991" s="10">
        <f>(((J1991/60)/60)/24)+DATE(1970,1,1)</f>
        <v>42685.680648148147</v>
      </c>
      <c r="T1991" s="10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>
        <f>E1992/L1992</f>
        <v>101.8</v>
      </c>
      <c r="Q1992" t="str">
        <f>LEFT(N1992,FIND("/",N1992)-1)</f>
        <v>photography</v>
      </c>
      <c r="R1992" t="str">
        <f>RIGHT(N1992,LEN(N1992)-FIND("/",N1992))</f>
        <v>people</v>
      </c>
      <c r="S1992" s="10">
        <f>(((J1992/60)/60)/24)+DATE(1970,1,1)</f>
        <v>42398.195972222224</v>
      </c>
      <c r="T1992" s="10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>
        <f>E1993/L1993</f>
        <v>46.666666666666664</v>
      </c>
      <c r="Q1993" t="str">
        <f>LEFT(N1993,FIND("/",N1993)-1)</f>
        <v>photography</v>
      </c>
      <c r="R1993" t="str">
        <f>RIGHT(N1993,LEN(N1993)-FIND("/",N1993))</f>
        <v>people</v>
      </c>
      <c r="S1993" s="10">
        <f>(((J1993/60)/60)/24)+DATE(1970,1,1)</f>
        <v>42167.89335648148</v>
      </c>
      <c r="T1993" s="10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>
        <f>E1994/L1994</f>
        <v>1</v>
      </c>
      <c r="Q1994" t="str">
        <f>LEFT(N1994,FIND("/",N1994)-1)</f>
        <v>photography</v>
      </c>
      <c r="R1994" t="str">
        <f>RIGHT(N1994,LEN(N1994)-FIND("/",N1994))</f>
        <v>people</v>
      </c>
      <c r="S1994" s="10">
        <f>(((J1994/60)/60)/24)+DATE(1970,1,1)</f>
        <v>42023.143414351856</v>
      </c>
      <c r="T1994" s="10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t="e">
        <f>E1995/L1995</f>
        <v>#DIV/0!</v>
      </c>
      <c r="Q1995" t="str">
        <f>LEFT(N1995,FIND("/",N1995)-1)</f>
        <v>photography</v>
      </c>
      <c r="R1995" t="str">
        <f>RIGHT(N1995,LEN(N1995)-FIND("/",N1995))</f>
        <v>people</v>
      </c>
      <c r="S1995" s="10">
        <f>(((J1995/60)/60)/24)+DATE(1970,1,1)</f>
        <v>42329.58839120371</v>
      </c>
      <c r="T1995" s="10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t="e">
        <f>E1996/L1996</f>
        <v>#DIV/0!</v>
      </c>
      <c r="Q1996" t="str">
        <f>LEFT(N1996,FIND("/",N1996)-1)</f>
        <v>photography</v>
      </c>
      <c r="R1996" t="str">
        <f>RIGHT(N1996,LEN(N1996)-FIND("/",N1996))</f>
        <v>people</v>
      </c>
      <c r="S1996" s="10">
        <f>(((J1996/60)/60)/24)+DATE(1970,1,1)</f>
        <v>42651.006273148145</v>
      </c>
      <c r="T1996" s="10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>
        <f>E1997/L1997</f>
        <v>26</v>
      </c>
      <c r="Q1997" t="str">
        <f>LEFT(N1997,FIND("/",N1997)-1)</f>
        <v>photography</v>
      </c>
      <c r="R1997" t="str">
        <f>RIGHT(N1997,LEN(N1997)-FIND("/",N1997))</f>
        <v>people</v>
      </c>
      <c r="S1997" s="10">
        <f>(((J1997/60)/60)/24)+DATE(1970,1,1)</f>
        <v>42181.902037037042</v>
      </c>
      <c r="T1997" s="10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t="e">
        <f>E1998/L1998</f>
        <v>#DIV/0!</v>
      </c>
      <c r="Q1998" t="str">
        <f>LEFT(N1998,FIND("/",N1998)-1)</f>
        <v>photography</v>
      </c>
      <c r="R1998" t="str">
        <f>RIGHT(N1998,LEN(N1998)-FIND("/",N1998))</f>
        <v>people</v>
      </c>
      <c r="S1998" s="10">
        <f>(((J1998/60)/60)/24)+DATE(1970,1,1)</f>
        <v>41800.819571759261</v>
      </c>
      <c r="T1998" s="10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t="e">
        <f>E1999/L1999</f>
        <v>#DIV/0!</v>
      </c>
      <c r="Q1999" t="str">
        <f>LEFT(N1999,FIND("/",N1999)-1)</f>
        <v>photography</v>
      </c>
      <c r="R1999" t="str">
        <f>RIGHT(N1999,LEN(N1999)-FIND("/",N1999))</f>
        <v>people</v>
      </c>
      <c r="S1999" s="10">
        <f>(((J1999/60)/60)/24)+DATE(1970,1,1)</f>
        <v>41847.930694444447</v>
      </c>
      <c r="T1999" s="10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>
        <f>E2000/L2000</f>
        <v>218.33333333333334</v>
      </c>
      <c r="Q2000" t="str">
        <f>LEFT(N2000,FIND("/",N2000)-1)</f>
        <v>photography</v>
      </c>
      <c r="R2000" t="str">
        <f>RIGHT(N2000,LEN(N2000)-FIND("/",N2000))</f>
        <v>people</v>
      </c>
      <c r="S2000" s="10">
        <f>(((J2000/60)/60)/24)+DATE(1970,1,1)</f>
        <v>41807.118495370371</v>
      </c>
      <c r="T2000" s="10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>
        <f>E2001/L2001</f>
        <v>33.714285714285715</v>
      </c>
      <c r="Q2001" t="str">
        <f>LEFT(N2001,FIND("/",N2001)-1)</f>
        <v>photography</v>
      </c>
      <c r="R2001" t="str">
        <f>RIGHT(N2001,LEN(N2001)-FIND("/",N2001))</f>
        <v>people</v>
      </c>
      <c r="S2001" s="10">
        <f>(((J2001/60)/60)/24)+DATE(1970,1,1)</f>
        <v>41926.482731481483</v>
      </c>
      <c r="T2001" s="10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>
        <f>E2002/L2002</f>
        <v>25</v>
      </c>
      <c r="Q2002" t="str">
        <f>LEFT(N2002,FIND("/",N2002)-1)</f>
        <v>photography</v>
      </c>
      <c r="R2002" t="str">
        <f>RIGHT(N2002,LEN(N2002)-FIND("/",N2002))</f>
        <v>people</v>
      </c>
      <c r="S2002" s="10">
        <f>(((J2002/60)/60)/24)+DATE(1970,1,1)</f>
        <v>42345.951539351852</v>
      </c>
      <c r="T2002" s="10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>
        <f>E2003/L2003</f>
        <v>128.38790470372632</v>
      </c>
      <c r="Q2003" t="str">
        <f>LEFT(N2003,FIND("/",N2003)-1)</f>
        <v>technology</v>
      </c>
      <c r="R2003" t="str">
        <f>RIGHT(N2003,LEN(N2003)-FIND("/",N2003))</f>
        <v>hardware</v>
      </c>
      <c r="S2003" s="10">
        <f>(((J2003/60)/60)/24)+DATE(1970,1,1)</f>
        <v>42136.209675925929</v>
      </c>
      <c r="T2003" s="10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>
        <f>E2004/L2004</f>
        <v>78.834261818181815</v>
      </c>
      <c r="Q2004" t="str">
        <f>LEFT(N2004,FIND("/",N2004)-1)</f>
        <v>technology</v>
      </c>
      <c r="R2004" t="str">
        <f>RIGHT(N2004,LEN(N2004)-FIND("/",N2004))</f>
        <v>hardware</v>
      </c>
      <c r="S2004" s="10">
        <f>(((J2004/60)/60)/24)+DATE(1970,1,1)</f>
        <v>42728.71230324074</v>
      </c>
      <c r="T2004" s="10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>
        <f>E2005/L2005</f>
        <v>91.764705882352942</v>
      </c>
      <c r="Q2005" t="str">
        <f>LEFT(N2005,FIND("/",N2005)-1)</f>
        <v>technology</v>
      </c>
      <c r="R2005" t="str">
        <f>RIGHT(N2005,LEN(N2005)-FIND("/",N2005))</f>
        <v>hardware</v>
      </c>
      <c r="S2005" s="10">
        <f>(((J2005/60)/60)/24)+DATE(1970,1,1)</f>
        <v>40347.125601851854</v>
      </c>
      <c r="T2005" s="10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>
        <f>E2006/L2006</f>
        <v>331.10237288135596</v>
      </c>
      <c r="Q2006" t="str">
        <f>LEFT(N2006,FIND("/",N2006)-1)</f>
        <v>technology</v>
      </c>
      <c r="R2006" t="str">
        <f>RIGHT(N2006,LEN(N2006)-FIND("/",N2006))</f>
        <v>hardware</v>
      </c>
      <c r="S2006" s="10">
        <f>(((J2006/60)/60)/24)+DATE(1970,1,1)</f>
        <v>41800.604895833334</v>
      </c>
      <c r="T2006" s="10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>
        <f>E2007/L2007</f>
        <v>194.26193717277485</v>
      </c>
      <c r="Q2007" t="str">
        <f>LEFT(N2007,FIND("/",N2007)-1)</f>
        <v>technology</v>
      </c>
      <c r="R2007" t="str">
        <f>RIGHT(N2007,LEN(N2007)-FIND("/",N2007))</f>
        <v>hardware</v>
      </c>
      <c r="S2007" s="10">
        <f>(((J2007/60)/60)/24)+DATE(1970,1,1)</f>
        <v>41535.812708333331</v>
      </c>
      <c r="T2007" s="10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>
        <f>E2008/L2008</f>
        <v>408.97689768976898</v>
      </c>
      <c r="Q2008" t="str">
        <f>LEFT(N2008,FIND("/",N2008)-1)</f>
        <v>technology</v>
      </c>
      <c r="R2008" t="str">
        <f>RIGHT(N2008,LEN(N2008)-FIND("/",N2008))</f>
        <v>hardware</v>
      </c>
      <c r="S2008" s="10">
        <f>(((J2008/60)/60)/24)+DATE(1970,1,1)</f>
        <v>41941.500520833331</v>
      </c>
      <c r="T2008" s="10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>
        <f>E2009/L2009</f>
        <v>84.459270072992695</v>
      </c>
      <c r="Q2009" t="str">
        <f>LEFT(N2009,FIND("/",N2009)-1)</f>
        <v>technology</v>
      </c>
      <c r="R2009" t="str">
        <f>RIGHT(N2009,LEN(N2009)-FIND("/",N2009))</f>
        <v>hardware</v>
      </c>
      <c r="S2009" s="10">
        <f>(((J2009/60)/60)/24)+DATE(1970,1,1)</f>
        <v>40347.837800925925</v>
      </c>
      <c r="T2009" s="10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>
        <f>E2010/L2010</f>
        <v>44.853658536585364</v>
      </c>
      <c r="Q2010" t="str">
        <f>LEFT(N2010,FIND("/",N2010)-1)</f>
        <v>technology</v>
      </c>
      <c r="R2010" t="str">
        <f>RIGHT(N2010,LEN(N2010)-FIND("/",N2010))</f>
        <v>hardware</v>
      </c>
      <c r="S2010" s="10">
        <f>(((J2010/60)/60)/24)+DATE(1970,1,1)</f>
        <v>40761.604421296295</v>
      </c>
      <c r="T2010" s="10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>
        <f>E2011/L2011</f>
        <v>383.3643216080402</v>
      </c>
      <c r="Q2011" t="str">
        <f>LEFT(N2011,FIND("/",N2011)-1)</f>
        <v>technology</v>
      </c>
      <c r="R2011" t="str">
        <f>RIGHT(N2011,LEN(N2011)-FIND("/",N2011))</f>
        <v>hardware</v>
      </c>
      <c r="S2011" s="10">
        <f>(((J2011/60)/60)/24)+DATE(1970,1,1)</f>
        <v>42661.323414351849</v>
      </c>
      <c r="T2011" s="10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>
        <f>E2012/L2012</f>
        <v>55.276856649395505</v>
      </c>
      <c r="Q2012" t="str">
        <f>LEFT(N2012,FIND("/",N2012)-1)</f>
        <v>technology</v>
      </c>
      <c r="R2012" t="str">
        <f>RIGHT(N2012,LEN(N2012)-FIND("/",N2012))</f>
        <v>hardware</v>
      </c>
      <c r="S2012" s="10">
        <f>(((J2012/60)/60)/24)+DATE(1970,1,1)</f>
        <v>42570.996423611112</v>
      </c>
      <c r="T2012" s="10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>
        <f>E2013/L2013</f>
        <v>422.02059732234807</v>
      </c>
      <c r="Q2013" t="str">
        <f>LEFT(N2013,FIND("/",N2013)-1)</f>
        <v>technology</v>
      </c>
      <c r="R2013" t="str">
        <f>RIGHT(N2013,LEN(N2013)-FIND("/",N2013))</f>
        <v>hardware</v>
      </c>
      <c r="S2013" s="10">
        <f>(((J2013/60)/60)/24)+DATE(1970,1,1)</f>
        <v>42347.358483796299</v>
      </c>
      <c r="T2013" s="10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>
        <f>E2014/L2014</f>
        <v>64.180327868852459</v>
      </c>
      <c r="Q2014" t="str">
        <f>LEFT(N2014,FIND("/",N2014)-1)</f>
        <v>technology</v>
      </c>
      <c r="R2014" t="str">
        <f>RIGHT(N2014,LEN(N2014)-FIND("/",N2014))</f>
        <v>hardware</v>
      </c>
      <c r="S2014" s="10">
        <f>(((J2014/60)/60)/24)+DATE(1970,1,1)</f>
        <v>42010.822233796294</v>
      </c>
      <c r="T2014" s="10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>
        <f>E2015/L2015</f>
        <v>173.57781674704077</v>
      </c>
      <c r="Q2015" t="str">
        <f>LEFT(N2015,FIND("/",N2015)-1)</f>
        <v>technology</v>
      </c>
      <c r="R2015" t="str">
        <f>RIGHT(N2015,LEN(N2015)-FIND("/",N2015))</f>
        <v>hardware</v>
      </c>
      <c r="S2015" s="10">
        <f>(((J2015/60)/60)/24)+DATE(1970,1,1)</f>
        <v>42499.960810185185</v>
      </c>
      <c r="T2015" s="10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>
        <f>E2016/L2016</f>
        <v>88.601680840609291</v>
      </c>
      <c r="Q2016" t="str">
        <f>LEFT(N2016,FIND("/",N2016)-1)</f>
        <v>technology</v>
      </c>
      <c r="R2016" t="str">
        <f>RIGHT(N2016,LEN(N2016)-FIND("/",N2016))</f>
        <v>hardware</v>
      </c>
      <c r="S2016" s="10">
        <f>(((J2016/60)/60)/24)+DATE(1970,1,1)</f>
        <v>41324.214571759258</v>
      </c>
      <c r="T2016" s="10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>
        <f>E2017/L2017</f>
        <v>50.222283950617282</v>
      </c>
      <c r="Q2017" t="str">
        <f>LEFT(N2017,FIND("/",N2017)-1)</f>
        <v>technology</v>
      </c>
      <c r="R2017" t="str">
        <f>RIGHT(N2017,LEN(N2017)-FIND("/",N2017))</f>
        <v>hardware</v>
      </c>
      <c r="S2017" s="10">
        <f>(((J2017/60)/60)/24)+DATE(1970,1,1)</f>
        <v>40765.876886574071</v>
      </c>
      <c r="T2017" s="10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>
        <f>E2018/L2018</f>
        <v>192.38876826722338</v>
      </c>
      <c r="Q2018" t="str">
        <f>LEFT(N2018,FIND("/",N2018)-1)</f>
        <v>technology</v>
      </c>
      <c r="R2018" t="str">
        <f>RIGHT(N2018,LEN(N2018)-FIND("/",N2018))</f>
        <v>hardware</v>
      </c>
      <c r="S2018" s="10">
        <f>(((J2018/60)/60)/24)+DATE(1970,1,1)</f>
        <v>41312.88077546296</v>
      </c>
      <c r="T2018" s="10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>
        <f>E2019/L2019</f>
        <v>73.416901408450698</v>
      </c>
      <c r="Q2019" t="str">
        <f>LEFT(N2019,FIND("/",N2019)-1)</f>
        <v>technology</v>
      </c>
      <c r="R2019" t="str">
        <f>RIGHT(N2019,LEN(N2019)-FIND("/",N2019))</f>
        <v>hardware</v>
      </c>
      <c r="S2019" s="10">
        <f>(((J2019/60)/60)/24)+DATE(1970,1,1)</f>
        <v>40961.057349537034</v>
      </c>
      <c r="T2019" s="10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>
        <f>E2020/L2020</f>
        <v>147.68495555555555</v>
      </c>
      <c r="Q2020" t="str">
        <f>LEFT(N2020,FIND("/",N2020)-1)</f>
        <v>technology</v>
      </c>
      <c r="R2020" t="str">
        <f>RIGHT(N2020,LEN(N2020)-FIND("/",N2020))</f>
        <v>hardware</v>
      </c>
      <c r="S2020" s="10">
        <f>(((J2020/60)/60)/24)+DATE(1970,1,1)</f>
        <v>42199.365844907406</v>
      </c>
      <c r="T2020" s="10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>
        <f>E2021/L2021</f>
        <v>108.96848314606741</v>
      </c>
      <c r="Q2021" t="str">
        <f>LEFT(N2021,FIND("/",N2021)-1)</f>
        <v>technology</v>
      </c>
      <c r="R2021" t="str">
        <f>RIGHT(N2021,LEN(N2021)-FIND("/",N2021))</f>
        <v>hardware</v>
      </c>
      <c r="S2021" s="10">
        <f>(((J2021/60)/60)/24)+DATE(1970,1,1)</f>
        <v>42605.70857638889</v>
      </c>
      <c r="T2021" s="10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>
        <f>E2022/L2022</f>
        <v>23.647540983606557</v>
      </c>
      <c r="Q2022" t="str">
        <f>LEFT(N2022,FIND("/",N2022)-1)</f>
        <v>technology</v>
      </c>
      <c r="R2022" t="str">
        <f>RIGHT(N2022,LEN(N2022)-FIND("/",N2022))</f>
        <v>hardware</v>
      </c>
      <c r="S2022" s="10">
        <f>(((J2022/60)/60)/24)+DATE(1970,1,1)</f>
        <v>41737.097499999996</v>
      </c>
      <c r="T2022" s="10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>
        <f>E2023/L2023</f>
        <v>147.94736842105263</v>
      </c>
      <c r="Q2023" t="str">
        <f>LEFT(N2023,FIND("/",N2023)-1)</f>
        <v>technology</v>
      </c>
      <c r="R2023" t="str">
        <f>RIGHT(N2023,LEN(N2023)-FIND("/",N2023))</f>
        <v>hardware</v>
      </c>
      <c r="S2023" s="10">
        <f>(((J2023/60)/60)/24)+DATE(1970,1,1)</f>
        <v>41861.070567129631</v>
      </c>
      <c r="T2023" s="10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>
        <f>E2024/L2024</f>
        <v>385.03692307692307</v>
      </c>
      <c r="Q2024" t="str">
        <f>LEFT(N2024,FIND("/",N2024)-1)</f>
        <v>technology</v>
      </c>
      <c r="R2024" t="str">
        <f>RIGHT(N2024,LEN(N2024)-FIND("/",N2024))</f>
        <v>hardware</v>
      </c>
      <c r="S2024" s="10">
        <f>(((J2024/60)/60)/24)+DATE(1970,1,1)</f>
        <v>42502.569120370375</v>
      </c>
      <c r="T2024" s="10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>
        <f>E2025/L2025</f>
        <v>457.39093484419266</v>
      </c>
      <c r="Q2025" t="str">
        <f>LEFT(N2025,FIND("/",N2025)-1)</f>
        <v>technology</v>
      </c>
      <c r="R2025" t="str">
        <f>RIGHT(N2025,LEN(N2025)-FIND("/",N2025))</f>
        <v>hardware</v>
      </c>
      <c r="S2025" s="10">
        <f>(((J2025/60)/60)/24)+DATE(1970,1,1)</f>
        <v>42136.420752314814</v>
      </c>
      <c r="T2025" s="10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>
        <f>E2026/L2026</f>
        <v>222.99047619047619</v>
      </c>
      <c r="Q2026" t="str">
        <f>LEFT(N2026,FIND("/",N2026)-1)</f>
        <v>technology</v>
      </c>
      <c r="R2026" t="str">
        <f>RIGHT(N2026,LEN(N2026)-FIND("/",N2026))</f>
        <v>hardware</v>
      </c>
      <c r="S2026" s="10">
        <f>(((J2026/60)/60)/24)+DATE(1970,1,1)</f>
        <v>41099.966944444444</v>
      </c>
      <c r="T2026" s="10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>
        <f>E2027/L2027</f>
        <v>220.74074074074073</v>
      </c>
      <c r="Q2027" t="str">
        <f>LEFT(N2027,FIND("/",N2027)-1)</f>
        <v>technology</v>
      </c>
      <c r="R2027" t="str">
        <f>RIGHT(N2027,LEN(N2027)-FIND("/",N2027))</f>
        <v>hardware</v>
      </c>
      <c r="S2027" s="10">
        <f>(((J2027/60)/60)/24)+DATE(1970,1,1)</f>
        <v>42136.184560185182</v>
      </c>
      <c r="T2027" s="10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>
        <f>E2028/L2028</f>
        <v>73.503898678414089</v>
      </c>
      <c r="Q2028" t="str">
        <f>LEFT(N2028,FIND("/",N2028)-1)</f>
        <v>technology</v>
      </c>
      <c r="R2028" t="str">
        <f>RIGHT(N2028,LEN(N2028)-FIND("/",N2028))</f>
        <v>hardware</v>
      </c>
      <c r="S2028" s="10">
        <f>(((J2028/60)/60)/24)+DATE(1970,1,1)</f>
        <v>41704.735937500001</v>
      </c>
      <c r="T2028" s="10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>
        <f>E2029/L2029</f>
        <v>223.09647495361781</v>
      </c>
      <c r="Q2029" t="str">
        <f>LEFT(N2029,FIND("/",N2029)-1)</f>
        <v>technology</v>
      </c>
      <c r="R2029" t="str">
        <f>RIGHT(N2029,LEN(N2029)-FIND("/",N2029))</f>
        <v>hardware</v>
      </c>
      <c r="S2029" s="10">
        <f>(((J2029/60)/60)/24)+DATE(1970,1,1)</f>
        <v>42048.813877314817</v>
      </c>
      <c r="T2029" s="10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>
        <f>E2030/L2030</f>
        <v>47.911392405063289</v>
      </c>
      <c r="Q2030" t="str">
        <f>LEFT(N2030,FIND("/",N2030)-1)</f>
        <v>technology</v>
      </c>
      <c r="R2030" t="str">
        <f>RIGHT(N2030,LEN(N2030)-FIND("/",N2030))</f>
        <v>hardware</v>
      </c>
      <c r="S2030" s="10">
        <f>(((J2030/60)/60)/24)+DATE(1970,1,1)</f>
        <v>40215.919050925928</v>
      </c>
      <c r="T2030" s="10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>
        <f>E2031/L2031</f>
        <v>96.063829787234042</v>
      </c>
      <c r="Q2031" t="str">
        <f>LEFT(N2031,FIND("/",N2031)-1)</f>
        <v>technology</v>
      </c>
      <c r="R2031" t="str">
        <f>RIGHT(N2031,LEN(N2031)-FIND("/",N2031))</f>
        <v>hardware</v>
      </c>
      <c r="S2031" s="10">
        <f>(((J2031/60)/60)/24)+DATE(1970,1,1)</f>
        <v>41848.021770833337</v>
      </c>
      <c r="T2031" s="10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>
        <f>E2032/L2032</f>
        <v>118.6144</v>
      </c>
      <c r="Q2032" t="str">
        <f>LEFT(N2032,FIND("/",N2032)-1)</f>
        <v>technology</v>
      </c>
      <c r="R2032" t="str">
        <f>RIGHT(N2032,LEN(N2032)-FIND("/",N2032))</f>
        <v>hardware</v>
      </c>
      <c r="S2032" s="10">
        <f>(((J2032/60)/60)/24)+DATE(1970,1,1)</f>
        <v>41212.996481481481</v>
      </c>
      <c r="T2032" s="10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>
        <f>E2033/L2033</f>
        <v>118.45472440944881</v>
      </c>
      <c r="Q2033" t="str">
        <f>LEFT(N2033,FIND("/",N2033)-1)</f>
        <v>technology</v>
      </c>
      <c r="R2033" t="str">
        <f>RIGHT(N2033,LEN(N2033)-FIND("/",N2033))</f>
        <v>hardware</v>
      </c>
      <c r="S2033" s="10">
        <f>(((J2033/60)/60)/24)+DATE(1970,1,1)</f>
        <v>41975.329317129625</v>
      </c>
      <c r="T2033" s="10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>
        <f>E2034/L2034</f>
        <v>143.21468926553672</v>
      </c>
      <c r="Q2034" t="str">
        <f>LEFT(N2034,FIND("/",N2034)-1)</f>
        <v>technology</v>
      </c>
      <c r="R2034" t="str">
        <f>RIGHT(N2034,LEN(N2034)-FIND("/",N2034))</f>
        <v>hardware</v>
      </c>
      <c r="S2034" s="10">
        <f>(((J2034/60)/60)/24)+DATE(1970,1,1)</f>
        <v>42689.565671296295</v>
      </c>
      <c r="T2034" s="10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>
        <f>E2035/L2035</f>
        <v>282.71518987341773</v>
      </c>
      <c r="Q2035" t="str">
        <f>LEFT(N2035,FIND("/",N2035)-1)</f>
        <v>technology</v>
      </c>
      <c r="R2035" t="str">
        <f>RIGHT(N2035,LEN(N2035)-FIND("/",N2035))</f>
        <v>hardware</v>
      </c>
      <c r="S2035" s="10">
        <f>(((J2035/60)/60)/24)+DATE(1970,1,1)</f>
        <v>41725.082384259258</v>
      </c>
      <c r="T2035" s="10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>
        <f>E2036/L2036</f>
        <v>593.93620078740162</v>
      </c>
      <c r="Q2036" t="str">
        <f>LEFT(N2036,FIND("/",N2036)-1)</f>
        <v>technology</v>
      </c>
      <c r="R2036" t="str">
        <f>RIGHT(N2036,LEN(N2036)-FIND("/",N2036))</f>
        <v>hardware</v>
      </c>
      <c r="S2036" s="10">
        <f>(((J2036/60)/60)/24)+DATE(1970,1,1)</f>
        <v>42076.130011574074</v>
      </c>
      <c r="T2036" s="10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>
        <f>E2037/L2037</f>
        <v>262.15704968944101</v>
      </c>
      <c r="Q2037" t="str">
        <f>LEFT(N2037,FIND("/",N2037)-1)</f>
        <v>technology</v>
      </c>
      <c r="R2037" t="str">
        <f>RIGHT(N2037,LEN(N2037)-FIND("/",N2037))</f>
        <v>hardware</v>
      </c>
      <c r="S2037" s="10">
        <f>(((J2037/60)/60)/24)+DATE(1970,1,1)</f>
        <v>42311.625081018516</v>
      </c>
      <c r="T2037" s="10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>
        <f>E2038/L2038</f>
        <v>46.580778301886795</v>
      </c>
      <c r="Q2038" t="str">
        <f>LEFT(N2038,FIND("/",N2038)-1)</f>
        <v>technology</v>
      </c>
      <c r="R2038" t="str">
        <f>RIGHT(N2038,LEN(N2038)-FIND("/",N2038))</f>
        <v>hardware</v>
      </c>
      <c r="S2038" s="10">
        <f>(((J2038/60)/60)/24)+DATE(1970,1,1)</f>
        <v>41738.864803240744</v>
      </c>
      <c r="T2038" s="10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>
        <f>E2039/L2039</f>
        <v>70.041118881118877</v>
      </c>
      <c r="Q2039" t="str">
        <f>LEFT(N2039,FIND("/",N2039)-1)</f>
        <v>technology</v>
      </c>
      <c r="R2039" t="str">
        <f>RIGHT(N2039,LEN(N2039)-FIND("/",N2039))</f>
        <v>hardware</v>
      </c>
      <c r="S2039" s="10">
        <f>(((J2039/60)/60)/24)+DATE(1970,1,1)</f>
        <v>41578.210104166668</v>
      </c>
      <c r="T2039" s="10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>
        <f>E2040/L2040</f>
        <v>164.90686274509804</v>
      </c>
      <c r="Q2040" t="str">
        <f>LEFT(N2040,FIND("/",N2040)-1)</f>
        <v>technology</v>
      </c>
      <c r="R2040" t="str">
        <f>RIGHT(N2040,LEN(N2040)-FIND("/",N2040))</f>
        <v>hardware</v>
      </c>
      <c r="S2040" s="10">
        <f>(((J2040/60)/60)/24)+DATE(1970,1,1)</f>
        <v>41424.27107638889</v>
      </c>
      <c r="T2040" s="10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>
        <f>E2041/L2041</f>
        <v>449.26385224274406</v>
      </c>
      <c r="Q2041" t="str">
        <f>LEFT(N2041,FIND("/",N2041)-1)</f>
        <v>technology</v>
      </c>
      <c r="R2041" t="str">
        <f>RIGHT(N2041,LEN(N2041)-FIND("/",N2041))</f>
        <v>hardware</v>
      </c>
      <c r="S2041" s="10">
        <f>(((J2041/60)/60)/24)+DATE(1970,1,1)</f>
        <v>42675.438946759255</v>
      </c>
      <c r="T2041" s="10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>
        <f>E2042/L2042</f>
        <v>27.472841328413285</v>
      </c>
      <c r="Q2042" t="str">
        <f>LEFT(N2042,FIND("/",N2042)-1)</f>
        <v>technology</v>
      </c>
      <c r="R2042" t="str">
        <f>RIGHT(N2042,LEN(N2042)-FIND("/",N2042))</f>
        <v>hardware</v>
      </c>
      <c r="S2042" s="10">
        <f>(((J2042/60)/60)/24)+DATE(1970,1,1)</f>
        <v>41578.927118055559</v>
      </c>
      <c r="T2042" s="10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>
        <f>E2043/L2043</f>
        <v>143.97499999999999</v>
      </c>
      <c r="Q2043" t="str">
        <f>LEFT(N2043,FIND("/",N2043)-1)</f>
        <v>technology</v>
      </c>
      <c r="R2043" t="str">
        <f>RIGHT(N2043,LEN(N2043)-FIND("/",N2043))</f>
        <v>hardware</v>
      </c>
      <c r="S2043" s="10">
        <f>(((J2043/60)/60)/24)+DATE(1970,1,1)</f>
        <v>42654.525775462964</v>
      </c>
      <c r="T2043" s="10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>
        <f>E2044/L2044</f>
        <v>88.23571428571428</v>
      </c>
      <c r="Q2044" t="str">
        <f>LEFT(N2044,FIND("/",N2044)-1)</f>
        <v>technology</v>
      </c>
      <c r="R2044" t="str">
        <f>RIGHT(N2044,LEN(N2044)-FIND("/",N2044))</f>
        <v>hardware</v>
      </c>
      <c r="S2044" s="10">
        <f>(((J2044/60)/60)/24)+DATE(1970,1,1)</f>
        <v>42331.708032407405</v>
      </c>
      <c r="T2044" s="10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>
        <f>E2045/L2045</f>
        <v>36.326424870466319</v>
      </c>
      <c r="Q2045" t="str">
        <f>LEFT(N2045,FIND("/",N2045)-1)</f>
        <v>technology</v>
      </c>
      <c r="R2045" t="str">
        <f>RIGHT(N2045,LEN(N2045)-FIND("/",N2045))</f>
        <v>hardware</v>
      </c>
      <c r="S2045" s="10">
        <f>(((J2045/60)/60)/24)+DATE(1970,1,1)</f>
        <v>42661.176817129628</v>
      </c>
      <c r="T2045" s="10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>
        <f>E2046/L2046</f>
        <v>90.177777777777777</v>
      </c>
      <c r="Q2046" t="str">
        <f>LEFT(N2046,FIND("/",N2046)-1)</f>
        <v>technology</v>
      </c>
      <c r="R2046" t="str">
        <f>RIGHT(N2046,LEN(N2046)-FIND("/",N2046))</f>
        <v>hardware</v>
      </c>
      <c r="S2046" s="10">
        <f>(((J2046/60)/60)/24)+DATE(1970,1,1)</f>
        <v>42138.684189814812</v>
      </c>
      <c r="T2046" s="10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>
        <f>E2047/L2047</f>
        <v>152.62361216730039</v>
      </c>
      <c r="Q2047" t="str">
        <f>LEFT(N2047,FIND("/",N2047)-1)</f>
        <v>technology</v>
      </c>
      <c r="R2047" t="str">
        <f>RIGHT(N2047,LEN(N2047)-FIND("/",N2047))</f>
        <v>hardware</v>
      </c>
      <c r="S2047" s="10">
        <f>(((J2047/60)/60)/24)+DATE(1970,1,1)</f>
        <v>41069.088506944441</v>
      </c>
      <c r="T2047" s="10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>
        <f>E2048/L2048</f>
        <v>55.806451612903224</v>
      </c>
      <c r="Q2048" t="str">
        <f>LEFT(N2048,FIND("/",N2048)-1)</f>
        <v>technology</v>
      </c>
      <c r="R2048" t="str">
        <f>RIGHT(N2048,LEN(N2048)-FIND("/",N2048))</f>
        <v>hardware</v>
      </c>
      <c r="S2048" s="10">
        <f>(((J2048/60)/60)/24)+DATE(1970,1,1)</f>
        <v>41387.171805555554</v>
      </c>
      <c r="T2048" s="10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>
        <f>E2049/L2049</f>
        <v>227.85327313769753</v>
      </c>
      <c r="Q2049" t="str">
        <f>LEFT(N2049,FIND("/",N2049)-1)</f>
        <v>technology</v>
      </c>
      <c r="R2049" t="str">
        <f>RIGHT(N2049,LEN(N2049)-FIND("/",N2049))</f>
        <v>hardware</v>
      </c>
      <c r="S2049" s="10">
        <f>(((J2049/60)/60)/24)+DATE(1970,1,1)</f>
        <v>42081.903587962966</v>
      </c>
      <c r="T2049" s="10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>
        <f>E2050/L2050</f>
        <v>91.82989803350327</v>
      </c>
      <c r="Q2050" t="str">
        <f>LEFT(N2050,FIND("/",N2050)-1)</f>
        <v>technology</v>
      </c>
      <c r="R2050" t="str">
        <f>RIGHT(N2050,LEN(N2050)-FIND("/",N2050))</f>
        <v>hardware</v>
      </c>
      <c r="S2050" s="10">
        <f>(((J2050/60)/60)/24)+DATE(1970,1,1)</f>
        <v>41387.651516203703</v>
      </c>
      <c r="T2050" s="10">
        <f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>
        <f>E2051/L2051</f>
        <v>80.991037735849048</v>
      </c>
      <c r="Q2051" t="str">
        <f>LEFT(N2051,FIND("/",N2051)-1)</f>
        <v>technology</v>
      </c>
      <c r="R2051" t="str">
        <f>RIGHT(N2051,LEN(N2051)-FIND("/",N2051))</f>
        <v>hardware</v>
      </c>
      <c r="S2051" s="10">
        <f>(((J2051/60)/60)/24)+DATE(1970,1,1)</f>
        <v>41575.527349537035</v>
      </c>
      <c r="T2051" s="10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>
        <f>E2052/L2052</f>
        <v>278.39411764705881</v>
      </c>
      <c r="Q2052" t="str">
        <f>LEFT(N2052,FIND("/",N2052)-1)</f>
        <v>technology</v>
      </c>
      <c r="R2052" t="str">
        <f>RIGHT(N2052,LEN(N2052)-FIND("/",N2052))</f>
        <v>hardware</v>
      </c>
      <c r="S2052" s="10">
        <f>(((J2052/60)/60)/24)+DATE(1970,1,1)</f>
        <v>42115.071504629625</v>
      </c>
      <c r="T2052" s="10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>
        <f>E2053/L2053</f>
        <v>43.095041322314053</v>
      </c>
      <c r="Q2053" t="str">
        <f>LEFT(N2053,FIND("/",N2053)-1)</f>
        <v>technology</v>
      </c>
      <c r="R2053" t="str">
        <f>RIGHT(N2053,LEN(N2053)-FIND("/",N2053))</f>
        <v>hardware</v>
      </c>
      <c r="S2053" s="10">
        <f>(((J2053/60)/60)/24)+DATE(1970,1,1)</f>
        <v>41604.022418981483</v>
      </c>
      <c r="T2053" s="10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>
        <f>E2054/L2054</f>
        <v>326.29205175600737</v>
      </c>
      <c r="Q2054" t="str">
        <f>LEFT(N2054,FIND("/",N2054)-1)</f>
        <v>technology</v>
      </c>
      <c r="R2054" t="str">
        <f>RIGHT(N2054,LEN(N2054)-FIND("/",N2054))</f>
        <v>hardware</v>
      </c>
      <c r="S2054" s="10">
        <f>(((J2054/60)/60)/24)+DATE(1970,1,1)</f>
        <v>42375.08394675926</v>
      </c>
      <c r="T2054" s="10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>
        <f>E2055/L2055</f>
        <v>41.743801652892564</v>
      </c>
      <c r="Q2055" t="str">
        <f>LEFT(N2055,FIND("/",N2055)-1)</f>
        <v>technology</v>
      </c>
      <c r="R2055" t="str">
        <f>RIGHT(N2055,LEN(N2055)-FIND("/",N2055))</f>
        <v>hardware</v>
      </c>
      <c r="S2055" s="10">
        <f>(((J2055/60)/60)/24)+DATE(1970,1,1)</f>
        <v>42303.617488425924</v>
      </c>
      <c r="T2055" s="10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>
        <f>E2056/L2056</f>
        <v>64.020933977455712</v>
      </c>
      <c r="Q2056" t="str">
        <f>LEFT(N2056,FIND("/",N2056)-1)</f>
        <v>technology</v>
      </c>
      <c r="R2056" t="str">
        <f>RIGHT(N2056,LEN(N2056)-FIND("/",N2056))</f>
        <v>hardware</v>
      </c>
      <c r="S2056" s="10">
        <f>(((J2056/60)/60)/24)+DATE(1970,1,1)</f>
        <v>41731.520949074074</v>
      </c>
      <c r="T2056" s="10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>
        <f>E2057/L2057</f>
        <v>99.455445544554451</v>
      </c>
      <c r="Q2057" t="str">
        <f>LEFT(N2057,FIND("/",N2057)-1)</f>
        <v>technology</v>
      </c>
      <c r="R2057" t="str">
        <f>RIGHT(N2057,LEN(N2057)-FIND("/",N2057))</f>
        <v>hardware</v>
      </c>
      <c r="S2057" s="10">
        <f>(((J2057/60)/60)/24)+DATE(1970,1,1)</f>
        <v>41946.674108796295</v>
      </c>
      <c r="T2057" s="10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>
        <f>E2058/L2058</f>
        <v>138.49458483754512</v>
      </c>
      <c r="Q2058" t="str">
        <f>LEFT(N2058,FIND("/",N2058)-1)</f>
        <v>technology</v>
      </c>
      <c r="R2058" t="str">
        <f>RIGHT(N2058,LEN(N2058)-FIND("/",N2058))</f>
        <v>hardware</v>
      </c>
      <c r="S2058" s="10">
        <f>(((J2058/60)/60)/24)+DATE(1970,1,1)</f>
        <v>41351.76090277778</v>
      </c>
      <c r="T2058" s="10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>
        <f>E2059/L2059</f>
        <v>45.547792792792798</v>
      </c>
      <c r="Q2059" t="str">
        <f>LEFT(N2059,FIND("/",N2059)-1)</f>
        <v>technology</v>
      </c>
      <c r="R2059" t="str">
        <f>RIGHT(N2059,LEN(N2059)-FIND("/",N2059))</f>
        <v>hardware</v>
      </c>
      <c r="S2059" s="10">
        <f>(((J2059/60)/60)/24)+DATE(1970,1,1)</f>
        <v>42396.494583333333</v>
      </c>
      <c r="T2059" s="10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>
        <f>E2060/L2060</f>
        <v>10.507317073170732</v>
      </c>
      <c r="Q2060" t="str">
        <f>LEFT(N2060,FIND("/",N2060)-1)</f>
        <v>technology</v>
      </c>
      <c r="R2060" t="str">
        <f>RIGHT(N2060,LEN(N2060)-FIND("/",N2060))</f>
        <v>hardware</v>
      </c>
      <c r="S2060" s="10">
        <f>(((J2060/60)/60)/24)+DATE(1970,1,1)</f>
        <v>42026.370717592596</v>
      </c>
      <c r="T2060" s="10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>
        <f>E2061/L2061</f>
        <v>114.76533333333333</v>
      </c>
      <c r="Q2061" t="str">
        <f>LEFT(N2061,FIND("/",N2061)-1)</f>
        <v>technology</v>
      </c>
      <c r="R2061" t="str">
        <f>RIGHT(N2061,LEN(N2061)-FIND("/",N2061))</f>
        <v>hardware</v>
      </c>
      <c r="S2061" s="10">
        <f>(((J2061/60)/60)/24)+DATE(1970,1,1)</f>
        <v>42361.602476851855</v>
      </c>
      <c r="T2061" s="10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>
        <f>E2062/L2062</f>
        <v>35.997067448680355</v>
      </c>
      <c r="Q2062" t="str">
        <f>LEFT(N2062,FIND("/",N2062)-1)</f>
        <v>technology</v>
      </c>
      <c r="R2062" t="str">
        <f>RIGHT(N2062,LEN(N2062)-FIND("/",N2062))</f>
        <v>hardware</v>
      </c>
      <c r="S2062" s="10">
        <f>(((J2062/60)/60)/24)+DATE(1970,1,1)</f>
        <v>41783.642939814818</v>
      </c>
      <c r="T2062" s="10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>
        <f>E2063/L2063</f>
        <v>154.17142857142858</v>
      </c>
      <c r="Q2063" t="str">
        <f>LEFT(N2063,FIND("/",N2063)-1)</f>
        <v>technology</v>
      </c>
      <c r="R2063" t="str">
        <f>RIGHT(N2063,LEN(N2063)-FIND("/",N2063))</f>
        <v>hardware</v>
      </c>
      <c r="S2063" s="10">
        <f>(((J2063/60)/60)/24)+DATE(1970,1,1)</f>
        <v>42705.764513888891</v>
      </c>
      <c r="T2063" s="10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>
        <f>E2064/L2064</f>
        <v>566.38916256157631</v>
      </c>
      <c r="Q2064" t="str">
        <f>LEFT(N2064,FIND("/",N2064)-1)</f>
        <v>technology</v>
      </c>
      <c r="R2064" t="str">
        <f>RIGHT(N2064,LEN(N2064)-FIND("/",N2064))</f>
        <v>hardware</v>
      </c>
      <c r="S2064" s="10">
        <f>(((J2064/60)/60)/24)+DATE(1970,1,1)</f>
        <v>42423.3830787037</v>
      </c>
      <c r="T2064" s="10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>
        <f>E2065/L2065</f>
        <v>120.85714285714286</v>
      </c>
      <c r="Q2065" t="str">
        <f>LEFT(N2065,FIND("/",N2065)-1)</f>
        <v>technology</v>
      </c>
      <c r="R2065" t="str">
        <f>RIGHT(N2065,LEN(N2065)-FIND("/",N2065))</f>
        <v>hardware</v>
      </c>
      <c r="S2065" s="10">
        <f>(((J2065/60)/60)/24)+DATE(1970,1,1)</f>
        <v>42472.73265046296</v>
      </c>
      <c r="T2065" s="10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>
        <f>E2066/L2066</f>
        <v>86.163845492085343</v>
      </c>
      <c r="Q2066" t="str">
        <f>LEFT(N2066,FIND("/",N2066)-1)</f>
        <v>technology</v>
      </c>
      <c r="R2066" t="str">
        <f>RIGHT(N2066,LEN(N2066)-FIND("/",N2066))</f>
        <v>hardware</v>
      </c>
      <c r="S2066" s="10">
        <f>(((J2066/60)/60)/24)+DATE(1970,1,1)</f>
        <v>41389.364849537036</v>
      </c>
      <c r="T2066" s="10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>
        <f>E2067/L2067</f>
        <v>51.212114395886893</v>
      </c>
      <c r="Q2067" t="str">
        <f>LEFT(N2067,FIND("/",N2067)-1)</f>
        <v>technology</v>
      </c>
      <c r="R2067" t="str">
        <f>RIGHT(N2067,LEN(N2067)-FIND("/",N2067))</f>
        <v>hardware</v>
      </c>
      <c r="S2067" s="10">
        <f>(((J2067/60)/60)/24)+DATE(1970,1,1)</f>
        <v>41603.333668981482</v>
      </c>
      <c r="T2067" s="10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>
        <f>E2068/L2068</f>
        <v>67.261538461538464</v>
      </c>
      <c r="Q2068" t="str">
        <f>LEFT(N2068,FIND("/",N2068)-1)</f>
        <v>technology</v>
      </c>
      <c r="R2068" t="str">
        <f>RIGHT(N2068,LEN(N2068)-FIND("/",N2068))</f>
        <v>hardware</v>
      </c>
      <c r="S2068" s="10">
        <f>(((J2068/60)/60)/24)+DATE(1970,1,1)</f>
        <v>41844.771793981483</v>
      </c>
      <c r="T2068" s="10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>
        <f>E2069/L2069</f>
        <v>62.8</v>
      </c>
      <c r="Q2069" t="str">
        <f>LEFT(N2069,FIND("/",N2069)-1)</f>
        <v>technology</v>
      </c>
      <c r="R2069" t="str">
        <f>RIGHT(N2069,LEN(N2069)-FIND("/",N2069))</f>
        <v>hardware</v>
      </c>
      <c r="S2069" s="10">
        <f>(((J2069/60)/60)/24)+DATE(1970,1,1)</f>
        <v>42115.853888888887</v>
      </c>
      <c r="T2069" s="10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>
        <f>E2070/L2070</f>
        <v>346.13118421052633</v>
      </c>
      <c r="Q2070" t="str">
        <f>LEFT(N2070,FIND("/",N2070)-1)</f>
        <v>technology</v>
      </c>
      <c r="R2070" t="str">
        <f>RIGHT(N2070,LEN(N2070)-FIND("/",N2070))</f>
        <v>hardware</v>
      </c>
      <c r="S2070" s="10">
        <f>(((J2070/60)/60)/24)+DATE(1970,1,1)</f>
        <v>42633.841608796298</v>
      </c>
      <c r="T2070" s="10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>
        <f>E2071/L2071</f>
        <v>244.11912547528519</v>
      </c>
      <c r="Q2071" t="str">
        <f>LEFT(N2071,FIND("/",N2071)-1)</f>
        <v>technology</v>
      </c>
      <c r="R2071" t="str">
        <f>RIGHT(N2071,LEN(N2071)-FIND("/",N2071))</f>
        <v>hardware</v>
      </c>
      <c r="S2071" s="10">
        <f>(((J2071/60)/60)/24)+DATE(1970,1,1)</f>
        <v>42340.972118055557</v>
      </c>
      <c r="T2071" s="10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>
        <f>E2072/L2072</f>
        <v>259.25424836601309</v>
      </c>
      <c r="Q2072" t="str">
        <f>LEFT(N2072,FIND("/",N2072)-1)</f>
        <v>technology</v>
      </c>
      <c r="R2072" t="str">
        <f>RIGHT(N2072,LEN(N2072)-FIND("/",N2072))</f>
        <v>hardware</v>
      </c>
      <c r="S2072" s="10">
        <f>(((J2072/60)/60)/24)+DATE(1970,1,1)</f>
        <v>42519.6565162037</v>
      </c>
      <c r="T2072" s="10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>
        <f>E2073/L2073</f>
        <v>201.96402877697841</v>
      </c>
      <c r="Q2073" t="str">
        <f>LEFT(N2073,FIND("/",N2073)-1)</f>
        <v>technology</v>
      </c>
      <c r="R2073" t="str">
        <f>RIGHT(N2073,LEN(N2073)-FIND("/",N2073))</f>
        <v>hardware</v>
      </c>
      <c r="S2073" s="10">
        <f>(((J2073/60)/60)/24)+DATE(1970,1,1)</f>
        <v>42600.278749999998</v>
      </c>
      <c r="T2073" s="10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>
        <f>E2074/L2074</f>
        <v>226.20857142857142</v>
      </c>
      <c r="Q2074" t="str">
        <f>LEFT(N2074,FIND("/",N2074)-1)</f>
        <v>technology</v>
      </c>
      <c r="R2074" t="str">
        <f>RIGHT(N2074,LEN(N2074)-FIND("/",N2074))</f>
        <v>hardware</v>
      </c>
      <c r="S2074" s="10">
        <f>(((J2074/60)/60)/24)+DATE(1970,1,1)</f>
        <v>42467.581388888888</v>
      </c>
      <c r="T2074" s="10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>
        <f>E2075/L2075</f>
        <v>324.69</v>
      </c>
      <c r="Q2075" t="str">
        <f>LEFT(N2075,FIND("/",N2075)-1)</f>
        <v>technology</v>
      </c>
      <c r="R2075" t="str">
        <f>RIGHT(N2075,LEN(N2075)-FIND("/",N2075))</f>
        <v>hardware</v>
      </c>
      <c r="S2075" s="10">
        <f>(((J2075/60)/60)/24)+DATE(1970,1,1)</f>
        <v>42087.668032407411</v>
      </c>
      <c r="T2075" s="10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>
        <f>E2076/L2076</f>
        <v>205</v>
      </c>
      <c r="Q2076" t="str">
        <f>LEFT(N2076,FIND("/",N2076)-1)</f>
        <v>technology</v>
      </c>
      <c r="R2076" t="str">
        <f>RIGHT(N2076,LEN(N2076)-FIND("/",N2076))</f>
        <v>hardware</v>
      </c>
      <c r="S2076" s="10">
        <f>(((J2076/60)/60)/24)+DATE(1970,1,1)</f>
        <v>42466.826180555552</v>
      </c>
      <c r="T2076" s="10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>
        <f>E2077/L2077</f>
        <v>20.465926829268295</v>
      </c>
      <c r="Q2077" t="str">
        <f>LEFT(N2077,FIND("/",N2077)-1)</f>
        <v>technology</v>
      </c>
      <c r="R2077" t="str">
        <f>RIGHT(N2077,LEN(N2077)-FIND("/",N2077))</f>
        <v>hardware</v>
      </c>
      <c r="S2077" s="10">
        <f>(((J2077/60)/60)/24)+DATE(1970,1,1)</f>
        <v>41450.681574074071</v>
      </c>
      <c r="T2077" s="10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>
        <f>E2078/L2078</f>
        <v>116.35303146309367</v>
      </c>
      <c r="Q2078" t="str">
        <f>LEFT(N2078,FIND("/",N2078)-1)</f>
        <v>technology</v>
      </c>
      <c r="R2078" t="str">
        <f>RIGHT(N2078,LEN(N2078)-FIND("/",N2078))</f>
        <v>hardware</v>
      </c>
      <c r="S2078" s="10">
        <f>(((J2078/60)/60)/24)+DATE(1970,1,1)</f>
        <v>41803.880659722221</v>
      </c>
      <c r="T2078" s="10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>
        <f>E2079/L2079</f>
        <v>307.20212765957444</v>
      </c>
      <c r="Q2079" t="str">
        <f>LEFT(N2079,FIND("/",N2079)-1)</f>
        <v>technology</v>
      </c>
      <c r="R2079" t="str">
        <f>RIGHT(N2079,LEN(N2079)-FIND("/",N2079))</f>
        <v>hardware</v>
      </c>
      <c r="S2079" s="10">
        <f>(((J2079/60)/60)/24)+DATE(1970,1,1)</f>
        <v>42103.042546296296</v>
      </c>
      <c r="T2079" s="10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>
        <f>E2080/L2080</f>
        <v>546.6875</v>
      </c>
      <c r="Q2080" t="str">
        <f>LEFT(N2080,FIND("/",N2080)-1)</f>
        <v>technology</v>
      </c>
      <c r="R2080" t="str">
        <f>RIGHT(N2080,LEN(N2080)-FIND("/",N2080))</f>
        <v>hardware</v>
      </c>
      <c r="S2080" s="10">
        <f>(((J2080/60)/60)/24)+DATE(1970,1,1)</f>
        <v>42692.771493055552</v>
      </c>
      <c r="T2080" s="10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>
        <f>E2081/L2081</f>
        <v>47.474464579901152</v>
      </c>
      <c r="Q2081" t="str">
        <f>LEFT(N2081,FIND("/",N2081)-1)</f>
        <v>technology</v>
      </c>
      <c r="R2081" t="str">
        <f>RIGHT(N2081,LEN(N2081)-FIND("/",N2081))</f>
        <v>hardware</v>
      </c>
      <c r="S2081" s="10">
        <f>(((J2081/60)/60)/24)+DATE(1970,1,1)</f>
        <v>42150.71056712963</v>
      </c>
      <c r="T2081" s="10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>
        <f>E2082/L2082</f>
        <v>101.56</v>
      </c>
      <c r="Q2082" t="str">
        <f>LEFT(N2082,FIND("/",N2082)-1)</f>
        <v>technology</v>
      </c>
      <c r="R2082" t="str">
        <f>RIGHT(N2082,LEN(N2082)-FIND("/",N2082))</f>
        <v>hardware</v>
      </c>
      <c r="S2082" s="10">
        <f>(((J2082/60)/60)/24)+DATE(1970,1,1)</f>
        <v>42289.957175925927</v>
      </c>
      <c r="T2082" s="10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>
        <f>E2083/L2083</f>
        <v>72.909090909090907</v>
      </c>
      <c r="Q2083" t="str">
        <f>LEFT(N2083,FIND("/",N2083)-1)</f>
        <v>music</v>
      </c>
      <c r="R2083" t="str">
        <f>RIGHT(N2083,LEN(N2083)-FIND("/",N2083))</f>
        <v>indie rock</v>
      </c>
      <c r="S2083" s="10">
        <f>(((J2083/60)/60)/24)+DATE(1970,1,1)</f>
        <v>41004.156886574077</v>
      </c>
      <c r="T2083" s="10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>
        <f>E2084/L2084</f>
        <v>43.710526315789473</v>
      </c>
      <c r="Q2084" t="str">
        <f>LEFT(N2084,FIND("/",N2084)-1)</f>
        <v>music</v>
      </c>
      <c r="R2084" t="str">
        <f>RIGHT(N2084,LEN(N2084)-FIND("/",N2084))</f>
        <v>indie rock</v>
      </c>
      <c r="S2084" s="10">
        <f>(((J2084/60)/60)/24)+DATE(1970,1,1)</f>
        <v>40811.120324074072</v>
      </c>
      <c r="T2084" s="10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>
        <f>E2085/L2085</f>
        <v>34</v>
      </c>
      <c r="Q2085" t="str">
        <f>LEFT(N2085,FIND("/",N2085)-1)</f>
        <v>music</v>
      </c>
      <c r="R2085" t="str">
        <f>RIGHT(N2085,LEN(N2085)-FIND("/",N2085))</f>
        <v>indie rock</v>
      </c>
      <c r="S2085" s="10">
        <f>(((J2085/60)/60)/24)+DATE(1970,1,1)</f>
        <v>41034.72216435185</v>
      </c>
      <c r="T2085" s="10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>
        <f>E2086/L2086</f>
        <v>70.652173913043484</v>
      </c>
      <c r="Q2086" t="str">
        <f>LEFT(N2086,FIND("/",N2086)-1)</f>
        <v>music</v>
      </c>
      <c r="R2086" t="str">
        <f>RIGHT(N2086,LEN(N2086)-FIND("/",N2086))</f>
        <v>indie rock</v>
      </c>
      <c r="S2086" s="10">
        <f>(((J2086/60)/60)/24)+DATE(1970,1,1)</f>
        <v>41731.833124999997</v>
      </c>
      <c r="T2086" s="10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>
        <f>E2087/L2087</f>
        <v>89.301204819277103</v>
      </c>
      <c r="Q2087" t="str">
        <f>LEFT(N2087,FIND("/",N2087)-1)</f>
        <v>music</v>
      </c>
      <c r="R2087" t="str">
        <f>RIGHT(N2087,LEN(N2087)-FIND("/",N2087))</f>
        <v>indie rock</v>
      </c>
      <c r="S2087" s="10">
        <f>(((J2087/60)/60)/24)+DATE(1970,1,1)</f>
        <v>41075.835497685184</v>
      </c>
      <c r="T2087" s="10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>
        <f>E2088/L2088</f>
        <v>115.08571428571429</v>
      </c>
      <c r="Q2088" t="str">
        <f>LEFT(N2088,FIND("/",N2088)-1)</f>
        <v>music</v>
      </c>
      <c r="R2088" t="str">
        <f>RIGHT(N2088,LEN(N2088)-FIND("/",N2088))</f>
        <v>indie rock</v>
      </c>
      <c r="S2088" s="10">
        <f>(((J2088/60)/60)/24)+DATE(1970,1,1)</f>
        <v>40860.67050925926</v>
      </c>
      <c r="T2088" s="10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>
        <f>E2089/L2089</f>
        <v>62.12</v>
      </c>
      <c r="Q2089" t="str">
        <f>LEFT(N2089,FIND("/",N2089)-1)</f>
        <v>music</v>
      </c>
      <c r="R2089" t="str">
        <f>RIGHT(N2089,LEN(N2089)-FIND("/",N2089))</f>
        <v>indie rock</v>
      </c>
      <c r="S2089" s="10">
        <f>(((J2089/60)/60)/24)+DATE(1970,1,1)</f>
        <v>40764.204375000001</v>
      </c>
      <c r="T2089" s="10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>
        <f>E2090/L2090</f>
        <v>46.204266666666669</v>
      </c>
      <c r="Q2090" t="str">
        <f>LEFT(N2090,FIND("/",N2090)-1)</f>
        <v>music</v>
      </c>
      <c r="R2090" t="str">
        <f>RIGHT(N2090,LEN(N2090)-FIND("/",N2090))</f>
        <v>indie rock</v>
      </c>
      <c r="S2090" s="10">
        <f>(((J2090/60)/60)/24)+DATE(1970,1,1)</f>
        <v>40395.714722222219</v>
      </c>
      <c r="T2090" s="10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>
        <f>E2091/L2091</f>
        <v>48.54854838709678</v>
      </c>
      <c r="Q2091" t="str">
        <f>LEFT(N2091,FIND("/",N2091)-1)</f>
        <v>music</v>
      </c>
      <c r="R2091" t="str">
        <f>RIGHT(N2091,LEN(N2091)-FIND("/",N2091))</f>
        <v>indie rock</v>
      </c>
      <c r="S2091" s="10">
        <f>(((J2091/60)/60)/24)+DATE(1970,1,1)</f>
        <v>41453.076319444444</v>
      </c>
      <c r="T2091" s="10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>
        <f>E2092/L2092</f>
        <v>57.520187499999999</v>
      </c>
      <c r="Q2092" t="str">
        <f>LEFT(N2092,FIND("/",N2092)-1)</f>
        <v>music</v>
      </c>
      <c r="R2092" t="str">
        <f>RIGHT(N2092,LEN(N2092)-FIND("/",N2092))</f>
        <v>indie rock</v>
      </c>
      <c r="S2092" s="10">
        <f>(((J2092/60)/60)/24)+DATE(1970,1,1)</f>
        <v>41299.381423611114</v>
      </c>
      <c r="T2092" s="10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>
        <f>E2093/L2093</f>
        <v>88.147154471544724</v>
      </c>
      <c r="Q2093" t="str">
        <f>LEFT(N2093,FIND("/",N2093)-1)</f>
        <v>music</v>
      </c>
      <c r="R2093" t="str">
        <f>RIGHT(N2093,LEN(N2093)-FIND("/",N2093))</f>
        <v>indie rock</v>
      </c>
      <c r="S2093" s="10">
        <f>(((J2093/60)/60)/24)+DATE(1970,1,1)</f>
        <v>40555.322662037033</v>
      </c>
      <c r="T2093" s="10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>
        <f>E2094/L2094</f>
        <v>110.49090909090908</v>
      </c>
      <c r="Q2094" t="str">
        <f>LEFT(N2094,FIND("/",N2094)-1)</f>
        <v>music</v>
      </c>
      <c r="R2094" t="str">
        <f>RIGHT(N2094,LEN(N2094)-FIND("/",N2094))</f>
        <v>indie rock</v>
      </c>
      <c r="S2094" s="10">
        <f>(((J2094/60)/60)/24)+DATE(1970,1,1)</f>
        <v>40763.707546296297</v>
      </c>
      <c r="T2094" s="10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>
        <f>E2095/L2095</f>
        <v>66.826086956521735</v>
      </c>
      <c r="Q2095" t="str">
        <f>LEFT(N2095,FIND("/",N2095)-1)</f>
        <v>music</v>
      </c>
      <c r="R2095" t="str">
        <f>RIGHT(N2095,LEN(N2095)-FIND("/",N2095))</f>
        <v>indie rock</v>
      </c>
      <c r="S2095" s="10">
        <f>(((J2095/60)/60)/24)+DATE(1970,1,1)</f>
        <v>41205.854537037041</v>
      </c>
      <c r="T2095" s="10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>
        <f>E2096/L2096</f>
        <v>58.597222222222221</v>
      </c>
      <c r="Q2096" t="str">
        <f>LEFT(N2096,FIND("/",N2096)-1)</f>
        <v>music</v>
      </c>
      <c r="R2096" t="str">
        <f>RIGHT(N2096,LEN(N2096)-FIND("/",N2096))</f>
        <v>indie rock</v>
      </c>
      <c r="S2096" s="10">
        <f>(((J2096/60)/60)/24)+DATE(1970,1,1)</f>
        <v>40939.02002314815</v>
      </c>
      <c r="T2096" s="10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>
        <f>E2097/L2097</f>
        <v>113.63636363636364</v>
      </c>
      <c r="Q2097" t="str">
        <f>LEFT(N2097,FIND("/",N2097)-1)</f>
        <v>music</v>
      </c>
      <c r="R2097" t="str">
        <f>RIGHT(N2097,LEN(N2097)-FIND("/",N2097))</f>
        <v>indie rock</v>
      </c>
      <c r="S2097" s="10">
        <f>(((J2097/60)/60)/24)+DATE(1970,1,1)</f>
        <v>40758.733483796292</v>
      </c>
      <c r="T2097" s="10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>
        <f>E2098/L2098</f>
        <v>43.571428571428569</v>
      </c>
      <c r="Q2098" t="str">
        <f>LEFT(N2098,FIND("/",N2098)-1)</f>
        <v>music</v>
      </c>
      <c r="R2098" t="str">
        <f>RIGHT(N2098,LEN(N2098)-FIND("/",N2098))</f>
        <v>indie rock</v>
      </c>
      <c r="S2098" s="10">
        <f>(((J2098/60)/60)/24)+DATE(1970,1,1)</f>
        <v>41192.758506944447</v>
      </c>
      <c r="T2098" s="10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>
        <f>E2099/L2099</f>
        <v>78.94736842105263</v>
      </c>
      <c r="Q2099" t="str">
        <f>LEFT(N2099,FIND("/",N2099)-1)</f>
        <v>music</v>
      </c>
      <c r="R2099" t="str">
        <f>RIGHT(N2099,LEN(N2099)-FIND("/",N2099))</f>
        <v>indie rock</v>
      </c>
      <c r="S2099" s="10">
        <f>(((J2099/60)/60)/24)+DATE(1970,1,1)</f>
        <v>40818.58489583333</v>
      </c>
      <c r="T2099" s="10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>
        <f>E2100/L2100</f>
        <v>188.125</v>
      </c>
      <c r="Q2100" t="str">
        <f>LEFT(N2100,FIND("/",N2100)-1)</f>
        <v>music</v>
      </c>
      <c r="R2100" t="str">
        <f>RIGHT(N2100,LEN(N2100)-FIND("/",N2100))</f>
        <v>indie rock</v>
      </c>
      <c r="S2100" s="10">
        <f>(((J2100/60)/60)/24)+DATE(1970,1,1)</f>
        <v>40946.11383101852</v>
      </c>
      <c r="T2100" s="10">
        <f>(((I2100/60)/60)/24)+DATE(1970,1,1)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>
        <f>E2101/L2101</f>
        <v>63.031746031746032</v>
      </c>
      <c r="Q2101" t="str">
        <f>LEFT(N2101,FIND("/",N2101)-1)</f>
        <v>music</v>
      </c>
      <c r="R2101" t="str">
        <f>RIGHT(N2101,LEN(N2101)-FIND("/",N2101))</f>
        <v>indie rock</v>
      </c>
      <c r="S2101" s="10">
        <f>(((J2101/60)/60)/24)+DATE(1970,1,1)</f>
        <v>42173.746342592596</v>
      </c>
      <c r="T2101" s="10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>
        <f>E2102/L2102</f>
        <v>30.37037037037037</v>
      </c>
      <c r="Q2102" t="str">
        <f>LEFT(N2102,FIND("/",N2102)-1)</f>
        <v>music</v>
      </c>
      <c r="R2102" t="str">
        <f>RIGHT(N2102,LEN(N2102)-FIND("/",N2102))</f>
        <v>indie rock</v>
      </c>
      <c r="S2102" s="10">
        <f>(((J2102/60)/60)/24)+DATE(1970,1,1)</f>
        <v>41074.834965277776</v>
      </c>
      <c r="T2102" s="10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>
        <f>E2103/L2103</f>
        <v>51.477272727272727</v>
      </c>
      <c r="Q2103" t="str">
        <f>LEFT(N2103,FIND("/",N2103)-1)</f>
        <v>music</v>
      </c>
      <c r="R2103" t="str">
        <f>RIGHT(N2103,LEN(N2103)-FIND("/",N2103))</f>
        <v>indie rock</v>
      </c>
      <c r="S2103" s="10">
        <f>(((J2103/60)/60)/24)+DATE(1970,1,1)</f>
        <v>40892.149467592593</v>
      </c>
      <c r="T2103" s="10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>
        <f>E2104/L2104</f>
        <v>35.789473684210527</v>
      </c>
      <c r="Q2104" t="str">
        <f>LEFT(N2104,FIND("/",N2104)-1)</f>
        <v>music</v>
      </c>
      <c r="R2104" t="str">
        <f>RIGHT(N2104,LEN(N2104)-FIND("/",N2104))</f>
        <v>indie rock</v>
      </c>
      <c r="S2104" s="10">
        <f>(((J2104/60)/60)/24)+DATE(1970,1,1)</f>
        <v>40638.868611111109</v>
      </c>
      <c r="T2104" s="10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>
        <f>E2105/L2105</f>
        <v>98.817391304347822</v>
      </c>
      <c r="Q2105" t="str">
        <f>LEFT(N2105,FIND("/",N2105)-1)</f>
        <v>music</v>
      </c>
      <c r="R2105" t="str">
        <f>RIGHT(N2105,LEN(N2105)-FIND("/",N2105))</f>
        <v>indie rock</v>
      </c>
      <c r="S2105" s="10">
        <f>(((J2105/60)/60)/24)+DATE(1970,1,1)</f>
        <v>41192.754942129628</v>
      </c>
      <c r="T2105" s="10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>
        <f>E2106/L2106</f>
        <v>28</v>
      </c>
      <c r="Q2106" t="str">
        <f>LEFT(N2106,FIND("/",N2106)-1)</f>
        <v>music</v>
      </c>
      <c r="R2106" t="str">
        <f>RIGHT(N2106,LEN(N2106)-FIND("/",N2106))</f>
        <v>indie rock</v>
      </c>
      <c r="S2106" s="10">
        <f>(((J2106/60)/60)/24)+DATE(1970,1,1)</f>
        <v>41394.074467592596</v>
      </c>
      <c r="T2106" s="10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>
        <f>E2107/L2107</f>
        <v>51.313131313131315</v>
      </c>
      <c r="Q2107" t="str">
        <f>LEFT(N2107,FIND("/",N2107)-1)</f>
        <v>music</v>
      </c>
      <c r="R2107" t="str">
        <f>RIGHT(N2107,LEN(N2107)-FIND("/",N2107))</f>
        <v>indie rock</v>
      </c>
      <c r="S2107" s="10">
        <f>(((J2107/60)/60)/24)+DATE(1970,1,1)</f>
        <v>41951.788807870369</v>
      </c>
      <c r="T2107" s="10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>
        <f>E2108/L2108</f>
        <v>53.522727272727273</v>
      </c>
      <c r="Q2108" t="str">
        <f>LEFT(N2108,FIND("/",N2108)-1)</f>
        <v>music</v>
      </c>
      <c r="R2108" t="str">
        <f>RIGHT(N2108,LEN(N2108)-FIND("/",N2108))</f>
        <v>indie rock</v>
      </c>
      <c r="S2108" s="10">
        <f>(((J2108/60)/60)/24)+DATE(1970,1,1)</f>
        <v>41270.21497685185</v>
      </c>
      <c r="T2108" s="10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>
        <f>E2109/L2109</f>
        <v>37.149310344827583</v>
      </c>
      <c r="Q2109" t="str">
        <f>LEFT(N2109,FIND("/",N2109)-1)</f>
        <v>music</v>
      </c>
      <c r="R2109" t="str">
        <f>RIGHT(N2109,LEN(N2109)-FIND("/",N2109))</f>
        <v>indie rock</v>
      </c>
      <c r="S2109" s="10">
        <f>(((J2109/60)/60)/24)+DATE(1970,1,1)</f>
        <v>41934.71056712963</v>
      </c>
      <c r="T2109" s="10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>
        <f>E2110/L2110</f>
        <v>89.895287958115176</v>
      </c>
      <c r="Q2110" t="str">
        <f>LEFT(N2110,FIND("/",N2110)-1)</f>
        <v>music</v>
      </c>
      <c r="R2110" t="str">
        <f>RIGHT(N2110,LEN(N2110)-FIND("/",N2110))</f>
        <v>indie rock</v>
      </c>
      <c r="S2110" s="10">
        <f>(((J2110/60)/60)/24)+DATE(1970,1,1)</f>
        <v>41135.175694444442</v>
      </c>
      <c r="T2110" s="10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>
        <f>E2111/L2111</f>
        <v>106.52500000000001</v>
      </c>
      <c r="Q2111" t="str">
        <f>LEFT(N2111,FIND("/",N2111)-1)</f>
        <v>music</v>
      </c>
      <c r="R2111" t="str">
        <f>RIGHT(N2111,LEN(N2111)-FIND("/",N2111))</f>
        <v>indie rock</v>
      </c>
      <c r="S2111" s="10">
        <f>(((J2111/60)/60)/24)+DATE(1970,1,1)</f>
        <v>42160.708530092597</v>
      </c>
      <c r="T2111" s="10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>
        <f>E2112/L2112</f>
        <v>52.815789473684212</v>
      </c>
      <c r="Q2112" t="str">
        <f>LEFT(N2112,FIND("/",N2112)-1)</f>
        <v>music</v>
      </c>
      <c r="R2112" t="str">
        <f>RIGHT(N2112,LEN(N2112)-FIND("/",N2112))</f>
        <v>indie rock</v>
      </c>
      <c r="S2112" s="10">
        <f>(((J2112/60)/60)/24)+DATE(1970,1,1)</f>
        <v>41759.670937499999</v>
      </c>
      <c r="T2112" s="10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>
        <f>E2113/L2113</f>
        <v>54.615384615384613</v>
      </c>
      <c r="Q2113" t="str">
        <f>LEFT(N2113,FIND("/",N2113)-1)</f>
        <v>music</v>
      </c>
      <c r="R2113" t="str">
        <f>RIGHT(N2113,LEN(N2113)-FIND("/",N2113))</f>
        <v>indie rock</v>
      </c>
      <c r="S2113" s="10">
        <f>(((J2113/60)/60)/24)+DATE(1970,1,1)</f>
        <v>40703.197048611109</v>
      </c>
      <c r="T2113" s="10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>
        <f>E2114/L2114</f>
        <v>27.272727272727273</v>
      </c>
      <c r="Q2114" t="str">
        <f>LEFT(N2114,FIND("/",N2114)-1)</f>
        <v>music</v>
      </c>
      <c r="R2114" t="str">
        <f>RIGHT(N2114,LEN(N2114)-FIND("/",N2114))</f>
        <v>indie rock</v>
      </c>
      <c r="S2114" s="10">
        <f>(((J2114/60)/60)/24)+DATE(1970,1,1)</f>
        <v>41365.928159722222</v>
      </c>
      <c r="T2114" s="10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>
        <f>E2115/L2115</f>
        <v>68.598130841121488</v>
      </c>
      <c r="Q2115" t="str">
        <f>LEFT(N2115,FIND("/",N2115)-1)</f>
        <v>music</v>
      </c>
      <c r="R2115" t="str">
        <f>RIGHT(N2115,LEN(N2115)-FIND("/",N2115))</f>
        <v>indie rock</v>
      </c>
      <c r="S2115" s="10">
        <f>(((J2115/60)/60)/24)+DATE(1970,1,1)</f>
        <v>41870.86546296296</v>
      </c>
      <c r="T2115" s="10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>
        <f>E2116/L2116</f>
        <v>35.612244897959187</v>
      </c>
      <c r="Q2116" t="str">
        <f>LEFT(N2116,FIND("/",N2116)-1)</f>
        <v>music</v>
      </c>
      <c r="R2116" t="str">
        <f>RIGHT(N2116,LEN(N2116)-FIND("/",N2116))</f>
        <v>indie rock</v>
      </c>
      <c r="S2116" s="10">
        <f>(((J2116/60)/60)/24)+DATE(1970,1,1)</f>
        <v>40458.815625000003</v>
      </c>
      <c r="T2116" s="10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>
        <f>E2117/L2117</f>
        <v>94.027777777777771</v>
      </c>
      <c r="Q2117" t="str">
        <f>LEFT(N2117,FIND("/",N2117)-1)</f>
        <v>music</v>
      </c>
      <c r="R2117" t="str">
        <f>RIGHT(N2117,LEN(N2117)-FIND("/",N2117))</f>
        <v>indie rock</v>
      </c>
      <c r="S2117" s="10">
        <f>(((J2117/60)/60)/24)+DATE(1970,1,1)</f>
        <v>40564.081030092595</v>
      </c>
      <c r="T2117" s="10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>
        <f>E2118/L2118</f>
        <v>526.45652173913038</v>
      </c>
      <c r="Q2118" t="str">
        <f>LEFT(N2118,FIND("/",N2118)-1)</f>
        <v>music</v>
      </c>
      <c r="R2118" t="str">
        <f>RIGHT(N2118,LEN(N2118)-FIND("/",N2118))</f>
        <v>indie rock</v>
      </c>
      <c r="S2118" s="10">
        <f>(((J2118/60)/60)/24)+DATE(1970,1,1)</f>
        <v>41136.777812500004</v>
      </c>
      <c r="T2118" s="10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>
        <f>E2119/L2119</f>
        <v>50.657142857142858</v>
      </c>
      <c r="Q2119" t="str">
        <f>LEFT(N2119,FIND("/",N2119)-1)</f>
        <v>music</v>
      </c>
      <c r="R2119" t="str">
        <f>RIGHT(N2119,LEN(N2119)-FIND("/",N2119))</f>
        <v>indie rock</v>
      </c>
      <c r="S2119" s="10">
        <f>(((J2119/60)/60)/24)+DATE(1970,1,1)</f>
        <v>42290.059594907405</v>
      </c>
      <c r="T2119" s="10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>
        <f>E2120/L2120</f>
        <v>79.182941176470578</v>
      </c>
      <c r="Q2120" t="str">
        <f>LEFT(N2120,FIND("/",N2120)-1)</f>
        <v>music</v>
      </c>
      <c r="R2120" t="str">
        <f>RIGHT(N2120,LEN(N2120)-FIND("/",N2120))</f>
        <v>indie rock</v>
      </c>
      <c r="S2120" s="10">
        <f>(((J2120/60)/60)/24)+DATE(1970,1,1)</f>
        <v>40718.839537037034</v>
      </c>
      <c r="T2120" s="10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>
        <f>E2121/L2121</f>
        <v>91.590909090909093</v>
      </c>
      <c r="Q2121" t="str">
        <f>LEFT(N2121,FIND("/",N2121)-1)</f>
        <v>music</v>
      </c>
      <c r="R2121" t="str">
        <f>RIGHT(N2121,LEN(N2121)-FIND("/",N2121))</f>
        <v>indie rock</v>
      </c>
      <c r="S2121" s="10">
        <f>(((J2121/60)/60)/24)+DATE(1970,1,1)</f>
        <v>41107.130150462966</v>
      </c>
      <c r="T2121" s="10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>
        <f>E2122/L2122</f>
        <v>116.96275362318841</v>
      </c>
      <c r="Q2122" t="str">
        <f>LEFT(N2122,FIND("/",N2122)-1)</f>
        <v>music</v>
      </c>
      <c r="R2122" t="str">
        <f>RIGHT(N2122,LEN(N2122)-FIND("/",N2122))</f>
        <v>indie rock</v>
      </c>
      <c r="S2122" s="10">
        <f>(((J2122/60)/60)/24)+DATE(1970,1,1)</f>
        <v>41591.964537037034</v>
      </c>
      <c r="T2122" s="10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>
        <f>E2123/L2123</f>
        <v>28.4</v>
      </c>
      <c r="Q2123" t="str">
        <f>LEFT(N2123,FIND("/",N2123)-1)</f>
        <v>games</v>
      </c>
      <c r="R2123" t="str">
        <f>RIGHT(N2123,LEN(N2123)-FIND("/",N2123))</f>
        <v>video games</v>
      </c>
      <c r="S2123" s="10">
        <f>(((J2123/60)/60)/24)+DATE(1970,1,1)</f>
        <v>42716.7424537037</v>
      </c>
      <c r="T2123" s="10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>
        <f>E2124/L2124</f>
        <v>103.33333333333333</v>
      </c>
      <c r="Q2124" t="str">
        <f>LEFT(N2124,FIND("/",N2124)-1)</f>
        <v>games</v>
      </c>
      <c r="R2124" t="str">
        <f>RIGHT(N2124,LEN(N2124)-FIND("/",N2124))</f>
        <v>video games</v>
      </c>
      <c r="S2124" s="10">
        <f>(((J2124/60)/60)/24)+DATE(1970,1,1)</f>
        <v>42712.300567129627</v>
      </c>
      <c r="T2124" s="10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>
        <f>E2125/L2125</f>
        <v>10</v>
      </c>
      <c r="Q2125" t="str">
        <f>LEFT(N2125,FIND("/",N2125)-1)</f>
        <v>games</v>
      </c>
      <c r="R2125" t="str">
        <f>RIGHT(N2125,LEN(N2125)-FIND("/",N2125))</f>
        <v>video games</v>
      </c>
      <c r="S2125" s="10">
        <f>(((J2125/60)/60)/24)+DATE(1970,1,1)</f>
        <v>40198.424849537041</v>
      </c>
      <c r="T2125" s="10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>
        <f>E2126/L2126</f>
        <v>23</v>
      </c>
      <c r="Q2126" t="str">
        <f>LEFT(N2126,FIND("/",N2126)-1)</f>
        <v>games</v>
      </c>
      <c r="R2126" t="str">
        <f>RIGHT(N2126,LEN(N2126)-FIND("/",N2126))</f>
        <v>video games</v>
      </c>
      <c r="S2126" s="10">
        <f>(((J2126/60)/60)/24)+DATE(1970,1,1)</f>
        <v>40464.028182870366</v>
      </c>
      <c r="T2126" s="10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>
        <f>E2127/L2127</f>
        <v>31.555555555555557</v>
      </c>
      <c r="Q2127" t="str">
        <f>LEFT(N2127,FIND("/",N2127)-1)</f>
        <v>games</v>
      </c>
      <c r="R2127" t="str">
        <f>RIGHT(N2127,LEN(N2127)-FIND("/",N2127))</f>
        <v>video games</v>
      </c>
      <c r="S2127" s="10">
        <f>(((J2127/60)/60)/24)+DATE(1970,1,1)</f>
        <v>42191.023530092592</v>
      </c>
      <c r="T2127" s="10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>
        <f>E2128/L2128</f>
        <v>5</v>
      </c>
      <c r="Q2128" t="str">
        <f>LEFT(N2128,FIND("/",N2128)-1)</f>
        <v>games</v>
      </c>
      <c r="R2128" t="str">
        <f>RIGHT(N2128,LEN(N2128)-FIND("/",N2128))</f>
        <v>video games</v>
      </c>
      <c r="S2128" s="10">
        <f>(((J2128/60)/60)/24)+DATE(1970,1,1)</f>
        <v>41951.973229166666</v>
      </c>
      <c r="T2128" s="10">
        <f>(((I2128/60)/60)/24)+DATE(1970,1,1)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>
        <f>E2129/L2129</f>
        <v>34.220338983050844</v>
      </c>
      <c r="Q2129" t="str">
        <f>LEFT(N2129,FIND("/",N2129)-1)</f>
        <v>games</v>
      </c>
      <c r="R2129" t="str">
        <f>RIGHT(N2129,LEN(N2129)-FIND("/",N2129))</f>
        <v>video games</v>
      </c>
      <c r="S2129" s="10">
        <f>(((J2129/60)/60)/24)+DATE(1970,1,1)</f>
        <v>42045.50535879629</v>
      </c>
      <c r="T2129" s="10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>
        <f>E2130/L2130</f>
        <v>25</v>
      </c>
      <c r="Q2130" t="str">
        <f>LEFT(N2130,FIND("/",N2130)-1)</f>
        <v>games</v>
      </c>
      <c r="R2130" t="str">
        <f>RIGHT(N2130,LEN(N2130)-FIND("/",N2130))</f>
        <v>video games</v>
      </c>
      <c r="S2130" s="10">
        <f>(((J2130/60)/60)/24)+DATE(1970,1,1)</f>
        <v>41843.772789351853</v>
      </c>
      <c r="T2130" s="10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>
        <f>E2131/L2131</f>
        <v>19.666666666666668</v>
      </c>
      <c r="Q2131" t="str">
        <f>LEFT(N2131,FIND("/",N2131)-1)</f>
        <v>games</v>
      </c>
      <c r="R2131" t="str">
        <f>RIGHT(N2131,LEN(N2131)-FIND("/",N2131))</f>
        <v>video games</v>
      </c>
      <c r="S2131" s="10">
        <f>(((J2131/60)/60)/24)+DATE(1970,1,1)</f>
        <v>42409.024305555555</v>
      </c>
      <c r="T2131" s="10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>
        <f>E2132/L2132</f>
        <v>21.25</v>
      </c>
      <c r="Q2132" t="str">
        <f>LEFT(N2132,FIND("/",N2132)-1)</f>
        <v>games</v>
      </c>
      <c r="R2132" t="str">
        <f>RIGHT(N2132,LEN(N2132)-FIND("/",N2132))</f>
        <v>video games</v>
      </c>
      <c r="S2132" s="10">
        <f>(((J2132/60)/60)/24)+DATE(1970,1,1)</f>
        <v>41832.086377314816</v>
      </c>
      <c r="T2132" s="10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>
        <f>E2133/L2133</f>
        <v>8.3333333333333339</v>
      </c>
      <c r="Q2133" t="str">
        <f>LEFT(N2133,FIND("/",N2133)-1)</f>
        <v>games</v>
      </c>
      <c r="R2133" t="str">
        <f>RIGHT(N2133,LEN(N2133)-FIND("/",N2133))</f>
        <v>video games</v>
      </c>
      <c r="S2133" s="10">
        <f>(((J2133/60)/60)/24)+DATE(1970,1,1)</f>
        <v>42167.207071759258</v>
      </c>
      <c r="T2133" s="10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>
        <f>E2134/L2134</f>
        <v>21.34333333333333</v>
      </c>
      <c r="Q2134" t="str">
        <f>LEFT(N2134,FIND("/",N2134)-1)</f>
        <v>games</v>
      </c>
      <c r="R2134" t="str">
        <f>RIGHT(N2134,LEN(N2134)-FIND("/",N2134))</f>
        <v>video games</v>
      </c>
      <c r="S2134" s="10">
        <f>(((J2134/60)/60)/24)+DATE(1970,1,1)</f>
        <v>41643.487175925926</v>
      </c>
      <c r="T2134" s="10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>
        <f>E2135/L2135</f>
        <v>5.333333333333333</v>
      </c>
      <c r="Q2135" t="str">
        <f>LEFT(N2135,FIND("/",N2135)-1)</f>
        <v>games</v>
      </c>
      <c r="R2135" t="str">
        <f>RIGHT(N2135,LEN(N2135)-FIND("/",N2135))</f>
        <v>video games</v>
      </c>
      <c r="S2135" s="10">
        <f>(((J2135/60)/60)/24)+DATE(1970,1,1)</f>
        <v>40619.097210648149</v>
      </c>
      <c r="T2135" s="10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>
        <f>E2136/L2136</f>
        <v>34.666666666666664</v>
      </c>
      <c r="Q2136" t="str">
        <f>LEFT(N2136,FIND("/",N2136)-1)</f>
        <v>games</v>
      </c>
      <c r="R2136" t="str">
        <f>RIGHT(N2136,LEN(N2136)-FIND("/",N2136))</f>
        <v>video games</v>
      </c>
      <c r="S2136" s="10">
        <f>(((J2136/60)/60)/24)+DATE(1970,1,1)</f>
        <v>41361.886469907404</v>
      </c>
      <c r="T2136" s="10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>
        <f>E2137/L2137</f>
        <v>21.727272727272727</v>
      </c>
      <c r="Q2137" t="str">
        <f>LEFT(N2137,FIND("/",N2137)-1)</f>
        <v>games</v>
      </c>
      <c r="R2137" t="str">
        <f>RIGHT(N2137,LEN(N2137)-FIND("/",N2137))</f>
        <v>video games</v>
      </c>
      <c r="S2137" s="10">
        <f>(((J2137/60)/60)/24)+DATE(1970,1,1)</f>
        <v>41156.963344907403</v>
      </c>
      <c r="T2137" s="10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>
        <f>E2138/L2138</f>
        <v>11.922499999999999</v>
      </c>
      <c r="Q2138" t="str">
        <f>LEFT(N2138,FIND("/",N2138)-1)</f>
        <v>games</v>
      </c>
      <c r="R2138" t="str">
        <f>RIGHT(N2138,LEN(N2138)-FIND("/",N2138))</f>
        <v>video games</v>
      </c>
      <c r="S2138" s="10">
        <f>(((J2138/60)/60)/24)+DATE(1970,1,1)</f>
        <v>41536.509097222224</v>
      </c>
      <c r="T2138" s="10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>
        <f>E2139/L2139</f>
        <v>26.59737827715356</v>
      </c>
      <c r="Q2139" t="str">
        <f>LEFT(N2139,FIND("/",N2139)-1)</f>
        <v>games</v>
      </c>
      <c r="R2139" t="str">
        <f>RIGHT(N2139,LEN(N2139)-FIND("/",N2139))</f>
        <v>video games</v>
      </c>
      <c r="S2139" s="10">
        <f>(((J2139/60)/60)/24)+DATE(1970,1,1)</f>
        <v>41948.771168981482</v>
      </c>
      <c r="T2139" s="10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>
        <f>E2140/L2140</f>
        <v>10.666666666666666</v>
      </c>
      <c r="Q2140" t="str">
        <f>LEFT(N2140,FIND("/",N2140)-1)</f>
        <v>games</v>
      </c>
      <c r="R2140" t="str">
        <f>RIGHT(N2140,LEN(N2140)-FIND("/",N2140))</f>
        <v>video games</v>
      </c>
      <c r="S2140" s="10">
        <f>(((J2140/60)/60)/24)+DATE(1970,1,1)</f>
        <v>41557.013182870374</v>
      </c>
      <c r="T2140" s="10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>
        <f>E2141/L2141</f>
        <v>29.035714285714285</v>
      </c>
      <c r="Q2141" t="str">
        <f>LEFT(N2141,FIND("/",N2141)-1)</f>
        <v>games</v>
      </c>
      <c r="R2141" t="str">
        <f>RIGHT(N2141,LEN(N2141)-FIND("/",N2141))</f>
        <v>video games</v>
      </c>
      <c r="S2141" s="10">
        <f>(((J2141/60)/60)/24)+DATE(1970,1,1)</f>
        <v>42647.750092592592</v>
      </c>
      <c r="T2141" s="10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>
        <f>E2142/L2142</f>
        <v>50.909090909090907</v>
      </c>
      <c r="Q2142" t="str">
        <f>LEFT(N2142,FIND("/",N2142)-1)</f>
        <v>games</v>
      </c>
      <c r="R2142" t="str">
        <f>RIGHT(N2142,LEN(N2142)-FIND("/",N2142))</f>
        <v>video games</v>
      </c>
      <c r="S2142" s="10">
        <f>(((J2142/60)/60)/24)+DATE(1970,1,1)</f>
        <v>41255.833611111113</v>
      </c>
      <c r="T2142" s="10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t="e">
        <f>E2143/L2143</f>
        <v>#DIV/0!</v>
      </c>
      <c r="Q2143" t="str">
        <f>LEFT(N2143,FIND("/",N2143)-1)</f>
        <v>games</v>
      </c>
      <c r="R2143" t="str">
        <f>RIGHT(N2143,LEN(N2143)-FIND("/",N2143))</f>
        <v>video games</v>
      </c>
      <c r="S2143" s="10">
        <f>(((J2143/60)/60)/24)+DATE(1970,1,1)</f>
        <v>41927.235636574071</v>
      </c>
      <c r="T2143" s="10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>
        <f>E2144/L2144</f>
        <v>50.083333333333336</v>
      </c>
      <c r="Q2144" t="str">
        <f>LEFT(N2144,FIND("/",N2144)-1)</f>
        <v>games</v>
      </c>
      <c r="R2144" t="str">
        <f>RIGHT(N2144,LEN(N2144)-FIND("/",N2144))</f>
        <v>video games</v>
      </c>
      <c r="S2144" s="10">
        <f>(((J2144/60)/60)/24)+DATE(1970,1,1)</f>
        <v>42340.701504629629</v>
      </c>
      <c r="T2144" s="10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>
        <f>E2145/L2145</f>
        <v>45</v>
      </c>
      <c r="Q2145" t="str">
        <f>LEFT(N2145,FIND("/",N2145)-1)</f>
        <v>games</v>
      </c>
      <c r="R2145" t="str">
        <f>RIGHT(N2145,LEN(N2145)-FIND("/",N2145))</f>
        <v>video games</v>
      </c>
      <c r="S2145" s="10">
        <f>(((J2145/60)/60)/24)+DATE(1970,1,1)</f>
        <v>40332.886712962965</v>
      </c>
      <c r="T2145" s="10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>
        <f>E2146/L2146</f>
        <v>25.291666666666668</v>
      </c>
      <c r="Q2146" t="str">
        <f>LEFT(N2146,FIND("/",N2146)-1)</f>
        <v>games</v>
      </c>
      <c r="R2146" t="str">
        <f>RIGHT(N2146,LEN(N2146)-FIND("/",N2146))</f>
        <v>video games</v>
      </c>
      <c r="S2146" s="10">
        <f>(((J2146/60)/60)/24)+DATE(1970,1,1)</f>
        <v>41499.546759259261</v>
      </c>
      <c r="T2146" s="10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>
        <f>E2147/L2147</f>
        <v>51.292134831460672</v>
      </c>
      <c r="Q2147" t="str">
        <f>LEFT(N2147,FIND("/",N2147)-1)</f>
        <v>games</v>
      </c>
      <c r="R2147" t="str">
        <f>RIGHT(N2147,LEN(N2147)-FIND("/",N2147))</f>
        <v>video games</v>
      </c>
      <c r="S2147" s="10">
        <f>(((J2147/60)/60)/24)+DATE(1970,1,1)</f>
        <v>41575.237430555557</v>
      </c>
      <c r="T2147" s="10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>
        <f>E2148/L2148</f>
        <v>1</v>
      </c>
      <c r="Q2148" t="str">
        <f>LEFT(N2148,FIND("/",N2148)-1)</f>
        <v>games</v>
      </c>
      <c r="R2148" t="str">
        <f>RIGHT(N2148,LEN(N2148)-FIND("/",N2148))</f>
        <v>video games</v>
      </c>
      <c r="S2148" s="10">
        <f>(((J2148/60)/60)/24)+DATE(1970,1,1)</f>
        <v>42397.679513888885</v>
      </c>
      <c r="T2148" s="10">
        <f>(((I2148/60)/60)/24)+DATE(1970,1,1)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>
        <f>E2149/L2149</f>
        <v>49.381818181818183</v>
      </c>
      <c r="Q2149" t="str">
        <f>LEFT(N2149,FIND("/",N2149)-1)</f>
        <v>games</v>
      </c>
      <c r="R2149" t="str">
        <f>RIGHT(N2149,LEN(N2149)-FIND("/",N2149))</f>
        <v>video games</v>
      </c>
      <c r="S2149" s="10">
        <f>(((J2149/60)/60)/24)+DATE(1970,1,1)</f>
        <v>41927.295694444445</v>
      </c>
      <c r="T2149" s="10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>
        <f>E2150/L2150</f>
        <v>1</v>
      </c>
      <c r="Q2150" t="str">
        <f>LEFT(N2150,FIND("/",N2150)-1)</f>
        <v>games</v>
      </c>
      <c r="R2150" t="str">
        <f>RIGHT(N2150,LEN(N2150)-FIND("/",N2150))</f>
        <v>video games</v>
      </c>
      <c r="S2150" s="10">
        <f>(((J2150/60)/60)/24)+DATE(1970,1,1)</f>
        <v>42066.733587962968</v>
      </c>
      <c r="T2150" s="10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t="e">
        <f>E2151/L2151</f>
        <v>#DIV/0!</v>
      </c>
      <c r="Q2151" t="str">
        <f>LEFT(N2151,FIND("/",N2151)-1)</f>
        <v>games</v>
      </c>
      <c r="R2151" t="str">
        <f>RIGHT(N2151,LEN(N2151)-FIND("/",N2151))</f>
        <v>video games</v>
      </c>
      <c r="S2151" s="10">
        <f>(((J2151/60)/60)/24)+DATE(1970,1,1)</f>
        <v>40355.024953703702</v>
      </c>
      <c r="T2151" s="10">
        <f>(((I2151/60)/60)/24)+DATE(1970,1,1)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>
        <f>E2152/L2152</f>
        <v>101.25</v>
      </c>
      <c r="Q2152" t="str">
        <f>LEFT(N2152,FIND("/",N2152)-1)</f>
        <v>games</v>
      </c>
      <c r="R2152" t="str">
        <f>RIGHT(N2152,LEN(N2152)-FIND("/",N2152))</f>
        <v>video games</v>
      </c>
      <c r="S2152" s="10">
        <f>(((J2152/60)/60)/24)+DATE(1970,1,1)</f>
        <v>42534.284710648149</v>
      </c>
      <c r="T2152" s="10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>
        <f>E2153/L2153</f>
        <v>19.666666666666668</v>
      </c>
      <c r="Q2153" t="str">
        <f>LEFT(N2153,FIND("/",N2153)-1)</f>
        <v>games</v>
      </c>
      <c r="R2153" t="str">
        <f>RIGHT(N2153,LEN(N2153)-FIND("/",N2153))</f>
        <v>video games</v>
      </c>
      <c r="S2153" s="10">
        <f>(((J2153/60)/60)/24)+DATE(1970,1,1)</f>
        <v>42520.847384259265</v>
      </c>
      <c r="T2153" s="10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>
        <f>E2154/L2154</f>
        <v>12.5</v>
      </c>
      <c r="Q2154" t="str">
        <f>LEFT(N2154,FIND("/",N2154)-1)</f>
        <v>games</v>
      </c>
      <c r="R2154" t="str">
        <f>RIGHT(N2154,LEN(N2154)-FIND("/",N2154))</f>
        <v>video games</v>
      </c>
      <c r="S2154" s="10">
        <f>(((J2154/60)/60)/24)+DATE(1970,1,1)</f>
        <v>41683.832280092596</v>
      </c>
      <c r="T2154" s="10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>
        <f>E2155/L2155</f>
        <v>8.5</v>
      </c>
      <c r="Q2155" t="str">
        <f>LEFT(N2155,FIND("/",N2155)-1)</f>
        <v>games</v>
      </c>
      <c r="R2155" t="str">
        <f>RIGHT(N2155,LEN(N2155)-FIND("/",N2155))</f>
        <v>video games</v>
      </c>
      <c r="S2155" s="10">
        <f>(((J2155/60)/60)/24)+DATE(1970,1,1)</f>
        <v>41974.911087962959</v>
      </c>
      <c r="T2155" s="10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>
        <f>E2156/L2156</f>
        <v>1</v>
      </c>
      <c r="Q2156" t="str">
        <f>LEFT(N2156,FIND("/",N2156)-1)</f>
        <v>games</v>
      </c>
      <c r="R2156" t="str">
        <f>RIGHT(N2156,LEN(N2156)-FIND("/",N2156))</f>
        <v>video games</v>
      </c>
      <c r="S2156" s="10">
        <f>(((J2156/60)/60)/24)+DATE(1970,1,1)</f>
        <v>41647.632256944446</v>
      </c>
      <c r="T2156" s="10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>
        <f>E2157/L2157</f>
        <v>23</v>
      </c>
      <c r="Q2157" t="str">
        <f>LEFT(N2157,FIND("/",N2157)-1)</f>
        <v>games</v>
      </c>
      <c r="R2157" t="str">
        <f>RIGHT(N2157,LEN(N2157)-FIND("/",N2157))</f>
        <v>video games</v>
      </c>
      <c r="S2157" s="10">
        <f>(((J2157/60)/60)/24)+DATE(1970,1,1)</f>
        <v>42430.747511574074</v>
      </c>
      <c r="T2157" s="10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>
        <f>E2158/L2158</f>
        <v>17.987951807228917</v>
      </c>
      <c r="Q2158" t="str">
        <f>LEFT(N2158,FIND("/",N2158)-1)</f>
        <v>games</v>
      </c>
      <c r="R2158" t="str">
        <f>RIGHT(N2158,LEN(N2158)-FIND("/",N2158))</f>
        <v>video games</v>
      </c>
      <c r="S2158" s="10">
        <f>(((J2158/60)/60)/24)+DATE(1970,1,1)</f>
        <v>41488.85423611111</v>
      </c>
      <c r="T2158" s="10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>
        <f>E2159/L2159</f>
        <v>370.94736842105266</v>
      </c>
      <c r="Q2159" t="str">
        <f>LEFT(N2159,FIND("/",N2159)-1)</f>
        <v>games</v>
      </c>
      <c r="R2159" t="str">
        <f>RIGHT(N2159,LEN(N2159)-FIND("/",N2159))</f>
        <v>video games</v>
      </c>
      <c r="S2159" s="10">
        <f>(((J2159/60)/60)/24)+DATE(1970,1,1)</f>
        <v>42694.98128472222</v>
      </c>
      <c r="T2159" s="10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>
        <f>E2160/L2160</f>
        <v>63.569485530546629</v>
      </c>
      <c r="Q2160" t="str">
        <f>LEFT(N2160,FIND("/",N2160)-1)</f>
        <v>games</v>
      </c>
      <c r="R2160" t="str">
        <f>RIGHT(N2160,LEN(N2160)-FIND("/",N2160))</f>
        <v>video games</v>
      </c>
      <c r="S2160" s="10">
        <f>(((J2160/60)/60)/24)+DATE(1970,1,1)</f>
        <v>41264.853865740741</v>
      </c>
      <c r="T2160" s="10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>
        <f>E2161/L2161</f>
        <v>13</v>
      </c>
      <c r="Q2161" t="str">
        <f>LEFT(N2161,FIND("/",N2161)-1)</f>
        <v>games</v>
      </c>
      <c r="R2161" t="str">
        <f>RIGHT(N2161,LEN(N2161)-FIND("/",N2161))</f>
        <v>video games</v>
      </c>
      <c r="S2161" s="10">
        <f>(((J2161/60)/60)/24)+DATE(1970,1,1)</f>
        <v>40710.731180555551</v>
      </c>
      <c r="T2161" s="10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>
        <f>E2162/L2162</f>
        <v>5.3125</v>
      </c>
      <c r="Q2162" t="str">
        <f>LEFT(N2162,FIND("/",N2162)-1)</f>
        <v>games</v>
      </c>
      <c r="R2162" t="str">
        <f>RIGHT(N2162,LEN(N2162)-FIND("/",N2162))</f>
        <v>video games</v>
      </c>
      <c r="S2162" s="10">
        <f>(((J2162/60)/60)/24)+DATE(1970,1,1)</f>
        <v>41018.711863425924</v>
      </c>
      <c r="T2162" s="10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>
        <f>E2163/L2163</f>
        <v>35.615384615384613</v>
      </c>
      <c r="Q2163" t="str">
        <f>LEFT(N2163,FIND("/",N2163)-1)</f>
        <v>music</v>
      </c>
      <c r="R2163" t="str">
        <f>RIGHT(N2163,LEN(N2163)-FIND("/",N2163))</f>
        <v>rock</v>
      </c>
      <c r="S2163" s="10">
        <f>(((J2163/60)/60)/24)+DATE(1970,1,1)</f>
        <v>42240.852534722217</v>
      </c>
      <c r="T2163" s="10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>
        <f>E2164/L2164</f>
        <v>87.103448275862064</v>
      </c>
      <c r="Q2164" t="str">
        <f>LEFT(N2164,FIND("/",N2164)-1)</f>
        <v>music</v>
      </c>
      <c r="R2164" t="str">
        <f>RIGHT(N2164,LEN(N2164)-FIND("/",N2164))</f>
        <v>rock</v>
      </c>
      <c r="S2164" s="10">
        <f>(((J2164/60)/60)/24)+DATE(1970,1,1)</f>
        <v>41813.766099537039</v>
      </c>
      <c r="T2164" s="10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>
        <f>E2165/L2165</f>
        <v>75.11363636363636</v>
      </c>
      <c r="Q2165" t="str">
        <f>LEFT(N2165,FIND("/",N2165)-1)</f>
        <v>music</v>
      </c>
      <c r="R2165" t="str">
        <f>RIGHT(N2165,LEN(N2165)-FIND("/",N2165))</f>
        <v>rock</v>
      </c>
      <c r="S2165" s="10">
        <f>(((J2165/60)/60)/24)+DATE(1970,1,1)</f>
        <v>42111.899537037039</v>
      </c>
      <c r="T2165" s="10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>
        <f>E2166/L2166</f>
        <v>68.01204819277109</v>
      </c>
      <c r="Q2166" t="str">
        <f>LEFT(N2166,FIND("/",N2166)-1)</f>
        <v>music</v>
      </c>
      <c r="R2166" t="str">
        <f>RIGHT(N2166,LEN(N2166)-FIND("/",N2166))</f>
        <v>rock</v>
      </c>
      <c r="S2166" s="10">
        <f>(((J2166/60)/60)/24)+DATE(1970,1,1)</f>
        <v>42515.71775462963</v>
      </c>
      <c r="T2166" s="10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>
        <f>E2167/L2167</f>
        <v>29.623931623931625</v>
      </c>
      <c r="Q2167" t="str">
        <f>LEFT(N2167,FIND("/",N2167)-1)</f>
        <v>music</v>
      </c>
      <c r="R2167" t="str">
        <f>RIGHT(N2167,LEN(N2167)-FIND("/",N2167))</f>
        <v>rock</v>
      </c>
      <c r="S2167" s="10">
        <f>(((J2167/60)/60)/24)+DATE(1970,1,1)</f>
        <v>42438.667071759264</v>
      </c>
      <c r="T2167" s="10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>
        <f>E2168/L2168</f>
        <v>91.625</v>
      </c>
      <c r="Q2168" t="str">
        <f>LEFT(N2168,FIND("/",N2168)-1)</f>
        <v>music</v>
      </c>
      <c r="R2168" t="str">
        <f>RIGHT(N2168,LEN(N2168)-FIND("/",N2168))</f>
        <v>rock</v>
      </c>
      <c r="S2168" s="10">
        <f>(((J2168/60)/60)/24)+DATE(1970,1,1)</f>
        <v>41933.838171296295</v>
      </c>
      <c r="T2168" s="10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>
        <f>E2169/L2169</f>
        <v>22.5</v>
      </c>
      <c r="Q2169" t="str">
        <f>LEFT(N2169,FIND("/",N2169)-1)</f>
        <v>music</v>
      </c>
      <c r="R2169" t="str">
        <f>RIGHT(N2169,LEN(N2169)-FIND("/",N2169))</f>
        <v>rock</v>
      </c>
      <c r="S2169" s="10">
        <f>(((J2169/60)/60)/24)+DATE(1970,1,1)</f>
        <v>41153.066400462965</v>
      </c>
      <c r="T2169" s="10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>
        <f>E2170/L2170</f>
        <v>64.366735294117646</v>
      </c>
      <c r="Q2170" t="str">
        <f>LEFT(N2170,FIND("/",N2170)-1)</f>
        <v>music</v>
      </c>
      <c r="R2170" t="str">
        <f>RIGHT(N2170,LEN(N2170)-FIND("/",N2170))</f>
        <v>rock</v>
      </c>
      <c r="S2170" s="10">
        <f>(((J2170/60)/60)/24)+DATE(1970,1,1)</f>
        <v>42745.600243055553</v>
      </c>
      <c r="T2170" s="10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>
        <f>E2171/L2171</f>
        <v>21.857142857142858</v>
      </c>
      <c r="Q2171" t="str">
        <f>LEFT(N2171,FIND("/",N2171)-1)</f>
        <v>music</v>
      </c>
      <c r="R2171" t="str">
        <f>RIGHT(N2171,LEN(N2171)-FIND("/",N2171))</f>
        <v>rock</v>
      </c>
      <c r="S2171" s="10">
        <f>(((J2171/60)/60)/24)+DATE(1970,1,1)</f>
        <v>42793.700821759259</v>
      </c>
      <c r="T2171" s="10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>
        <f>E2172/L2172</f>
        <v>33.315789473684212</v>
      </c>
      <c r="Q2172" t="str">
        <f>LEFT(N2172,FIND("/",N2172)-1)</f>
        <v>music</v>
      </c>
      <c r="R2172" t="str">
        <f>RIGHT(N2172,LEN(N2172)-FIND("/",N2172))</f>
        <v>rock</v>
      </c>
      <c r="S2172" s="10">
        <f>(((J2172/60)/60)/24)+DATE(1970,1,1)</f>
        <v>42198.750254629631</v>
      </c>
      <c r="T2172" s="10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>
        <f>E2173/L2173</f>
        <v>90.276595744680847</v>
      </c>
      <c r="Q2173" t="str">
        <f>LEFT(N2173,FIND("/",N2173)-1)</f>
        <v>music</v>
      </c>
      <c r="R2173" t="str">
        <f>RIGHT(N2173,LEN(N2173)-FIND("/",N2173))</f>
        <v>rock</v>
      </c>
      <c r="S2173" s="10">
        <f>(((J2173/60)/60)/24)+DATE(1970,1,1)</f>
        <v>42141.95711805555</v>
      </c>
      <c r="T2173" s="10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>
        <f>E2174/L2174</f>
        <v>76.92307692307692</v>
      </c>
      <c r="Q2174" t="str">
        <f>LEFT(N2174,FIND("/",N2174)-1)</f>
        <v>music</v>
      </c>
      <c r="R2174" t="str">
        <f>RIGHT(N2174,LEN(N2174)-FIND("/",N2174))</f>
        <v>rock</v>
      </c>
      <c r="S2174" s="10">
        <f>(((J2174/60)/60)/24)+DATE(1970,1,1)</f>
        <v>42082.580092592587</v>
      </c>
      <c r="T2174" s="10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>
        <f>E2175/L2175</f>
        <v>59.233333333333334</v>
      </c>
      <c r="Q2175" t="str">
        <f>LEFT(N2175,FIND("/",N2175)-1)</f>
        <v>music</v>
      </c>
      <c r="R2175" t="str">
        <f>RIGHT(N2175,LEN(N2175)-FIND("/",N2175))</f>
        <v>rock</v>
      </c>
      <c r="S2175" s="10">
        <f>(((J2175/60)/60)/24)+DATE(1970,1,1)</f>
        <v>41495.692627314813</v>
      </c>
      <c r="T2175" s="10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>
        <f>E2176/L2176</f>
        <v>65.38095238095238</v>
      </c>
      <c r="Q2176" t="str">
        <f>LEFT(N2176,FIND("/",N2176)-1)</f>
        <v>music</v>
      </c>
      <c r="R2176" t="str">
        <f>RIGHT(N2176,LEN(N2176)-FIND("/",N2176))</f>
        <v>rock</v>
      </c>
      <c r="S2176" s="10">
        <f>(((J2176/60)/60)/24)+DATE(1970,1,1)</f>
        <v>42465.542905092589</v>
      </c>
      <c r="T2176" s="10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>
        <f>E2177/L2177</f>
        <v>67.307692307692307</v>
      </c>
      <c r="Q2177" t="str">
        <f>LEFT(N2177,FIND("/",N2177)-1)</f>
        <v>music</v>
      </c>
      <c r="R2177" t="str">
        <f>RIGHT(N2177,LEN(N2177)-FIND("/",N2177))</f>
        <v>rock</v>
      </c>
      <c r="S2177" s="10">
        <f>(((J2177/60)/60)/24)+DATE(1970,1,1)</f>
        <v>42565.009097222224</v>
      </c>
      <c r="T2177" s="10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>
        <f>E2178/L2178</f>
        <v>88.74647887323944</v>
      </c>
      <c r="Q2178" t="str">
        <f>LEFT(N2178,FIND("/",N2178)-1)</f>
        <v>music</v>
      </c>
      <c r="R2178" t="str">
        <f>RIGHT(N2178,LEN(N2178)-FIND("/",N2178))</f>
        <v>rock</v>
      </c>
      <c r="S2178" s="10">
        <f>(((J2178/60)/60)/24)+DATE(1970,1,1)</f>
        <v>42096.633206018523</v>
      </c>
      <c r="T2178" s="10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>
        <f>E2179/L2179</f>
        <v>65.868421052631575</v>
      </c>
      <c r="Q2179" t="str">
        <f>LEFT(N2179,FIND("/",N2179)-1)</f>
        <v>music</v>
      </c>
      <c r="R2179" t="str">
        <f>RIGHT(N2179,LEN(N2179)-FIND("/",N2179))</f>
        <v>rock</v>
      </c>
      <c r="S2179" s="10">
        <f>(((J2179/60)/60)/24)+DATE(1970,1,1)</f>
        <v>42502.250775462962</v>
      </c>
      <c r="T2179" s="10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>
        <f>E2180/L2180</f>
        <v>40.349243306169967</v>
      </c>
      <c r="Q2180" t="str">
        <f>LEFT(N2180,FIND("/",N2180)-1)</f>
        <v>music</v>
      </c>
      <c r="R2180" t="str">
        <f>RIGHT(N2180,LEN(N2180)-FIND("/",N2180))</f>
        <v>rock</v>
      </c>
      <c r="S2180" s="10">
        <f>(((J2180/60)/60)/24)+DATE(1970,1,1)</f>
        <v>42723.63653935185</v>
      </c>
      <c r="T2180" s="10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>
        <f>E2181/L2181</f>
        <v>76.857142857142861</v>
      </c>
      <c r="Q2181" t="str">
        <f>LEFT(N2181,FIND("/",N2181)-1)</f>
        <v>music</v>
      </c>
      <c r="R2181" t="str">
        <f>RIGHT(N2181,LEN(N2181)-FIND("/",N2181))</f>
        <v>rock</v>
      </c>
      <c r="S2181" s="10">
        <f>(((J2181/60)/60)/24)+DATE(1970,1,1)</f>
        <v>42075.171203703707</v>
      </c>
      <c r="T2181" s="10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>
        <f>E2182/L2182</f>
        <v>68.707820512820518</v>
      </c>
      <c r="Q2182" t="str">
        <f>LEFT(N2182,FIND("/",N2182)-1)</f>
        <v>music</v>
      </c>
      <c r="R2182" t="str">
        <f>RIGHT(N2182,LEN(N2182)-FIND("/",N2182))</f>
        <v>rock</v>
      </c>
      <c r="S2182" s="10">
        <f>(((J2182/60)/60)/24)+DATE(1970,1,1)</f>
        <v>42279.669768518521</v>
      </c>
      <c r="T2182" s="10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>
        <f>E2183/L2183</f>
        <v>57.773584905660378</v>
      </c>
      <c r="Q2183" t="str">
        <f>LEFT(N2183,FIND("/",N2183)-1)</f>
        <v>games</v>
      </c>
      <c r="R2183" t="str">
        <f>RIGHT(N2183,LEN(N2183)-FIND("/",N2183))</f>
        <v>tabletop games</v>
      </c>
      <c r="S2183" s="10">
        <f>(((J2183/60)/60)/24)+DATE(1970,1,1)</f>
        <v>42773.005243055552</v>
      </c>
      <c r="T2183" s="10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>
        <f>E2184/L2184</f>
        <v>44.171348314606739</v>
      </c>
      <c r="Q2184" t="str">
        <f>LEFT(N2184,FIND("/",N2184)-1)</f>
        <v>games</v>
      </c>
      <c r="R2184" t="str">
        <f>RIGHT(N2184,LEN(N2184)-FIND("/",N2184))</f>
        <v>tabletop games</v>
      </c>
      <c r="S2184" s="10">
        <f>(((J2184/60)/60)/24)+DATE(1970,1,1)</f>
        <v>41879.900752314818</v>
      </c>
      <c r="T2184" s="10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>
        <f>E2185/L2185</f>
        <v>31.566308243727597</v>
      </c>
      <c r="Q2185" t="str">
        <f>LEFT(N2185,FIND("/",N2185)-1)</f>
        <v>games</v>
      </c>
      <c r="R2185" t="str">
        <f>RIGHT(N2185,LEN(N2185)-FIND("/",N2185))</f>
        <v>tabletop games</v>
      </c>
      <c r="S2185" s="10">
        <f>(((J2185/60)/60)/24)+DATE(1970,1,1)</f>
        <v>42745.365474537044</v>
      </c>
      <c r="T2185" s="10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>
        <f>E2186/L2186</f>
        <v>107.04511278195488</v>
      </c>
      <c r="Q2186" t="str">
        <f>LEFT(N2186,FIND("/",N2186)-1)</f>
        <v>games</v>
      </c>
      <c r="R2186" t="str">
        <f>RIGHT(N2186,LEN(N2186)-FIND("/",N2186))</f>
        <v>tabletop games</v>
      </c>
      <c r="S2186" s="10">
        <f>(((J2186/60)/60)/24)+DATE(1970,1,1)</f>
        <v>42380.690289351856</v>
      </c>
      <c r="T2186" s="10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>
        <f>E2187/L2187</f>
        <v>149.03451043338683</v>
      </c>
      <c r="Q2187" t="str">
        <f>LEFT(N2187,FIND("/",N2187)-1)</f>
        <v>games</v>
      </c>
      <c r="R2187" t="str">
        <f>RIGHT(N2187,LEN(N2187)-FIND("/",N2187))</f>
        <v>tabletop games</v>
      </c>
      <c r="S2187" s="10">
        <f>(((J2187/60)/60)/24)+DATE(1970,1,1)</f>
        <v>41319.349988425929</v>
      </c>
      <c r="T2187" s="10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>
        <f>E2188/L2188</f>
        <v>55.956632653061227</v>
      </c>
      <c r="Q2188" t="str">
        <f>LEFT(N2188,FIND("/",N2188)-1)</f>
        <v>games</v>
      </c>
      <c r="R2188" t="str">
        <f>RIGHT(N2188,LEN(N2188)-FIND("/",N2188))</f>
        <v>tabletop games</v>
      </c>
      <c r="S2188" s="10">
        <f>(((J2188/60)/60)/24)+DATE(1970,1,1)</f>
        <v>42583.615081018521</v>
      </c>
      <c r="T2188" s="10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>
        <f>E2189/L2189</f>
        <v>56.970381807973048</v>
      </c>
      <c r="Q2189" t="str">
        <f>LEFT(N2189,FIND("/",N2189)-1)</f>
        <v>games</v>
      </c>
      <c r="R2189" t="str">
        <f>RIGHT(N2189,LEN(N2189)-FIND("/",N2189))</f>
        <v>tabletop games</v>
      </c>
      <c r="S2189" s="10">
        <f>(((J2189/60)/60)/24)+DATE(1970,1,1)</f>
        <v>42068.209097222221</v>
      </c>
      <c r="T2189" s="10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>
        <f>E2190/L2190</f>
        <v>44.056420233463037</v>
      </c>
      <c r="Q2190" t="str">
        <f>LEFT(N2190,FIND("/",N2190)-1)</f>
        <v>games</v>
      </c>
      <c r="R2190" t="str">
        <f>RIGHT(N2190,LEN(N2190)-FIND("/",N2190))</f>
        <v>tabletop games</v>
      </c>
      <c r="S2190" s="10">
        <f>(((J2190/60)/60)/24)+DATE(1970,1,1)</f>
        <v>42633.586122685185</v>
      </c>
      <c r="T2190" s="10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>
        <f>E2191/L2191</f>
        <v>68.625</v>
      </c>
      <c r="Q2191" t="str">
        <f>LEFT(N2191,FIND("/",N2191)-1)</f>
        <v>games</v>
      </c>
      <c r="R2191" t="str">
        <f>RIGHT(N2191,LEN(N2191)-FIND("/",N2191))</f>
        <v>tabletop games</v>
      </c>
      <c r="S2191" s="10">
        <f>(((J2191/60)/60)/24)+DATE(1970,1,1)</f>
        <v>42467.788194444445</v>
      </c>
      <c r="T2191" s="10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>
        <f>E2192/L2192</f>
        <v>65.318435754189949</v>
      </c>
      <c r="Q2192" t="str">
        <f>LEFT(N2192,FIND("/",N2192)-1)</f>
        <v>games</v>
      </c>
      <c r="R2192" t="str">
        <f>RIGHT(N2192,LEN(N2192)-FIND("/",N2192))</f>
        <v>tabletop games</v>
      </c>
      <c r="S2192" s="10">
        <f>(((J2192/60)/60)/24)+DATE(1970,1,1)</f>
        <v>42417.625046296293</v>
      </c>
      <c r="T2192" s="10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>
        <f>E2193/L2193</f>
        <v>35.92</v>
      </c>
      <c r="Q2193" t="str">
        <f>LEFT(N2193,FIND("/",N2193)-1)</f>
        <v>games</v>
      </c>
      <c r="R2193" t="str">
        <f>RIGHT(N2193,LEN(N2193)-FIND("/",N2193))</f>
        <v>tabletop games</v>
      </c>
      <c r="S2193" s="10">
        <f>(((J2193/60)/60)/24)+DATE(1970,1,1)</f>
        <v>42768.833645833336</v>
      </c>
      <c r="T2193" s="10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>
        <f>E2194/L2194</f>
        <v>40.070667078443485</v>
      </c>
      <c r="Q2194" t="str">
        <f>LEFT(N2194,FIND("/",N2194)-1)</f>
        <v>games</v>
      </c>
      <c r="R2194" t="str">
        <f>RIGHT(N2194,LEN(N2194)-FIND("/",N2194))</f>
        <v>tabletop games</v>
      </c>
      <c r="S2194" s="10">
        <f>(((J2194/60)/60)/24)+DATE(1970,1,1)</f>
        <v>42691.8512037037</v>
      </c>
      <c r="T2194" s="10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>
        <f>E2195/L2195</f>
        <v>75.647714604236342</v>
      </c>
      <c r="Q2195" t="str">
        <f>LEFT(N2195,FIND("/",N2195)-1)</f>
        <v>games</v>
      </c>
      <c r="R2195" t="str">
        <f>RIGHT(N2195,LEN(N2195)-FIND("/",N2195))</f>
        <v>tabletop games</v>
      </c>
      <c r="S2195" s="10">
        <f>(((J2195/60)/60)/24)+DATE(1970,1,1)</f>
        <v>42664.405925925923</v>
      </c>
      <c r="T2195" s="10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>
        <f>E2196/L2196</f>
        <v>61.203872437357631</v>
      </c>
      <c r="Q2196" t="str">
        <f>LEFT(N2196,FIND("/",N2196)-1)</f>
        <v>games</v>
      </c>
      <c r="R2196" t="str">
        <f>RIGHT(N2196,LEN(N2196)-FIND("/",N2196))</f>
        <v>tabletop games</v>
      </c>
      <c r="S2196" s="10">
        <f>(((J2196/60)/60)/24)+DATE(1970,1,1)</f>
        <v>42425.757986111115</v>
      </c>
      <c r="T2196" s="10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>
        <f>E2197/L2197</f>
        <v>48.130434782608695</v>
      </c>
      <c r="Q2197" t="str">
        <f>LEFT(N2197,FIND("/",N2197)-1)</f>
        <v>games</v>
      </c>
      <c r="R2197" t="str">
        <f>RIGHT(N2197,LEN(N2197)-FIND("/",N2197))</f>
        <v>tabletop games</v>
      </c>
      <c r="S2197" s="10">
        <f>(((J2197/60)/60)/24)+DATE(1970,1,1)</f>
        <v>42197.771990740745</v>
      </c>
      <c r="T2197" s="10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>
        <f>E2198/L2198</f>
        <v>68.106837606837601</v>
      </c>
      <c r="Q2198" t="str">
        <f>LEFT(N2198,FIND("/",N2198)-1)</f>
        <v>games</v>
      </c>
      <c r="R2198" t="str">
        <f>RIGHT(N2198,LEN(N2198)-FIND("/",N2198))</f>
        <v>tabletop games</v>
      </c>
      <c r="S2198" s="10">
        <f>(((J2198/60)/60)/24)+DATE(1970,1,1)</f>
        <v>42675.487291666665</v>
      </c>
      <c r="T2198" s="10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>
        <f>E2199/L2199</f>
        <v>65.891300230946882</v>
      </c>
      <c r="Q2199" t="str">
        <f>LEFT(N2199,FIND("/",N2199)-1)</f>
        <v>games</v>
      </c>
      <c r="R2199" t="str">
        <f>RIGHT(N2199,LEN(N2199)-FIND("/",N2199))</f>
        <v>tabletop games</v>
      </c>
      <c r="S2199" s="10">
        <f>(((J2199/60)/60)/24)+DATE(1970,1,1)</f>
        <v>42033.584016203706</v>
      </c>
      <c r="T2199" s="10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>
        <f>E2200/L2200</f>
        <v>81.654377880184327</v>
      </c>
      <c r="Q2200" t="str">
        <f>LEFT(N2200,FIND("/",N2200)-1)</f>
        <v>games</v>
      </c>
      <c r="R2200" t="str">
        <f>RIGHT(N2200,LEN(N2200)-FIND("/",N2200))</f>
        <v>tabletop games</v>
      </c>
      <c r="S2200" s="10">
        <f>(((J2200/60)/60)/24)+DATE(1970,1,1)</f>
        <v>42292.513888888891</v>
      </c>
      <c r="T2200" s="10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>
        <f>E2201/L2201</f>
        <v>52.701195219123505</v>
      </c>
      <c r="Q2201" t="str">
        <f>LEFT(N2201,FIND("/",N2201)-1)</f>
        <v>games</v>
      </c>
      <c r="R2201" t="str">
        <f>RIGHT(N2201,LEN(N2201)-FIND("/",N2201))</f>
        <v>tabletop games</v>
      </c>
      <c r="S2201" s="10">
        <f>(((J2201/60)/60)/24)+DATE(1970,1,1)</f>
        <v>42262.416643518518</v>
      </c>
      <c r="T2201" s="10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>
        <f>E2202/L2202</f>
        <v>41.228136882129277</v>
      </c>
      <c r="Q2202" t="str">
        <f>LEFT(N2202,FIND("/",N2202)-1)</f>
        <v>games</v>
      </c>
      <c r="R2202" t="str">
        <f>RIGHT(N2202,LEN(N2202)-FIND("/",N2202))</f>
        <v>tabletop games</v>
      </c>
      <c r="S2202" s="10">
        <f>(((J2202/60)/60)/24)+DATE(1970,1,1)</f>
        <v>42163.625787037032</v>
      </c>
      <c r="T2202" s="10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>
        <f>E2203/L2203</f>
        <v>15.035357142857142</v>
      </c>
      <c r="Q2203" t="str">
        <f>LEFT(N2203,FIND("/",N2203)-1)</f>
        <v>music</v>
      </c>
      <c r="R2203" t="str">
        <f>RIGHT(N2203,LEN(N2203)-FIND("/",N2203))</f>
        <v>electronic music</v>
      </c>
      <c r="S2203" s="10">
        <f>(((J2203/60)/60)/24)+DATE(1970,1,1)</f>
        <v>41276.846817129634</v>
      </c>
      <c r="T2203" s="10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>
        <f>E2204/L2204</f>
        <v>39.066920943134534</v>
      </c>
      <c r="Q2204" t="str">
        <f>LEFT(N2204,FIND("/",N2204)-1)</f>
        <v>music</v>
      </c>
      <c r="R2204" t="str">
        <f>RIGHT(N2204,LEN(N2204)-FIND("/",N2204))</f>
        <v>electronic music</v>
      </c>
      <c r="S2204" s="10">
        <f>(((J2204/60)/60)/24)+DATE(1970,1,1)</f>
        <v>41184.849166666667</v>
      </c>
      <c r="T2204" s="10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>
        <f>E2205/L2205</f>
        <v>43.82</v>
      </c>
      <c r="Q2205" t="str">
        <f>LEFT(N2205,FIND("/",N2205)-1)</f>
        <v>music</v>
      </c>
      <c r="R2205" t="str">
        <f>RIGHT(N2205,LEN(N2205)-FIND("/",N2205))</f>
        <v>electronic music</v>
      </c>
      <c r="S2205" s="10">
        <f>(((J2205/60)/60)/24)+DATE(1970,1,1)</f>
        <v>42241.85974537037</v>
      </c>
      <c r="T2205" s="10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>
        <f>E2206/L2206</f>
        <v>27.301369863013697</v>
      </c>
      <c r="Q2206" t="str">
        <f>LEFT(N2206,FIND("/",N2206)-1)</f>
        <v>music</v>
      </c>
      <c r="R2206" t="str">
        <f>RIGHT(N2206,LEN(N2206)-FIND("/",N2206))</f>
        <v>electronic music</v>
      </c>
      <c r="S2206" s="10">
        <f>(((J2206/60)/60)/24)+DATE(1970,1,1)</f>
        <v>41312.311562499999</v>
      </c>
      <c r="T2206" s="10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>
        <f>E2207/L2207</f>
        <v>42.222222222222221</v>
      </c>
      <c r="Q2207" t="str">
        <f>LEFT(N2207,FIND("/",N2207)-1)</f>
        <v>music</v>
      </c>
      <c r="R2207" t="str">
        <f>RIGHT(N2207,LEN(N2207)-FIND("/",N2207))</f>
        <v>electronic music</v>
      </c>
      <c r="S2207" s="10">
        <f>(((J2207/60)/60)/24)+DATE(1970,1,1)</f>
        <v>41031.82163194444</v>
      </c>
      <c r="T2207" s="10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>
        <f>E2208/L2208</f>
        <v>33.235294117647058</v>
      </c>
      <c r="Q2208" t="str">
        <f>LEFT(N2208,FIND("/",N2208)-1)</f>
        <v>music</v>
      </c>
      <c r="R2208" t="str">
        <f>RIGHT(N2208,LEN(N2208)-FIND("/",N2208))</f>
        <v>electronic music</v>
      </c>
      <c r="S2208" s="10">
        <f>(((J2208/60)/60)/24)+DATE(1970,1,1)</f>
        <v>40997.257222222222</v>
      </c>
      <c r="T2208" s="10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>
        <f>E2209/L2209</f>
        <v>285.71428571428572</v>
      </c>
      <c r="Q2209" t="str">
        <f>LEFT(N2209,FIND("/",N2209)-1)</f>
        <v>music</v>
      </c>
      <c r="R2209" t="str">
        <f>RIGHT(N2209,LEN(N2209)-FIND("/",N2209))</f>
        <v>electronic music</v>
      </c>
      <c r="S2209" s="10">
        <f>(((J2209/60)/60)/24)+DATE(1970,1,1)</f>
        <v>41564.194131944445</v>
      </c>
      <c r="T2209" s="10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>
        <f>E2210/L2210</f>
        <v>42.333333333333336</v>
      </c>
      <c r="Q2210" t="str">
        <f>LEFT(N2210,FIND("/",N2210)-1)</f>
        <v>music</v>
      </c>
      <c r="R2210" t="str">
        <f>RIGHT(N2210,LEN(N2210)-FIND("/",N2210))</f>
        <v>electronic music</v>
      </c>
      <c r="S2210" s="10">
        <f>(((J2210/60)/60)/24)+DATE(1970,1,1)</f>
        <v>40946.882245370369</v>
      </c>
      <c r="T2210" s="10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>
        <f>E2211/L2211</f>
        <v>50.266666666666666</v>
      </c>
      <c r="Q2211" t="str">
        <f>LEFT(N2211,FIND("/",N2211)-1)</f>
        <v>music</v>
      </c>
      <c r="R2211" t="str">
        <f>RIGHT(N2211,LEN(N2211)-FIND("/",N2211))</f>
        <v>electronic music</v>
      </c>
      <c r="S2211" s="10">
        <f>(((J2211/60)/60)/24)+DATE(1970,1,1)</f>
        <v>41732.479675925926</v>
      </c>
      <c r="T2211" s="10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>
        <f>E2212/L2212</f>
        <v>61.902777777777779</v>
      </c>
      <c r="Q2212" t="str">
        <f>LEFT(N2212,FIND("/",N2212)-1)</f>
        <v>music</v>
      </c>
      <c r="R2212" t="str">
        <f>RIGHT(N2212,LEN(N2212)-FIND("/",N2212))</f>
        <v>electronic music</v>
      </c>
      <c r="S2212" s="10">
        <f>(((J2212/60)/60)/24)+DATE(1970,1,1)</f>
        <v>40956.066087962965</v>
      </c>
      <c r="T2212" s="10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>
        <f>E2213/L2213</f>
        <v>40.75</v>
      </c>
      <c r="Q2213" t="str">
        <f>LEFT(N2213,FIND("/",N2213)-1)</f>
        <v>music</v>
      </c>
      <c r="R2213" t="str">
        <f>RIGHT(N2213,LEN(N2213)-FIND("/",N2213))</f>
        <v>electronic music</v>
      </c>
      <c r="S2213" s="10">
        <f>(((J2213/60)/60)/24)+DATE(1970,1,1)</f>
        <v>41716.785011574073</v>
      </c>
      <c r="T2213" s="10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>
        <f>E2214/L2214</f>
        <v>55.796747967479675</v>
      </c>
      <c r="Q2214" t="str">
        <f>LEFT(N2214,FIND("/",N2214)-1)</f>
        <v>music</v>
      </c>
      <c r="R2214" t="str">
        <f>RIGHT(N2214,LEN(N2214)-FIND("/",N2214))</f>
        <v>electronic music</v>
      </c>
      <c r="S2214" s="10">
        <f>(((J2214/60)/60)/24)+DATE(1970,1,1)</f>
        <v>41548.747418981482</v>
      </c>
      <c r="T2214" s="10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>
        <f>E2215/L2215</f>
        <v>10</v>
      </c>
      <c r="Q2215" t="str">
        <f>LEFT(N2215,FIND("/",N2215)-1)</f>
        <v>music</v>
      </c>
      <c r="R2215" t="str">
        <f>RIGHT(N2215,LEN(N2215)-FIND("/",N2215))</f>
        <v>electronic music</v>
      </c>
      <c r="S2215" s="10">
        <f>(((J2215/60)/60)/24)+DATE(1970,1,1)</f>
        <v>42109.826145833329</v>
      </c>
      <c r="T2215" s="10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>
        <f>E2216/L2216</f>
        <v>73.125416666666666</v>
      </c>
      <c r="Q2216" t="str">
        <f>LEFT(N2216,FIND("/",N2216)-1)</f>
        <v>music</v>
      </c>
      <c r="R2216" t="str">
        <f>RIGHT(N2216,LEN(N2216)-FIND("/",N2216))</f>
        <v>electronic music</v>
      </c>
      <c r="S2216" s="10">
        <f>(((J2216/60)/60)/24)+DATE(1970,1,1)</f>
        <v>41646.792222222226</v>
      </c>
      <c r="T2216" s="10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>
        <f>E2217/L2217</f>
        <v>26.060606060606062</v>
      </c>
      <c r="Q2217" t="str">
        <f>LEFT(N2217,FIND("/",N2217)-1)</f>
        <v>music</v>
      </c>
      <c r="R2217" t="str">
        <f>RIGHT(N2217,LEN(N2217)-FIND("/",N2217))</f>
        <v>electronic music</v>
      </c>
      <c r="S2217" s="10">
        <f>(((J2217/60)/60)/24)+DATE(1970,1,1)</f>
        <v>40958.717268518521</v>
      </c>
      <c r="T2217" s="10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>
        <f>E2218/L2218</f>
        <v>22.642857142857142</v>
      </c>
      <c r="Q2218" t="str">
        <f>LEFT(N2218,FIND("/",N2218)-1)</f>
        <v>music</v>
      </c>
      <c r="R2218" t="str">
        <f>RIGHT(N2218,LEN(N2218)-FIND("/",N2218))</f>
        <v>electronic music</v>
      </c>
      <c r="S2218" s="10">
        <f>(((J2218/60)/60)/24)+DATE(1970,1,1)</f>
        <v>42194.751678240747</v>
      </c>
      <c r="T2218" s="10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>
        <f>E2219/L2219</f>
        <v>47.222222222222221</v>
      </c>
      <c r="Q2219" t="str">
        <f>LEFT(N2219,FIND("/",N2219)-1)</f>
        <v>music</v>
      </c>
      <c r="R2219" t="str">
        <f>RIGHT(N2219,LEN(N2219)-FIND("/",N2219))</f>
        <v>electronic music</v>
      </c>
      <c r="S2219" s="10">
        <f>(((J2219/60)/60)/24)+DATE(1970,1,1)</f>
        <v>42299.776770833334</v>
      </c>
      <c r="T2219" s="10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>
        <f>E2220/L2220</f>
        <v>32.324473684210524</v>
      </c>
      <c r="Q2220" t="str">
        <f>LEFT(N2220,FIND("/",N2220)-1)</f>
        <v>music</v>
      </c>
      <c r="R2220" t="str">
        <f>RIGHT(N2220,LEN(N2220)-FIND("/",N2220))</f>
        <v>electronic music</v>
      </c>
      <c r="S2220" s="10">
        <f>(((J2220/60)/60)/24)+DATE(1970,1,1)</f>
        <v>41127.812303240738</v>
      </c>
      <c r="T2220" s="10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>
        <f>E2221/L2221</f>
        <v>53.421052631578945</v>
      </c>
      <c r="Q2221" t="str">
        <f>LEFT(N2221,FIND("/",N2221)-1)</f>
        <v>music</v>
      </c>
      <c r="R2221" t="str">
        <f>RIGHT(N2221,LEN(N2221)-FIND("/",N2221))</f>
        <v>electronic music</v>
      </c>
      <c r="S2221" s="10">
        <f>(((J2221/60)/60)/24)+DATE(1970,1,1)</f>
        <v>42205.718888888892</v>
      </c>
      <c r="T2221" s="10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>
        <f>E2222/L2222</f>
        <v>51.304347826086953</v>
      </c>
      <c r="Q2222" t="str">
        <f>LEFT(N2222,FIND("/",N2222)-1)</f>
        <v>music</v>
      </c>
      <c r="R2222" t="str">
        <f>RIGHT(N2222,LEN(N2222)-FIND("/",N2222))</f>
        <v>electronic music</v>
      </c>
      <c r="S2222" s="10">
        <f>(((J2222/60)/60)/24)+DATE(1970,1,1)</f>
        <v>41452.060601851852</v>
      </c>
      <c r="T2222" s="10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>
        <f>E2223/L2223</f>
        <v>37.197247706422019</v>
      </c>
      <c r="Q2223" t="str">
        <f>LEFT(N2223,FIND("/",N2223)-1)</f>
        <v>games</v>
      </c>
      <c r="R2223" t="str">
        <f>RIGHT(N2223,LEN(N2223)-FIND("/",N2223))</f>
        <v>tabletop games</v>
      </c>
      <c r="S2223" s="10">
        <f>(((J2223/60)/60)/24)+DATE(1970,1,1)</f>
        <v>42452.666770833333</v>
      </c>
      <c r="T2223" s="10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>
        <f>E2224/L2224</f>
        <v>27.1</v>
      </c>
      <c r="Q2224" t="str">
        <f>LEFT(N2224,FIND("/",N2224)-1)</f>
        <v>games</v>
      </c>
      <c r="R2224" t="str">
        <f>RIGHT(N2224,LEN(N2224)-FIND("/",N2224))</f>
        <v>tabletop games</v>
      </c>
      <c r="S2224" s="10">
        <f>(((J2224/60)/60)/24)+DATE(1970,1,1)</f>
        <v>40906.787581018521</v>
      </c>
      <c r="T2224" s="10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>
        <f>E2225/L2225</f>
        <v>206.31</v>
      </c>
      <c r="Q2225" t="str">
        <f>LEFT(N2225,FIND("/",N2225)-1)</f>
        <v>games</v>
      </c>
      <c r="R2225" t="str">
        <f>RIGHT(N2225,LEN(N2225)-FIND("/",N2225))</f>
        <v>tabletop games</v>
      </c>
      <c r="S2225" s="10">
        <f>(((J2225/60)/60)/24)+DATE(1970,1,1)</f>
        <v>42152.640833333338</v>
      </c>
      <c r="T2225" s="10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>
        <f>E2226/L2226</f>
        <v>82.145270270270274</v>
      </c>
      <c r="Q2226" t="str">
        <f>LEFT(N2226,FIND("/",N2226)-1)</f>
        <v>games</v>
      </c>
      <c r="R2226" t="str">
        <f>RIGHT(N2226,LEN(N2226)-FIND("/",N2226))</f>
        <v>tabletop games</v>
      </c>
      <c r="S2226" s="10">
        <f>(((J2226/60)/60)/24)+DATE(1970,1,1)</f>
        <v>42644.667534722219</v>
      </c>
      <c r="T2226" s="10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>
        <f>E2227/L2227</f>
        <v>164.79651993355483</v>
      </c>
      <c r="Q2227" t="str">
        <f>LEFT(N2227,FIND("/",N2227)-1)</f>
        <v>games</v>
      </c>
      <c r="R2227" t="str">
        <f>RIGHT(N2227,LEN(N2227)-FIND("/",N2227))</f>
        <v>tabletop games</v>
      </c>
      <c r="S2227" s="10">
        <f>(((J2227/60)/60)/24)+DATE(1970,1,1)</f>
        <v>41873.79184027778</v>
      </c>
      <c r="T2227" s="10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>
        <f>E2228/L2228</f>
        <v>60.820280373831778</v>
      </c>
      <c r="Q2228" t="str">
        <f>LEFT(N2228,FIND("/",N2228)-1)</f>
        <v>games</v>
      </c>
      <c r="R2228" t="str">
        <f>RIGHT(N2228,LEN(N2228)-FIND("/",N2228))</f>
        <v>tabletop games</v>
      </c>
      <c r="S2228" s="10">
        <f>(((J2228/60)/60)/24)+DATE(1970,1,1)</f>
        <v>42381.79886574074</v>
      </c>
      <c r="T2228" s="10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>
        <f>E2229/L2229</f>
        <v>67.970099667774093</v>
      </c>
      <c r="Q2229" t="str">
        <f>LEFT(N2229,FIND("/",N2229)-1)</f>
        <v>games</v>
      </c>
      <c r="R2229" t="str">
        <f>RIGHT(N2229,LEN(N2229)-FIND("/",N2229))</f>
        <v>tabletop games</v>
      </c>
      <c r="S2229" s="10">
        <f>(((J2229/60)/60)/24)+DATE(1970,1,1)</f>
        <v>41561.807349537034</v>
      </c>
      <c r="T2229" s="10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>
        <f>E2230/L2230</f>
        <v>81.561805555555551</v>
      </c>
      <c r="Q2230" t="str">
        <f>LEFT(N2230,FIND("/",N2230)-1)</f>
        <v>games</v>
      </c>
      <c r="R2230" t="str">
        <f>RIGHT(N2230,LEN(N2230)-FIND("/",N2230))</f>
        <v>tabletop games</v>
      </c>
      <c r="S2230" s="10">
        <f>(((J2230/60)/60)/24)+DATE(1970,1,1)</f>
        <v>42202.278194444443</v>
      </c>
      <c r="T2230" s="10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>
        <f>E2231/L2231</f>
        <v>25.42547309833024</v>
      </c>
      <c r="Q2231" t="str">
        <f>LEFT(N2231,FIND("/",N2231)-1)</f>
        <v>games</v>
      </c>
      <c r="R2231" t="str">
        <f>RIGHT(N2231,LEN(N2231)-FIND("/",N2231))</f>
        <v>tabletop games</v>
      </c>
      <c r="S2231" s="10">
        <f>(((J2231/60)/60)/24)+DATE(1970,1,1)</f>
        <v>41484.664247685185</v>
      </c>
      <c r="T2231" s="10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>
        <f>E2232/L2232</f>
        <v>21.497991967871485</v>
      </c>
      <c r="Q2232" t="str">
        <f>LEFT(N2232,FIND("/",N2232)-1)</f>
        <v>games</v>
      </c>
      <c r="R2232" t="str">
        <f>RIGHT(N2232,LEN(N2232)-FIND("/",N2232))</f>
        <v>tabletop games</v>
      </c>
      <c r="S2232" s="10">
        <f>(((J2232/60)/60)/24)+DATE(1970,1,1)</f>
        <v>41724.881099537037</v>
      </c>
      <c r="T2232" s="10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>
        <f>E2233/L2233</f>
        <v>27.226630727762803</v>
      </c>
      <c r="Q2233" t="str">
        <f>LEFT(N2233,FIND("/",N2233)-1)</f>
        <v>games</v>
      </c>
      <c r="R2233" t="str">
        <f>RIGHT(N2233,LEN(N2233)-FIND("/",N2233))</f>
        <v>tabletop games</v>
      </c>
      <c r="S2233" s="10">
        <f>(((J2233/60)/60)/24)+DATE(1970,1,1)</f>
        <v>41423.910891203705</v>
      </c>
      <c r="T2233" s="10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>
        <f>E2234/L2234</f>
        <v>25.091093117408906</v>
      </c>
      <c r="Q2234" t="str">
        <f>LEFT(N2234,FIND("/",N2234)-1)</f>
        <v>games</v>
      </c>
      <c r="R2234" t="str">
        <f>RIGHT(N2234,LEN(N2234)-FIND("/",N2234))</f>
        <v>tabletop games</v>
      </c>
      <c r="S2234" s="10">
        <f>(((J2234/60)/60)/24)+DATE(1970,1,1)</f>
        <v>41806.794074074074</v>
      </c>
      <c r="T2234" s="10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>
        <f>E2235/L2235</f>
        <v>21.230179028132991</v>
      </c>
      <c r="Q2235" t="str">
        <f>LEFT(N2235,FIND("/",N2235)-1)</f>
        <v>games</v>
      </c>
      <c r="R2235" t="str">
        <f>RIGHT(N2235,LEN(N2235)-FIND("/",N2235))</f>
        <v>tabletop games</v>
      </c>
      <c r="S2235" s="10">
        <f>(((J2235/60)/60)/24)+DATE(1970,1,1)</f>
        <v>42331.378923611104</v>
      </c>
      <c r="T2235" s="10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>
        <f>E2236/L2236</f>
        <v>41.607142857142854</v>
      </c>
      <c r="Q2236" t="str">
        <f>LEFT(N2236,FIND("/",N2236)-1)</f>
        <v>games</v>
      </c>
      <c r="R2236" t="str">
        <f>RIGHT(N2236,LEN(N2236)-FIND("/",N2236))</f>
        <v>tabletop games</v>
      </c>
      <c r="S2236" s="10">
        <f>(((J2236/60)/60)/24)+DATE(1970,1,1)</f>
        <v>42710.824618055558</v>
      </c>
      <c r="T2236" s="10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>
        <f>E2237/L2237</f>
        <v>135.58503401360545</v>
      </c>
      <c r="Q2237" t="str">
        <f>LEFT(N2237,FIND("/",N2237)-1)</f>
        <v>games</v>
      </c>
      <c r="R2237" t="str">
        <f>RIGHT(N2237,LEN(N2237)-FIND("/",N2237))</f>
        <v>tabletop games</v>
      </c>
      <c r="S2237" s="10">
        <f>(((J2237/60)/60)/24)+DATE(1970,1,1)</f>
        <v>42062.022118055553</v>
      </c>
      <c r="T2237" s="10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>
        <f>E2238/L2238</f>
        <v>22.116176470588236</v>
      </c>
      <c r="Q2238" t="str">
        <f>LEFT(N2238,FIND("/",N2238)-1)</f>
        <v>games</v>
      </c>
      <c r="R2238" t="str">
        <f>RIGHT(N2238,LEN(N2238)-FIND("/",N2238))</f>
        <v>tabletop games</v>
      </c>
      <c r="S2238" s="10">
        <f>(((J2238/60)/60)/24)+DATE(1970,1,1)</f>
        <v>42371.617164351846</v>
      </c>
      <c r="T2238" s="10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>
        <f>E2239/L2239</f>
        <v>64.625635808748726</v>
      </c>
      <c r="Q2239" t="str">
        <f>LEFT(N2239,FIND("/",N2239)-1)</f>
        <v>games</v>
      </c>
      <c r="R2239" t="str">
        <f>RIGHT(N2239,LEN(N2239)-FIND("/",N2239))</f>
        <v>tabletop games</v>
      </c>
      <c r="S2239" s="10">
        <f>(((J2239/60)/60)/24)+DATE(1970,1,1)</f>
        <v>41915.003275462965</v>
      </c>
      <c r="T2239" s="10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>
        <f>E2240/L2240</f>
        <v>69.569620253164558</v>
      </c>
      <c r="Q2240" t="str">
        <f>LEFT(N2240,FIND("/",N2240)-1)</f>
        <v>games</v>
      </c>
      <c r="R2240" t="str">
        <f>RIGHT(N2240,LEN(N2240)-FIND("/",N2240))</f>
        <v>tabletop games</v>
      </c>
      <c r="S2240" s="10">
        <f>(((J2240/60)/60)/24)+DATE(1970,1,1)</f>
        <v>42774.621712962966</v>
      </c>
      <c r="T2240" s="10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>
        <f>E2241/L2241</f>
        <v>75.133028169014082</v>
      </c>
      <c r="Q2241" t="str">
        <f>LEFT(N2241,FIND("/",N2241)-1)</f>
        <v>games</v>
      </c>
      <c r="R2241" t="str">
        <f>RIGHT(N2241,LEN(N2241)-FIND("/",N2241))</f>
        <v>tabletop games</v>
      </c>
      <c r="S2241" s="10">
        <f>(((J2241/60)/60)/24)+DATE(1970,1,1)</f>
        <v>41572.958495370374</v>
      </c>
      <c r="T2241" s="10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>
        <f>E2242/L2242</f>
        <v>140.97916666666666</v>
      </c>
      <c r="Q2242" t="str">
        <f>LEFT(N2242,FIND("/",N2242)-1)</f>
        <v>games</v>
      </c>
      <c r="R2242" t="str">
        <f>RIGHT(N2242,LEN(N2242)-FIND("/",N2242))</f>
        <v>tabletop games</v>
      </c>
      <c r="S2242" s="10">
        <f>(((J2242/60)/60)/24)+DATE(1970,1,1)</f>
        <v>42452.825740740736</v>
      </c>
      <c r="T2242" s="10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>
        <f>E2243/L2243</f>
        <v>49.472392638036808</v>
      </c>
      <c r="Q2243" t="str">
        <f>LEFT(N2243,FIND("/",N2243)-1)</f>
        <v>games</v>
      </c>
      <c r="R2243" t="str">
        <f>RIGHT(N2243,LEN(N2243)-FIND("/",N2243))</f>
        <v>tabletop games</v>
      </c>
      <c r="S2243" s="10">
        <f>(((J2243/60)/60)/24)+DATE(1970,1,1)</f>
        <v>42766.827546296292</v>
      </c>
      <c r="T2243" s="10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>
        <f>E2244/L2244</f>
        <v>53.865251485148519</v>
      </c>
      <c r="Q2244" t="str">
        <f>LEFT(N2244,FIND("/",N2244)-1)</f>
        <v>games</v>
      </c>
      <c r="R2244" t="str">
        <f>RIGHT(N2244,LEN(N2244)-FIND("/",N2244))</f>
        <v>tabletop games</v>
      </c>
      <c r="S2244" s="10">
        <f>(((J2244/60)/60)/24)+DATE(1970,1,1)</f>
        <v>41569.575613425928</v>
      </c>
      <c r="T2244" s="10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>
        <f>E2245/L2245</f>
        <v>4.5712530712530715</v>
      </c>
      <c r="Q2245" t="str">
        <f>LEFT(N2245,FIND("/",N2245)-1)</f>
        <v>games</v>
      </c>
      <c r="R2245" t="str">
        <f>RIGHT(N2245,LEN(N2245)-FIND("/",N2245))</f>
        <v>tabletop games</v>
      </c>
      <c r="S2245" s="10">
        <f>(((J2245/60)/60)/24)+DATE(1970,1,1)</f>
        <v>42800.751041666663</v>
      </c>
      <c r="T2245" s="10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>
        <f>E2246/L2246</f>
        <v>65.00344827586207</v>
      </c>
      <c r="Q2246" t="str">
        <f>LEFT(N2246,FIND("/",N2246)-1)</f>
        <v>games</v>
      </c>
      <c r="R2246" t="str">
        <f>RIGHT(N2246,LEN(N2246)-FIND("/",N2246))</f>
        <v>tabletop games</v>
      </c>
      <c r="S2246" s="10">
        <f>(((J2246/60)/60)/24)+DATE(1970,1,1)</f>
        <v>42647.818819444445</v>
      </c>
      <c r="T2246" s="10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>
        <f>E2247/L2247</f>
        <v>53.475252525252522</v>
      </c>
      <c r="Q2247" t="str">
        <f>LEFT(N2247,FIND("/",N2247)-1)</f>
        <v>games</v>
      </c>
      <c r="R2247" t="str">
        <f>RIGHT(N2247,LEN(N2247)-FIND("/",N2247))</f>
        <v>tabletop games</v>
      </c>
      <c r="S2247" s="10">
        <f>(((J2247/60)/60)/24)+DATE(1970,1,1)</f>
        <v>41660.708530092597</v>
      </c>
      <c r="T2247" s="10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>
        <f>E2248/L2248</f>
        <v>43.912280701754383</v>
      </c>
      <c r="Q2248" t="str">
        <f>LEFT(N2248,FIND("/",N2248)-1)</f>
        <v>games</v>
      </c>
      <c r="R2248" t="str">
        <f>RIGHT(N2248,LEN(N2248)-FIND("/",N2248))</f>
        <v>tabletop games</v>
      </c>
      <c r="S2248" s="10">
        <f>(((J2248/60)/60)/24)+DATE(1970,1,1)</f>
        <v>42221.79178240741</v>
      </c>
      <c r="T2248" s="10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>
        <f>E2249/L2249</f>
        <v>50.852631578947367</v>
      </c>
      <c r="Q2249" t="str">
        <f>LEFT(N2249,FIND("/",N2249)-1)</f>
        <v>games</v>
      </c>
      <c r="R2249" t="str">
        <f>RIGHT(N2249,LEN(N2249)-FIND("/",N2249))</f>
        <v>tabletop games</v>
      </c>
      <c r="S2249" s="10">
        <f>(((J2249/60)/60)/24)+DATE(1970,1,1)</f>
        <v>42200.666261574079</v>
      </c>
      <c r="T2249" s="10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>
        <f>E2250/L2250</f>
        <v>58.6328125</v>
      </c>
      <c r="Q2250" t="str">
        <f>LEFT(N2250,FIND("/",N2250)-1)</f>
        <v>games</v>
      </c>
      <c r="R2250" t="str">
        <f>RIGHT(N2250,LEN(N2250)-FIND("/",N2250))</f>
        <v>tabletop games</v>
      </c>
      <c r="S2250" s="10">
        <f>(((J2250/60)/60)/24)+DATE(1970,1,1)</f>
        <v>42688.875902777778</v>
      </c>
      <c r="T2250" s="10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>
        <f>E2251/L2251</f>
        <v>32.81666666666667</v>
      </c>
      <c r="Q2251" t="str">
        <f>LEFT(N2251,FIND("/",N2251)-1)</f>
        <v>games</v>
      </c>
      <c r="R2251" t="str">
        <f>RIGHT(N2251,LEN(N2251)-FIND("/",N2251))</f>
        <v>tabletop games</v>
      </c>
      <c r="S2251" s="10">
        <f>(((J2251/60)/60)/24)+DATE(1970,1,1)</f>
        <v>41336.703298611108</v>
      </c>
      <c r="T2251" s="10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>
        <f>E2252/L2252</f>
        <v>426.93169877408059</v>
      </c>
      <c r="Q2252" t="str">
        <f>LEFT(N2252,FIND("/",N2252)-1)</f>
        <v>games</v>
      </c>
      <c r="R2252" t="str">
        <f>RIGHT(N2252,LEN(N2252)-FIND("/",N2252))</f>
        <v>tabletop games</v>
      </c>
      <c r="S2252" s="10">
        <f>(((J2252/60)/60)/24)+DATE(1970,1,1)</f>
        <v>42677.005474537036</v>
      </c>
      <c r="T2252" s="10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>
        <f>E2253/L2253</f>
        <v>23.808729166666669</v>
      </c>
      <c r="Q2253" t="str">
        <f>LEFT(N2253,FIND("/",N2253)-1)</f>
        <v>games</v>
      </c>
      <c r="R2253" t="str">
        <f>RIGHT(N2253,LEN(N2253)-FIND("/",N2253))</f>
        <v>tabletop games</v>
      </c>
      <c r="S2253" s="10">
        <f>(((J2253/60)/60)/24)+DATE(1970,1,1)</f>
        <v>41846.34579861111</v>
      </c>
      <c r="T2253" s="10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>
        <f>E2254/L2254</f>
        <v>98.413654618473899</v>
      </c>
      <c r="Q2254" t="str">
        <f>LEFT(N2254,FIND("/",N2254)-1)</f>
        <v>games</v>
      </c>
      <c r="R2254" t="str">
        <f>RIGHT(N2254,LEN(N2254)-FIND("/",N2254))</f>
        <v>tabletop games</v>
      </c>
      <c r="S2254" s="10">
        <f>(((J2254/60)/60)/24)+DATE(1970,1,1)</f>
        <v>42573.327986111108</v>
      </c>
      <c r="T2254" s="10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>
        <f>E2255/L2255</f>
        <v>107.32142857142857</v>
      </c>
      <c r="Q2255" t="str">
        <f>LEFT(N2255,FIND("/",N2255)-1)</f>
        <v>games</v>
      </c>
      <c r="R2255" t="str">
        <f>RIGHT(N2255,LEN(N2255)-FIND("/",N2255))</f>
        <v>tabletop games</v>
      </c>
      <c r="S2255" s="10">
        <f>(((J2255/60)/60)/24)+DATE(1970,1,1)</f>
        <v>42296.631331018521</v>
      </c>
      <c r="T2255" s="10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>
        <f>E2256/L2256</f>
        <v>11.67005076142132</v>
      </c>
      <c r="Q2256" t="str">
        <f>LEFT(N2256,FIND("/",N2256)-1)</f>
        <v>games</v>
      </c>
      <c r="R2256" t="str">
        <f>RIGHT(N2256,LEN(N2256)-FIND("/",N2256))</f>
        <v>tabletop games</v>
      </c>
      <c r="S2256" s="10">
        <f>(((J2256/60)/60)/24)+DATE(1970,1,1)</f>
        <v>42752.647777777776</v>
      </c>
      <c r="T2256" s="10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>
        <f>E2257/L2257</f>
        <v>41.782287822878232</v>
      </c>
      <c r="Q2257" t="str">
        <f>LEFT(N2257,FIND("/",N2257)-1)</f>
        <v>games</v>
      </c>
      <c r="R2257" t="str">
        <f>RIGHT(N2257,LEN(N2257)-FIND("/",N2257))</f>
        <v>tabletop games</v>
      </c>
      <c r="S2257" s="10">
        <f>(((J2257/60)/60)/24)+DATE(1970,1,1)</f>
        <v>42467.951979166668</v>
      </c>
      <c r="T2257" s="10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>
        <f>E2258/L2258</f>
        <v>21.38</v>
      </c>
      <c r="Q2258" t="str">
        <f>LEFT(N2258,FIND("/",N2258)-1)</f>
        <v>games</v>
      </c>
      <c r="R2258" t="str">
        <f>RIGHT(N2258,LEN(N2258)-FIND("/",N2258))</f>
        <v>tabletop games</v>
      </c>
      <c r="S2258" s="10">
        <f>(((J2258/60)/60)/24)+DATE(1970,1,1)</f>
        <v>42682.451921296291</v>
      </c>
      <c r="T2258" s="10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>
        <f>E2259/L2259</f>
        <v>94.103550295857985</v>
      </c>
      <c r="Q2259" t="str">
        <f>LEFT(N2259,FIND("/",N2259)-1)</f>
        <v>games</v>
      </c>
      <c r="R2259" t="str">
        <f>RIGHT(N2259,LEN(N2259)-FIND("/",N2259))</f>
        <v>tabletop games</v>
      </c>
      <c r="S2259" s="10">
        <f>(((J2259/60)/60)/24)+DATE(1970,1,1)</f>
        <v>42505.936678240745</v>
      </c>
      <c r="T2259" s="10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>
        <f>E2260/L2260</f>
        <v>15.721951219512196</v>
      </c>
      <c r="Q2260" t="str">
        <f>LEFT(N2260,FIND("/",N2260)-1)</f>
        <v>games</v>
      </c>
      <c r="R2260" t="str">
        <f>RIGHT(N2260,LEN(N2260)-FIND("/",N2260))</f>
        <v>tabletop games</v>
      </c>
      <c r="S2260" s="10">
        <f>(((J2260/60)/60)/24)+DATE(1970,1,1)</f>
        <v>42136.75100694444</v>
      </c>
      <c r="T2260" s="10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>
        <f>E2261/L2261</f>
        <v>90.635922330097088</v>
      </c>
      <c r="Q2261" t="str">
        <f>LEFT(N2261,FIND("/",N2261)-1)</f>
        <v>games</v>
      </c>
      <c r="R2261" t="str">
        <f>RIGHT(N2261,LEN(N2261)-FIND("/",N2261))</f>
        <v>tabletop games</v>
      </c>
      <c r="S2261" s="10">
        <f>(((J2261/60)/60)/24)+DATE(1970,1,1)</f>
        <v>42702.804814814815</v>
      </c>
      <c r="T2261" s="10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>
        <f>E2262/L2262</f>
        <v>97.297619047619051</v>
      </c>
      <c r="Q2262" t="str">
        <f>LEFT(N2262,FIND("/",N2262)-1)</f>
        <v>games</v>
      </c>
      <c r="R2262" t="str">
        <f>RIGHT(N2262,LEN(N2262)-FIND("/",N2262))</f>
        <v>tabletop games</v>
      </c>
      <c r="S2262" s="10">
        <f>(((J2262/60)/60)/24)+DATE(1970,1,1)</f>
        <v>41695.016782407409</v>
      </c>
      <c r="T2262" s="10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>
        <f>E2263/L2263</f>
        <v>37.11904761904762</v>
      </c>
      <c r="Q2263" t="str">
        <f>LEFT(N2263,FIND("/",N2263)-1)</f>
        <v>games</v>
      </c>
      <c r="R2263" t="str">
        <f>RIGHT(N2263,LEN(N2263)-FIND("/",N2263))</f>
        <v>tabletop games</v>
      </c>
      <c r="S2263" s="10">
        <f>(((J2263/60)/60)/24)+DATE(1970,1,1)</f>
        <v>42759.724768518514</v>
      </c>
      <c r="T2263" s="10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>
        <f>E2264/L2264</f>
        <v>28.104972375690608</v>
      </c>
      <c r="Q2264" t="str">
        <f>LEFT(N2264,FIND("/",N2264)-1)</f>
        <v>games</v>
      </c>
      <c r="R2264" t="str">
        <f>RIGHT(N2264,LEN(N2264)-FIND("/",N2264))</f>
        <v>tabletop games</v>
      </c>
      <c r="S2264" s="10">
        <f>(((J2264/60)/60)/24)+DATE(1970,1,1)</f>
        <v>41926.585162037038</v>
      </c>
      <c r="T2264" s="10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>
        <f>E2265/L2265</f>
        <v>144.43333333333334</v>
      </c>
      <c r="Q2265" t="str">
        <f>LEFT(N2265,FIND("/",N2265)-1)</f>
        <v>games</v>
      </c>
      <c r="R2265" t="str">
        <f>RIGHT(N2265,LEN(N2265)-FIND("/",N2265))</f>
        <v>tabletop games</v>
      </c>
      <c r="S2265" s="10">
        <f>(((J2265/60)/60)/24)+DATE(1970,1,1)</f>
        <v>42014.832326388889</v>
      </c>
      <c r="T2265" s="10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>
        <f>E2266/L2266</f>
        <v>24.274157303370785</v>
      </c>
      <c r="Q2266" t="str">
        <f>LEFT(N2266,FIND("/",N2266)-1)</f>
        <v>games</v>
      </c>
      <c r="R2266" t="str">
        <f>RIGHT(N2266,LEN(N2266)-FIND("/",N2266))</f>
        <v>tabletop games</v>
      </c>
      <c r="S2266" s="10">
        <f>(((J2266/60)/60)/24)+DATE(1970,1,1)</f>
        <v>42496.582337962958</v>
      </c>
      <c r="T2266" s="10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>
        <f>E2267/L2267</f>
        <v>35.117647058823529</v>
      </c>
      <c r="Q2267" t="str">
        <f>LEFT(N2267,FIND("/",N2267)-1)</f>
        <v>games</v>
      </c>
      <c r="R2267" t="str">
        <f>RIGHT(N2267,LEN(N2267)-FIND("/",N2267))</f>
        <v>tabletop games</v>
      </c>
      <c r="S2267" s="10">
        <f>(((J2267/60)/60)/24)+DATE(1970,1,1)</f>
        <v>42689.853090277778</v>
      </c>
      <c r="T2267" s="10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>
        <f>E2268/L2268</f>
        <v>24.762886597938145</v>
      </c>
      <c r="Q2268" t="str">
        <f>LEFT(N2268,FIND("/",N2268)-1)</f>
        <v>games</v>
      </c>
      <c r="R2268" t="str">
        <f>RIGHT(N2268,LEN(N2268)-FIND("/",N2268))</f>
        <v>tabletop games</v>
      </c>
      <c r="S2268" s="10">
        <f>(((J2268/60)/60)/24)+DATE(1970,1,1)</f>
        <v>42469.874907407408</v>
      </c>
      <c r="T2268" s="10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>
        <f>E2269/L2269</f>
        <v>188.37871287128712</v>
      </c>
      <c r="Q2269" t="str">
        <f>LEFT(N2269,FIND("/",N2269)-1)</f>
        <v>games</v>
      </c>
      <c r="R2269" t="str">
        <f>RIGHT(N2269,LEN(N2269)-FIND("/",N2269))</f>
        <v>tabletop games</v>
      </c>
      <c r="S2269" s="10">
        <f>(((J2269/60)/60)/24)+DATE(1970,1,1)</f>
        <v>41968.829826388886</v>
      </c>
      <c r="T2269" s="10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>
        <f>E2270/L2270</f>
        <v>148.08247422680412</v>
      </c>
      <c r="Q2270" t="str">
        <f>LEFT(N2270,FIND("/",N2270)-1)</f>
        <v>games</v>
      </c>
      <c r="R2270" t="str">
        <f>RIGHT(N2270,LEN(N2270)-FIND("/",N2270))</f>
        <v>tabletop games</v>
      </c>
      <c r="S2270" s="10">
        <f>(((J2270/60)/60)/24)+DATE(1970,1,1)</f>
        <v>42776.082349537035</v>
      </c>
      <c r="T2270" s="10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>
        <f>E2271/L2271</f>
        <v>49.934589800443462</v>
      </c>
      <c r="Q2271" t="str">
        <f>LEFT(N2271,FIND("/",N2271)-1)</f>
        <v>games</v>
      </c>
      <c r="R2271" t="str">
        <f>RIGHT(N2271,LEN(N2271)-FIND("/",N2271))</f>
        <v>tabletop games</v>
      </c>
      <c r="S2271" s="10">
        <f>(((J2271/60)/60)/24)+DATE(1970,1,1)</f>
        <v>42776.704432870371</v>
      </c>
      <c r="T2271" s="10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>
        <f>E2272/L2272</f>
        <v>107.82155688622754</v>
      </c>
      <c r="Q2272" t="str">
        <f>LEFT(N2272,FIND("/",N2272)-1)</f>
        <v>games</v>
      </c>
      <c r="R2272" t="str">
        <f>RIGHT(N2272,LEN(N2272)-FIND("/",N2272))</f>
        <v>tabletop games</v>
      </c>
      <c r="S2272" s="10">
        <f>(((J2272/60)/60)/24)+DATE(1970,1,1)</f>
        <v>42725.869363425925</v>
      </c>
      <c r="T2272" s="10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>
        <f>E2273/L2273</f>
        <v>42.63403614457831</v>
      </c>
      <c r="Q2273" t="str">
        <f>LEFT(N2273,FIND("/",N2273)-1)</f>
        <v>games</v>
      </c>
      <c r="R2273" t="str">
        <f>RIGHT(N2273,LEN(N2273)-FIND("/",N2273))</f>
        <v>tabletop games</v>
      </c>
      <c r="S2273" s="10">
        <f>(((J2273/60)/60)/24)+DATE(1970,1,1)</f>
        <v>42684.000046296293</v>
      </c>
      <c r="T2273" s="10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>
        <f>E2274/L2274</f>
        <v>14.370762711864407</v>
      </c>
      <c r="Q2274" t="str">
        <f>LEFT(N2274,FIND("/",N2274)-1)</f>
        <v>games</v>
      </c>
      <c r="R2274" t="str">
        <f>RIGHT(N2274,LEN(N2274)-FIND("/",N2274))</f>
        <v>tabletop games</v>
      </c>
      <c r="S2274" s="10">
        <f>(((J2274/60)/60)/24)+DATE(1970,1,1)</f>
        <v>42315.699490740735</v>
      </c>
      <c r="T2274" s="10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>
        <f>E2275/L2275</f>
        <v>37.476190476190474</v>
      </c>
      <c r="Q2275" t="str">
        <f>LEFT(N2275,FIND("/",N2275)-1)</f>
        <v>games</v>
      </c>
      <c r="R2275" t="str">
        <f>RIGHT(N2275,LEN(N2275)-FIND("/",N2275))</f>
        <v>tabletop games</v>
      </c>
      <c r="S2275" s="10">
        <f>(((J2275/60)/60)/24)+DATE(1970,1,1)</f>
        <v>42781.549097222218</v>
      </c>
      <c r="T2275" s="10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>
        <f>E2276/L2276</f>
        <v>30.202020202020201</v>
      </c>
      <c r="Q2276" t="str">
        <f>LEFT(N2276,FIND("/",N2276)-1)</f>
        <v>games</v>
      </c>
      <c r="R2276" t="str">
        <f>RIGHT(N2276,LEN(N2276)-FIND("/",N2276))</f>
        <v>tabletop games</v>
      </c>
      <c r="S2276" s="10">
        <f>(((J2276/60)/60)/24)+DATE(1970,1,1)</f>
        <v>41663.500659722224</v>
      </c>
      <c r="T2276" s="10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>
        <f>E2277/L2277</f>
        <v>33.550632911392405</v>
      </c>
      <c r="Q2277" t="str">
        <f>LEFT(N2277,FIND("/",N2277)-1)</f>
        <v>games</v>
      </c>
      <c r="R2277" t="str">
        <f>RIGHT(N2277,LEN(N2277)-FIND("/",N2277))</f>
        <v>tabletop games</v>
      </c>
      <c r="S2277" s="10">
        <f>(((J2277/60)/60)/24)+DATE(1970,1,1)</f>
        <v>41965.616655092599</v>
      </c>
      <c r="T2277" s="10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>
        <f>E2278/L2278</f>
        <v>64.74666666666667</v>
      </c>
      <c r="Q2278" t="str">
        <f>LEFT(N2278,FIND("/",N2278)-1)</f>
        <v>games</v>
      </c>
      <c r="R2278" t="str">
        <f>RIGHT(N2278,LEN(N2278)-FIND("/",N2278))</f>
        <v>tabletop games</v>
      </c>
      <c r="S2278" s="10">
        <f>(((J2278/60)/60)/24)+DATE(1970,1,1)</f>
        <v>41614.651493055557</v>
      </c>
      <c r="T2278" s="10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>
        <f>E2279/L2279</f>
        <v>57.932367149758456</v>
      </c>
      <c r="Q2279" t="str">
        <f>LEFT(N2279,FIND("/",N2279)-1)</f>
        <v>games</v>
      </c>
      <c r="R2279" t="str">
        <f>RIGHT(N2279,LEN(N2279)-FIND("/",N2279))</f>
        <v>tabletop games</v>
      </c>
      <c r="S2279" s="10">
        <f>(((J2279/60)/60)/24)+DATE(1970,1,1)</f>
        <v>40936.678506944445</v>
      </c>
      <c r="T2279" s="10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>
        <f>E2280/L2280</f>
        <v>53.078431372549019</v>
      </c>
      <c r="Q2280" t="str">
        <f>LEFT(N2280,FIND("/",N2280)-1)</f>
        <v>games</v>
      </c>
      <c r="R2280" t="str">
        <f>RIGHT(N2280,LEN(N2280)-FIND("/",N2280))</f>
        <v>tabletop games</v>
      </c>
      <c r="S2280" s="10">
        <f>(((J2280/60)/60)/24)+DATE(1970,1,1)</f>
        <v>42338.709108796291</v>
      </c>
      <c r="T2280" s="10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>
        <f>E2281/L2281</f>
        <v>48.0625</v>
      </c>
      <c r="Q2281" t="str">
        <f>LEFT(N2281,FIND("/",N2281)-1)</f>
        <v>games</v>
      </c>
      <c r="R2281" t="str">
        <f>RIGHT(N2281,LEN(N2281)-FIND("/",N2281))</f>
        <v>tabletop games</v>
      </c>
      <c r="S2281" s="10">
        <f>(((J2281/60)/60)/24)+DATE(1970,1,1)</f>
        <v>42020.806701388887</v>
      </c>
      <c r="T2281" s="10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>
        <f>E2282/L2282</f>
        <v>82.396874999999994</v>
      </c>
      <c r="Q2282" t="str">
        <f>LEFT(N2282,FIND("/",N2282)-1)</f>
        <v>games</v>
      </c>
      <c r="R2282" t="str">
        <f>RIGHT(N2282,LEN(N2282)-FIND("/",N2282))</f>
        <v>tabletop games</v>
      </c>
      <c r="S2282" s="10">
        <f>(((J2282/60)/60)/24)+DATE(1970,1,1)</f>
        <v>42234.624895833331</v>
      </c>
      <c r="T2282" s="10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>
        <f>E2283/L2283</f>
        <v>50.454545454545453</v>
      </c>
      <c r="Q2283" t="str">
        <f>LEFT(N2283,FIND("/",N2283)-1)</f>
        <v>music</v>
      </c>
      <c r="R2283" t="str">
        <f>RIGHT(N2283,LEN(N2283)-FIND("/",N2283))</f>
        <v>rock</v>
      </c>
      <c r="S2283" s="10">
        <f>(((J2283/60)/60)/24)+DATE(1970,1,1)</f>
        <v>40687.285844907405</v>
      </c>
      <c r="T2283" s="10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>
        <f>E2284/L2284</f>
        <v>115.83333333333333</v>
      </c>
      <c r="Q2284" t="str">
        <f>LEFT(N2284,FIND("/",N2284)-1)</f>
        <v>music</v>
      </c>
      <c r="R2284" t="str">
        <f>RIGHT(N2284,LEN(N2284)-FIND("/",N2284))</f>
        <v>rock</v>
      </c>
      <c r="S2284" s="10">
        <f>(((J2284/60)/60)/24)+DATE(1970,1,1)</f>
        <v>42323.17460648148</v>
      </c>
      <c r="T2284" s="10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>
        <f>E2285/L2285</f>
        <v>63.03458333333333</v>
      </c>
      <c r="Q2285" t="str">
        <f>LEFT(N2285,FIND("/",N2285)-1)</f>
        <v>music</v>
      </c>
      <c r="R2285" t="str">
        <f>RIGHT(N2285,LEN(N2285)-FIND("/",N2285))</f>
        <v>rock</v>
      </c>
      <c r="S2285" s="10">
        <f>(((J2285/60)/60)/24)+DATE(1970,1,1)</f>
        <v>40978.125046296293</v>
      </c>
      <c r="T2285" s="10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>
        <f>E2286/L2286</f>
        <v>108.02152542372882</v>
      </c>
      <c r="Q2286" t="str">
        <f>LEFT(N2286,FIND("/",N2286)-1)</f>
        <v>music</v>
      </c>
      <c r="R2286" t="str">
        <f>RIGHT(N2286,LEN(N2286)-FIND("/",N2286))</f>
        <v>rock</v>
      </c>
      <c r="S2286" s="10">
        <f>(((J2286/60)/60)/24)+DATE(1970,1,1)</f>
        <v>40585.796817129631</v>
      </c>
      <c r="T2286" s="10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>
        <f>E2287/L2287</f>
        <v>46.088607594936711</v>
      </c>
      <c r="Q2287" t="str">
        <f>LEFT(N2287,FIND("/",N2287)-1)</f>
        <v>music</v>
      </c>
      <c r="R2287" t="str">
        <f>RIGHT(N2287,LEN(N2287)-FIND("/",N2287))</f>
        <v>rock</v>
      </c>
      <c r="S2287" s="10">
        <f>(((J2287/60)/60)/24)+DATE(1970,1,1)</f>
        <v>41059.185682870368</v>
      </c>
      <c r="T2287" s="10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>
        <f>E2288/L2288</f>
        <v>107.21428571428571</v>
      </c>
      <c r="Q2288" t="str">
        <f>LEFT(N2288,FIND("/",N2288)-1)</f>
        <v>music</v>
      </c>
      <c r="R2288" t="str">
        <f>RIGHT(N2288,LEN(N2288)-FIND("/",N2288))</f>
        <v>rock</v>
      </c>
      <c r="S2288" s="10">
        <f>(((J2288/60)/60)/24)+DATE(1970,1,1)</f>
        <v>41494.963587962964</v>
      </c>
      <c r="T2288" s="10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>
        <f>E2289/L2289</f>
        <v>50.9338679245283</v>
      </c>
      <c r="Q2289" t="str">
        <f>LEFT(N2289,FIND("/",N2289)-1)</f>
        <v>music</v>
      </c>
      <c r="R2289" t="str">
        <f>RIGHT(N2289,LEN(N2289)-FIND("/",N2289))</f>
        <v>rock</v>
      </c>
      <c r="S2289" s="10">
        <f>(((J2289/60)/60)/24)+DATE(1970,1,1)</f>
        <v>41792.667361111111</v>
      </c>
      <c r="T2289" s="10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>
        <f>E2290/L2290</f>
        <v>40.04</v>
      </c>
      <c r="Q2290" t="str">
        <f>LEFT(N2290,FIND("/",N2290)-1)</f>
        <v>music</v>
      </c>
      <c r="R2290" t="str">
        <f>RIGHT(N2290,LEN(N2290)-FIND("/",N2290))</f>
        <v>rock</v>
      </c>
      <c r="S2290" s="10">
        <f>(((J2290/60)/60)/24)+DATE(1970,1,1)</f>
        <v>41067.827418981484</v>
      </c>
      <c r="T2290" s="10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>
        <f>E2291/L2291</f>
        <v>64.44</v>
      </c>
      <c r="Q2291" t="str">
        <f>LEFT(N2291,FIND("/",N2291)-1)</f>
        <v>music</v>
      </c>
      <c r="R2291" t="str">
        <f>RIGHT(N2291,LEN(N2291)-FIND("/",N2291))</f>
        <v>rock</v>
      </c>
      <c r="S2291" s="10">
        <f>(((J2291/60)/60)/24)+DATE(1970,1,1)</f>
        <v>41571.998379629629</v>
      </c>
      <c r="T2291" s="10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>
        <f>E2292/L2292</f>
        <v>53.827586206896555</v>
      </c>
      <c r="Q2292" t="str">
        <f>LEFT(N2292,FIND("/",N2292)-1)</f>
        <v>music</v>
      </c>
      <c r="R2292" t="str">
        <f>RIGHT(N2292,LEN(N2292)-FIND("/",N2292))</f>
        <v>rock</v>
      </c>
      <c r="S2292" s="10">
        <f>(((J2292/60)/60)/24)+DATE(1970,1,1)</f>
        <v>40070.253819444442</v>
      </c>
      <c r="T2292" s="10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>
        <f>E2293/L2293</f>
        <v>100.46511627906976</v>
      </c>
      <c r="Q2293" t="str">
        <f>LEFT(N2293,FIND("/",N2293)-1)</f>
        <v>music</v>
      </c>
      <c r="R2293" t="str">
        <f>RIGHT(N2293,LEN(N2293)-FIND("/",N2293))</f>
        <v>rock</v>
      </c>
      <c r="S2293" s="10">
        <f>(((J2293/60)/60)/24)+DATE(1970,1,1)</f>
        <v>40987.977060185185</v>
      </c>
      <c r="T2293" s="10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>
        <f>E2294/L2294</f>
        <v>46.630652173913049</v>
      </c>
      <c r="Q2294" t="str">
        <f>LEFT(N2294,FIND("/",N2294)-1)</f>
        <v>music</v>
      </c>
      <c r="R2294" t="str">
        <f>RIGHT(N2294,LEN(N2294)-FIND("/",N2294))</f>
        <v>rock</v>
      </c>
      <c r="S2294" s="10">
        <f>(((J2294/60)/60)/24)+DATE(1970,1,1)</f>
        <v>40987.697638888887</v>
      </c>
      <c r="T2294" s="10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>
        <f>E2295/L2295</f>
        <v>34.074074074074076</v>
      </c>
      <c r="Q2295" t="str">
        <f>LEFT(N2295,FIND("/",N2295)-1)</f>
        <v>music</v>
      </c>
      <c r="R2295" t="str">
        <f>RIGHT(N2295,LEN(N2295)-FIND("/",N2295))</f>
        <v>rock</v>
      </c>
      <c r="S2295" s="10">
        <f>(((J2295/60)/60)/24)+DATE(1970,1,1)</f>
        <v>41151.708321759259</v>
      </c>
      <c r="T2295" s="10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>
        <f>E2296/L2296</f>
        <v>65.214642857142863</v>
      </c>
      <c r="Q2296" t="str">
        <f>LEFT(N2296,FIND("/",N2296)-1)</f>
        <v>music</v>
      </c>
      <c r="R2296" t="str">
        <f>RIGHT(N2296,LEN(N2296)-FIND("/",N2296))</f>
        <v>rock</v>
      </c>
      <c r="S2296" s="10">
        <f>(((J2296/60)/60)/24)+DATE(1970,1,1)</f>
        <v>41264.72314814815</v>
      </c>
      <c r="T2296" s="10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>
        <f>E2297/L2297</f>
        <v>44.205882352941174</v>
      </c>
      <c r="Q2297" t="str">
        <f>LEFT(N2297,FIND("/",N2297)-1)</f>
        <v>music</v>
      </c>
      <c r="R2297" t="str">
        <f>RIGHT(N2297,LEN(N2297)-FIND("/",N2297))</f>
        <v>rock</v>
      </c>
      <c r="S2297" s="10">
        <f>(((J2297/60)/60)/24)+DATE(1970,1,1)</f>
        <v>41270.954351851848</v>
      </c>
      <c r="T2297" s="10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>
        <f>E2298/L2298</f>
        <v>71.965517241379317</v>
      </c>
      <c r="Q2298" t="str">
        <f>LEFT(N2298,FIND("/",N2298)-1)</f>
        <v>music</v>
      </c>
      <c r="R2298" t="str">
        <f>RIGHT(N2298,LEN(N2298)-FIND("/",N2298))</f>
        <v>rock</v>
      </c>
      <c r="S2298" s="10">
        <f>(((J2298/60)/60)/24)+DATE(1970,1,1)</f>
        <v>40927.731782407405</v>
      </c>
      <c r="T2298" s="10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>
        <f>E2299/L2299</f>
        <v>52.94736842105263</v>
      </c>
      <c r="Q2299" t="str">
        <f>LEFT(N2299,FIND("/",N2299)-1)</f>
        <v>music</v>
      </c>
      <c r="R2299" t="str">
        <f>RIGHT(N2299,LEN(N2299)-FIND("/",N2299))</f>
        <v>rock</v>
      </c>
      <c r="S2299" s="10">
        <f>(((J2299/60)/60)/24)+DATE(1970,1,1)</f>
        <v>40948.042233796295</v>
      </c>
      <c r="T2299" s="10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>
        <f>E2300/L2300</f>
        <v>109.45138888888889</v>
      </c>
      <c r="Q2300" t="str">
        <f>LEFT(N2300,FIND("/",N2300)-1)</f>
        <v>music</v>
      </c>
      <c r="R2300" t="str">
        <f>RIGHT(N2300,LEN(N2300)-FIND("/",N2300))</f>
        <v>rock</v>
      </c>
      <c r="S2300" s="10">
        <f>(((J2300/60)/60)/24)+DATE(1970,1,1)</f>
        <v>41694.84065972222</v>
      </c>
      <c r="T2300" s="10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>
        <f>E2301/L2301</f>
        <v>75.035714285714292</v>
      </c>
      <c r="Q2301" t="str">
        <f>LEFT(N2301,FIND("/",N2301)-1)</f>
        <v>music</v>
      </c>
      <c r="R2301" t="str">
        <f>RIGHT(N2301,LEN(N2301)-FIND("/",N2301))</f>
        <v>rock</v>
      </c>
      <c r="S2301" s="10">
        <f>(((J2301/60)/60)/24)+DATE(1970,1,1)</f>
        <v>40565.032511574071</v>
      </c>
      <c r="T2301" s="10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>
        <f>E2302/L2302</f>
        <v>115.71428571428571</v>
      </c>
      <c r="Q2302" t="str">
        <f>LEFT(N2302,FIND("/",N2302)-1)</f>
        <v>music</v>
      </c>
      <c r="R2302" t="str">
        <f>RIGHT(N2302,LEN(N2302)-FIND("/",N2302))</f>
        <v>rock</v>
      </c>
      <c r="S2302" s="10">
        <f>(((J2302/60)/60)/24)+DATE(1970,1,1)</f>
        <v>41074.727037037039</v>
      </c>
      <c r="T2302" s="10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>
        <f>E2303/L2303</f>
        <v>31.659810426540286</v>
      </c>
      <c r="Q2303" t="str">
        <f>LEFT(N2303,FIND("/",N2303)-1)</f>
        <v>music</v>
      </c>
      <c r="R2303" t="str">
        <f>RIGHT(N2303,LEN(N2303)-FIND("/",N2303))</f>
        <v>indie rock</v>
      </c>
      <c r="S2303" s="10">
        <f>(((J2303/60)/60)/24)+DATE(1970,1,1)</f>
        <v>41416.146944444445</v>
      </c>
      <c r="T2303" s="10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>
        <f>E2304/L2304</f>
        <v>46.176470588235297</v>
      </c>
      <c r="Q2304" t="str">
        <f>LEFT(N2304,FIND("/",N2304)-1)</f>
        <v>music</v>
      </c>
      <c r="R2304" t="str">
        <f>RIGHT(N2304,LEN(N2304)-FIND("/",N2304))</f>
        <v>indie rock</v>
      </c>
      <c r="S2304" s="10">
        <f>(((J2304/60)/60)/24)+DATE(1970,1,1)</f>
        <v>41605.868449074071</v>
      </c>
      <c r="T2304" s="10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>
        <f>E2305/L2305</f>
        <v>68.481650485436887</v>
      </c>
      <c r="Q2305" t="str">
        <f>LEFT(N2305,FIND("/",N2305)-1)</f>
        <v>music</v>
      </c>
      <c r="R2305" t="str">
        <f>RIGHT(N2305,LEN(N2305)-FIND("/",N2305))</f>
        <v>indie rock</v>
      </c>
      <c r="S2305" s="10">
        <f>(((J2305/60)/60)/24)+DATE(1970,1,1)</f>
        <v>40850.111064814817</v>
      </c>
      <c r="T2305" s="10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>
        <f>E2306/L2306</f>
        <v>53.469203539823013</v>
      </c>
      <c r="Q2306" t="str">
        <f>LEFT(N2306,FIND("/",N2306)-1)</f>
        <v>music</v>
      </c>
      <c r="R2306" t="str">
        <f>RIGHT(N2306,LEN(N2306)-FIND("/",N2306))</f>
        <v>indie rock</v>
      </c>
      <c r="S2306" s="10">
        <f>(((J2306/60)/60)/24)+DATE(1970,1,1)</f>
        <v>40502.815868055557</v>
      </c>
      <c r="T2306" s="10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>
        <f>E2307/L2307</f>
        <v>109.10778443113773</v>
      </c>
      <c r="Q2307" t="str">
        <f>LEFT(N2307,FIND("/",N2307)-1)</f>
        <v>music</v>
      </c>
      <c r="R2307" t="str">
        <f>RIGHT(N2307,LEN(N2307)-FIND("/",N2307))</f>
        <v>indie rock</v>
      </c>
      <c r="S2307" s="10">
        <f>(((J2307/60)/60)/24)+DATE(1970,1,1)</f>
        <v>41834.695277777777</v>
      </c>
      <c r="T2307" s="10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>
        <f>E2308/L2308</f>
        <v>51.185616438356163</v>
      </c>
      <c r="Q2308" t="str">
        <f>LEFT(N2308,FIND("/",N2308)-1)</f>
        <v>music</v>
      </c>
      <c r="R2308" t="str">
        <f>RIGHT(N2308,LEN(N2308)-FIND("/",N2308))</f>
        <v>indie rock</v>
      </c>
      <c r="S2308" s="10">
        <f>(((J2308/60)/60)/24)+DATE(1970,1,1)</f>
        <v>40948.16815972222</v>
      </c>
      <c r="T2308" s="10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>
        <f>E2309/L2309</f>
        <v>27.936800000000002</v>
      </c>
      <c r="Q2309" t="str">
        <f>LEFT(N2309,FIND("/",N2309)-1)</f>
        <v>music</v>
      </c>
      <c r="R2309" t="str">
        <f>RIGHT(N2309,LEN(N2309)-FIND("/",N2309))</f>
        <v>indie rock</v>
      </c>
      <c r="S2309" s="10">
        <f>(((J2309/60)/60)/24)+DATE(1970,1,1)</f>
        <v>41004.802465277775</v>
      </c>
      <c r="T2309" s="10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>
        <f>E2310/L2310</f>
        <v>82.496921824104234</v>
      </c>
      <c r="Q2310" t="str">
        <f>LEFT(N2310,FIND("/",N2310)-1)</f>
        <v>music</v>
      </c>
      <c r="R2310" t="str">
        <f>RIGHT(N2310,LEN(N2310)-FIND("/",N2310))</f>
        <v>indie rock</v>
      </c>
      <c r="S2310" s="10">
        <f>(((J2310/60)/60)/24)+DATE(1970,1,1)</f>
        <v>41851.962916666671</v>
      </c>
      <c r="T2310" s="10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>
        <f>E2311/L2311</f>
        <v>59.817476635514019</v>
      </c>
      <c r="Q2311" t="str">
        <f>LEFT(N2311,FIND("/",N2311)-1)</f>
        <v>music</v>
      </c>
      <c r="R2311" t="str">
        <f>RIGHT(N2311,LEN(N2311)-FIND("/",N2311))</f>
        <v>indie rock</v>
      </c>
      <c r="S2311" s="10">
        <f>(((J2311/60)/60)/24)+DATE(1970,1,1)</f>
        <v>41307.987696759257</v>
      </c>
      <c r="T2311" s="10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>
        <f>E2312/L2312</f>
        <v>64.816470588235291</v>
      </c>
      <c r="Q2312" t="str">
        <f>LEFT(N2312,FIND("/",N2312)-1)</f>
        <v>music</v>
      </c>
      <c r="R2312" t="str">
        <f>RIGHT(N2312,LEN(N2312)-FIND("/",N2312))</f>
        <v>indie rock</v>
      </c>
      <c r="S2312" s="10">
        <f>(((J2312/60)/60)/24)+DATE(1970,1,1)</f>
        <v>41324.79415509259</v>
      </c>
      <c r="T2312" s="10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>
        <f>E2313/L2313</f>
        <v>90.09615384615384</v>
      </c>
      <c r="Q2313" t="str">
        <f>LEFT(N2313,FIND("/",N2313)-1)</f>
        <v>music</v>
      </c>
      <c r="R2313" t="str">
        <f>RIGHT(N2313,LEN(N2313)-FIND("/",N2313))</f>
        <v>indie rock</v>
      </c>
      <c r="S2313" s="10">
        <f>(((J2313/60)/60)/24)+DATE(1970,1,1)</f>
        <v>41736.004502314812</v>
      </c>
      <c r="T2313" s="10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>
        <f>E2314/L2314</f>
        <v>40.962025316455694</v>
      </c>
      <c r="Q2314" t="str">
        <f>LEFT(N2314,FIND("/",N2314)-1)</f>
        <v>music</v>
      </c>
      <c r="R2314" t="str">
        <f>RIGHT(N2314,LEN(N2314)-FIND("/",N2314))</f>
        <v>indie rock</v>
      </c>
      <c r="S2314" s="10">
        <f>(((J2314/60)/60)/24)+DATE(1970,1,1)</f>
        <v>41716.632847222223</v>
      </c>
      <c r="T2314" s="10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>
        <f>E2315/L2315</f>
        <v>56.000127388535034</v>
      </c>
      <c r="Q2315" t="str">
        <f>LEFT(N2315,FIND("/",N2315)-1)</f>
        <v>music</v>
      </c>
      <c r="R2315" t="str">
        <f>RIGHT(N2315,LEN(N2315)-FIND("/",N2315))</f>
        <v>indie rock</v>
      </c>
      <c r="S2315" s="10">
        <f>(((J2315/60)/60)/24)+DATE(1970,1,1)</f>
        <v>41002.958634259259</v>
      </c>
      <c r="T2315" s="10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>
        <f>E2316/L2316</f>
        <v>37.672800000000002</v>
      </c>
      <c r="Q2316" t="str">
        <f>LEFT(N2316,FIND("/",N2316)-1)</f>
        <v>music</v>
      </c>
      <c r="R2316" t="str">
        <f>RIGHT(N2316,LEN(N2316)-FIND("/",N2316))</f>
        <v>indie rock</v>
      </c>
      <c r="S2316" s="10">
        <f>(((J2316/60)/60)/24)+DATE(1970,1,1)</f>
        <v>41037.551585648151</v>
      </c>
      <c r="T2316" s="10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>
        <f>E2317/L2317</f>
        <v>40.078125</v>
      </c>
      <c r="Q2317" t="str">
        <f>LEFT(N2317,FIND("/",N2317)-1)</f>
        <v>music</v>
      </c>
      <c r="R2317" t="str">
        <f>RIGHT(N2317,LEN(N2317)-FIND("/",N2317))</f>
        <v>indie rock</v>
      </c>
      <c r="S2317" s="10">
        <f>(((J2317/60)/60)/24)+DATE(1970,1,1)</f>
        <v>41004.72619212963</v>
      </c>
      <c r="T2317" s="10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>
        <f>E2318/L2318</f>
        <v>78.031999999999996</v>
      </c>
      <c r="Q2318" t="str">
        <f>LEFT(N2318,FIND("/",N2318)-1)</f>
        <v>music</v>
      </c>
      <c r="R2318" t="str">
        <f>RIGHT(N2318,LEN(N2318)-FIND("/",N2318))</f>
        <v>indie rock</v>
      </c>
      <c r="S2318" s="10">
        <f>(((J2318/60)/60)/24)+DATE(1970,1,1)</f>
        <v>40079.725115740745</v>
      </c>
      <c r="T2318" s="10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>
        <f>E2319/L2319</f>
        <v>18.90909090909091</v>
      </c>
      <c r="Q2319" t="str">
        <f>LEFT(N2319,FIND("/",N2319)-1)</f>
        <v>music</v>
      </c>
      <c r="R2319" t="str">
        <f>RIGHT(N2319,LEN(N2319)-FIND("/",N2319))</f>
        <v>indie rock</v>
      </c>
      <c r="S2319" s="10">
        <f>(((J2319/60)/60)/24)+DATE(1970,1,1)</f>
        <v>40192.542233796295</v>
      </c>
      <c r="T2319" s="10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>
        <f>E2320/L2320</f>
        <v>37.134969325153371</v>
      </c>
      <c r="Q2320" t="str">
        <f>LEFT(N2320,FIND("/",N2320)-1)</f>
        <v>music</v>
      </c>
      <c r="R2320" t="str">
        <f>RIGHT(N2320,LEN(N2320)-FIND("/",N2320))</f>
        <v>indie rock</v>
      </c>
      <c r="S2320" s="10">
        <f>(((J2320/60)/60)/24)+DATE(1970,1,1)</f>
        <v>40050.643680555557</v>
      </c>
      <c r="T2320" s="10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>
        <f>E2321/L2321</f>
        <v>41.961038961038959</v>
      </c>
      <c r="Q2321" t="str">
        <f>LEFT(N2321,FIND("/",N2321)-1)</f>
        <v>music</v>
      </c>
      <c r="R2321" t="str">
        <f>RIGHT(N2321,LEN(N2321)-FIND("/",N2321))</f>
        <v>indie rock</v>
      </c>
      <c r="S2321" s="10">
        <f>(((J2321/60)/60)/24)+DATE(1970,1,1)</f>
        <v>41593.082002314812</v>
      </c>
      <c r="T2321" s="10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>
        <f>E2322/L2322</f>
        <v>61.044943820224717</v>
      </c>
      <c r="Q2322" t="str">
        <f>LEFT(N2322,FIND("/",N2322)-1)</f>
        <v>music</v>
      </c>
      <c r="R2322" t="str">
        <f>RIGHT(N2322,LEN(N2322)-FIND("/",N2322))</f>
        <v>indie rock</v>
      </c>
      <c r="S2322" s="10">
        <f>(((J2322/60)/60)/24)+DATE(1970,1,1)</f>
        <v>41696.817129629628</v>
      </c>
      <c r="T2322" s="10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>
        <f>E2323/L2323</f>
        <v>64.53125</v>
      </c>
      <c r="Q2323" t="str">
        <f>LEFT(N2323,FIND("/",N2323)-1)</f>
        <v>food</v>
      </c>
      <c r="R2323" t="str">
        <f>RIGHT(N2323,LEN(N2323)-FIND("/",N2323))</f>
        <v>small batch</v>
      </c>
      <c r="S2323" s="10">
        <f>(((J2323/60)/60)/24)+DATE(1970,1,1)</f>
        <v>42799.260428240741</v>
      </c>
      <c r="T2323" s="10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>
        <f>E2324/L2324</f>
        <v>21.25</v>
      </c>
      <c r="Q2324" t="str">
        <f>LEFT(N2324,FIND("/",N2324)-1)</f>
        <v>food</v>
      </c>
      <c r="R2324" t="str">
        <f>RIGHT(N2324,LEN(N2324)-FIND("/",N2324))</f>
        <v>small batch</v>
      </c>
      <c r="S2324" s="10">
        <f>(((J2324/60)/60)/24)+DATE(1970,1,1)</f>
        <v>42804.895474537043</v>
      </c>
      <c r="T2324" s="10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>
        <f>E2325/L2325</f>
        <v>30</v>
      </c>
      <c r="Q2325" t="str">
        <f>LEFT(N2325,FIND("/",N2325)-1)</f>
        <v>food</v>
      </c>
      <c r="R2325" t="str">
        <f>RIGHT(N2325,LEN(N2325)-FIND("/",N2325))</f>
        <v>small batch</v>
      </c>
      <c r="S2325" s="10">
        <f>(((J2325/60)/60)/24)+DATE(1970,1,1)</f>
        <v>42807.755173611105</v>
      </c>
      <c r="T2325" s="10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>
        <f>E2326/L2326</f>
        <v>25.491803278688526</v>
      </c>
      <c r="Q2326" t="str">
        <f>LEFT(N2326,FIND("/",N2326)-1)</f>
        <v>food</v>
      </c>
      <c r="R2326" t="str">
        <f>RIGHT(N2326,LEN(N2326)-FIND("/",N2326))</f>
        <v>small batch</v>
      </c>
      <c r="S2326" s="10">
        <f>(((J2326/60)/60)/24)+DATE(1970,1,1)</f>
        <v>42790.885243055556</v>
      </c>
      <c r="T2326" s="10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>
        <f>E2327/L2327</f>
        <v>11.428571428571429</v>
      </c>
      <c r="Q2327" t="str">
        <f>LEFT(N2327,FIND("/",N2327)-1)</f>
        <v>food</v>
      </c>
      <c r="R2327" t="str">
        <f>RIGHT(N2327,LEN(N2327)-FIND("/",N2327))</f>
        <v>small batch</v>
      </c>
      <c r="S2327" s="10">
        <f>(((J2327/60)/60)/24)+DATE(1970,1,1)</f>
        <v>42794.022349537037</v>
      </c>
      <c r="T2327" s="10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>
        <f>E2328/L2328</f>
        <v>108</v>
      </c>
      <c r="Q2328" t="str">
        <f>LEFT(N2328,FIND("/",N2328)-1)</f>
        <v>food</v>
      </c>
      <c r="R2328" t="str">
        <f>RIGHT(N2328,LEN(N2328)-FIND("/",N2328))</f>
        <v>small batch</v>
      </c>
      <c r="S2328" s="10">
        <f>(((J2328/60)/60)/24)+DATE(1970,1,1)</f>
        <v>42804.034120370372</v>
      </c>
      <c r="T2328" s="10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>
        <f>E2329/L2329</f>
        <v>54.883162444113267</v>
      </c>
      <c r="Q2329" t="str">
        <f>LEFT(N2329,FIND("/",N2329)-1)</f>
        <v>food</v>
      </c>
      <c r="R2329" t="str">
        <f>RIGHT(N2329,LEN(N2329)-FIND("/",N2329))</f>
        <v>small batch</v>
      </c>
      <c r="S2329" s="10">
        <f>(((J2329/60)/60)/24)+DATE(1970,1,1)</f>
        <v>41842.917129629634</v>
      </c>
      <c r="T2329" s="10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>
        <f>E2330/L2330</f>
        <v>47.383612662942269</v>
      </c>
      <c r="Q2330" t="str">
        <f>LEFT(N2330,FIND("/",N2330)-1)</f>
        <v>food</v>
      </c>
      <c r="R2330" t="str">
        <f>RIGHT(N2330,LEN(N2330)-FIND("/",N2330))</f>
        <v>small batch</v>
      </c>
      <c r="S2330" s="10">
        <f>(((J2330/60)/60)/24)+DATE(1970,1,1)</f>
        <v>42139.781678240746</v>
      </c>
      <c r="T2330" s="10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>
        <f>E2331/L2331</f>
        <v>211.84</v>
      </c>
      <c r="Q2331" t="str">
        <f>LEFT(N2331,FIND("/",N2331)-1)</f>
        <v>food</v>
      </c>
      <c r="R2331" t="str">
        <f>RIGHT(N2331,LEN(N2331)-FIND("/",N2331))</f>
        <v>small batch</v>
      </c>
      <c r="S2331" s="10">
        <f>(((J2331/60)/60)/24)+DATE(1970,1,1)</f>
        <v>41807.624374999999</v>
      </c>
      <c r="T2331" s="10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>
        <f>E2332/L2332</f>
        <v>219.92638036809817</v>
      </c>
      <c r="Q2332" t="str">
        <f>LEFT(N2332,FIND("/",N2332)-1)</f>
        <v>food</v>
      </c>
      <c r="R2332" t="str">
        <f>RIGHT(N2332,LEN(N2332)-FIND("/",N2332))</f>
        <v>small batch</v>
      </c>
      <c r="S2332" s="10">
        <f>(((J2332/60)/60)/24)+DATE(1970,1,1)</f>
        <v>42332.89980324074</v>
      </c>
      <c r="T2332" s="10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>
        <f>E2333/L2333</f>
        <v>40.795406360424032</v>
      </c>
      <c r="Q2333" t="str">
        <f>LEFT(N2333,FIND("/",N2333)-1)</f>
        <v>food</v>
      </c>
      <c r="R2333" t="str">
        <f>RIGHT(N2333,LEN(N2333)-FIND("/",N2333))</f>
        <v>small batch</v>
      </c>
      <c r="S2333" s="10">
        <f>(((J2333/60)/60)/24)+DATE(1970,1,1)</f>
        <v>41839.005671296298</v>
      </c>
      <c r="T2333" s="10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>
        <f>E2334/L2334</f>
        <v>75.502840909090907</v>
      </c>
      <c r="Q2334" t="str">
        <f>LEFT(N2334,FIND("/",N2334)-1)</f>
        <v>food</v>
      </c>
      <c r="R2334" t="str">
        <f>RIGHT(N2334,LEN(N2334)-FIND("/",N2334))</f>
        <v>small batch</v>
      </c>
      <c r="S2334" s="10">
        <f>(((J2334/60)/60)/24)+DATE(1970,1,1)</f>
        <v>42011.628136574072</v>
      </c>
      <c r="T2334" s="10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>
        <f>E2335/L2335</f>
        <v>13.542553191489361</v>
      </c>
      <c r="Q2335" t="str">
        <f>LEFT(N2335,FIND("/",N2335)-1)</f>
        <v>food</v>
      </c>
      <c r="R2335" t="str">
        <f>RIGHT(N2335,LEN(N2335)-FIND("/",N2335))</f>
        <v>small batch</v>
      </c>
      <c r="S2335" s="10">
        <f>(((J2335/60)/60)/24)+DATE(1970,1,1)</f>
        <v>41767.650347222225</v>
      </c>
      <c r="T2335" s="10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>
        <f>E2336/L2336</f>
        <v>60.865671641791046</v>
      </c>
      <c r="Q2336" t="str">
        <f>LEFT(N2336,FIND("/",N2336)-1)</f>
        <v>food</v>
      </c>
      <c r="R2336" t="str">
        <f>RIGHT(N2336,LEN(N2336)-FIND("/",N2336))</f>
        <v>small batch</v>
      </c>
      <c r="S2336" s="10">
        <f>(((J2336/60)/60)/24)+DATE(1970,1,1)</f>
        <v>41918.670115740737</v>
      </c>
      <c r="T2336" s="10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>
        <f>E2337/L2337</f>
        <v>115.69230769230769</v>
      </c>
      <c r="Q2337" t="str">
        <f>LEFT(N2337,FIND("/",N2337)-1)</f>
        <v>food</v>
      </c>
      <c r="R2337" t="str">
        <f>RIGHT(N2337,LEN(N2337)-FIND("/",N2337))</f>
        <v>small batch</v>
      </c>
      <c r="S2337" s="10">
        <f>(((J2337/60)/60)/24)+DATE(1970,1,1)</f>
        <v>41771.572256944448</v>
      </c>
      <c r="T2337" s="10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>
        <f>E2338/L2338</f>
        <v>48.104623556581984</v>
      </c>
      <c r="Q2338" t="str">
        <f>LEFT(N2338,FIND("/",N2338)-1)</f>
        <v>food</v>
      </c>
      <c r="R2338" t="str">
        <f>RIGHT(N2338,LEN(N2338)-FIND("/",N2338))</f>
        <v>small batch</v>
      </c>
      <c r="S2338" s="10">
        <f>(((J2338/60)/60)/24)+DATE(1970,1,1)</f>
        <v>41666.924710648149</v>
      </c>
      <c r="T2338" s="10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>
        <f>E2339/L2339</f>
        <v>74.184357541899445</v>
      </c>
      <c r="Q2339" t="str">
        <f>LEFT(N2339,FIND("/",N2339)-1)</f>
        <v>food</v>
      </c>
      <c r="R2339" t="str">
        <f>RIGHT(N2339,LEN(N2339)-FIND("/",N2339))</f>
        <v>small batch</v>
      </c>
      <c r="S2339" s="10">
        <f>(((J2339/60)/60)/24)+DATE(1970,1,1)</f>
        <v>41786.640543981484</v>
      </c>
      <c r="T2339" s="10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>
        <f>E2340/L2340</f>
        <v>123.34552845528455</v>
      </c>
      <c r="Q2340" t="str">
        <f>LEFT(N2340,FIND("/",N2340)-1)</f>
        <v>food</v>
      </c>
      <c r="R2340" t="str">
        <f>RIGHT(N2340,LEN(N2340)-FIND("/",N2340))</f>
        <v>small batch</v>
      </c>
      <c r="S2340" s="10">
        <f>(((J2340/60)/60)/24)+DATE(1970,1,1)</f>
        <v>41789.896805555552</v>
      </c>
      <c r="T2340" s="10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>
        <f>E2341/L2341</f>
        <v>66.623188405797094</v>
      </c>
      <c r="Q2341" t="str">
        <f>LEFT(N2341,FIND("/",N2341)-1)</f>
        <v>food</v>
      </c>
      <c r="R2341" t="str">
        <f>RIGHT(N2341,LEN(N2341)-FIND("/",N2341))</f>
        <v>small batch</v>
      </c>
      <c r="S2341" s="10">
        <f>(((J2341/60)/60)/24)+DATE(1970,1,1)</f>
        <v>42692.79987268518</v>
      </c>
      <c r="T2341" s="10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>
        <f>E2342/L2342</f>
        <v>104.99007444168734</v>
      </c>
      <c r="Q2342" t="str">
        <f>LEFT(N2342,FIND("/",N2342)-1)</f>
        <v>food</v>
      </c>
      <c r="R2342" t="str">
        <f>RIGHT(N2342,LEN(N2342)-FIND("/",N2342))</f>
        <v>small batch</v>
      </c>
      <c r="S2342" s="10">
        <f>(((J2342/60)/60)/24)+DATE(1970,1,1)</f>
        <v>42643.642800925925</v>
      </c>
      <c r="T2342" s="10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t="e">
        <f>E2343/L2343</f>
        <v>#DIV/0!</v>
      </c>
      <c r="Q2343" t="str">
        <f>LEFT(N2343,FIND("/",N2343)-1)</f>
        <v>technology</v>
      </c>
      <c r="R2343" t="str">
        <f>RIGHT(N2343,LEN(N2343)-FIND("/",N2343))</f>
        <v>web</v>
      </c>
      <c r="S2343" s="10">
        <f>(((J2343/60)/60)/24)+DATE(1970,1,1)</f>
        <v>42167.813703703709</v>
      </c>
      <c r="T2343" s="10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t="e">
        <f>E2344/L2344</f>
        <v>#DIV/0!</v>
      </c>
      <c r="Q2344" t="str">
        <f>LEFT(N2344,FIND("/",N2344)-1)</f>
        <v>technology</v>
      </c>
      <c r="R2344" t="str">
        <f>RIGHT(N2344,LEN(N2344)-FIND("/",N2344))</f>
        <v>web</v>
      </c>
      <c r="S2344" s="10">
        <f>(((J2344/60)/60)/24)+DATE(1970,1,1)</f>
        <v>41897.702199074076</v>
      </c>
      <c r="T2344" s="10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>
        <f>E2345/L2345</f>
        <v>300</v>
      </c>
      <c r="Q2345" t="str">
        <f>LEFT(N2345,FIND("/",N2345)-1)</f>
        <v>technology</v>
      </c>
      <c r="R2345" t="str">
        <f>RIGHT(N2345,LEN(N2345)-FIND("/",N2345))</f>
        <v>web</v>
      </c>
      <c r="S2345" s="10">
        <f>(((J2345/60)/60)/24)+DATE(1970,1,1)</f>
        <v>42327.825289351851</v>
      </c>
      <c r="T2345" s="10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>
        <f>E2346/L2346</f>
        <v>1</v>
      </c>
      <c r="Q2346" t="str">
        <f>LEFT(N2346,FIND("/",N2346)-1)</f>
        <v>technology</v>
      </c>
      <c r="R2346" t="str">
        <f>RIGHT(N2346,LEN(N2346)-FIND("/",N2346))</f>
        <v>web</v>
      </c>
      <c r="S2346" s="10">
        <f>(((J2346/60)/60)/24)+DATE(1970,1,1)</f>
        <v>42515.727650462963</v>
      </c>
      <c r="T2346" s="10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t="e">
        <f>E2347/L2347</f>
        <v>#DIV/0!</v>
      </c>
      <c r="Q2347" t="str">
        <f>LEFT(N2347,FIND("/",N2347)-1)</f>
        <v>technology</v>
      </c>
      <c r="R2347" t="str">
        <f>RIGHT(N2347,LEN(N2347)-FIND("/",N2347))</f>
        <v>web</v>
      </c>
      <c r="S2347" s="10">
        <f>(((J2347/60)/60)/24)+DATE(1970,1,1)</f>
        <v>42060.001805555556</v>
      </c>
      <c r="T2347" s="10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>
        <f>E2348/L2348</f>
        <v>13</v>
      </c>
      <c r="Q2348" t="str">
        <f>LEFT(N2348,FIND("/",N2348)-1)</f>
        <v>technology</v>
      </c>
      <c r="R2348" t="str">
        <f>RIGHT(N2348,LEN(N2348)-FIND("/",N2348))</f>
        <v>web</v>
      </c>
      <c r="S2348" s="10">
        <f>(((J2348/60)/60)/24)+DATE(1970,1,1)</f>
        <v>42615.79896990741</v>
      </c>
      <c r="T2348" s="10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>
        <f>E2349/L2349</f>
        <v>15</v>
      </c>
      <c r="Q2349" t="str">
        <f>LEFT(N2349,FIND("/",N2349)-1)</f>
        <v>technology</v>
      </c>
      <c r="R2349" t="str">
        <f>RIGHT(N2349,LEN(N2349)-FIND("/",N2349))</f>
        <v>web</v>
      </c>
      <c r="S2349" s="10">
        <f>(((J2349/60)/60)/24)+DATE(1970,1,1)</f>
        <v>42577.607361111113</v>
      </c>
      <c r="T2349" s="10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>
        <f>E2350/L2350</f>
        <v>54</v>
      </c>
      <c r="Q2350" t="str">
        <f>LEFT(N2350,FIND("/",N2350)-1)</f>
        <v>technology</v>
      </c>
      <c r="R2350" t="str">
        <f>RIGHT(N2350,LEN(N2350)-FIND("/",N2350))</f>
        <v>web</v>
      </c>
      <c r="S2350" s="10">
        <f>(((J2350/60)/60)/24)+DATE(1970,1,1)</f>
        <v>42360.932152777779</v>
      </c>
      <c r="T2350" s="10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t="e">
        <f>E2351/L2351</f>
        <v>#DIV/0!</v>
      </c>
      <c r="Q2351" t="str">
        <f>LEFT(N2351,FIND("/",N2351)-1)</f>
        <v>technology</v>
      </c>
      <c r="R2351" t="str">
        <f>RIGHT(N2351,LEN(N2351)-FIND("/",N2351))</f>
        <v>web</v>
      </c>
      <c r="S2351" s="10">
        <f>(((J2351/60)/60)/24)+DATE(1970,1,1)</f>
        <v>42198.775787037041</v>
      </c>
      <c r="T2351" s="10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t="e">
        <f>E2352/L2352</f>
        <v>#DIV/0!</v>
      </c>
      <c r="Q2352" t="str">
        <f>LEFT(N2352,FIND("/",N2352)-1)</f>
        <v>technology</v>
      </c>
      <c r="R2352" t="str">
        <f>RIGHT(N2352,LEN(N2352)-FIND("/",N2352))</f>
        <v>web</v>
      </c>
      <c r="S2352" s="10">
        <f>(((J2352/60)/60)/24)+DATE(1970,1,1)</f>
        <v>42708.842245370368</v>
      </c>
      <c r="T2352" s="10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>
        <f>E2353/L2353</f>
        <v>15.428571428571429</v>
      </c>
      <c r="Q2353" t="str">
        <f>LEFT(N2353,FIND("/",N2353)-1)</f>
        <v>technology</v>
      </c>
      <c r="R2353" t="str">
        <f>RIGHT(N2353,LEN(N2353)-FIND("/",N2353))</f>
        <v>web</v>
      </c>
      <c r="S2353" s="10">
        <f>(((J2353/60)/60)/24)+DATE(1970,1,1)</f>
        <v>42094.101145833338</v>
      </c>
      <c r="T2353" s="10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t="e">
        <f>E2354/L2354</f>
        <v>#DIV/0!</v>
      </c>
      <c r="Q2354" t="str">
        <f>LEFT(N2354,FIND("/",N2354)-1)</f>
        <v>technology</v>
      </c>
      <c r="R2354" t="str">
        <f>RIGHT(N2354,LEN(N2354)-FIND("/",N2354))</f>
        <v>web</v>
      </c>
      <c r="S2354" s="10">
        <f>(((J2354/60)/60)/24)+DATE(1970,1,1)</f>
        <v>42101.633703703701</v>
      </c>
      <c r="T2354" s="10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t="e">
        <f>E2355/L2355</f>
        <v>#DIV/0!</v>
      </c>
      <c r="Q2355" t="str">
        <f>LEFT(N2355,FIND("/",N2355)-1)</f>
        <v>technology</v>
      </c>
      <c r="R2355" t="str">
        <f>RIGHT(N2355,LEN(N2355)-FIND("/",N2355))</f>
        <v>web</v>
      </c>
      <c r="S2355" s="10">
        <f>(((J2355/60)/60)/24)+DATE(1970,1,1)</f>
        <v>42103.676180555558</v>
      </c>
      <c r="T2355" s="10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>
        <f>E2356/L2356</f>
        <v>25</v>
      </c>
      <c r="Q2356" t="str">
        <f>LEFT(N2356,FIND("/",N2356)-1)</f>
        <v>technology</v>
      </c>
      <c r="R2356" t="str">
        <f>RIGHT(N2356,LEN(N2356)-FIND("/",N2356))</f>
        <v>web</v>
      </c>
      <c r="S2356" s="10">
        <f>(((J2356/60)/60)/24)+DATE(1970,1,1)</f>
        <v>41954.722916666666</v>
      </c>
      <c r="T2356" s="10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>
        <f>E2357/L2357</f>
        <v>27.5</v>
      </c>
      <c r="Q2357" t="str">
        <f>LEFT(N2357,FIND("/",N2357)-1)</f>
        <v>technology</v>
      </c>
      <c r="R2357" t="str">
        <f>RIGHT(N2357,LEN(N2357)-FIND("/",N2357))</f>
        <v>web</v>
      </c>
      <c r="S2357" s="10">
        <f>(((J2357/60)/60)/24)+DATE(1970,1,1)</f>
        <v>42096.918240740735</v>
      </c>
      <c r="T2357" s="10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t="e">
        <f>E2358/L2358</f>
        <v>#DIV/0!</v>
      </c>
      <c r="Q2358" t="str">
        <f>LEFT(N2358,FIND("/",N2358)-1)</f>
        <v>technology</v>
      </c>
      <c r="R2358" t="str">
        <f>RIGHT(N2358,LEN(N2358)-FIND("/",N2358))</f>
        <v>web</v>
      </c>
      <c r="S2358" s="10">
        <f>(((J2358/60)/60)/24)+DATE(1970,1,1)</f>
        <v>42130.78361111111</v>
      </c>
      <c r="T2358" s="10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t="e">
        <f>E2359/L2359</f>
        <v>#DIV/0!</v>
      </c>
      <c r="Q2359" t="str">
        <f>LEFT(N2359,FIND("/",N2359)-1)</f>
        <v>technology</v>
      </c>
      <c r="R2359" t="str">
        <f>RIGHT(N2359,LEN(N2359)-FIND("/",N2359))</f>
        <v>web</v>
      </c>
      <c r="S2359" s="10">
        <f>(((J2359/60)/60)/24)+DATE(1970,1,1)</f>
        <v>42264.620115740734</v>
      </c>
      <c r="T2359" s="10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t="e">
        <f>E2360/L2360</f>
        <v>#DIV/0!</v>
      </c>
      <c r="Q2360" t="str">
        <f>LEFT(N2360,FIND("/",N2360)-1)</f>
        <v>technology</v>
      </c>
      <c r="R2360" t="str">
        <f>RIGHT(N2360,LEN(N2360)-FIND("/",N2360))</f>
        <v>web</v>
      </c>
      <c r="S2360" s="10">
        <f>(((J2360/60)/60)/24)+DATE(1970,1,1)</f>
        <v>41978.930972222224</v>
      </c>
      <c r="T2360" s="10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>
        <f>E2361/L2361</f>
        <v>367</v>
      </c>
      <c r="Q2361" t="str">
        <f>LEFT(N2361,FIND("/",N2361)-1)</f>
        <v>technology</v>
      </c>
      <c r="R2361" t="str">
        <f>RIGHT(N2361,LEN(N2361)-FIND("/",N2361))</f>
        <v>web</v>
      </c>
      <c r="S2361" s="10">
        <f>(((J2361/60)/60)/24)+DATE(1970,1,1)</f>
        <v>42159.649583333332</v>
      </c>
      <c r="T2361" s="10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>
        <f>E2362/L2362</f>
        <v>2</v>
      </c>
      <c r="Q2362" t="str">
        <f>LEFT(N2362,FIND("/",N2362)-1)</f>
        <v>technology</v>
      </c>
      <c r="R2362" t="str">
        <f>RIGHT(N2362,LEN(N2362)-FIND("/",N2362))</f>
        <v>web</v>
      </c>
      <c r="S2362" s="10">
        <f>(((J2362/60)/60)/24)+DATE(1970,1,1)</f>
        <v>42377.70694444445</v>
      </c>
      <c r="T2362" s="10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t="e">
        <f>E2363/L2363</f>
        <v>#DIV/0!</v>
      </c>
      <c r="Q2363" t="str">
        <f>LEFT(N2363,FIND("/",N2363)-1)</f>
        <v>technology</v>
      </c>
      <c r="R2363" t="str">
        <f>RIGHT(N2363,LEN(N2363)-FIND("/",N2363))</f>
        <v>web</v>
      </c>
      <c r="S2363" s="10">
        <f>(((J2363/60)/60)/24)+DATE(1970,1,1)</f>
        <v>42466.858888888892</v>
      </c>
      <c r="T2363" s="10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>
        <f>E2364/L2364</f>
        <v>60</v>
      </c>
      <c r="Q2364" t="str">
        <f>LEFT(N2364,FIND("/",N2364)-1)</f>
        <v>technology</v>
      </c>
      <c r="R2364" t="str">
        <f>RIGHT(N2364,LEN(N2364)-FIND("/",N2364))</f>
        <v>web</v>
      </c>
      <c r="S2364" s="10">
        <f>(((J2364/60)/60)/24)+DATE(1970,1,1)</f>
        <v>41954.688310185185</v>
      </c>
      <c r="T2364" s="10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t="e">
        <f>E2365/L2365</f>
        <v>#DIV/0!</v>
      </c>
      <c r="Q2365" t="str">
        <f>LEFT(N2365,FIND("/",N2365)-1)</f>
        <v>technology</v>
      </c>
      <c r="R2365" t="str">
        <f>RIGHT(N2365,LEN(N2365)-FIND("/",N2365))</f>
        <v>web</v>
      </c>
      <c r="S2365" s="10">
        <f>(((J2365/60)/60)/24)+DATE(1970,1,1)</f>
        <v>42322.011574074073</v>
      </c>
      <c r="T2365" s="10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t="e">
        <f>E2366/L2366</f>
        <v>#DIV/0!</v>
      </c>
      <c r="Q2366" t="str">
        <f>LEFT(N2366,FIND("/",N2366)-1)</f>
        <v>technology</v>
      </c>
      <c r="R2366" t="str">
        <f>RIGHT(N2366,LEN(N2366)-FIND("/",N2366))</f>
        <v>web</v>
      </c>
      <c r="S2366" s="10">
        <f>(((J2366/60)/60)/24)+DATE(1970,1,1)</f>
        <v>42248.934675925921</v>
      </c>
      <c r="T2366" s="10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t="e">
        <f>E2367/L2367</f>
        <v>#DIV/0!</v>
      </c>
      <c r="Q2367" t="str">
        <f>LEFT(N2367,FIND("/",N2367)-1)</f>
        <v>technology</v>
      </c>
      <c r="R2367" t="str">
        <f>RIGHT(N2367,LEN(N2367)-FIND("/",N2367))</f>
        <v>web</v>
      </c>
      <c r="S2367" s="10">
        <f>(((J2367/60)/60)/24)+DATE(1970,1,1)</f>
        <v>42346.736400462964</v>
      </c>
      <c r="T2367" s="10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>
        <f>E2368/L2368</f>
        <v>97.407407407407405</v>
      </c>
      <c r="Q2368" t="str">
        <f>LEFT(N2368,FIND("/",N2368)-1)</f>
        <v>technology</v>
      </c>
      <c r="R2368" t="str">
        <f>RIGHT(N2368,LEN(N2368)-FIND("/",N2368))</f>
        <v>web</v>
      </c>
      <c r="S2368" s="10">
        <f>(((J2368/60)/60)/24)+DATE(1970,1,1)</f>
        <v>42268.531631944439</v>
      </c>
      <c r="T2368" s="10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>
        <f>E2369/L2369</f>
        <v>47.857142857142854</v>
      </c>
      <c r="Q2369" t="str">
        <f>LEFT(N2369,FIND("/",N2369)-1)</f>
        <v>technology</v>
      </c>
      <c r="R2369" t="str">
        <f>RIGHT(N2369,LEN(N2369)-FIND("/",N2369))</f>
        <v>web</v>
      </c>
      <c r="S2369" s="10">
        <f>(((J2369/60)/60)/24)+DATE(1970,1,1)</f>
        <v>42425.970092592594</v>
      </c>
      <c r="T2369" s="10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>
        <f>E2370/L2370</f>
        <v>50</v>
      </c>
      <c r="Q2370" t="str">
        <f>LEFT(N2370,FIND("/",N2370)-1)</f>
        <v>technology</v>
      </c>
      <c r="R2370" t="str">
        <f>RIGHT(N2370,LEN(N2370)-FIND("/",N2370))</f>
        <v>web</v>
      </c>
      <c r="S2370" s="10">
        <f>(((J2370/60)/60)/24)+DATE(1970,1,1)</f>
        <v>42063.721817129626</v>
      </c>
      <c r="T2370" s="10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t="e">
        <f>E2371/L2371</f>
        <v>#DIV/0!</v>
      </c>
      <c r="Q2371" t="str">
        <f>LEFT(N2371,FIND("/",N2371)-1)</f>
        <v>technology</v>
      </c>
      <c r="R2371" t="str">
        <f>RIGHT(N2371,LEN(N2371)-FIND("/",N2371))</f>
        <v>web</v>
      </c>
      <c r="S2371" s="10">
        <f>(((J2371/60)/60)/24)+DATE(1970,1,1)</f>
        <v>42380.812627314815</v>
      </c>
      <c r="T2371" s="10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>
        <f>E2372/L2372</f>
        <v>20.5</v>
      </c>
      <c r="Q2372" t="str">
        <f>LEFT(N2372,FIND("/",N2372)-1)</f>
        <v>technology</v>
      </c>
      <c r="R2372" t="str">
        <f>RIGHT(N2372,LEN(N2372)-FIND("/",N2372))</f>
        <v>web</v>
      </c>
      <c r="S2372" s="10">
        <f>(((J2372/60)/60)/24)+DATE(1970,1,1)</f>
        <v>41961.18913194444</v>
      </c>
      <c r="T2372" s="10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t="e">
        <f>E2373/L2373</f>
        <v>#DIV/0!</v>
      </c>
      <c r="Q2373" t="str">
        <f>LEFT(N2373,FIND("/",N2373)-1)</f>
        <v>technology</v>
      </c>
      <c r="R2373" t="str">
        <f>RIGHT(N2373,LEN(N2373)-FIND("/",N2373))</f>
        <v>web</v>
      </c>
      <c r="S2373" s="10">
        <f>(((J2373/60)/60)/24)+DATE(1970,1,1)</f>
        <v>42150.777731481481</v>
      </c>
      <c r="T2373" s="10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>
        <f>E2374/L2374</f>
        <v>30</v>
      </c>
      <c r="Q2374" t="str">
        <f>LEFT(N2374,FIND("/",N2374)-1)</f>
        <v>technology</v>
      </c>
      <c r="R2374" t="str">
        <f>RIGHT(N2374,LEN(N2374)-FIND("/",N2374))</f>
        <v>web</v>
      </c>
      <c r="S2374" s="10">
        <f>(((J2374/60)/60)/24)+DATE(1970,1,1)</f>
        <v>42088.069108796291</v>
      </c>
      <c r="T2374" s="10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>
        <f>E2375/L2375</f>
        <v>50</v>
      </c>
      <c r="Q2375" t="str">
        <f>LEFT(N2375,FIND("/",N2375)-1)</f>
        <v>technology</v>
      </c>
      <c r="R2375" t="str">
        <f>RIGHT(N2375,LEN(N2375)-FIND("/",N2375))</f>
        <v>web</v>
      </c>
      <c r="S2375" s="10">
        <f>(((J2375/60)/60)/24)+DATE(1970,1,1)</f>
        <v>42215.662314814821</v>
      </c>
      <c r="T2375" s="10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>
        <f>E2376/L2376</f>
        <v>10</v>
      </c>
      <c r="Q2376" t="str">
        <f>LEFT(N2376,FIND("/",N2376)-1)</f>
        <v>technology</v>
      </c>
      <c r="R2376" t="str">
        <f>RIGHT(N2376,LEN(N2376)-FIND("/",N2376))</f>
        <v>web</v>
      </c>
      <c r="S2376" s="10">
        <f>(((J2376/60)/60)/24)+DATE(1970,1,1)</f>
        <v>42017.843287037031</v>
      </c>
      <c r="T2376" s="10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t="e">
        <f>E2377/L2377</f>
        <v>#DIV/0!</v>
      </c>
      <c r="Q2377" t="str">
        <f>LEFT(N2377,FIND("/",N2377)-1)</f>
        <v>technology</v>
      </c>
      <c r="R2377" t="str">
        <f>RIGHT(N2377,LEN(N2377)-FIND("/",N2377))</f>
        <v>web</v>
      </c>
      <c r="S2377" s="10">
        <f>(((J2377/60)/60)/24)+DATE(1970,1,1)</f>
        <v>42592.836076388892</v>
      </c>
      <c r="T2377" s="10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>
        <f>E2378/L2378</f>
        <v>81.582499999999996</v>
      </c>
      <c r="Q2378" t="str">
        <f>LEFT(N2378,FIND("/",N2378)-1)</f>
        <v>technology</v>
      </c>
      <c r="R2378" t="str">
        <f>RIGHT(N2378,LEN(N2378)-FIND("/",N2378))</f>
        <v>web</v>
      </c>
      <c r="S2378" s="10">
        <f>(((J2378/60)/60)/24)+DATE(1970,1,1)</f>
        <v>42318.925532407404</v>
      </c>
      <c r="T2378" s="10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t="e">
        <f>E2379/L2379</f>
        <v>#DIV/0!</v>
      </c>
      <c r="Q2379" t="str">
        <f>LEFT(N2379,FIND("/",N2379)-1)</f>
        <v>technology</v>
      </c>
      <c r="R2379" t="str">
        <f>RIGHT(N2379,LEN(N2379)-FIND("/",N2379))</f>
        <v>web</v>
      </c>
      <c r="S2379" s="10">
        <f>(((J2379/60)/60)/24)+DATE(1970,1,1)</f>
        <v>42669.870173611111</v>
      </c>
      <c r="T2379" s="10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t="e">
        <f>E2380/L2380</f>
        <v>#DIV/0!</v>
      </c>
      <c r="Q2380" t="str">
        <f>LEFT(N2380,FIND("/",N2380)-1)</f>
        <v>technology</v>
      </c>
      <c r="R2380" t="str">
        <f>RIGHT(N2380,LEN(N2380)-FIND("/",N2380))</f>
        <v>web</v>
      </c>
      <c r="S2380" s="10">
        <f>(((J2380/60)/60)/24)+DATE(1970,1,1)</f>
        <v>42213.013078703705</v>
      </c>
      <c r="T2380" s="10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t="e">
        <f>E2381/L2381</f>
        <v>#DIV/0!</v>
      </c>
      <c r="Q2381" t="str">
        <f>LEFT(N2381,FIND("/",N2381)-1)</f>
        <v>technology</v>
      </c>
      <c r="R2381" t="str">
        <f>RIGHT(N2381,LEN(N2381)-FIND("/",N2381))</f>
        <v>web</v>
      </c>
      <c r="S2381" s="10">
        <f>(((J2381/60)/60)/24)+DATE(1970,1,1)</f>
        <v>42237.016388888893</v>
      </c>
      <c r="T2381" s="10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>
        <f>E2382/L2382</f>
        <v>18.333333333333332</v>
      </c>
      <c r="Q2382" t="str">
        <f>LEFT(N2382,FIND("/",N2382)-1)</f>
        <v>technology</v>
      </c>
      <c r="R2382" t="str">
        <f>RIGHT(N2382,LEN(N2382)-FIND("/",N2382))</f>
        <v>web</v>
      </c>
      <c r="S2382" s="10">
        <f>(((J2382/60)/60)/24)+DATE(1970,1,1)</f>
        <v>42248.793310185181</v>
      </c>
      <c r="T2382" s="10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>
        <f>E2383/L2383</f>
        <v>224.42857142857142</v>
      </c>
      <c r="Q2383" t="str">
        <f>LEFT(N2383,FIND("/",N2383)-1)</f>
        <v>technology</v>
      </c>
      <c r="R2383" t="str">
        <f>RIGHT(N2383,LEN(N2383)-FIND("/",N2383))</f>
        <v>web</v>
      </c>
      <c r="S2383" s="10">
        <f>(((J2383/60)/60)/24)+DATE(1970,1,1)</f>
        <v>42074.935740740737</v>
      </c>
      <c r="T2383" s="10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>
        <f>E2384/L2384</f>
        <v>37.5</v>
      </c>
      <c r="Q2384" t="str">
        <f>LEFT(N2384,FIND("/",N2384)-1)</f>
        <v>technology</v>
      </c>
      <c r="R2384" t="str">
        <f>RIGHT(N2384,LEN(N2384)-FIND("/",N2384))</f>
        <v>web</v>
      </c>
      <c r="S2384" s="10">
        <f>(((J2384/60)/60)/24)+DATE(1970,1,1)</f>
        <v>42195.187534722223</v>
      </c>
      <c r="T2384" s="10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>
        <f>E2385/L2385</f>
        <v>145</v>
      </c>
      <c r="Q2385" t="str">
        <f>LEFT(N2385,FIND("/",N2385)-1)</f>
        <v>technology</v>
      </c>
      <c r="R2385" t="str">
        <f>RIGHT(N2385,LEN(N2385)-FIND("/",N2385))</f>
        <v>web</v>
      </c>
      <c r="S2385" s="10">
        <f>(((J2385/60)/60)/24)+DATE(1970,1,1)</f>
        <v>42027.056793981479</v>
      </c>
      <c r="T2385" s="10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>
        <f>E2386/L2386</f>
        <v>1</v>
      </c>
      <c r="Q2386" t="str">
        <f>LEFT(N2386,FIND("/",N2386)-1)</f>
        <v>technology</v>
      </c>
      <c r="R2386" t="str">
        <f>RIGHT(N2386,LEN(N2386)-FIND("/",N2386))</f>
        <v>web</v>
      </c>
      <c r="S2386" s="10">
        <f>(((J2386/60)/60)/24)+DATE(1970,1,1)</f>
        <v>41927.067627314813</v>
      </c>
      <c r="T2386" s="10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>
        <f>E2387/L2387</f>
        <v>112.57142857142857</v>
      </c>
      <c r="Q2387" t="str">
        <f>LEFT(N2387,FIND("/",N2387)-1)</f>
        <v>technology</v>
      </c>
      <c r="R2387" t="str">
        <f>RIGHT(N2387,LEN(N2387)-FIND("/",N2387))</f>
        <v>web</v>
      </c>
      <c r="S2387" s="10">
        <f>(((J2387/60)/60)/24)+DATE(1970,1,1)</f>
        <v>42191.70175925926</v>
      </c>
      <c r="T2387" s="10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t="e">
        <f>E2388/L2388</f>
        <v>#DIV/0!</v>
      </c>
      <c r="Q2388" t="str">
        <f>LEFT(N2388,FIND("/",N2388)-1)</f>
        <v>technology</v>
      </c>
      <c r="R2388" t="str">
        <f>RIGHT(N2388,LEN(N2388)-FIND("/",N2388))</f>
        <v>web</v>
      </c>
      <c r="S2388" s="10">
        <f>(((J2388/60)/60)/24)+DATE(1970,1,1)</f>
        <v>41954.838240740741</v>
      </c>
      <c r="T2388" s="10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>
        <f>E2389/L2389</f>
        <v>342</v>
      </c>
      <c r="Q2389" t="str">
        <f>LEFT(N2389,FIND("/",N2389)-1)</f>
        <v>technology</v>
      </c>
      <c r="R2389" t="str">
        <f>RIGHT(N2389,LEN(N2389)-FIND("/",N2389))</f>
        <v>web</v>
      </c>
      <c r="S2389" s="10">
        <f>(((J2389/60)/60)/24)+DATE(1970,1,1)</f>
        <v>42528.626620370371</v>
      </c>
      <c r="T2389" s="10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>
        <f>E2390/L2390</f>
        <v>57.875</v>
      </c>
      <c r="Q2390" t="str">
        <f>LEFT(N2390,FIND("/",N2390)-1)</f>
        <v>technology</v>
      </c>
      <c r="R2390" t="str">
        <f>RIGHT(N2390,LEN(N2390)-FIND("/",N2390))</f>
        <v>web</v>
      </c>
      <c r="S2390" s="10">
        <f>(((J2390/60)/60)/24)+DATE(1970,1,1)</f>
        <v>41989.853692129633</v>
      </c>
      <c r="T2390" s="10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>
        <f>E2391/L2391</f>
        <v>30</v>
      </c>
      <c r="Q2391" t="str">
        <f>LEFT(N2391,FIND("/",N2391)-1)</f>
        <v>technology</v>
      </c>
      <c r="R2391" t="str">
        <f>RIGHT(N2391,LEN(N2391)-FIND("/",N2391))</f>
        <v>web</v>
      </c>
      <c r="S2391" s="10">
        <f>(((J2391/60)/60)/24)+DATE(1970,1,1)</f>
        <v>42179.653379629628</v>
      </c>
      <c r="T2391" s="10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t="e">
        <f>E2392/L2392</f>
        <v>#DIV/0!</v>
      </c>
      <c r="Q2392" t="str">
        <f>LEFT(N2392,FIND("/",N2392)-1)</f>
        <v>technology</v>
      </c>
      <c r="R2392" t="str">
        <f>RIGHT(N2392,LEN(N2392)-FIND("/",N2392))</f>
        <v>web</v>
      </c>
      <c r="S2392" s="10">
        <f>(((J2392/60)/60)/24)+DATE(1970,1,1)</f>
        <v>41968.262314814812</v>
      </c>
      <c r="T2392" s="10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>
        <f>E2393/L2393</f>
        <v>25</v>
      </c>
      <c r="Q2393" t="str">
        <f>LEFT(N2393,FIND("/",N2393)-1)</f>
        <v>technology</v>
      </c>
      <c r="R2393" t="str">
        <f>RIGHT(N2393,LEN(N2393)-FIND("/",N2393))</f>
        <v>web</v>
      </c>
      <c r="S2393" s="10">
        <f>(((J2393/60)/60)/24)+DATE(1970,1,1)</f>
        <v>42064.794490740736</v>
      </c>
      <c r="T2393" s="10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t="e">
        <f>E2394/L2394</f>
        <v>#DIV/0!</v>
      </c>
      <c r="Q2394" t="str">
        <f>LEFT(N2394,FIND("/",N2394)-1)</f>
        <v>technology</v>
      </c>
      <c r="R2394" t="str">
        <f>RIGHT(N2394,LEN(N2394)-FIND("/",N2394))</f>
        <v>web</v>
      </c>
      <c r="S2394" s="10">
        <f>(((J2394/60)/60)/24)+DATE(1970,1,1)</f>
        <v>42276.120636574073</v>
      </c>
      <c r="T2394" s="10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>
        <f>E2395/L2395</f>
        <v>50</v>
      </c>
      <c r="Q2395" t="str">
        <f>LEFT(N2395,FIND("/",N2395)-1)</f>
        <v>technology</v>
      </c>
      <c r="R2395" t="str">
        <f>RIGHT(N2395,LEN(N2395)-FIND("/",N2395))</f>
        <v>web</v>
      </c>
      <c r="S2395" s="10">
        <f>(((J2395/60)/60)/24)+DATE(1970,1,1)</f>
        <v>42194.648344907408</v>
      </c>
      <c r="T2395" s="10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>
        <f>E2396/L2396</f>
        <v>1.5</v>
      </c>
      <c r="Q2396" t="str">
        <f>LEFT(N2396,FIND("/",N2396)-1)</f>
        <v>technology</v>
      </c>
      <c r="R2396" t="str">
        <f>RIGHT(N2396,LEN(N2396)-FIND("/",N2396))</f>
        <v>web</v>
      </c>
      <c r="S2396" s="10">
        <f>(((J2396/60)/60)/24)+DATE(1970,1,1)</f>
        <v>42031.362187499995</v>
      </c>
      <c r="T2396" s="10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t="e">
        <f>E2397/L2397</f>
        <v>#DIV/0!</v>
      </c>
      <c r="Q2397" t="str">
        <f>LEFT(N2397,FIND("/",N2397)-1)</f>
        <v>technology</v>
      </c>
      <c r="R2397" t="str">
        <f>RIGHT(N2397,LEN(N2397)-FIND("/",N2397))</f>
        <v>web</v>
      </c>
      <c r="S2397" s="10">
        <f>(((J2397/60)/60)/24)+DATE(1970,1,1)</f>
        <v>42717.121377314819</v>
      </c>
      <c r="T2397" s="10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>
        <f>E2398/L2398</f>
        <v>10</v>
      </c>
      <c r="Q2398" t="str">
        <f>LEFT(N2398,FIND("/",N2398)-1)</f>
        <v>technology</v>
      </c>
      <c r="R2398" t="str">
        <f>RIGHT(N2398,LEN(N2398)-FIND("/",N2398))</f>
        <v>web</v>
      </c>
      <c r="S2398" s="10">
        <f>(((J2398/60)/60)/24)+DATE(1970,1,1)</f>
        <v>42262.849050925928</v>
      </c>
      <c r="T2398" s="10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t="e">
        <f>E2399/L2399</f>
        <v>#DIV/0!</v>
      </c>
      <c r="Q2399" t="str">
        <f>LEFT(N2399,FIND("/",N2399)-1)</f>
        <v>technology</v>
      </c>
      <c r="R2399" t="str">
        <f>RIGHT(N2399,LEN(N2399)-FIND("/",N2399))</f>
        <v>web</v>
      </c>
      <c r="S2399" s="10">
        <f>(((J2399/60)/60)/24)+DATE(1970,1,1)</f>
        <v>41976.88490740741</v>
      </c>
      <c r="T2399" s="10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t="e">
        <f>E2400/L2400</f>
        <v>#DIV/0!</v>
      </c>
      <c r="Q2400" t="str">
        <f>LEFT(N2400,FIND("/",N2400)-1)</f>
        <v>technology</v>
      </c>
      <c r="R2400" t="str">
        <f>RIGHT(N2400,LEN(N2400)-FIND("/",N2400))</f>
        <v>web</v>
      </c>
      <c r="S2400" s="10">
        <f>(((J2400/60)/60)/24)+DATE(1970,1,1)</f>
        <v>42157.916481481487</v>
      </c>
      <c r="T2400" s="10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t="e">
        <f>E2401/L2401</f>
        <v>#DIV/0!</v>
      </c>
      <c r="Q2401" t="str">
        <f>LEFT(N2401,FIND("/",N2401)-1)</f>
        <v>technology</v>
      </c>
      <c r="R2401" t="str">
        <f>RIGHT(N2401,LEN(N2401)-FIND("/",N2401))</f>
        <v>web</v>
      </c>
      <c r="S2401" s="10">
        <f>(((J2401/60)/60)/24)+DATE(1970,1,1)</f>
        <v>41956.853078703702</v>
      </c>
      <c r="T2401" s="10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t="e">
        <f>E2402/L2402</f>
        <v>#DIV/0!</v>
      </c>
      <c r="Q2402" t="str">
        <f>LEFT(N2402,FIND("/",N2402)-1)</f>
        <v>technology</v>
      </c>
      <c r="R2402" t="str">
        <f>RIGHT(N2402,LEN(N2402)-FIND("/",N2402))</f>
        <v>web</v>
      </c>
      <c r="S2402" s="10">
        <f>(((J2402/60)/60)/24)+DATE(1970,1,1)</f>
        <v>42444.268101851849</v>
      </c>
      <c r="T2402" s="10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>
        <f>E2403/L2403</f>
        <v>22.333333333333332</v>
      </c>
      <c r="Q2403" t="str">
        <f>LEFT(N2403,FIND("/",N2403)-1)</f>
        <v>food</v>
      </c>
      <c r="R2403" t="str">
        <f>RIGHT(N2403,LEN(N2403)-FIND("/",N2403))</f>
        <v>food trucks</v>
      </c>
      <c r="S2403" s="10">
        <f>(((J2403/60)/60)/24)+DATE(1970,1,1)</f>
        <v>42374.822870370372</v>
      </c>
      <c r="T2403" s="10">
        <f>(((I2403/60)/60)/24)+DATE(1970,1,1)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>
        <f>E2404/L2404</f>
        <v>52</v>
      </c>
      <c r="Q2404" t="str">
        <f>LEFT(N2404,FIND("/",N2404)-1)</f>
        <v>food</v>
      </c>
      <c r="R2404" t="str">
        <f>RIGHT(N2404,LEN(N2404)-FIND("/",N2404))</f>
        <v>food trucks</v>
      </c>
      <c r="S2404" s="10">
        <f>(((J2404/60)/60)/24)+DATE(1970,1,1)</f>
        <v>42107.679756944446</v>
      </c>
      <c r="T2404" s="10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>
        <f>E2405/L2405</f>
        <v>16.833333333333332</v>
      </c>
      <c r="Q2405" t="str">
        <f>LEFT(N2405,FIND("/",N2405)-1)</f>
        <v>food</v>
      </c>
      <c r="R2405" t="str">
        <f>RIGHT(N2405,LEN(N2405)-FIND("/",N2405))</f>
        <v>food trucks</v>
      </c>
      <c r="S2405" s="10">
        <f>(((J2405/60)/60)/24)+DATE(1970,1,1)</f>
        <v>42399.882615740738</v>
      </c>
      <c r="T2405" s="10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t="e">
        <f>E2406/L2406</f>
        <v>#DIV/0!</v>
      </c>
      <c r="Q2406" t="str">
        <f>LEFT(N2406,FIND("/",N2406)-1)</f>
        <v>food</v>
      </c>
      <c r="R2406" t="str">
        <f>RIGHT(N2406,LEN(N2406)-FIND("/",N2406))</f>
        <v>food trucks</v>
      </c>
      <c r="S2406" s="10">
        <f>(((J2406/60)/60)/24)+DATE(1970,1,1)</f>
        <v>42342.03943287037</v>
      </c>
      <c r="T2406" s="10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>
        <f>E2407/L2407</f>
        <v>56.3</v>
      </c>
      <c r="Q2407" t="str">
        <f>LEFT(N2407,FIND("/",N2407)-1)</f>
        <v>food</v>
      </c>
      <c r="R2407" t="str">
        <f>RIGHT(N2407,LEN(N2407)-FIND("/",N2407))</f>
        <v>food trucks</v>
      </c>
      <c r="S2407" s="10">
        <f>(((J2407/60)/60)/24)+DATE(1970,1,1)</f>
        <v>42595.585358796292</v>
      </c>
      <c r="T2407" s="10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>
        <f>E2408/L2408</f>
        <v>84.0625</v>
      </c>
      <c r="Q2408" t="str">
        <f>LEFT(N2408,FIND("/",N2408)-1)</f>
        <v>food</v>
      </c>
      <c r="R2408" t="str">
        <f>RIGHT(N2408,LEN(N2408)-FIND("/",N2408))</f>
        <v>food trucks</v>
      </c>
      <c r="S2408" s="10">
        <f>(((J2408/60)/60)/24)+DATE(1970,1,1)</f>
        <v>41983.110995370371</v>
      </c>
      <c r="T2408" s="10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>
        <f>E2409/L2409</f>
        <v>168.39393939393941</v>
      </c>
      <c r="Q2409" t="str">
        <f>LEFT(N2409,FIND("/",N2409)-1)</f>
        <v>food</v>
      </c>
      <c r="R2409" t="str">
        <f>RIGHT(N2409,LEN(N2409)-FIND("/",N2409))</f>
        <v>food trucks</v>
      </c>
      <c r="S2409" s="10">
        <f>(((J2409/60)/60)/24)+DATE(1970,1,1)</f>
        <v>42082.575555555552</v>
      </c>
      <c r="T2409" s="10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>
        <f>E2410/L2410</f>
        <v>15</v>
      </c>
      <c r="Q2410" t="str">
        <f>LEFT(N2410,FIND("/",N2410)-1)</f>
        <v>food</v>
      </c>
      <c r="R2410" t="str">
        <f>RIGHT(N2410,LEN(N2410)-FIND("/",N2410))</f>
        <v>food trucks</v>
      </c>
      <c r="S2410" s="10">
        <f>(((J2410/60)/60)/24)+DATE(1970,1,1)</f>
        <v>41919.140706018516</v>
      </c>
      <c r="T2410" s="10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>
        <f>E2411/L2411</f>
        <v>76.666666666666671</v>
      </c>
      <c r="Q2411" t="str">
        <f>LEFT(N2411,FIND("/",N2411)-1)</f>
        <v>food</v>
      </c>
      <c r="R2411" t="str">
        <f>RIGHT(N2411,LEN(N2411)-FIND("/",N2411))</f>
        <v>food trucks</v>
      </c>
      <c r="S2411" s="10">
        <f>(((J2411/60)/60)/24)+DATE(1970,1,1)</f>
        <v>42204.875868055555</v>
      </c>
      <c r="T2411" s="10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t="e">
        <f>E2412/L2412</f>
        <v>#DIV/0!</v>
      </c>
      <c r="Q2412" t="str">
        <f>LEFT(N2412,FIND("/",N2412)-1)</f>
        <v>food</v>
      </c>
      <c r="R2412" t="str">
        <f>RIGHT(N2412,LEN(N2412)-FIND("/",N2412))</f>
        <v>food trucks</v>
      </c>
      <c r="S2412" s="10">
        <f>(((J2412/60)/60)/24)+DATE(1970,1,1)</f>
        <v>42224.408275462964</v>
      </c>
      <c r="T2412" s="10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>
        <f>E2413/L2413</f>
        <v>50.333333333333336</v>
      </c>
      <c r="Q2413" t="str">
        <f>LEFT(N2413,FIND("/",N2413)-1)</f>
        <v>food</v>
      </c>
      <c r="R2413" t="str">
        <f>RIGHT(N2413,LEN(N2413)-FIND("/",N2413))</f>
        <v>food trucks</v>
      </c>
      <c r="S2413" s="10">
        <f>(((J2413/60)/60)/24)+DATE(1970,1,1)</f>
        <v>42211.732430555552</v>
      </c>
      <c r="T2413" s="10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t="e">
        <f>E2414/L2414</f>
        <v>#DIV/0!</v>
      </c>
      <c r="Q2414" t="str">
        <f>LEFT(N2414,FIND("/",N2414)-1)</f>
        <v>food</v>
      </c>
      <c r="R2414" t="str">
        <f>RIGHT(N2414,LEN(N2414)-FIND("/",N2414))</f>
        <v>food trucks</v>
      </c>
      <c r="S2414" s="10">
        <f>(((J2414/60)/60)/24)+DATE(1970,1,1)</f>
        <v>42655.736956018518</v>
      </c>
      <c r="T2414" s="10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>
        <f>E2415/L2415</f>
        <v>8.3333333333333339</v>
      </c>
      <c r="Q2415" t="str">
        <f>LEFT(N2415,FIND("/",N2415)-1)</f>
        <v>food</v>
      </c>
      <c r="R2415" t="str">
        <f>RIGHT(N2415,LEN(N2415)-FIND("/",N2415))</f>
        <v>food trucks</v>
      </c>
      <c r="S2415" s="10">
        <f>(((J2415/60)/60)/24)+DATE(1970,1,1)</f>
        <v>41760.10974537037</v>
      </c>
      <c r="T2415" s="10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>
        <f>E2416/L2416</f>
        <v>35.384615384615387</v>
      </c>
      <c r="Q2416" t="str">
        <f>LEFT(N2416,FIND("/",N2416)-1)</f>
        <v>food</v>
      </c>
      <c r="R2416" t="str">
        <f>RIGHT(N2416,LEN(N2416)-FIND("/",N2416))</f>
        <v>food trucks</v>
      </c>
      <c r="S2416" s="10">
        <f>(((J2416/60)/60)/24)+DATE(1970,1,1)</f>
        <v>42198.695138888885</v>
      </c>
      <c r="T2416" s="10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>
        <f>E2417/L2417</f>
        <v>55.833333333333336</v>
      </c>
      <c r="Q2417" t="str">
        <f>LEFT(N2417,FIND("/",N2417)-1)</f>
        <v>food</v>
      </c>
      <c r="R2417" t="str">
        <f>RIGHT(N2417,LEN(N2417)-FIND("/",N2417))</f>
        <v>food trucks</v>
      </c>
      <c r="S2417" s="10">
        <f>(((J2417/60)/60)/24)+DATE(1970,1,1)</f>
        <v>42536.862800925926</v>
      </c>
      <c r="T2417" s="10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>
        <f>E2418/L2418</f>
        <v>5</v>
      </c>
      <c r="Q2418" t="str">
        <f>LEFT(N2418,FIND("/",N2418)-1)</f>
        <v>food</v>
      </c>
      <c r="R2418" t="str">
        <f>RIGHT(N2418,LEN(N2418)-FIND("/",N2418))</f>
        <v>food trucks</v>
      </c>
      <c r="S2418" s="10">
        <f>(((J2418/60)/60)/24)+DATE(1970,1,1)</f>
        <v>42019.737766203703</v>
      </c>
      <c r="T2418" s="10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t="e">
        <f>E2419/L2419</f>
        <v>#DIV/0!</v>
      </c>
      <c r="Q2419" t="str">
        <f>LEFT(N2419,FIND("/",N2419)-1)</f>
        <v>food</v>
      </c>
      <c r="R2419" t="str">
        <f>RIGHT(N2419,LEN(N2419)-FIND("/",N2419))</f>
        <v>food trucks</v>
      </c>
      <c r="S2419" s="10">
        <f>(((J2419/60)/60)/24)+DATE(1970,1,1)</f>
        <v>41831.884108796294</v>
      </c>
      <c r="T2419" s="10">
        <f>(((I2419/60)/60)/24)+DATE(1970,1,1)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>
        <f>E2420/L2420</f>
        <v>1</v>
      </c>
      <c r="Q2420" t="str">
        <f>LEFT(N2420,FIND("/",N2420)-1)</f>
        <v>food</v>
      </c>
      <c r="R2420" t="str">
        <f>RIGHT(N2420,LEN(N2420)-FIND("/",N2420))</f>
        <v>food trucks</v>
      </c>
      <c r="S2420" s="10">
        <f>(((J2420/60)/60)/24)+DATE(1970,1,1)</f>
        <v>42027.856990740736</v>
      </c>
      <c r="T2420" s="10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t="e">
        <f>E2421/L2421</f>
        <v>#DIV/0!</v>
      </c>
      <c r="Q2421" t="str">
        <f>LEFT(N2421,FIND("/",N2421)-1)</f>
        <v>food</v>
      </c>
      <c r="R2421" t="str">
        <f>RIGHT(N2421,LEN(N2421)-FIND("/",N2421))</f>
        <v>food trucks</v>
      </c>
      <c r="S2421" s="10">
        <f>(((J2421/60)/60)/24)+DATE(1970,1,1)</f>
        <v>41993.738298611104</v>
      </c>
      <c r="T2421" s="10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>
        <f>E2422/L2422</f>
        <v>69.472222222222229</v>
      </c>
      <c r="Q2422" t="str">
        <f>LEFT(N2422,FIND("/",N2422)-1)</f>
        <v>food</v>
      </c>
      <c r="R2422" t="str">
        <f>RIGHT(N2422,LEN(N2422)-FIND("/",N2422))</f>
        <v>food trucks</v>
      </c>
      <c r="S2422" s="10">
        <f>(((J2422/60)/60)/24)+DATE(1970,1,1)</f>
        <v>41893.028877314813</v>
      </c>
      <c r="T2422" s="10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>
        <f>E2423/L2423</f>
        <v>1</v>
      </c>
      <c r="Q2423" t="str">
        <f>LEFT(N2423,FIND("/",N2423)-1)</f>
        <v>food</v>
      </c>
      <c r="R2423" t="str">
        <f>RIGHT(N2423,LEN(N2423)-FIND("/",N2423))</f>
        <v>food trucks</v>
      </c>
      <c r="S2423" s="10">
        <f>(((J2423/60)/60)/24)+DATE(1970,1,1)</f>
        <v>42026.687453703707</v>
      </c>
      <c r="T2423" s="10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>
        <f>E2424/L2424</f>
        <v>1</v>
      </c>
      <c r="Q2424" t="str">
        <f>LEFT(N2424,FIND("/",N2424)-1)</f>
        <v>food</v>
      </c>
      <c r="R2424" t="str">
        <f>RIGHT(N2424,LEN(N2424)-FIND("/",N2424))</f>
        <v>food trucks</v>
      </c>
      <c r="S2424" s="10">
        <f>(((J2424/60)/60)/24)+DATE(1970,1,1)</f>
        <v>42044.724953703699</v>
      </c>
      <c r="T2424" s="10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>
        <f>E2425/L2425</f>
        <v>8</v>
      </c>
      <c r="Q2425" t="str">
        <f>LEFT(N2425,FIND("/",N2425)-1)</f>
        <v>food</v>
      </c>
      <c r="R2425" t="str">
        <f>RIGHT(N2425,LEN(N2425)-FIND("/",N2425))</f>
        <v>food trucks</v>
      </c>
      <c r="S2425" s="10">
        <f>(((J2425/60)/60)/24)+DATE(1970,1,1)</f>
        <v>41974.704745370371</v>
      </c>
      <c r="T2425" s="10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>
        <f>E2426/L2426</f>
        <v>34.444444444444443</v>
      </c>
      <c r="Q2426" t="str">
        <f>LEFT(N2426,FIND("/",N2426)-1)</f>
        <v>food</v>
      </c>
      <c r="R2426" t="str">
        <f>RIGHT(N2426,LEN(N2426)-FIND("/",N2426))</f>
        <v>food trucks</v>
      </c>
      <c r="S2426" s="10">
        <f>(((J2426/60)/60)/24)+DATE(1970,1,1)</f>
        <v>41909.892453703702</v>
      </c>
      <c r="T2426" s="10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>
        <f>E2427/L2427</f>
        <v>1</v>
      </c>
      <c r="Q2427" t="str">
        <f>LEFT(N2427,FIND("/",N2427)-1)</f>
        <v>food</v>
      </c>
      <c r="R2427" t="str">
        <f>RIGHT(N2427,LEN(N2427)-FIND("/",N2427))</f>
        <v>food trucks</v>
      </c>
      <c r="S2427" s="10">
        <f>(((J2427/60)/60)/24)+DATE(1970,1,1)</f>
        <v>42502.913761574076</v>
      </c>
      <c r="T2427" s="10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t="e">
        <f>E2428/L2428</f>
        <v>#DIV/0!</v>
      </c>
      <c r="Q2428" t="str">
        <f>LEFT(N2428,FIND("/",N2428)-1)</f>
        <v>food</v>
      </c>
      <c r="R2428" t="str">
        <f>RIGHT(N2428,LEN(N2428)-FIND("/",N2428))</f>
        <v>food trucks</v>
      </c>
      <c r="S2428" s="10">
        <f>(((J2428/60)/60)/24)+DATE(1970,1,1)</f>
        <v>42164.170046296291</v>
      </c>
      <c r="T2428" s="10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>
        <f>E2429/L2429</f>
        <v>1</v>
      </c>
      <c r="Q2429" t="str">
        <f>LEFT(N2429,FIND("/",N2429)-1)</f>
        <v>food</v>
      </c>
      <c r="R2429" t="str">
        <f>RIGHT(N2429,LEN(N2429)-FIND("/",N2429))</f>
        <v>food trucks</v>
      </c>
      <c r="S2429" s="10">
        <f>(((J2429/60)/60)/24)+DATE(1970,1,1)</f>
        <v>42412.318668981476</v>
      </c>
      <c r="T2429" s="10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>
        <f>E2430/L2430</f>
        <v>1</v>
      </c>
      <c r="Q2430" t="str">
        <f>LEFT(N2430,FIND("/",N2430)-1)</f>
        <v>food</v>
      </c>
      <c r="R2430" t="str">
        <f>RIGHT(N2430,LEN(N2430)-FIND("/",N2430))</f>
        <v>food trucks</v>
      </c>
      <c r="S2430" s="10">
        <f>(((J2430/60)/60)/24)+DATE(1970,1,1)</f>
        <v>42045.784155092595</v>
      </c>
      <c r="T2430" s="10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>
        <f>E2431/L2431</f>
        <v>501.25</v>
      </c>
      <c r="Q2431" t="str">
        <f>LEFT(N2431,FIND("/",N2431)-1)</f>
        <v>food</v>
      </c>
      <c r="R2431" t="str">
        <f>RIGHT(N2431,LEN(N2431)-FIND("/",N2431))</f>
        <v>food trucks</v>
      </c>
      <c r="S2431" s="10">
        <f>(((J2431/60)/60)/24)+DATE(1970,1,1)</f>
        <v>42734.879236111112</v>
      </c>
      <c r="T2431" s="10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>
        <f>E2432/L2432</f>
        <v>10.5</v>
      </c>
      <c r="Q2432" t="str">
        <f>LEFT(N2432,FIND("/",N2432)-1)</f>
        <v>food</v>
      </c>
      <c r="R2432" t="str">
        <f>RIGHT(N2432,LEN(N2432)-FIND("/",N2432))</f>
        <v>food trucks</v>
      </c>
      <c r="S2432" s="10">
        <f>(((J2432/60)/60)/24)+DATE(1970,1,1)</f>
        <v>42382.130833333329</v>
      </c>
      <c r="T2432" s="10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>
        <f>E2433/L2433</f>
        <v>1</v>
      </c>
      <c r="Q2433" t="str">
        <f>LEFT(N2433,FIND("/",N2433)-1)</f>
        <v>food</v>
      </c>
      <c r="R2433" t="str">
        <f>RIGHT(N2433,LEN(N2433)-FIND("/",N2433))</f>
        <v>food trucks</v>
      </c>
      <c r="S2433" s="10">
        <f>(((J2433/60)/60)/24)+DATE(1970,1,1)</f>
        <v>42489.099687499998</v>
      </c>
      <c r="T2433" s="10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>
        <f>E2434/L2434</f>
        <v>1</v>
      </c>
      <c r="Q2434" t="str">
        <f>LEFT(N2434,FIND("/",N2434)-1)</f>
        <v>food</v>
      </c>
      <c r="R2434" t="str">
        <f>RIGHT(N2434,LEN(N2434)-FIND("/",N2434))</f>
        <v>food trucks</v>
      </c>
      <c r="S2434" s="10">
        <f>(((J2434/60)/60)/24)+DATE(1970,1,1)</f>
        <v>42041.218715277777</v>
      </c>
      <c r="T2434" s="10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t="e">
        <f>E2435/L2435</f>
        <v>#DIV/0!</v>
      </c>
      <c r="Q2435" t="str">
        <f>LEFT(N2435,FIND("/",N2435)-1)</f>
        <v>food</v>
      </c>
      <c r="R2435" t="str">
        <f>RIGHT(N2435,LEN(N2435)-FIND("/",N2435))</f>
        <v>food trucks</v>
      </c>
      <c r="S2435" s="10">
        <f>(((J2435/60)/60)/24)+DATE(1970,1,1)</f>
        <v>42397.89980324074</v>
      </c>
      <c r="T2435" s="10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>
        <f>E2436/L2436</f>
        <v>13</v>
      </c>
      <c r="Q2436" t="str">
        <f>LEFT(N2436,FIND("/",N2436)-1)</f>
        <v>food</v>
      </c>
      <c r="R2436" t="str">
        <f>RIGHT(N2436,LEN(N2436)-FIND("/",N2436))</f>
        <v>food trucks</v>
      </c>
      <c r="S2436" s="10">
        <f>(((J2436/60)/60)/24)+DATE(1970,1,1)</f>
        <v>42180.18604166666</v>
      </c>
      <c r="T2436" s="10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>
        <f>E2437/L2437</f>
        <v>306</v>
      </c>
      <c r="Q2437" t="str">
        <f>LEFT(N2437,FIND("/",N2437)-1)</f>
        <v>food</v>
      </c>
      <c r="R2437" t="str">
        <f>RIGHT(N2437,LEN(N2437)-FIND("/",N2437))</f>
        <v>food trucks</v>
      </c>
      <c r="S2437" s="10">
        <f>(((J2437/60)/60)/24)+DATE(1970,1,1)</f>
        <v>42252.277615740735</v>
      </c>
      <c r="T2437" s="10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>
        <f>E2438/L2438</f>
        <v>22.5</v>
      </c>
      <c r="Q2438" t="str">
        <f>LEFT(N2438,FIND("/",N2438)-1)</f>
        <v>food</v>
      </c>
      <c r="R2438" t="str">
        <f>RIGHT(N2438,LEN(N2438)-FIND("/",N2438))</f>
        <v>food trucks</v>
      </c>
      <c r="S2438" s="10">
        <f>(((J2438/60)/60)/24)+DATE(1970,1,1)</f>
        <v>42338.615393518514</v>
      </c>
      <c r="T2438" s="10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t="e">
        <f>E2439/L2439</f>
        <v>#DIV/0!</v>
      </c>
      <c r="Q2439" t="str">
        <f>LEFT(N2439,FIND("/",N2439)-1)</f>
        <v>food</v>
      </c>
      <c r="R2439" t="str">
        <f>RIGHT(N2439,LEN(N2439)-FIND("/",N2439))</f>
        <v>food trucks</v>
      </c>
      <c r="S2439" s="10">
        <f>(((J2439/60)/60)/24)+DATE(1970,1,1)</f>
        <v>42031.965138888889</v>
      </c>
      <c r="T2439" s="10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>
        <f>E2440/L2440</f>
        <v>50</v>
      </c>
      <c r="Q2440" t="str">
        <f>LEFT(N2440,FIND("/",N2440)-1)</f>
        <v>food</v>
      </c>
      <c r="R2440" t="str">
        <f>RIGHT(N2440,LEN(N2440)-FIND("/",N2440))</f>
        <v>food trucks</v>
      </c>
      <c r="S2440" s="10">
        <f>(((J2440/60)/60)/24)+DATE(1970,1,1)</f>
        <v>42285.91506944444</v>
      </c>
      <c r="T2440" s="10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t="e">
        <f>E2441/L2441</f>
        <v>#DIV/0!</v>
      </c>
      <c r="Q2441" t="str">
        <f>LEFT(N2441,FIND("/",N2441)-1)</f>
        <v>food</v>
      </c>
      <c r="R2441" t="str">
        <f>RIGHT(N2441,LEN(N2441)-FIND("/",N2441))</f>
        <v>food trucks</v>
      </c>
      <c r="S2441" s="10">
        <f>(((J2441/60)/60)/24)+DATE(1970,1,1)</f>
        <v>42265.818622685183</v>
      </c>
      <c r="T2441" s="10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>
        <f>E2442/L2442</f>
        <v>5</v>
      </c>
      <c r="Q2442" t="str">
        <f>LEFT(N2442,FIND("/",N2442)-1)</f>
        <v>food</v>
      </c>
      <c r="R2442" t="str">
        <f>RIGHT(N2442,LEN(N2442)-FIND("/",N2442))</f>
        <v>food trucks</v>
      </c>
      <c r="S2442" s="10">
        <f>(((J2442/60)/60)/24)+DATE(1970,1,1)</f>
        <v>42383.899456018517</v>
      </c>
      <c r="T2442" s="10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>
        <f>E2443/L2443</f>
        <v>74.22935779816514</v>
      </c>
      <c r="Q2443" t="str">
        <f>LEFT(N2443,FIND("/",N2443)-1)</f>
        <v>food</v>
      </c>
      <c r="R2443" t="str">
        <f>RIGHT(N2443,LEN(N2443)-FIND("/",N2443))</f>
        <v>small batch</v>
      </c>
      <c r="S2443" s="10">
        <f>(((J2443/60)/60)/24)+DATE(1970,1,1)</f>
        <v>42187.125625000001</v>
      </c>
      <c r="T2443" s="10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>
        <f>E2444/L2444</f>
        <v>81.252688172043008</v>
      </c>
      <c r="Q2444" t="str">
        <f>LEFT(N2444,FIND("/",N2444)-1)</f>
        <v>food</v>
      </c>
      <c r="R2444" t="str">
        <f>RIGHT(N2444,LEN(N2444)-FIND("/",N2444))</f>
        <v>small batch</v>
      </c>
      <c r="S2444" s="10">
        <f>(((J2444/60)/60)/24)+DATE(1970,1,1)</f>
        <v>42052.666990740734</v>
      </c>
      <c r="T2444" s="10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>
        <f>E2445/L2445</f>
        <v>130.23469453376205</v>
      </c>
      <c r="Q2445" t="str">
        <f>LEFT(N2445,FIND("/",N2445)-1)</f>
        <v>food</v>
      </c>
      <c r="R2445" t="str">
        <f>RIGHT(N2445,LEN(N2445)-FIND("/",N2445))</f>
        <v>small batch</v>
      </c>
      <c r="S2445" s="10">
        <f>(((J2445/60)/60)/24)+DATE(1970,1,1)</f>
        <v>41836.625254629631</v>
      </c>
      <c r="T2445" s="10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>
        <f>E2446/L2446</f>
        <v>53.409836065573771</v>
      </c>
      <c r="Q2446" t="str">
        <f>LEFT(N2446,FIND("/",N2446)-1)</f>
        <v>food</v>
      </c>
      <c r="R2446" t="str">
        <f>RIGHT(N2446,LEN(N2446)-FIND("/",N2446))</f>
        <v>small batch</v>
      </c>
      <c r="S2446" s="10">
        <f>(((J2446/60)/60)/24)+DATE(1970,1,1)</f>
        <v>42485.754525462966</v>
      </c>
      <c r="T2446" s="10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>
        <f>E2447/L2447</f>
        <v>75.130434782608702</v>
      </c>
      <c r="Q2447" t="str">
        <f>LEFT(N2447,FIND("/",N2447)-1)</f>
        <v>food</v>
      </c>
      <c r="R2447" t="str">
        <f>RIGHT(N2447,LEN(N2447)-FIND("/",N2447))</f>
        <v>small batch</v>
      </c>
      <c r="S2447" s="10">
        <f>(((J2447/60)/60)/24)+DATE(1970,1,1)</f>
        <v>42243.190057870372</v>
      </c>
      <c r="T2447" s="10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>
        <f>E2448/L2448</f>
        <v>75.666666666666671</v>
      </c>
      <c r="Q2448" t="str">
        <f>LEFT(N2448,FIND("/",N2448)-1)</f>
        <v>food</v>
      </c>
      <c r="R2448" t="str">
        <f>RIGHT(N2448,LEN(N2448)-FIND("/",N2448))</f>
        <v>small batch</v>
      </c>
      <c r="S2448" s="10">
        <f>(((J2448/60)/60)/24)+DATE(1970,1,1)</f>
        <v>42670.602673611109</v>
      </c>
      <c r="T2448" s="10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>
        <f>E2449/L2449</f>
        <v>31.691394658753708</v>
      </c>
      <c r="Q2449" t="str">
        <f>LEFT(N2449,FIND("/",N2449)-1)</f>
        <v>food</v>
      </c>
      <c r="R2449" t="str">
        <f>RIGHT(N2449,LEN(N2449)-FIND("/",N2449))</f>
        <v>small batch</v>
      </c>
      <c r="S2449" s="10">
        <f>(((J2449/60)/60)/24)+DATE(1970,1,1)</f>
        <v>42654.469826388886</v>
      </c>
      <c r="T2449" s="10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>
        <f>E2450/L2450</f>
        <v>47.777777777777779</v>
      </c>
      <c r="Q2450" t="str">
        <f>LEFT(N2450,FIND("/",N2450)-1)</f>
        <v>food</v>
      </c>
      <c r="R2450" t="str">
        <f>RIGHT(N2450,LEN(N2450)-FIND("/",N2450))</f>
        <v>small batch</v>
      </c>
      <c r="S2450" s="10">
        <f>(((J2450/60)/60)/24)+DATE(1970,1,1)</f>
        <v>42607.316122685181</v>
      </c>
      <c r="T2450" s="10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>
        <f>E2451/L2451</f>
        <v>90</v>
      </c>
      <c r="Q2451" t="str">
        <f>LEFT(N2451,FIND("/",N2451)-1)</f>
        <v>food</v>
      </c>
      <c r="R2451" t="str">
        <f>RIGHT(N2451,LEN(N2451)-FIND("/",N2451))</f>
        <v>small batch</v>
      </c>
      <c r="S2451" s="10">
        <f>(((J2451/60)/60)/24)+DATE(1970,1,1)</f>
        <v>41943.142534722225</v>
      </c>
      <c r="T2451" s="10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>
        <f>E2452/L2452</f>
        <v>149.31401960784314</v>
      </c>
      <c r="Q2452" t="str">
        <f>LEFT(N2452,FIND("/",N2452)-1)</f>
        <v>food</v>
      </c>
      <c r="R2452" t="str">
        <f>RIGHT(N2452,LEN(N2452)-FIND("/",N2452))</f>
        <v>small batch</v>
      </c>
      <c r="S2452" s="10">
        <f>(((J2452/60)/60)/24)+DATE(1970,1,1)</f>
        <v>41902.07240740741</v>
      </c>
      <c r="T2452" s="10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>
        <f>E2453/L2453</f>
        <v>62.06989247311828</v>
      </c>
      <c r="Q2453" t="str">
        <f>LEFT(N2453,FIND("/",N2453)-1)</f>
        <v>food</v>
      </c>
      <c r="R2453" t="str">
        <f>RIGHT(N2453,LEN(N2453)-FIND("/",N2453))</f>
        <v>small batch</v>
      </c>
      <c r="S2453" s="10">
        <f>(((J2453/60)/60)/24)+DATE(1970,1,1)</f>
        <v>42779.908449074079</v>
      </c>
      <c r="T2453" s="10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>
        <f>E2454/L2454</f>
        <v>53.4</v>
      </c>
      <c r="Q2454" t="str">
        <f>LEFT(N2454,FIND("/",N2454)-1)</f>
        <v>food</v>
      </c>
      <c r="R2454" t="str">
        <f>RIGHT(N2454,LEN(N2454)-FIND("/",N2454))</f>
        <v>small batch</v>
      </c>
      <c r="S2454" s="10">
        <f>(((J2454/60)/60)/24)+DATE(1970,1,1)</f>
        <v>42338.84375</v>
      </c>
      <c r="T2454" s="10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>
        <f>E2455/L2455</f>
        <v>69.268656716417908</v>
      </c>
      <c r="Q2455" t="str">
        <f>LEFT(N2455,FIND("/",N2455)-1)</f>
        <v>food</v>
      </c>
      <c r="R2455" t="str">
        <f>RIGHT(N2455,LEN(N2455)-FIND("/",N2455))</f>
        <v>small batch</v>
      </c>
      <c r="S2455" s="10">
        <f>(((J2455/60)/60)/24)+DATE(1970,1,1)</f>
        <v>42738.692233796297</v>
      </c>
      <c r="T2455" s="10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>
        <f>E2456/L2456</f>
        <v>271.50769230769231</v>
      </c>
      <c r="Q2456" t="str">
        <f>LEFT(N2456,FIND("/",N2456)-1)</f>
        <v>food</v>
      </c>
      <c r="R2456" t="str">
        <f>RIGHT(N2456,LEN(N2456)-FIND("/",N2456))</f>
        <v>small batch</v>
      </c>
      <c r="S2456" s="10">
        <f>(((J2456/60)/60)/24)+DATE(1970,1,1)</f>
        <v>42770.201481481476</v>
      </c>
      <c r="T2456" s="10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>
        <f>E2457/L2457</f>
        <v>34.125</v>
      </c>
      <c r="Q2457" t="str">
        <f>LEFT(N2457,FIND("/",N2457)-1)</f>
        <v>food</v>
      </c>
      <c r="R2457" t="str">
        <f>RIGHT(N2457,LEN(N2457)-FIND("/",N2457))</f>
        <v>small batch</v>
      </c>
      <c r="S2457" s="10">
        <f>(((J2457/60)/60)/24)+DATE(1970,1,1)</f>
        <v>42452.781828703708</v>
      </c>
      <c r="T2457" s="10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>
        <f>E2458/L2458</f>
        <v>40.492537313432834</v>
      </c>
      <c r="Q2458" t="str">
        <f>LEFT(N2458,FIND("/",N2458)-1)</f>
        <v>food</v>
      </c>
      <c r="R2458" t="str">
        <f>RIGHT(N2458,LEN(N2458)-FIND("/",N2458))</f>
        <v>small batch</v>
      </c>
      <c r="S2458" s="10">
        <f>(((J2458/60)/60)/24)+DATE(1970,1,1)</f>
        <v>42761.961099537039</v>
      </c>
      <c r="T2458" s="10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>
        <f>E2459/L2459</f>
        <v>189.75806451612902</v>
      </c>
      <c r="Q2459" t="str">
        <f>LEFT(N2459,FIND("/",N2459)-1)</f>
        <v>food</v>
      </c>
      <c r="R2459" t="str">
        <f>RIGHT(N2459,LEN(N2459)-FIND("/",N2459))</f>
        <v>small batch</v>
      </c>
      <c r="S2459" s="10">
        <f>(((J2459/60)/60)/24)+DATE(1970,1,1)</f>
        <v>42423.602500000001</v>
      </c>
      <c r="T2459" s="10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>
        <f>E2460/L2460</f>
        <v>68.862499999999997</v>
      </c>
      <c r="Q2460" t="str">
        <f>LEFT(N2460,FIND("/",N2460)-1)</f>
        <v>food</v>
      </c>
      <c r="R2460" t="str">
        <f>RIGHT(N2460,LEN(N2460)-FIND("/",N2460))</f>
        <v>small batch</v>
      </c>
      <c r="S2460" s="10">
        <f>(((J2460/60)/60)/24)+DATE(1970,1,1)</f>
        <v>42495.871736111112</v>
      </c>
      <c r="T2460" s="10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>
        <f>E2461/L2461</f>
        <v>108.77659574468085</v>
      </c>
      <c r="Q2461" t="str">
        <f>LEFT(N2461,FIND("/",N2461)-1)</f>
        <v>food</v>
      </c>
      <c r="R2461" t="str">
        <f>RIGHT(N2461,LEN(N2461)-FIND("/",N2461))</f>
        <v>small batch</v>
      </c>
      <c r="S2461" s="10">
        <f>(((J2461/60)/60)/24)+DATE(1970,1,1)</f>
        <v>42407.637557870374</v>
      </c>
      <c r="T2461" s="10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>
        <f>E2462/L2462</f>
        <v>125.98529411764706</v>
      </c>
      <c r="Q2462" t="str">
        <f>LEFT(N2462,FIND("/",N2462)-1)</f>
        <v>food</v>
      </c>
      <c r="R2462" t="str">
        <f>RIGHT(N2462,LEN(N2462)-FIND("/",N2462))</f>
        <v>small batch</v>
      </c>
      <c r="S2462" s="10">
        <f>(((J2462/60)/60)/24)+DATE(1970,1,1)</f>
        <v>42704.187118055561</v>
      </c>
      <c r="T2462" s="10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>
        <f>E2463/L2463</f>
        <v>90.523255813953483</v>
      </c>
      <c r="Q2463" t="str">
        <f>LEFT(N2463,FIND("/",N2463)-1)</f>
        <v>music</v>
      </c>
      <c r="R2463" t="str">
        <f>RIGHT(N2463,LEN(N2463)-FIND("/",N2463))</f>
        <v>indie rock</v>
      </c>
      <c r="S2463" s="10">
        <f>(((J2463/60)/60)/24)+DATE(1970,1,1)</f>
        <v>40784.012696759259</v>
      </c>
      <c r="T2463" s="10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>
        <f>E2464/L2464</f>
        <v>28.880434782608695</v>
      </c>
      <c r="Q2464" t="str">
        <f>LEFT(N2464,FIND("/",N2464)-1)</f>
        <v>music</v>
      </c>
      <c r="R2464" t="str">
        <f>RIGHT(N2464,LEN(N2464)-FIND("/",N2464))</f>
        <v>indie rock</v>
      </c>
      <c r="S2464" s="10">
        <f>(((J2464/60)/60)/24)+DATE(1970,1,1)</f>
        <v>41089.186296296299</v>
      </c>
      <c r="T2464" s="10">
        <f>(((I2464/60)/60)/24)+DATE(1970,1,1)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>
        <f>E2465/L2465</f>
        <v>31</v>
      </c>
      <c r="Q2465" t="str">
        <f>LEFT(N2465,FIND("/",N2465)-1)</f>
        <v>music</v>
      </c>
      <c r="R2465" t="str">
        <f>RIGHT(N2465,LEN(N2465)-FIND("/",N2465))</f>
        <v>indie rock</v>
      </c>
      <c r="S2465" s="10">
        <f>(((J2465/60)/60)/24)+DATE(1970,1,1)</f>
        <v>41341.111400462964</v>
      </c>
      <c r="T2465" s="10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>
        <f>E2466/L2466</f>
        <v>51.674418604651166</v>
      </c>
      <c r="Q2466" t="str">
        <f>LEFT(N2466,FIND("/",N2466)-1)</f>
        <v>music</v>
      </c>
      <c r="R2466" t="str">
        <f>RIGHT(N2466,LEN(N2466)-FIND("/",N2466))</f>
        <v>indie rock</v>
      </c>
      <c r="S2466" s="10">
        <f>(((J2466/60)/60)/24)+DATE(1970,1,1)</f>
        <v>42248.90042824074</v>
      </c>
      <c r="T2466" s="10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>
        <f>E2467/L2467</f>
        <v>26.270833333333332</v>
      </c>
      <c r="Q2467" t="str">
        <f>LEFT(N2467,FIND("/",N2467)-1)</f>
        <v>music</v>
      </c>
      <c r="R2467" t="str">
        <f>RIGHT(N2467,LEN(N2467)-FIND("/",N2467))</f>
        <v>indie rock</v>
      </c>
      <c r="S2467" s="10">
        <f>(((J2467/60)/60)/24)+DATE(1970,1,1)</f>
        <v>41145.719305555554</v>
      </c>
      <c r="T2467" s="10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>
        <f>E2468/L2468</f>
        <v>48.07692307692308</v>
      </c>
      <c r="Q2468" t="str">
        <f>LEFT(N2468,FIND("/",N2468)-1)</f>
        <v>music</v>
      </c>
      <c r="R2468" t="str">
        <f>RIGHT(N2468,LEN(N2468)-FIND("/",N2468))</f>
        <v>indie rock</v>
      </c>
      <c r="S2468" s="10">
        <f>(((J2468/60)/60)/24)+DATE(1970,1,1)</f>
        <v>41373.102465277778</v>
      </c>
      <c r="T2468" s="10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>
        <f>E2469/L2469</f>
        <v>27.558139534883722</v>
      </c>
      <c r="Q2469" t="str">
        <f>LEFT(N2469,FIND("/",N2469)-1)</f>
        <v>music</v>
      </c>
      <c r="R2469" t="str">
        <f>RIGHT(N2469,LEN(N2469)-FIND("/",N2469))</f>
        <v>indie rock</v>
      </c>
      <c r="S2469" s="10">
        <f>(((J2469/60)/60)/24)+DATE(1970,1,1)</f>
        <v>41025.874201388891</v>
      </c>
      <c r="T2469" s="10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>
        <f>E2470/L2470</f>
        <v>36.97137931034483</v>
      </c>
      <c r="Q2470" t="str">
        <f>LEFT(N2470,FIND("/",N2470)-1)</f>
        <v>music</v>
      </c>
      <c r="R2470" t="str">
        <f>RIGHT(N2470,LEN(N2470)-FIND("/",N2470))</f>
        <v>indie rock</v>
      </c>
      <c r="S2470" s="10">
        <f>(((J2470/60)/60)/24)+DATE(1970,1,1)</f>
        <v>41174.154178240737</v>
      </c>
      <c r="T2470" s="10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>
        <f>E2471/L2471</f>
        <v>29.021276595744681</v>
      </c>
      <c r="Q2471" t="str">
        <f>LEFT(N2471,FIND("/",N2471)-1)</f>
        <v>music</v>
      </c>
      <c r="R2471" t="str">
        <f>RIGHT(N2471,LEN(N2471)-FIND("/",N2471))</f>
        <v>indie rock</v>
      </c>
      <c r="S2471" s="10">
        <f>(((J2471/60)/60)/24)+DATE(1970,1,1)</f>
        <v>40557.429733796293</v>
      </c>
      <c r="T2471" s="10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>
        <f>E2472/L2472</f>
        <v>28.65666666666667</v>
      </c>
      <c r="Q2472" t="str">
        <f>LEFT(N2472,FIND("/",N2472)-1)</f>
        <v>music</v>
      </c>
      <c r="R2472" t="str">
        <f>RIGHT(N2472,LEN(N2472)-FIND("/",N2472))</f>
        <v>indie rock</v>
      </c>
      <c r="S2472" s="10">
        <f>(((J2472/60)/60)/24)+DATE(1970,1,1)</f>
        <v>41023.07471064815</v>
      </c>
      <c r="T2472" s="10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>
        <f>E2473/L2473</f>
        <v>37.647058823529413</v>
      </c>
      <c r="Q2473" t="str">
        <f>LEFT(N2473,FIND("/",N2473)-1)</f>
        <v>music</v>
      </c>
      <c r="R2473" t="str">
        <f>RIGHT(N2473,LEN(N2473)-FIND("/",N2473))</f>
        <v>indie rock</v>
      </c>
      <c r="S2473" s="10">
        <f>(((J2473/60)/60)/24)+DATE(1970,1,1)</f>
        <v>40893.992962962962</v>
      </c>
      <c r="T2473" s="10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>
        <f>E2474/L2474</f>
        <v>97.904038461538462</v>
      </c>
      <c r="Q2474" t="str">
        <f>LEFT(N2474,FIND("/",N2474)-1)</f>
        <v>music</v>
      </c>
      <c r="R2474" t="str">
        <f>RIGHT(N2474,LEN(N2474)-FIND("/",N2474))</f>
        <v>indie rock</v>
      </c>
      <c r="S2474" s="10">
        <f>(((J2474/60)/60)/24)+DATE(1970,1,1)</f>
        <v>40354.11550925926</v>
      </c>
      <c r="T2474" s="10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>
        <f>E2475/L2475</f>
        <v>42.553191489361701</v>
      </c>
      <c r="Q2475" t="str">
        <f>LEFT(N2475,FIND("/",N2475)-1)</f>
        <v>music</v>
      </c>
      <c r="R2475" t="str">
        <f>RIGHT(N2475,LEN(N2475)-FIND("/",N2475))</f>
        <v>indie rock</v>
      </c>
      <c r="S2475" s="10">
        <f>(((J2475/60)/60)/24)+DATE(1970,1,1)</f>
        <v>41193.748483796298</v>
      </c>
      <c r="T2475" s="10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>
        <f>E2476/L2476</f>
        <v>131.58368421052631</v>
      </c>
      <c r="Q2476" t="str">
        <f>LEFT(N2476,FIND("/",N2476)-1)</f>
        <v>music</v>
      </c>
      <c r="R2476" t="str">
        <f>RIGHT(N2476,LEN(N2476)-FIND("/",N2476))</f>
        <v>indie rock</v>
      </c>
      <c r="S2476" s="10">
        <f>(((J2476/60)/60)/24)+DATE(1970,1,1)</f>
        <v>40417.011296296296</v>
      </c>
      <c r="T2476" s="10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>
        <f>E2477/L2477</f>
        <v>32.320987654320987</v>
      </c>
      <c r="Q2477" t="str">
        <f>LEFT(N2477,FIND("/",N2477)-1)</f>
        <v>music</v>
      </c>
      <c r="R2477" t="str">
        <f>RIGHT(N2477,LEN(N2477)-FIND("/",N2477))</f>
        <v>indie rock</v>
      </c>
      <c r="S2477" s="10">
        <f>(((J2477/60)/60)/24)+DATE(1970,1,1)</f>
        <v>40310.287673611114</v>
      </c>
      <c r="T2477" s="10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>
        <f>E2478/L2478</f>
        <v>61.103999999999999</v>
      </c>
      <c r="Q2478" t="str">
        <f>LEFT(N2478,FIND("/",N2478)-1)</f>
        <v>music</v>
      </c>
      <c r="R2478" t="str">
        <f>RIGHT(N2478,LEN(N2478)-FIND("/",N2478))</f>
        <v>indie rock</v>
      </c>
      <c r="S2478" s="10">
        <f>(((J2478/60)/60)/24)+DATE(1970,1,1)</f>
        <v>41913.328356481477</v>
      </c>
      <c r="T2478" s="10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>
        <f>E2479/L2479</f>
        <v>31.341463414634145</v>
      </c>
      <c r="Q2479" t="str">
        <f>LEFT(N2479,FIND("/",N2479)-1)</f>
        <v>music</v>
      </c>
      <c r="R2479" t="str">
        <f>RIGHT(N2479,LEN(N2479)-FIND("/",N2479))</f>
        <v>indie rock</v>
      </c>
      <c r="S2479" s="10">
        <f>(((J2479/60)/60)/24)+DATE(1970,1,1)</f>
        <v>41088.691493055558</v>
      </c>
      <c r="T2479" s="10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>
        <f>E2480/L2480</f>
        <v>129.1139240506329</v>
      </c>
      <c r="Q2480" t="str">
        <f>LEFT(N2480,FIND("/",N2480)-1)</f>
        <v>music</v>
      </c>
      <c r="R2480" t="str">
        <f>RIGHT(N2480,LEN(N2480)-FIND("/",N2480))</f>
        <v>indie rock</v>
      </c>
      <c r="S2480" s="10">
        <f>(((J2480/60)/60)/24)+DATE(1970,1,1)</f>
        <v>41257.950381944444</v>
      </c>
      <c r="T2480" s="10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>
        <f>E2481/L2481</f>
        <v>25.020624999999999</v>
      </c>
      <c r="Q2481" t="str">
        <f>LEFT(N2481,FIND("/",N2481)-1)</f>
        <v>music</v>
      </c>
      <c r="R2481" t="str">
        <f>RIGHT(N2481,LEN(N2481)-FIND("/",N2481))</f>
        <v>indie rock</v>
      </c>
      <c r="S2481" s="10">
        <f>(((J2481/60)/60)/24)+DATE(1970,1,1)</f>
        <v>41107.726782407408</v>
      </c>
      <c r="T2481" s="10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>
        <f>E2482/L2482</f>
        <v>250</v>
      </c>
      <c r="Q2482" t="str">
        <f>LEFT(N2482,FIND("/",N2482)-1)</f>
        <v>music</v>
      </c>
      <c r="R2482" t="str">
        <f>RIGHT(N2482,LEN(N2482)-FIND("/",N2482))</f>
        <v>indie rock</v>
      </c>
      <c r="S2482" s="10">
        <f>(((J2482/60)/60)/24)+DATE(1970,1,1)</f>
        <v>42227.936157407406</v>
      </c>
      <c r="T2482" s="10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>
        <f>E2483/L2483</f>
        <v>47.541473684210523</v>
      </c>
      <c r="Q2483" t="str">
        <f>LEFT(N2483,FIND("/",N2483)-1)</f>
        <v>music</v>
      </c>
      <c r="R2483" t="str">
        <f>RIGHT(N2483,LEN(N2483)-FIND("/",N2483))</f>
        <v>indie rock</v>
      </c>
      <c r="S2483" s="10">
        <f>(((J2483/60)/60)/24)+DATE(1970,1,1)</f>
        <v>40999.645925925928</v>
      </c>
      <c r="T2483" s="10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>
        <f>E2484/L2484</f>
        <v>40.04</v>
      </c>
      <c r="Q2484" t="str">
        <f>LEFT(N2484,FIND("/",N2484)-1)</f>
        <v>music</v>
      </c>
      <c r="R2484" t="str">
        <f>RIGHT(N2484,LEN(N2484)-FIND("/",N2484))</f>
        <v>indie rock</v>
      </c>
      <c r="S2484" s="10">
        <f>(((J2484/60)/60)/24)+DATE(1970,1,1)</f>
        <v>40711.782210648147</v>
      </c>
      <c r="T2484" s="10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>
        <f>E2485/L2485</f>
        <v>65.84210526315789</v>
      </c>
      <c r="Q2485" t="str">
        <f>LEFT(N2485,FIND("/",N2485)-1)</f>
        <v>music</v>
      </c>
      <c r="R2485" t="str">
        <f>RIGHT(N2485,LEN(N2485)-FIND("/",N2485))</f>
        <v>indie rock</v>
      </c>
      <c r="S2485" s="10">
        <f>(((J2485/60)/60)/24)+DATE(1970,1,1)</f>
        <v>40970.750034722223</v>
      </c>
      <c r="T2485" s="10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>
        <f>E2486/L2486</f>
        <v>46.401222222222216</v>
      </c>
      <c r="Q2486" t="str">
        <f>LEFT(N2486,FIND("/",N2486)-1)</f>
        <v>music</v>
      </c>
      <c r="R2486" t="str">
        <f>RIGHT(N2486,LEN(N2486)-FIND("/",N2486))</f>
        <v>indie rock</v>
      </c>
      <c r="S2486" s="10">
        <f>(((J2486/60)/60)/24)+DATE(1970,1,1)</f>
        <v>40771.916701388887</v>
      </c>
      <c r="T2486" s="10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>
        <f>E2487/L2487</f>
        <v>50.365853658536587</v>
      </c>
      <c r="Q2487" t="str">
        <f>LEFT(N2487,FIND("/",N2487)-1)</f>
        <v>music</v>
      </c>
      <c r="R2487" t="str">
        <f>RIGHT(N2487,LEN(N2487)-FIND("/",N2487))</f>
        <v>indie rock</v>
      </c>
      <c r="S2487" s="10">
        <f>(((J2487/60)/60)/24)+DATE(1970,1,1)</f>
        <v>40793.998599537037</v>
      </c>
      <c r="T2487" s="10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>
        <f>E2488/L2488</f>
        <v>26.566666666666666</v>
      </c>
      <c r="Q2488" t="str">
        <f>LEFT(N2488,FIND("/",N2488)-1)</f>
        <v>music</v>
      </c>
      <c r="R2488" t="str">
        <f>RIGHT(N2488,LEN(N2488)-FIND("/",N2488))</f>
        <v>indie rock</v>
      </c>
      <c r="S2488" s="10">
        <f>(((J2488/60)/60)/24)+DATE(1970,1,1)</f>
        <v>40991.708055555559</v>
      </c>
      <c r="T2488" s="10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>
        <f>E2489/L2489</f>
        <v>39.493684210526318</v>
      </c>
      <c r="Q2489" t="str">
        <f>LEFT(N2489,FIND("/",N2489)-1)</f>
        <v>music</v>
      </c>
      <c r="R2489" t="str">
        <f>RIGHT(N2489,LEN(N2489)-FIND("/",N2489))</f>
        <v>indie rock</v>
      </c>
      <c r="S2489" s="10">
        <f>(((J2489/60)/60)/24)+DATE(1970,1,1)</f>
        <v>41026.083298611113</v>
      </c>
      <c r="T2489" s="10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>
        <f>E2490/L2490</f>
        <v>49.246153846153845</v>
      </c>
      <c r="Q2490" t="str">
        <f>LEFT(N2490,FIND("/",N2490)-1)</f>
        <v>music</v>
      </c>
      <c r="R2490" t="str">
        <f>RIGHT(N2490,LEN(N2490)-FIND("/",N2490))</f>
        <v>indie rock</v>
      </c>
      <c r="S2490" s="10">
        <f>(((J2490/60)/60)/24)+DATE(1970,1,1)</f>
        <v>40833.633194444446</v>
      </c>
      <c r="T2490" s="10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>
        <f>E2491/L2491</f>
        <v>62.38</v>
      </c>
      <c r="Q2491" t="str">
        <f>LEFT(N2491,FIND("/",N2491)-1)</f>
        <v>music</v>
      </c>
      <c r="R2491" t="str">
        <f>RIGHT(N2491,LEN(N2491)-FIND("/",N2491))</f>
        <v>indie rock</v>
      </c>
      <c r="S2491" s="10">
        <f>(((J2491/60)/60)/24)+DATE(1970,1,1)</f>
        <v>41373.690266203703</v>
      </c>
      <c r="T2491" s="10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>
        <f>E2492/L2492</f>
        <v>37.9375</v>
      </c>
      <c r="Q2492" t="str">
        <f>LEFT(N2492,FIND("/",N2492)-1)</f>
        <v>music</v>
      </c>
      <c r="R2492" t="str">
        <f>RIGHT(N2492,LEN(N2492)-FIND("/",N2492))</f>
        <v>indie rock</v>
      </c>
      <c r="S2492" s="10">
        <f>(((J2492/60)/60)/24)+DATE(1970,1,1)</f>
        <v>41023.227731481478</v>
      </c>
      <c r="T2492" s="10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>
        <f>E2493/L2493</f>
        <v>51.6</v>
      </c>
      <c r="Q2493" t="str">
        <f>LEFT(N2493,FIND("/",N2493)-1)</f>
        <v>music</v>
      </c>
      <c r="R2493" t="str">
        <f>RIGHT(N2493,LEN(N2493)-FIND("/",N2493))</f>
        <v>indie rock</v>
      </c>
      <c r="S2493" s="10">
        <f>(((J2493/60)/60)/24)+DATE(1970,1,1)</f>
        <v>40542.839282407411</v>
      </c>
      <c r="T2493" s="10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>
        <f>E2494/L2494</f>
        <v>27.777777777777779</v>
      </c>
      <c r="Q2494" t="str">
        <f>LEFT(N2494,FIND("/",N2494)-1)</f>
        <v>music</v>
      </c>
      <c r="R2494" t="str">
        <f>RIGHT(N2494,LEN(N2494)-FIND("/",N2494))</f>
        <v>indie rock</v>
      </c>
      <c r="S2494" s="10">
        <f>(((J2494/60)/60)/24)+DATE(1970,1,1)</f>
        <v>41024.985972222225</v>
      </c>
      <c r="T2494" s="10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>
        <f>E2495/L2495</f>
        <v>99.382239382239376</v>
      </c>
      <c r="Q2495" t="str">
        <f>LEFT(N2495,FIND("/",N2495)-1)</f>
        <v>music</v>
      </c>
      <c r="R2495" t="str">
        <f>RIGHT(N2495,LEN(N2495)-FIND("/",N2495))</f>
        <v>indie rock</v>
      </c>
      <c r="S2495" s="10">
        <f>(((J2495/60)/60)/24)+DATE(1970,1,1)</f>
        <v>41348.168287037035</v>
      </c>
      <c r="T2495" s="10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>
        <f>E2496/L2496</f>
        <v>38.848205128205123</v>
      </c>
      <c r="Q2496" t="str">
        <f>LEFT(N2496,FIND("/",N2496)-1)</f>
        <v>music</v>
      </c>
      <c r="R2496" t="str">
        <f>RIGHT(N2496,LEN(N2496)-FIND("/",N2496))</f>
        <v>indie rock</v>
      </c>
      <c r="S2496" s="10">
        <f>(((J2496/60)/60)/24)+DATE(1970,1,1)</f>
        <v>41022.645185185182</v>
      </c>
      <c r="T2496" s="10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>
        <f>E2497/L2497</f>
        <v>45.548809523809524</v>
      </c>
      <c r="Q2497" t="str">
        <f>LEFT(N2497,FIND("/",N2497)-1)</f>
        <v>music</v>
      </c>
      <c r="R2497" t="str">
        <f>RIGHT(N2497,LEN(N2497)-FIND("/",N2497))</f>
        <v>indie rock</v>
      </c>
      <c r="S2497" s="10">
        <f>(((J2497/60)/60)/24)+DATE(1970,1,1)</f>
        <v>41036.946469907409</v>
      </c>
      <c r="T2497" s="10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>
        <f>E2498/L2498</f>
        <v>600</v>
      </c>
      <c r="Q2498" t="str">
        <f>LEFT(N2498,FIND("/",N2498)-1)</f>
        <v>music</v>
      </c>
      <c r="R2498" t="str">
        <f>RIGHT(N2498,LEN(N2498)-FIND("/",N2498))</f>
        <v>indie rock</v>
      </c>
      <c r="S2498" s="10">
        <f>(((J2498/60)/60)/24)+DATE(1970,1,1)</f>
        <v>41327.996435185189</v>
      </c>
      <c r="T2498" s="10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>
        <f>E2499/L2499</f>
        <v>80.551071428571419</v>
      </c>
      <c r="Q2499" t="str">
        <f>LEFT(N2499,FIND("/",N2499)-1)</f>
        <v>music</v>
      </c>
      <c r="R2499" t="str">
        <f>RIGHT(N2499,LEN(N2499)-FIND("/",N2499))</f>
        <v>indie rock</v>
      </c>
      <c r="S2499" s="10">
        <f>(((J2499/60)/60)/24)+DATE(1970,1,1)</f>
        <v>40730.878912037035</v>
      </c>
      <c r="T2499" s="10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>
        <f>E2500/L2500</f>
        <v>52.8</v>
      </c>
      <c r="Q2500" t="str">
        <f>LEFT(N2500,FIND("/",N2500)-1)</f>
        <v>music</v>
      </c>
      <c r="R2500" t="str">
        <f>RIGHT(N2500,LEN(N2500)-FIND("/",N2500))</f>
        <v>indie rock</v>
      </c>
      <c r="S2500" s="10">
        <f>(((J2500/60)/60)/24)+DATE(1970,1,1)</f>
        <v>42017.967442129629</v>
      </c>
      <c r="T2500" s="10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>
        <f>E2501/L2501</f>
        <v>47.676470588235297</v>
      </c>
      <c r="Q2501" t="str">
        <f>LEFT(N2501,FIND("/",N2501)-1)</f>
        <v>music</v>
      </c>
      <c r="R2501" t="str">
        <f>RIGHT(N2501,LEN(N2501)-FIND("/",N2501))</f>
        <v>indie rock</v>
      </c>
      <c r="S2501" s="10">
        <f>(((J2501/60)/60)/24)+DATE(1970,1,1)</f>
        <v>41226.648576388885</v>
      </c>
      <c r="T2501" s="10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>
        <f>E2502/L2502</f>
        <v>23.448275862068964</v>
      </c>
      <c r="Q2502" t="str">
        <f>LEFT(N2502,FIND("/",N2502)-1)</f>
        <v>music</v>
      </c>
      <c r="R2502" t="str">
        <f>RIGHT(N2502,LEN(N2502)-FIND("/",N2502))</f>
        <v>indie rock</v>
      </c>
      <c r="S2502" s="10">
        <f>(((J2502/60)/60)/24)+DATE(1970,1,1)</f>
        <v>41053.772858796299</v>
      </c>
      <c r="T2502" s="10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>
        <f>E2503/L2503</f>
        <v>40.142857142857146</v>
      </c>
      <c r="Q2503" t="str">
        <f>LEFT(N2503,FIND("/",N2503)-1)</f>
        <v>food</v>
      </c>
      <c r="R2503" t="str">
        <f>RIGHT(N2503,LEN(N2503)-FIND("/",N2503))</f>
        <v>restaurants</v>
      </c>
      <c r="S2503" s="10">
        <f>(((J2503/60)/60)/24)+DATE(1970,1,1)</f>
        <v>42244.776666666665</v>
      </c>
      <c r="T2503" s="10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>
        <f>E2504/L2504</f>
        <v>17.2</v>
      </c>
      <c r="Q2504" t="str">
        <f>LEFT(N2504,FIND("/",N2504)-1)</f>
        <v>food</v>
      </c>
      <c r="R2504" t="str">
        <f>RIGHT(N2504,LEN(N2504)-FIND("/",N2504))</f>
        <v>restaurants</v>
      </c>
      <c r="S2504" s="10">
        <f>(((J2504/60)/60)/24)+DATE(1970,1,1)</f>
        <v>41858.825439814813</v>
      </c>
      <c r="T2504" s="10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t="e">
        <f>E2505/L2505</f>
        <v>#DIV/0!</v>
      </c>
      <c r="Q2505" t="str">
        <f>LEFT(N2505,FIND("/",N2505)-1)</f>
        <v>food</v>
      </c>
      <c r="R2505" t="str">
        <f>RIGHT(N2505,LEN(N2505)-FIND("/",N2505))</f>
        <v>restaurants</v>
      </c>
      <c r="S2505" s="10">
        <f>(((J2505/60)/60)/24)+DATE(1970,1,1)</f>
        <v>42498.899398148147</v>
      </c>
      <c r="T2505" s="10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t="e">
        <f>E2506/L2506</f>
        <v>#DIV/0!</v>
      </c>
      <c r="Q2506" t="str">
        <f>LEFT(N2506,FIND("/",N2506)-1)</f>
        <v>food</v>
      </c>
      <c r="R2506" t="str">
        <f>RIGHT(N2506,LEN(N2506)-FIND("/",N2506))</f>
        <v>restaurants</v>
      </c>
      <c r="S2506" s="10">
        <f>(((J2506/60)/60)/24)+DATE(1970,1,1)</f>
        <v>41928.015439814815</v>
      </c>
      <c r="T2506" s="10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t="e">
        <f>E2507/L2507</f>
        <v>#DIV/0!</v>
      </c>
      <c r="Q2507" t="str">
        <f>LEFT(N2507,FIND("/",N2507)-1)</f>
        <v>food</v>
      </c>
      <c r="R2507" t="str">
        <f>RIGHT(N2507,LEN(N2507)-FIND("/",N2507))</f>
        <v>restaurants</v>
      </c>
      <c r="S2507" s="10">
        <f>(((J2507/60)/60)/24)+DATE(1970,1,1)</f>
        <v>42047.05574074074</v>
      </c>
      <c r="T2507" s="10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>
        <f>E2508/L2508</f>
        <v>15</v>
      </c>
      <c r="Q2508" t="str">
        <f>LEFT(N2508,FIND("/",N2508)-1)</f>
        <v>food</v>
      </c>
      <c r="R2508" t="str">
        <f>RIGHT(N2508,LEN(N2508)-FIND("/",N2508))</f>
        <v>restaurants</v>
      </c>
      <c r="S2508" s="10">
        <f>(((J2508/60)/60)/24)+DATE(1970,1,1)</f>
        <v>42258.297094907408</v>
      </c>
      <c r="T2508" s="10">
        <f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t="e">
        <f>E2509/L2509</f>
        <v>#DIV/0!</v>
      </c>
      <c r="Q2509" t="str">
        <f>LEFT(N2509,FIND("/",N2509)-1)</f>
        <v>food</v>
      </c>
      <c r="R2509" t="str">
        <f>RIGHT(N2509,LEN(N2509)-FIND("/",N2509))</f>
        <v>restaurants</v>
      </c>
      <c r="S2509" s="10">
        <f>(((J2509/60)/60)/24)+DATE(1970,1,1)</f>
        <v>42105.072962962964</v>
      </c>
      <c r="T2509" s="10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t="e">
        <f>E2510/L2510</f>
        <v>#DIV/0!</v>
      </c>
      <c r="Q2510" t="str">
        <f>LEFT(N2510,FIND("/",N2510)-1)</f>
        <v>food</v>
      </c>
      <c r="R2510" t="str">
        <f>RIGHT(N2510,LEN(N2510)-FIND("/",N2510))</f>
        <v>restaurants</v>
      </c>
      <c r="S2510" s="10">
        <f>(((J2510/60)/60)/24)+DATE(1970,1,1)</f>
        <v>41835.951782407406</v>
      </c>
      <c r="T2510" s="10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>
        <f>E2511/L2511</f>
        <v>35.714285714285715</v>
      </c>
      <c r="Q2511" t="str">
        <f>LEFT(N2511,FIND("/",N2511)-1)</f>
        <v>food</v>
      </c>
      <c r="R2511" t="str">
        <f>RIGHT(N2511,LEN(N2511)-FIND("/",N2511))</f>
        <v>restaurants</v>
      </c>
      <c r="S2511" s="10">
        <f>(((J2511/60)/60)/24)+DATE(1970,1,1)</f>
        <v>42058.809594907405</v>
      </c>
      <c r="T2511" s="10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>
        <f>E2512/L2512</f>
        <v>37.5</v>
      </c>
      <c r="Q2512" t="str">
        <f>LEFT(N2512,FIND("/",N2512)-1)</f>
        <v>food</v>
      </c>
      <c r="R2512" t="str">
        <f>RIGHT(N2512,LEN(N2512)-FIND("/",N2512))</f>
        <v>restaurants</v>
      </c>
      <c r="S2512" s="10">
        <f>(((J2512/60)/60)/24)+DATE(1970,1,1)</f>
        <v>42078.997361111105</v>
      </c>
      <c r="T2512" s="10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t="e">
        <f>E2513/L2513</f>
        <v>#DIV/0!</v>
      </c>
      <c r="Q2513" t="str">
        <f>LEFT(N2513,FIND("/",N2513)-1)</f>
        <v>food</v>
      </c>
      <c r="R2513" t="str">
        <f>RIGHT(N2513,LEN(N2513)-FIND("/",N2513))</f>
        <v>restaurants</v>
      </c>
      <c r="S2513" s="10">
        <f>(((J2513/60)/60)/24)+DATE(1970,1,1)</f>
        <v>42371.446909722217</v>
      </c>
      <c r="T2513" s="10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t="e">
        <f>E2514/L2514</f>
        <v>#DIV/0!</v>
      </c>
      <c r="Q2514" t="str">
        <f>LEFT(N2514,FIND("/",N2514)-1)</f>
        <v>food</v>
      </c>
      <c r="R2514" t="str">
        <f>RIGHT(N2514,LEN(N2514)-FIND("/",N2514))</f>
        <v>restaurants</v>
      </c>
      <c r="S2514" s="10">
        <f>(((J2514/60)/60)/24)+DATE(1970,1,1)</f>
        <v>41971.876863425925</v>
      </c>
      <c r="T2514" s="10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t="e">
        <f>E2515/L2515</f>
        <v>#DIV/0!</v>
      </c>
      <c r="Q2515" t="str">
        <f>LEFT(N2515,FIND("/",N2515)-1)</f>
        <v>food</v>
      </c>
      <c r="R2515" t="str">
        <f>RIGHT(N2515,LEN(N2515)-FIND("/",N2515))</f>
        <v>restaurants</v>
      </c>
      <c r="S2515" s="10">
        <f>(((J2515/60)/60)/24)+DATE(1970,1,1)</f>
        <v>42732.00681712963</v>
      </c>
      <c r="T2515" s="10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>
        <f>E2516/L2516</f>
        <v>52.5</v>
      </c>
      <c r="Q2516" t="str">
        <f>LEFT(N2516,FIND("/",N2516)-1)</f>
        <v>food</v>
      </c>
      <c r="R2516" t="str">
        <f>RIGHT(N2516,LEN(N2516)-FIND("/",N2516))</f>
        <v>restaurants</v>
      </c>
      <c r="S2516" s="10">
        <f>(((J2516/60)/60)/24)+DATE(1970,1,1)</f>
        <v>41854.389780092592</v>
      </c>
      <c r="T2516" s="10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>
        <f>E2517/L2517</f>
        <v>77.5</v>
      </c>
      <c r="Q2517" t="str">
        <f>LEFT(N2517,FIND("/",N2517)-1)</f>
        <v>food</v>
      </c>
      <c r="R2517" t="str">
        <f>RIGHT(N2517,LEN(N2517)-FIND("/",N2517))</f>
        <v>restaurants</v>
      </c>
      <c r="S2517" s="10">
        <f>(((J2517/60)/60)/24)+DATE(1970,1,1)</f>
        <v>42027.839733796296</v>
      </c>
      <c r="T2517" s="10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t="e">
        <f>E2518/L2518</f>
        <v>#DIV/0!</v>
      </c>
      <c r="Q2518" t="str">
        <f>LEFT(N2518,FIND("/",N2518)-1)</f>
        <v>food</v>
      </c>
      <c r="R2518" t="str">
        <f>RIGHT(N2518,LEN(N2518)-FIND("/",N2518))</f>
        <v>restaurants</v>
      </c>
      <c r="S2518" s="10">
        <f>(((J2518/60)/60)/24)+DATE(1970,1,1)</f>
        <v>41942.653379629628</v>
      </c>
      <c r="T2518" s="10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>
        <f>E2519/L2519</f>
        <v>53.545454545454547</v>
      </c>
      <c r="Q2519" t="str">
        <f>LEFT(N2519,FIND("/",N2519)-1)</f>
        <v>food</v>
      </c>
      <c r="R2519" t="str">
        <f>RIGHT(N2519,LEN(N2519)-FIND("/",N2519))</f>
        <v>restaurants</v>
      </c>
      <c r="S2519" s="10">
        <f>(((J2519/60)/60)/24)+DATE(1970,1,1)</f>
        <v>42052.802430555559</v>
      </c>
      <c r="T2519" s="10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t="e">
        <f>E2520/L2520</f>
        <v>#DIV/0!</v>
      </c>
      <c r="Q2520" t="str">
        <f>LEFT(N2520,FIND("/",N2520)-1)</f>
        <v>food</v>
      </c>
      <c r="R2520" t="str">
        <f>RIGHT(N2520,LEN(N2520)-FIND("/",N2520))</f>
        <v>restaurants</v>
      </c>
      <c r="S2520" s="10">
        <f>(((J2520/60)/60)/24)+DATE(1970,1,1)</f>
        <v>41926.680879629632</v>
      </c>
      <c r="T2520" s="10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>
        <f>E2521/L2521</f>
        <v>16.25</v>
      </c>
      <c r="Q2521" t="str">
        <f>LEFT(N2521,FIND("/",N2521)-1)</f>
        <v>food</v>
      </c>
      <c r="R2521" t="str">
        <f>RIGHT(N2521,LEN(N2521)-FIND("/",N2521))</f>
        <v>restaurants</v>
      </c>
      <c r="S2521" s="10">
        <f>(((J2521/60)/60)/24)+DATE(1970,1,1)</f>
        <v>41809.155138888891</v>
      </c>
      <c r="T2521" s="10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t="e">
        <f>E2522/L2522</f>
        <v>#DIV/0!</v>
      </c>
      <c r="Q2522" t="str">
        <f>LEFT(N2522,FIND("/",N2522)-1)</f>
        <v>food</v>
      </c>
      <c r="R2522" t="str">
        <f>RIGHT(N2522,LEN(N2522)-FIND("/",N2522))</f>
        <v>restaurants</v>
      </c>
      <c r="S2522" s="10">
        <f>(((J2522/60)/60)/24)+DATE(1970,1,1)</f>
        <v>42612.600520833337</v>
      </c>
      <c r="T2522" s="10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>
        <f>E2523/L2523</f>
        <v>103.68174242424243</v>
      </c>
      <c r="Q2523" t="str">
        <f>LEFT(N2523,FIND("/",N2523)-1)</f>
        <v>music</v>
      </c>
      <c r="R2523" t="str">
        <f>RIGHT(N2523,LEN(N2523)-FIND("/",N2523))</f>
        <v>classical music</v>
      </c>
      <c r="S2523" s="10">
        <f>(((J2523/60)/60)/24)+DATE(1970,1,1)</f>
        <v>42269.967835648145</v>
      </c>
      <c r="T2523" s="10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>
        <f>E2524/L2524</f>
        <v>185.18518518518519</v>
      </c>
      <c r="Q2524" t="str">
        <f>LEFT(N2524,FIND("/",N2524)-1)</f>
        <v>music</v>
      </c>
      <c r="R2524" t="str">
        <f>RIGHT(N2524,LEN(N2524)-FIND("/",N2524))</f>
        <v>classical music</v>
      </c>
      <c r="S2524" s="10">
        <f>(((J2524/60)/60)/24)+DATE(1970,1,1)</f>
        <v>42460.573611111111</v>
      </c>
      <c r="T2524" s="10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>
        <f>E2525/L2525</f>
        <v>54.153846153846153</v>
      </c>
      <c r="Q2525" t="str">
        <f>LEFT(N2525,FIND("/",N2525)-1)</f>
        <v>music</v>
      </c>
      <c r="R2525" t="str">
        <f>RIGHT(N2525,LEN(N2525)-FIND("/",N2525))</f>
        <v>classical music</v>
      </c>
      <c r="S2525" s="10">
        <f>(((J2525/60)/60)/24)+DATE(1970,1,1)</f>
        <v>41930.975601851853</v>
      </c>
      <c r="T2525" s="10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>
        <f>E2526/L2526</f>
        <v>177.2093023255814</v>
      </c>
      <c r="Q2526" t="str">
        <f>LEFT(N2526,FIND("/",N2526)-1)</f>
        <v>music</v>
      </c>
      <c r="R2526" t="str">
        <f>RIGHT(N2526,LEN(N2526)-FIND("/",N2526))</f>
        <v>classical music</v>
      </c>
      <c r="S2526" s="10">
        <f>(((J2526/60)/60)/24)+DATE(1970,1,1)</f>
        <v>41961.807372685187</v>
      </c>
      <c r="T2526" s="10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>
        <f>E2527/L2527</f>
        <v>100.325</v>
      </c>
      <c r="Q2527" t="str">
        <f>LEFT(N2527,FIND("/",N2527)-1)</f>
        <v>music</v>
      </c>
      <c r="R2527" t="str">
        <f>RIGHT(N2527,LEN(N2527)-FIND("/",N2527))</f>
        <v>classical music</v>
      </c>
      <c r="S2527" s="10">
        <f>(((J2527/60)/60)/24)+DATE(1970,1,1)</f>
        <v>41058.844571759262</v>
      </c>
      <c r="T2527" s="10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>
        <f>E2528/L2528</f>
        <v>136.90909090909091</v>
      </c>
      <c r="Q2528" t="str">
        <f>LEFT(N2528,FIND("/",N2528)-1)</f>
        <v>music</v>
      </c>
      <c r="R2528" t="str">
        <f>RIGHT(N2528,LEN(N2528)-FIND("/",N2528))</f>
        <v>classical music</v>
      </c>
      <c r="S2528" s="10">
        <f>(((J2528/60)/60)/24)+DATE(1970,1,1)</f>
        <v>41953.091134259259</v>
      </c>
      <c r="T2528" s="10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>
        <f>E2529/L2529</f>
        <v>57.535211267605632</v>
      </c>
      <c r="Q2529" t="str">
        <f>LEFT(N2529,FIND("/",N2529)-1)</f>
        <v>music</v>
      </c>
      <c r="R2529" t="str">
        <f>RIGHT(N2529,LEN(N2529)-FIND("/",N2529))</f>
        <v>classical music</v>
      </c>
      <c r="S2529" s="10">
        <f>(((J2529/60)/60)/24)+DATE(1970,1,1)</f>
        <v>41546.75105324074</v>
      </c>
      <c r="T2529" s="10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>
        <f>E2530/L2530</f>
        <v>52.962839506172834</v>
      </c>
      <c r="Q2530" t="str">
        <f>LEFT(N2530,FIND("/",N2530)-1)</f>
        <v>music</v>
      </c>
      <c r="R2530" t="str">
        <f>RIGHT(N2530,LEN(N2530)-FIND("/",N2530))</f>
        <v>classical music</v>
      </c>
      <c r="S2530" s="10">
        <f>(((J2530/60)/60)/24)+DATE(1970,1,1)</f>
        <v>42217.834525462968</v>
      </c>
      <c r="T2530" s="10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>
        <f>E2531/L2531</f>
        <v>82.328947368421055</v>
      </c>
      <c r="Q2531" t="str">
        <f>LEFT(N2531,FIND("/",N2531)-1)</f>
        <v>music</v>
      </c>
      <c r="R2531" t="str">
        <f>RIGHT(N2531,LEN(N2531)-FIND("/",N2531))</f>
        <v>classical music</v>
      </c>
      <c r="S2531" s="10">
        <f>(((J2531/60)/60)/24)+DATE(1970,1,1)</f>
        <v>40948.080729166664</v>
      </c>
      <c r="T2531" s="10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>
        <f>E2532/L2532</f>
        <v>135.41666666666666</v>
      </c>
      <c r="Q2532" t="str">
        <f>LEFT(N2532,FIND("/",N2532)-1)</f>
        <v>music</v>
      </c>
      <c r="R2532" t="str">
        <f>RIGHT(N2532,LEN(N2532)-FIND("/",N2532))</f>
        <v>classical music</v>
      </c>
      <c r="S2532" s="10">
        <f>(((J2532/60)/60)/24)+DATE(1970,1,1)</f>
        <v>42081.864641203705</v>
      </c>
      <c r="T2532" s="10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>
        <f>E2533/L2533</f>
        <v>74.06557377049181</v>
      </c>
      <c r="Q2533" t="str">
        <f>LEFT(N2533,FIND("/",N2533)-1)</f>
        <v>music</v>
      </c>
      <c r="R2533" t="str">
        <f>RIGHT(N2533,LEN(N2533)-FIND("/",N2533))</f>
        <v>classical music</v>
      </c>
      <c r="S2533" s="10">
        <f>(((J2533/60)/60)/24)+DATE(1970,1,1)</f>
        <v>42208.680023148147</v>
      </c>
      <c r="T2533" s="10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>
        <f>E2534/L2534</f>
        <v>84.083333333333329</v>
      </c>
      <c r="Q2534" t="str">
        <f>LEFT(N2534,FIND("/",N2534)-1)</f>
        <v>music</v>
      </c>
      <c r="R2534" t="str">
        <f>RIGHT(N2534,LEN(N2534)-FIND("/",N2534))</f>
        <v>classical music</v>
      </c>
      <c r="S2534" s="10">
        <f>(((J2534/60)/60)/24)+DATE(1970,1,1)</f>
        <v>41107.849143518521</v>
      </c>
      <c r="T2534" s="10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>
        <f>E2535/L2535</f>
        <v>61.029411764705884</v>
      </c>
      <c r="Q2535" t="str">
        <f>LEFT(N2535,FIND("/",N2535)-1)</f>
        <v>music</v>
      </c>
      <c r="R2535" t="str">
        <f>RIGHT(N2535,LEN(N2535)-FIND("/",N2535))</f>
        <v>classical music</v>
      </c>
      <c r="S2535" s="10">
        <f>(((J2535/60)/60)/24)+DATE(1970,1,1)</f>
        <v>41304.751284722224</v>
      </c>
      <c r="T2535" s="10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>
        <f>E2536/L2536</f>
        <v>150</v>
      </c>
      <c r="Q2536" t="str">
        <f>LEFT(N2536,FIND("/",N2536)-1)</f>
        <v>music</v>
      </c>
      <c r="R2536" t="str">
        <f>RIGHT(N2536,LEN(N2536)-FIND("/",N2536))</f>
        <v>classical music</v>
      </c>
      <c r="S2536" s="10">
        <f>(((J2536/60)/60)/24)+DATE(1970,1,1)</f>
        <v>40127.700370370374</v>
      </c>
      <c r="T2536" s="10">
        <f>(((I2536/60)/60)/24)+DATE(1970,1,1)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>
        <f>E2537/L2537</f>
        <v>266.08974358974359</v>
      </c>
      <c r="Q2537" t="str">
        <f>LEFT(N2537,FIND("/",N2537)-1)</f>
        <v>music</v>
      </c>
      <c r="R2537" t="str">
        <f>RIGHT(N2537,LEN(N2537)-FIND("/",N2537))</f>
        <v>classical music</v>
      </c>
      <c r="S2537" s="10">
        <f>(((J2537/60)/60)/24)+DATE(1970,1,1)</f>
        <v>41943.791030092594</v>
      </c>
      <c r="T2537" s="10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>
        <f>E2538/L2538</f>
        <v>7.25</v>
      </c>
      <c r="Q2538" t="str">
        <f>LEFT(N2538,FIND("/",N2538)-1)</f>
        <v>music</v>
      </c>
      <c r="R2538" t="str">
        <f>RIGHT(N2538,LEN(N2538)-FIND("/",N2538))</f>
        <v>classical music</v>
      </c>
      <c r="S2538" s="10">
        <f>(((J2538/60)/60)/24)+DATE(1970,1,1)</f>
        <v>41464.106087962966</v>
      </c>
      <c r="T2538" s="10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>
        <f>E2539/L2539</f>
        <v>100</v>
      </c>
      <c r="Q2539" t="str">
        <f>LEFT(N2539,FIND("/",N2539)-1)</f>
        <v>music</v>
      </c>
      <c r="R2539" t="str">
        <f>RIGHT(N2539,LEN(N2539)-FIND("/",N2539))</f>
        <v>classical music</v>
      </c>
      <c r="S2539" s="10">
        <f>(((J2539/60)/60)/24)+DATE(1970,1,1)</f>
        <v>40696.648784722223</v>
      </c>
      <c r="T2539" s="10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>
        <f>E2540/L2540</f>
        <v>109.96308108108107</v>
      </c>
      <c r="Q2540" t="str">
        <f>LEFT(N2540,FIND("/",N2540)-1)</f>
        <v>music</v>
      </c>
      <c r="R2540" t="str">
        <f>RIGHT(N2540,LEN(N2540)-FIND("/",N2540))</f>
        <v>classical music</v>
      </c>
      <c r="S2540" s="10">
        <f>(((J2540/60)/60)/24)+DATE(1970,1,1)</f>
        <v>41298.509965277779</v>
      </c>
      <c r="T2540" s="10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>
        <f>E2541/L2541</f>
        <v>169.91525423728814</v>
      </c>
      <c r="Q2541" t="str">
        <f>LEFT(N2541,FIND("/",N2541)-1)</f>
        <v>music</v>
      </c>
      <c r="R2541" t="str">
        <f>RIGHT(N2541,LEN(N2541)-FIND("/",N2541))</f>
        <v>classical music</v>
      </c>
      <c r="S2541" s="10">
        <f>(((J2541/60)/60)/24)+DATE(1970,1,1)</f>
        <v>41977.902222222227</v>
      </c>
      <c r="T2541" s="10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>
        <f>E2542/L2542</f>
        <v>95.740740740740748</v>
      </c>
      <c r="Q2542" t="str">
        <f>LEFT(N2542,FIND("/",N2542)-1)</f>
        <v>music</v>
      </c>
      <c r="R2542" t="str">
        <f>RIGHT(N2542,LEN(N2542)-FIND("/",N2542))</f>
        <v>classical music</v>
      </c>
      <c r="S2542" s="10">
        <f>(((J2542/60)/60)/24)+DATE(1970,1,1)</f>
        <v>40785.675011574072</v>
      </c>
      <c r="T2542" s="10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>
        <f>E2543/L2543</f>
        <v>59.460317460317462</v>
      </c>
      <c r="Q2543" t="str">
        <f>LEFT(N2543,FIND("/",N2543)-1)</f>
        <v>music</v>
      </c>
      <c r="R2543" t="str">
        <f>RIGHT(N2543,LEN(N2543)-FIND("/",N2543))</f>
        <v>classical music</v>
      </c>
      <c r="S2543" s="10">
        <f>(((J2543/60)/60)/24)+DATE(1970,1,1)</f>
        <v>41483.449282407404</v>
      </c>
      <c r="T2543" s="10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>
        <f>E2544/L2544</f>
        <v>55.769230769230766</v>
      </c>
      <c r="Q2544" t="str">
        <f>LEFT(N2544,FIND("/",N2544)-1)</f>
        <v>music</v>
      </c>
      <c r="R2544" t="str">
        <f>RIGHT(N2544,LEN(N2544)-FIND("/",N2544))</f>
        <v>classical music</v>
      </c>
      <c r="S2544" s="10">
        <f>(((J2544/60)/60)/24)+DATE(1970,1,1)</f>
        <v>41509.426585648151</v>
      </c>
      <c r="T2544" s="10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>
        <f>E2545/L2545</f>
        <v>30.076923076923077</v>
      </c>
      <c r="Q2545" t="str">
        <f>LEFT(N2545,FIND("/",N2545)-1)</f>
        <v>music</v>
      </c>
      <c r="R2545" t="str">
        <f>RIGHT(N2545,LEN(N2545)-FIND("/",N2545))</f>
        <v>classical music</v>
      </c>
      <c r="S2545" s="10">
        <f>(((J2545/60)/60)/24)+DATE(1970,1,1)</f>
        <v>40514.107615740737</v>
      </c>
      <c r="T2545" s="10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>
        <f>E2546/L2546</f>
        <v>88.438596491228068</v>
      </c>
      <c r="Q2546" t="str">
        <f>LEFT(N2546,FIND("/",N2546)-1)</f>
        <v>music</v>
      </c>
      <c r="R2546" t="str">
        <f>RIGHT(N2546,LEN(N2546)-FIND("/",N2546))</f>
        <v>classical music</v>
      </c>
      <c r="S2546" s="10">
        <f>(((J2546/60)/60)/24)+DATE(1970,1,1)</f>
        <v>41068.520474537036</v>
      </c>
      <c r="T2546" s="10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>
        <f>E2547/L2547</f>
        <v>64.032786885245898</v>
      </c>
      <c r="Q2547" t="str">
        <f>LEFT(N2547,FIND("/",N2547)-1)</f>
        <v>music</v>
      </c>
      <c r="R2547" t="str">
        <f>RIGHT(N2547,LEN(N2547)-FIND("/",N2547))</f>
        <v>classical music</v>
      </c>
      <c r="S2547" s="10">
        <f>(((J2547/60)/60)/24)+DATE(1970,1,1)</f>
        <v>42027.13817129629</v>
      </c>
      <c r="T2547" s="10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>
        <f>E2548/L2548</f>
        <v>60.153846153846153</v>
      </c>
      <c r="Q2548" t="str">
        <f>LEFT(N2548,FIND("/",N2548)-1)</f>
        <v>music</v>
      </c>
      <c r="R2548" t="str">
        <f>RIGHT(N2548,LEN(N2548)-FIND("/",N2548))</f>
        <v>classical music</v>
      </c>
      <c r="S2548" s="10">
        <f>(((J2548/60)/60)/24)+DATE(1970,1,1)</f>
        <v>41524.858553240738</v>
      </c>
      <c r="T2548" s="10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>
        <f>E2549/L2549</f>
        <v>49.194029850746269</v>
      </c>
      <c r="Q2549" t="str">
        <f>LEFT(N2549,FIND("/",N2549)-1)</f>
        <v>music</v>
      </c>
      <c r="R2549" t="str">
        <f>RIGHT(N2549,LEN(N2549)-FIND("/",N2549))</f>
        <v>classical music</v>
      </c>
      <c r="S2549" s="10">
        <f>(((J2549/60)/60)/24)+DATE(1970,1,1)</f>
        <v>40973.773182870369</v>
      </c>
      <c r="T2549" s="10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>
        <f>E2550/L2550</f>
        <v>165.16216216216216</v>
      </c>
      <c r="Q2550" t="str">
        <f>LEFT(N2550,FIND("/",N2550)-1)</f>
        <v>music</v>
      </c>
      <c r="R2550" t="str">
        <f>RIGHT(N2550,LEN(N2550)-FIND("/",N2550))</f>
        <v>classical music</v>
      </c>
      <c r="S2550" s="10">
        <f>(((J2550/60)/60)/24)+DATE(1970,1,1)</f>
        <v>42618.625428240746</v>
      </c>
      <c r="T2550" s="10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>
        <f>E2551/L2551</f>
        <v>43.621621621621621</v>
      </c>
      <c r="Q2551" t="str">
        <f>LEFT(N2551,FIND("/",N2551)-1)</f>
        <v>music</v>
      </c>
      <c r="R2551" t="str">
        <f>RIGHT(N2551,LEN(N2551)-FIND("/",N2551))</f>
        <v>classical music</v>
      </c>
      <c r="S2551" s="10">
        <f>(((J2551/60)/60)/24)+DATE(1970,1,1)</f>
        <v>41390.757754629631</v>
      </c>
      <c r="T2551" s="10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>
        <f>E2552/L2552</f>
        <v>43.7</v>
      </c>
      <c r="Q2552" t="str">
        <f>LEFT(N2552,FIND("/",N2552)-1)</f>
        <v>music</v>
      </c>
      <c r="R2552" t="str">
        <f>RIGHT(N2552,LEN(N2552)-FIND("/",N2552))</f>
        <v>classical music</v>
      </c>
      <c r="S2552" s="10">
        <f>(((J2552/60)/60)/24)+DATE(1970,1,1)</f>
        <v>42228.634328703702</v>
      </c>
      <c r="T2552" s="10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>
        <f>E2553/L2553</f>
        <v>67.419642857142861</v>
      </c>
      <c r="Q2553" t="str">
        <f>LEFT(N2553,FIND("/",N2553)-1)</f>
        <v>music</v>
      </c>
      <c r="R2553" t="str">
        <f>RIGHT(N2553,LEN(N2553)-FIND("/",N2553))</f>
        <v>classical music</v>
      </c>
      <c r="S2553" s="10">
        <f>(((J2553/60)/60)/24)+DATE(1970,1,1)</f>
        <v>40961.252141203702</v>
      </c>
      <c r="T2553" s="10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>
        <f>E2554/L2554</f>
        <v>177.5</v>
      </c>
      <c r="Q2554" t="str">
        <f>LEFT(N2554,FIND("/",N2554)-1)</f>
        <v>music</v>
      </c>
      <c r="R2554" t="str">
        <f>RIGHT(N2554,LEN(N2554)-FIND("/",N2554))</f>
        <v>classical music</v>
      </c>
      <c r="S2554" s="10">
        <f>(((J2554/60)/60)/24)+DATE(1970,1,1)</f>
        <v>42769.809965277775</v>
      </c>
      <c r="T2554" s="10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>
        <f>E2555/L2555</f>
        <v>38.883333333333333</v>
      </c>
      <c r="Q2555" t="str">
        <f>LEFT(N2555,FIND("/",N2555)-1)</f>
        <v>music</v>
      </c>
      <c r="R2555" t="str">
        <f>RIGHT(N2555,LEN(N2555)-FIND("/",N2555))</f>
        <v>classical music</v>
      </c>
      <c r="S2555" s="10">
        <f>(((J2555/60)/60)/24)+DATE(1970,1,1)</f>
        <v>41113.199155092596</v>
      </c>
      <c r="T2555" s="10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>
        <f>E2556/L2556</f>
        <v>54.985074626865675</v>
      </c>
      <c r="Q2556" t="str">
        <f>LEFT(N2556,FIND("/",N2556)-1)</f>
        <v>music</v>
      </c>
      <c r="R2556" t="str">
        <f>RIGHT(N2556,LEN(N2556)-FIND("/",N2556))</f>
        <v>classical music</v>
      </c>
      <c r="S2556" s="10">
        <f>(((J2556/60)/60)/24)+DATE(1970,1,1)</f>
        <v>42125.078275462962</v>
      </c>
      <c r="T2556" s="10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>
        <f>E2557/L2557</f>
        <v>61.342857142857142</v>
      </c>
      <c r="Q2557" t="str">
        <f>LEFT(N2557,FIND("/",N2557)-1)</f>
        <v>music</v>
      </c>
      <c r="R2557" t="str">
        <f>RIGHT(N2557,LEN(N2557)-FIND("/",N2557))</f>
        <v>classical music</v>
      </c>
      <c r="S2557" s="10">
        <f>(((J2557/60)/60)/24)+DATE(1970,1,1)</f>
        <v>41026.655011574076</v>
      </c>
      <c r="T2557" s="10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>
        <f>E2558/L2558</f>
        <v>23.117647058823529</v>
      </c>
      <c r="Q2558" t="str">
        <f>LEFT(N2558,FIND("/",N2558)-1)</f>
        <v>music</v>
      </c>
      <c r="R2558" t="str">
        <f>RIGHT(N2558,LEN(N2558)-FIND("/",N2558))</f>
        <v>classical music</v>
      </c>
      <c r="S2558" s="10">
        <f>(((J2558/60)/60)/24)+DATE(1970,1,1)</f>
        <v>41222.991400462961</v>
      </c>
      <c r="T2558" s="10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>
        <f>E2559/L2559</f>
        <v>29.611111111111111</v>
      </c>
      <c r="Q2559" t="str">
        <f>LEFT(N2559,FIND("/",N2559)-1)</f>
        <v>music</v>
      </c>
      <c r="R2559" t="str">
        <f>RIGHT(N2559,LEN(N2559)-FIND("/",N2559))</f>
        <v>classical music</v>
      </c>
      <c r="S2559" s="10">
        <f>(((J2559/60)/60)/24)+DATE(1970,1,1)</f>
        <v>41744.745208333334</v>
      </c>
      <c r="T2559" s="10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>
        <f>E2560/L2560</f>
        <v>75.611111111111114</v>
      </c>
      <c r="Q2560" t="str">
        <f>LEFT(N2560,FIND("/",N2560)-1)</f>
        <v>music</v>
      </c>
      <c r="R2560" t="str">
        <f>RIGHT(N2560,LEN(N2560)-FIND("/",N2560))</f>
        <v>classical music</v>
      </c>
      <c r="S2560" s="10">
        <f>(((J2560/60)/60)/24)+DATE(1970,1,1)</f>
        <v>42093.860023148154</v>
      </c>
      <c r="T2560" s="10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>
        <f>E2561/L2561</f>
        <v>35.6</v>
      </c>
      <c r="Q2561" t="str">
        <f>LEFT(N2561,FIND("/",N2561)-1)</f>
        <v>music</v>
      </c>
      <c r="R2561" t="str">
        <f>RIGHT(N2561,LEN(N2561)-FIND("/",N2561))</f>
        <v>classical music</v>
      </c>
      <c r="S2561" s="10">
        <f>(((J2561/60)/60)/24)+DATE(1970,1,1)</f>
        <v>40829.873657407406</v>
      </c>
      <c r="T2561" s="10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>
        <f>E2562/L2562</f>
        <v>143</v>
      </c>
      <c r="Q2562" t="str">
        <f>LEFT(N2562,FIND("/",N2562)-1)</f>
        <v>music</v>
      </c>
      <c r="R2562" t="str">
        <f>RIGHT(N2562,LEN(N2562)-FIND("/",N2562))</f>
        <v>classical music</v>
      </c>
      <c r="S2562" s="10">
        <f>(((J2562/60)/60)/24)+DATE(1970,1,1)</f>
        <v>42039.951087962967</v>
      </c>
      <c r="T2562" s="10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t="e">
        <f>E2563/L2563</f>
        <v>#DIV/0!</v>
      </c>
      <c r="Q2563" t="str">
        <f>LEFT(N2563,FIND("/",N2563)-1)</f>
        <v>food</v>
      </c>
      <c r="R2563" t="str">
        <f>RIGHT(N2563,LEN(N2563)-FIND("/",N2563))</f>
        <v>food trucks</v>
      </c>
      <c r="S2563" s="10">
        <f>(((J2563/60)/60)/24)+DATE(1970,1,1)</f>
        <v>42260.528807870374</v>
      </c>
      <c r="T2563" s="10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>
        <f>E2564/L2564</f>
        <v>25</v>
      </c>
      <c r="Q2564" t="str">
        <f>LEFT(N2564,FIND("/",N2564)-1)</f>
        <v>food</v>
      </c>
      <c r="R2564" t="str">
        <f>RIGHT(N2564,LEN(N2564)-FIND("/",N2564))</f>
        <v>food trucks</v>
      </c>
      <c r="S2564" s="10">
        <f>(((J2564/60)/60)/24)+DATE(1970,1,1)</f>
        <v>42594.524756944447</v>
      </c>
      <c r="T2564" s="10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t="e">
        <f>E2565/L2565</f>
        <v>#DIV/0!</v>
      </c>
      <c r="Q2565" t="str">
        <f>LEFT(N2565,FIND("/",N2565)-1)</f>
        <v>food</v>
      </c>
      <c r="R2565" t="str">
        <f>RIGHT(N2565,LEN(N2565)-FIND("/",N2565))</f>
        <v>food trucks</v>
      </c>
      <c r="S2565" s="10">
        <f>(((J2565/60)/60)/24)+DATE(1970,1,1)</f>
        <v>42155.139479166668</v>
      </c>
      <c r="T2565" s="10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t="e">
        <f>E2566/L2566</f>
        <v>#DIV/0!</v>
      </c>
      <c r="Q2566" t="str">
        <f>LEFT(N2566,FIND("/",N2566)-1)</f>
        <v>food</v>
      </c>
      <c r="R2566" t="str">
        <f>RIGHT(N2566,LEN(N2566)-FIND("/",N2566))</f>
        <v>food trucks</v>
      </c>
      <c r="S2566" s="10">
        <f>(((J2566/60)/60)/24)+DATE(1970,1,1)</f>
        <v>41822.040497685186</v>
      </c>
      <c r="T2566" s="10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>
        <f>E2567/L2567</f>
        <v>100</v>
      </c>
      <c r="Q2567" t="str">
        <f>LEFT(N2567,FIND("/",N2567)-1)</f>
        <v>food</v>
      </c>
      <c r="R2567" t="str">
        <f>RIGHT(N2567,LEN(N2567)-FIND("/",N2567))</f>
        <v>food trucks</v>
      </c>
      <c r="S2567" s="10">
        <f>(((J2567/60)/60)/24)+DATE(1970,1,1)</f>
        <v>42440.650335648148</v>
      </c>
      <c r="T2567" s="10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t="e">
        <f>E2568/L2568</f>
        <v>#DIV/0!</v>
      </c>
      <c r="Q2568" t="str">
        <f>LEFT(N2568,FIND("/",N2568)-1)</f>
        <v>food</v>
      </c>
      <c r="R2568" t="str">
        <f>RIGHT(N2568,LEN(N2568)-FIND("/",N2568))</f>
        <v>food trucks</v>
      </c>
      <c r="S2568" s="10">
        <f>(((J2568/60)/60)/24)+DATE(1970,1,1)</f>
        <v>41842.980879629627</v>
      </c>
      <c r="T2568" s="10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>
        <f>E2569/L2569</f>
        <v>60</v>
      </c>
      <c r="Q2569" t="str">
        <f>LEFT(N2569,FIND("/",N2569)-1)</f>
        <v>food</v>
      </c>
      <c r="R2569" t="str">
        <f>RIGHT(N2569,LEN(N2569)-FIND("/",N2569))</f>
        <v>food trucks</v>
      </c>
      <c r="S2569" s="10">
        <f>(((J2569/60)/60)/24)+DATE(1970,1,1)</f>
        <v>42087.878912037035</v>
      </c>
      <c r="T2569" s="10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>
        <f>E2570/L2570</f>
        <v>50</v>
      </c>
      <c r="Q2570" t="str">
        <f>LEFT(N2570,FIND("/",N2570)-1)</f>
        <v>food</v>
      </c>
      <c r="R2570" t="str">
        <f>RIGHT(N2570,LEN(N2570)-FIND("/",N2570))</f>
        <v>food trucks</v>
      </c>
      <c r="S2570" s="10">
        <f>(((J2570/60)/60)/24)+DATE(1970,1,1)</f>
        <v>42584.666597222225</v>
      </c>
      <c r="T2570" s="10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>
        <f>E2571/L2571</f>
        <v>72.5</v>
      </c>
      <c r="Q2571" t="str">
        <f>LEFT(N2571,FIND("/",N2571)-1)</f>
        <v>food</v>
      </c>
      <c r="R2571" t="str">
        <f>RIGHT(N2571,LEN(N2571)-FIND("/",N2571))</f>
        <v>food trucks</v>
      </c>
      <c r="S2571" s="10">
        <f>(((J2571/60)/60)/24)+DATE(1970,1,1)</f>
        <v>42234.105462962965</v>
      </c>
      <c r="T2571" s="10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>
        <f>E2572/L2572</f>
        <v>29.5</v>
      </c>
      <c r="Q2572" t="str">
        <f>LEFT(N2572,FIND("/",N2572)-1)</f>
        <v>food</v>
      </c>
      <c r="R2572" t="str">
        <f>RIGHT(N2572,LEN(N2572)-FIND("/",N2572))</f>
        <v>food trucks</v>
      </c>
      <c r="S2572" s="10">
        <f>(((J2572/60)/60)/24)+DATE(1970,1,1)</f>
        <v>42744.903182870374</v>
      </c>
      <c r="T2572" s="10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>
        <f>E2573/L2573</f>
        <v>62.5</v>
      </c>
      <c r="Q2573" t="str">
        <f>LEFT(N2573,FIND("/",N2573)-1)</f>
        <v>food</v>
      </c>
      <c r="R2573" t="str">
        <f>RIGHT(N2573,LEN(N2573)-FIND("/",N2573))</f>
        <v>food trucks</v>
      </c>
      <c r="S2573" s="10">
        <f>(((J2573/60)/60)/24)+DATE(1970,1,1)</f>
        <v>42449.341678240744</v>
      </c>
      <c r="T2573" s="10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t="e">
        <f>E2574/L2574</f>
        <v>#DIV/0!</v>
      </c>
      <c r="Q2574" t="str">
        <f>LEFT(N2574,FIND("/",N2574)-1)</f>
        <v>food</v>
      </c>
      <c r="R2574" t="str">
        <f>RIGHT(N2574,LEN(N2574)-FIND("/",N2574))</f>
        <v>food trucks</v>
      </c>
      <c r="S2574" s="10">
        <f>(((J2574/60)/60)/24)+DATE(1970,1,1)</f>
        <v>42077.119409722218</v>
      </c>
      <c r="T2574" s="10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t="e">
        <f>E2575/L2575</f>
        <v>#DIV/0!</v>
      </c>
      <c r="Q2575" t="str">
        <f>LEFT(N2575,FIND("/",N2575)-1)</f>
        <v>food</v>
      </c>
      <c r="R2575" t="str">
        <f>RIGHT(N2575,LEN(N2575)-FIND("/",N2575))</f>
        <v>food trucks</v>
      </c>
      <c r="S2575" s="10">
        <f>(((J2575/60)/60)/24)+DATE(1970,1,1)</f>
        <v>41829.592002314814</v>
      </c>
      <c r="T2575" s="10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t="e">
        <f>E2576/L2576</f>
        <v>#DIV/0!</v>
      </c>
      <c r="Q2576" t="str">
        <f>LEFT(N2576,FIND("/",N2576)-1)</f>
        <v>food</v>
      </c>
      <c r="R2576" t="str">
        <f>RIGHT(N2576,LEN(N2576)-FIND("/",N2576))</f>
        <v>food trucks</v>
      </c>
      <c r="S2576" s="10">
        <f>(((J2576/60)/60)/24)+DATE(1970,1,1)</f>
        <v>42487.825752314813</v>
      </c>
      <c r="T2576" s="10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t="e">
        <f>E2577/L2577</f>
        <v>#DIV/0!</v>
      </c>
      <c r="Q2577" t="str">
        <f>LEFT(N2577,FIND("/",N2577)-1)</f>
        <v>food</v>
      </c>
      <c r="R2577" t="str">
        <f>RIGHT(N2577,LEN(N2577)-FIND("/",N2577))</f>
        <v>food trucks</v>
      </c>
      <c r="S2577" s="10">
        <f>(((J2577/60)/60)/24)+DATE(1970,1,1)</f>
        <v>41986.108726851846</v>
      </c>
      <c r="T2577" s="10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t="e">
        <f>E2578/L2578</f>
        <v>#DIV/0!</v>
      </c>
      <c r="Q2578" t="str">
        <f>LEFT(N2578,FIND("/",N2578)-1)</f>
        <v>food</v>
      </c>
      <c r="R2578" t="str">
        <f>RIGHT(N2578,LEN(N2578)-FIND("/",N2578))</f>
        <v>food trucks</v>
      </c>
      <c r="S2578" s="10">
        <f>(((J2578/60)/60)/24)+DATE(1970,1,1)</f>
        <v>42060.00980324074</v>
      </c>
      <c r="T2578" s="10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t="e">
        <f>E2579/L2579</f>
        <v>#DIV/0!</v>
      </c>
      <c r="Q2579" t="str">
        <f>LEFT(N2579,FIND("/",N2579)-1)</f>
        <v>food</v>
      </c>
      <c r="R2579" t="str">
        <f>RIGHT(N2579,LEN(N2579)-FIND("/",N2579))</f>
        <v>food trucks</v>
      </c>
      <c r="S2579" s="10">
        <f>(((J2579/60)/60)/24)+DATE(1970,1,1)</f>
        <v>41830.820567129631</v>
      </c>
      <c r="T2579" s="10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t="e">
        <f>E2580/L2580</f>
        <v>#DIV/0!</v>
      </c>
      <c r="Q2580" t="str">
        <f>LEFT(N2580,FIND("/",N2580)-1)</f>
        <v>food</v>
      </c>
      <c r="R2580" t="str">
        <f>RIGHT(N2580,LEN(N2580)-FIND("/",N2580))</f>
        <v>food trucks</v>
      </c>
      <c r="S2580" s="10">
        <f>(((J2580/60)/60)/24)+DATE(1970,1,1)</f>
        <v>42238.022905092599</v>
      </c>
      <c r="T2580" s="10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>
        <f>E2581/L2581</f>
        <v>23.083333333333332</v>
      </c>
      <c r="Q2581" t="str">
        <f>LEFT(N2581,FIND("/",N2581)-1)</f>
        <v>food</v>
      </c>
      <c r="R2581" t="str">
        <f>RIGHT(N2581,LEN(N2581)-FIND("/",N2581))</f>
        <v>food trucks</v>
      </c>
      <c r="S2581" s="10">
        <f>(((J2581/60)/60)/24)+DATE(1970,1,1)</f>
        <v>41837.829895833333</v>
      </c>
      <c r="T2581" s="10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>
        <f>E2582/L2582</f>
        <v>25.5</v>
      </c>
      <c r="Q2582" t="str">
        <f>LEFT(N2582,FIND("/",N2582)-1)</f>
        <v>food</v>
      </c>
      <c r="R2582" t="str">
        <f>RIGHT(N2582,LEN(N2582)-FIND("/",N2582))</f>
        <v>food trucks</v>
      </c>
      <c r="S2582" s="10">
        <f>(((J2582/60)/60)/24)+DATE(1970,1,1)</f>
        <v>42110.326423611114</v>
      </c>
      <c r="T2582" s="10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>
        <f>E2583/L2583</f>
        <v>48.18181818181818</v>
      </c>
      <c r="Q2583" t="str">
        <f>LEFT(N2583,FIND("/",N2583)-1)</f>
        <v>food</v>
      </c>
      <c r="R2583" t="str">
        <f>RIGHT(N2583,LEN(N2583)-FIND("/",N2583))</f>
        <v>food trucks</v>
      </c>
      <c r="S2583" s="10">
        <f>(((J2583/60)/60)/24)+DATE(1970,1,1)</f>
        <v>42294.628449074073</v>
      </c>
      <c r="T2583" s="10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>
        <f>E2584/L2584</f>
        <v>1</v>
      </c>
      <c r="Q2584" t="str">
        <f>LEFT(N2584,FIND("/",N2584)-1)</f>
        <v>food</v>
      </c>
      <c r="R2584" t="str">
        <f>RIGHT(N2584,LEN(N2584)-FIND("/",N2584))</f>
        <v>food trucks</v>
      </c>
      <c r="S2584" s="10">
        <f>(((J2584/60)/60)/24)+DATE(1970,1,1)</f>
        <v>42642.988819444443</v>
      </c>
      <c r="T2584" s="10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>
        <f>E2585/L2585</f>
        <v>1</v>
      </c>
      <c r="Q2585" t="str">
        <f>LEFT(N2585,FIND("/",N2585)-1)</f>
        <v>food</v>
      </c>
      <c r="R2585" t="str">
        <f>RIGHT(N2585,LEN(N2585)-FIND("/",N2585))</f>
        <v>food trucks</v>
      </c>
      <c r="S2585" s="10">
        <f>(((J2585/60)/60)/24)+DATE(1970,1,1)</f>
        <v>42019.76944444445</v>
      </c>
      <c r="T2585" s="10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t="e">
        <f>E2586/L2586</f>
        <v>#DIV/0!</v>
      </c>
      <c r="Q2586" t="str">
        <f>LEFT(N2586,FIND("/",N2586)-1)</f>
        <v>food</v>
      </c>
      <c r="R2586" t="str">
        <f>RIGHT(N2586,LEN(N2586)-FIND("/",N2586))</f>
        <v>food trucks</v>
      </c>
      <c r="S2586" s="10">
        <f>(((J2586/60)/60)/24)+DATE(1970,1,1)</f>
        <v>42140.173252314817</v>
      </c>
      <c r="T2586" s="10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>
        <f>E2587/L2587</f>
        <v>50</v>
      </c>
      <c r="Q2587" t="str">
        <f>LEFT(N2587,FIND("/",N2587)-1)</f>
        <v>food</v>
      </c>
      <c r="R2587" t="str">
        <f>RIGHT(N2587,LEN(N2587)-FIND("/",N2587))</f>
        <v>food trucks</v>
      </c>
      <c r="S2587" s="10">
        <f>(((J2587/60)/60)/24)+DATE(1970,1,1)</f>
        <v>41795.963333333333</v>
      </c>
      <c r="T2587" s="10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>
        <f>E2588/L2588</f>
        <v>5</v>
      </c>
      <c r="Q2588" t="str">
        <f>LEFT(N2588,FIND("/",N2588)-1)</f>
        <v>food</v>
      </c>
      <c r="R2588" t="str">
        <f>RIGHT(N2588,LEN(N2588)-FIND("/",N2588))</f>
        <v>food trucks</v>
      </c>
      <c r="S2588" s="10">
        <f>(((J2588/60)/60)/24)+DATE(1970,1,1)</f>
        <v>42333.330277777779</v>
      </c>
      <c r="T2588" s="10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>
        <f>E2589/L2589</f>
        <v>202.83333333333334</v>
      </c>
      <c r="Q2589" t="str">
        <f>LEFT(N2589,FIND("/",N2589)-1)</f>
        <v>food</v>
      </c>
      <c r="R2589" t="str">
        <f>RIGHT(N2589,LEN(N2589)-FIND("/",N2589))</f>
        <v>food trucks</v>
      </c>
      <c r="S2589" s="10">
        <f>(((J2589/60)/60)/24)+DATE(1970,1,1)</f>
        <v>42338.675381944442</v>
      </c>
      <c r="T2589" s="10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>
        <f>E2590/L2590</f>
        <v>29.125</v>
      </c>
      <c r="Q2590" t="str">
        <f>LEFT(N2590,FIND("/",N2590)-1)</f>
        <v>food</v>
      </c>
      <c r="R2590" t="str">
        <f>RIGHT(N2590,LEN(N2590)-FIND("/",N2590))</f>
        <v>food trucks</v>
      </c>
      <c r="S2590" s="10">
        <f>(((J2590/60)/60)/24)+DATE(1970,1,1)</f>
        <v>42042.676226851851</v>
      </c>
      <c r="T2590" s="10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>
        <f>E2591/L2591</f>
        <v>5</v>
      </c>
      <c r="Q2591" t="str">
        <f>LEFT(N2591,FIND("/",N2591)-1)</f>
        <v>food</v>
      </c>
      <c r="R2591" t="str">
        <f>RIGHT(N2591,LEN(N2591)-FIND("/",N2591))</f>
        <v>food trucks</v>
      </c>
      <c r="S2591" s="10">
        <f>(((J2591/60)/60)/24)+DATE(1970,1,1)</f>
        <v>42422.536192129628</v>
      </c>
      <c r="T2591" s="10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t="e">
        <f>E2592/L2592</f>
        <v>#DIV/0!</v>
      </c>
      <c r="Q2592" t="str">
        <f>LEFT(N2592,FIND("/",N2592)-1)</f>
        <v>food</v>
      </c>
      <c r="R2592" t="str">
        <f>RIGHT(N2592,LEN(N2592)-FIND("/",N2592))</f>
        <v>food trucks</v>
      </c>
      <c r="S2592" s="10">
        <f>(((J2592/60)/60)/24)+DATE(1970,1,1)</f>
        <v>42388.589085648149</v>
      </c>
      <c r="T2592" s="10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>
        <f>E2593/L2593</f>
        <v>13</v>
      </c>
      <c r="Q2593" t="str">
        <f>LEFT(N2593,FIND("/",N2593)-1)</f>
        <v>food</v>
      </c>
      <c r="R2593" t="str">
        <f>RIGHT(N2593,LEN(N2593)-FIND("/",N2593))</f>
        <v>food trucks</v>
      </c>
      <c r="S2593" s="10">
        <f>(((J2593/60)/60)/24)+DATE(1970,1,1)</f>
        <v>42382.906527777777</v>
      </c>
      <c r="T2593" s="10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>
        <f>E2594/L2594</f>
        <v>50</v>
      </c>
      <c r="Q2594" t="str">
        <f>LEFT(N2594,FIND("/",N2594)-1)</f>
        <v>food</v>
      </c>
      <c r="R2594" t="str">
        <f>RIGHT(N2594,LEN(N2594)-FIND("/",N2594))</f>
        <v>food trucks</v>
      </c>
      <c r="S2594" s="10">
        <f>(((J2594/60)/60)/24)+DATE(1970,1,1)</f>
        <v>41887.801168981481</v>
      </c>
      <c r="T2594" s="10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t="e">
        <f>E2595/L2595</f>
        <v>#DIV/0!</v>
      </c>
      <c r="Q2595" t="str">
        <f>LEFT(N2595,FIND("/",N2595)-1)</f>
        <v>food</v>
      </c>
      <c r="R2595" t="str">
        <f>RIGHT(N2595,LEN(N2595)-FIND("/",N2595))</f>
        <v>food trucks</v>
      </c>
      <c r="S2595" s="10">
        <f>(((J2595/60)/60)/24)+DATE(1970,1,1)</f>
        <v>42089.84520833334</v>
      </c>
      <c r="T2595" s="10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>
        <f>E2596/L2596</f>
        <v>1</v>
      </c>
      <c r="Q2596" t="str">
        <f>LEFT(N2596,FIND("/",N2596)-1)</f>
        <v>food</v>
      </c>
      <c r="R2596" t="str">
        <f>RIGHT(N2596,LEN(N2596)-FIND("/",N2596))</f>
        <v>food trucks</v>
      </c>
      <c r="S2596" s="10">
        <f>(((J2596/60)/60)/24)+DATE(1970,1,1)</f>
        <v>41828.967916666668</v>
      </c>
      <c r="T2596" s="10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>
        <f>E2597/L2597</f>
        <v>96.05263157894737</v>
      </c>
      <c r="Q2597" t="str">
        <f>LEFT(N2597,FIND("/",N2597)-1)</f>
        <v>food</v>
      </c>
      <c r="R2597" t="str">
        <f>RIGHT(N2597,LEN(N2597)-FIND("/",N2597))</f>
        <v>food trucks</v>
      </c>
      <c r="S2597" s="10">
        <f>(((J2597/60)/60)/24)+DATE(1970,1,1)</f>
        <v>42760.244212962964</v>
      </c>
      <c r="T2597" s="10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>
        <f>E2598/L2598</f>
        <v>305.77777777777777</v>
      </c>
      <c r="Q2598" t="str">
        <f>LEFT(N2598,FIND("/",N2598)-1)</f>
        <v>food</v>
      </c>
      <c r="R2598" t="str">
        <f>RIGHT(N2598,LEN(N2598)-FIND("/",N2598))</f>
        <v>food trucks</v>
      </c>
      <c r="S2598" s="10">
        <f>(((J2598/60)/60)/24)+DATE(1970,1,1)</f>
        <v>41828.664456018516</v>
      </c>
      <c r="T2598" s="10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>
        <f>E2599/L2599</f>
        <v>12.142857142857142</v>
      </c>
      <c r="Q2599" t="str">
        <f>LEFT(N2599,FIND("/",N2599)-1)</f>
        <v>food</v>
      </c>
      <c r="R2599" t="str">
        <f>RIGHT(N2599,LEN(N2599)-FIND("/",N2599))</f>
        <v>food trucks</v>
      </c>
      <c r="S2599" s="10">
        <f>(((J2599/60)/60)/24)+DATE(1970,1,1)</f>
        <v>42510.341631944444</v>
      </c>
      <c r="T2599" s="10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>
        <f>E2600/L2600</f>
        <v>83.571428571428569</v>
      </c>
      <c r="Q2600" t="str">
        <f>LEFT(N2600,FIND("/",N2600)-1)</f>
        <v>food</v>
      </c>
      <c r="R2600" t="str">
        <f>RIGHT(N2600,LEN(N2600)-FIND("/",N2600))</f>
        <v>food trucks</v>
      </c>
      <c r="S2600" s="10">
        <f>(((J2600/60)/60)/24)+DATE(1970,1,1)</f>
        <v>42240.840289351851</v>
      </c>
      <c r="T2600" s="10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>
        <f>E2601/L2601</f>
        <v>18</v>
      </c>
      <c r="Q2601" t="str">
        <f>LEFT(N2601,FIND("/",N2601)-1)</f>
        <v>food</v>
      </c>
      <c r="R2601" t="str">
        <f>RIGHT(N2601,LEN(N2601)-FIND("/",N2601))</f>
        <v>food trucks</v>
      </c>
      <c r="S2601" s="10">
        <f>(((J2601/60)/60)/24)+DATE(1970,1,1)</f>
        <v>41809.754016203704</v>
      </c>
      <c r="T2601" s="10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>
        <f>E2602/L2602</f>
        <v>115.53333333333333</v>
      </c>
      <c r="Q2602" t="str">
        <f>LEFT(N2602,FIND("/",N2602)-1)</f>
        <v>food</v>
      </c>
      <c r="R2602" t="str">
        <f>RIGHT(N2602,LEN(N2602)-FIND("/",N2602))</f>
        <v>food trucks</v>
      </c>
      <c r="S2602" s="10">
        <f>(((J2602/60)/60)/24)+DATE(1970,1,1)</f>
        <v>42394.900462962964</v>
      </c>
      <c r="T2602" s="10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>
        <f>E2603/L2603</f>
        <v>21.900662251655628</v>
      </c>
      <c r="Q2603" t="str">
        <f>LEFT(N2603,FIND("/",N2603)-1)</f>
        <v>technology</v>
      </c>
      <c r="R2603" t="str">
        <f>RIGHT(N2603,LEN(N2603)-FIND("/",N2603))</f>
        <v>space exploration</v>
      </c>
      <c r="S2603" s="10">
        <f>(((J2603/60)/60)/24)+DATE(1970,1,1)</f>
        <v>41150.902187499996</v>
      </c>
      <c r="T2603" s="10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>
        <f>E2604/L2604</f>
        <v>80.022494887525568</v>
      </c>
      <c r="Q2604" t="str">
        <f>LEFT(N2604,FIND("/",N2604)-1)</f>
        <v>technology</v>
      </c>
      <c r="R2604" t="str">
        <f>RIGHT(N2604,LEN(N2604)-FIND("/",N2604))</f>
        <v>space exploration</v>
      </c>
      <c r="S2604" s="10">
        <f>(((J2604/60)/60)/24)+DATE(1970,1,1)</f>
        <v>41915.747314814813</v>
      </c>
      <c r="T2604" s="10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>
        <f>E2605/L2605</f>
        <v>35.520000000000003</v>
      </c>
      <c r="Q2605" t="str">
        <f>LEFT(N2605,FIND("/",N2605)-1)</f>
        <v>technology</v>
      </c>
      <c r="R2605" t="str">
        <f>RIGHT(N2605,LEN(N2605)-FIND("/",N2605))</f>
        <v>space exploration</v>
      </c>
      <c r="S2605" s="10">
        <f>(((J2605/60)/60)/24)+DATE(1970,1,1)</f>
        <v>41617.912662037037</v>
      </c>
      <c r="T2605" s="10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>
        <f>E2606/L2606</f>
        <v>64.933333333333323</v>
      </c>
      <c r="Q2606" t="str">
        <f>LEFT(N2606,FIND("/",N2606)-1)</f>
        <v>technology</v>
      </c>
      <c r="R2606" t="str">
        <f>RIGHT(N2606,LEN(N2606)-FIND("/",N2606))</f>
        <v>space exploration</v>
      </c>
      <c r="S2606" s="10">
        <f>(((J2606/60)/60)/24)+DATE(1970,1,1)</f>
        <v>40998.051192129627</v>
      </c>
      <c r="T2606" s="10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>
        <f>E2607/L2607</f>
        <v>60.965703745743475</v>
      </c>
      <c r="Q2607" t="str">
        <f>LEFT(N2607,FIND("/",N2607)-1)</f>
        <v>technology</v>
      </c>
      <c r="R2607" t="str">
        <f>RIGHT(N2607,LEN(N2607)-FIND("/",N2607))</f>
        <v>space exploration</v>
      </c>
      <c r="S2607" s="10">
        <f>(((J2607/60)/60)/24)+DATE(1970,1,1)</f>
        <v>42508.541550925926</v>
      </c>
      <c r="T2607" s="10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>
        <f>E2608/L2608</f>
        <v>31.444155844155844</v>
      </c>
      <c r="Q2608" t="str">
        <f>LEFT(N2608,FIND("/",N2608)-1)</f>
        <v>technology</v>
      </c>
      <c r="R2608" t="str">
        <f>RIGHT(N2608,LEN(N2608)-FIND("/",N2608))</f>
        <v>space exploration</v>
      </c>
      <c r="S2608" s="10">
        <f>(((J2608/60)/60)/24)+DATE(1970,1,1)</f>
        <v>41726.712754629632</v>
      </c>
      <c r="T2608" s="10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>
        <f>E2609/L2609</f>
        <v>81.949748743718587</v>
      </c>
      <c r="Q2609" t="str">
        <f>LEFT(N2609,FIND("/",N2609)-1)</f>
        <v>technology</v>
      </c>
      <c r="R2609" t="str">
        <f>RIGHT(N2609,LEN(N2609)-FIND("/",N2609))</f>
        <v>space exploration</v>
      </c>
      <c r="S2609" s="10">
        <f>(((J2609/60)/60)/24)+DATE(1970,1,1)</f>
        <v>42184.874675925923</v>
      </c>
      <c r="T2609" s="10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>
        <f>E2610/L2610</f>
        <v>58.92763157894737</v>
      </c>
      <c r="Q2610" t="str">
        <f>LEFT(N2610,FIND("/",N2610)-1)</f>
        <v>technology</v>
      </c>
      <c r="R2610" t="str">
        <f>RIGHT(N2610,LEN(N2610)-FIND("/",N2610))</f>
        <v>space exploration</v>
      </c>
      <c r="S2610" s="10">
        <f>(((J2610/60)/60)/24)+DATE(1970,1,1)</f>
        <v>42767.801712962959</v>
      </c>
      <c r="T2610" s="10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>
        <f>E2611/L2611</f>
        <v>157.29347633136095</v>
      </c>
      <c r="Q2611" t="str">
        <f>LEFT(N2611,FIND("/",N2611)-1)</f>
        <v>technology</v>
      </c>
      <c r="R2611" t="str">
        <f>RIGHT(N2611,LEN(N2611)-FIND("/",N2611))</f>
        <v>space exploration</v>
      </c>
      <c r="S2611" s="10">
        <f>(((J2611/60)/60)/24)+DATE(1970,1,1)</f>
        <v>41075.237858796296</v>
      </c>
      <c r="T2611" s="10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>
        <f>E2612/L2612</f>
        <v>55.758509532062391</v>
      </c>
      <c r="Q2612" t="str">
        <f>LEFT(N2612,FIND("/",N2612)-1)</f>
        <v>technology</v>
      </c>
      <c r="R2612" t="str">
        <f>RIGHT(N2612,LEN(N2612)-FIND("/",N2612))</f>
        <v>space exploration</v>
      </c>
      <c r="S2612" s="10">
        <f>(((J2612/60)/60)/24)+DATE(1970,1,1)</f>
        <v>42564.881076388891</v>
      </c>
      <c r="T2612" s="10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>
        <f>E2613/L2613</f>
        <v>83.802893802893806</v>
      </c>
      <c r="Q2613" t="str">
        <f>LEFT(N2613,FIND("/",N2613)-1)</f>
        <v>technology</v>
      </c>
      <c r="R2613" t="str">
        <f>RIGHT(N2613,LEN(N2613)-FIND("/",N2613))</f>
        <v>space exploration</v>
      </c>
      <c r="S2613" s="10">
        <f>(((J2613/60)/60)/24)+DATE(1970,1,1)</f>
        <v>42704.335810185185</v>
      </c>
      <c r="T2613" s="10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>
        <f>E2614/L2614</f>
        <v>58.422210884353746</v>
      </c>
      <c r="Q2614" t="str">
        <f>LEFT(N2614,FIND("/",N2614)-1)</f>
        <v>technology</v>
      </c>
      <c r="R2614" t="str">
        <f>RIGHT(N2614,LEN(N2614)-FIND("/",N2614))</f>
        <v>space exploration</v>
      </c>
      <c r="S2614" s="10">
        <f>(((J2614/60)/60)/24)+DATE(1970,1,1)</f>
        <v>41982.143171296295</v>
      </c>
      <c r="T2614" s="10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>
        <f>E2615/L2615</f>
        <v>270.57142857142856</v>
      </c>
      <c r="Q2615" t="str">
        <f>LEFT(N2615,FIND("/",N2615)-1)</f>
        <v>technology</v>
      </c>
      <c r="R2615" t="str">
        <f>RIGHT(N2615,LEN(N2615)-FIND("/",N2615))</f>
        <v>space exploration</v>
      </c>
      <c r="S2615" s="10">
        <f>(((J2615/60)/60)/24)+DATE(1970,1,1)</f>
        <v>41143.81821759259</v>
      </c>
      <c r="T2615" s="10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>
        <f>E2616/L2616</f>
        <v>107.1</v>
      </c>
      <c r="Q2616" t="str">
        <f>LEFT(N2616,FIND("/",N2616)-1)</f>
        <v>technology</v>
      </c>
      <c r="R2616" t="str">
        <f>RIGHT(N2616,LEN(N2616)-FIND("/",N2616))</f>
        <v>space exploration</v>
      </c>
      <c r="S2616" s="10">
        <f>(((J2616/60)/60)/24)+DATE(1970,1,1)</f>
        <v>41730.708472222221</v>
      </c>
      <c r="T2616" s="10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>
        <f>E2617/L2617</f>
        <v>47.180555555555557</v>
      </c>
      <c r="Q2617" t="str">
        <f>LEFT(N2617,FIND("/",N2617)-1)</f>
        <v>technology</v>
      </c>
      <c r="R2617" t="str">
        <f>RIGHT(N2617,LEN(N2617)-FIND("/",N2617))</f>
        <v>space exploration</v>
      </c>
      <c r="S2617" s="10">
        <f>(((J2617/60)/60)/24)+DATE(1970,1,1)</f>
        <v>42453.49726851852</v>
      </c>
      <c r="T2617" s="10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>
        <f>E2618/L2618</f>
        <v>120.30882352941177</v>
      </c>
      <c r="Q2618" t="str">
        <f>LEFT(N2618,FIND("/",N2618)-1)</f>
        <v>technology</v>
      </c>
      <c r="R2618" t="str">
        <f>RIGHT(N2618,LEN(N2618)-FIND("/",N2618))</f>
        <v>space exploration</v>
      </c>
      <c r="S2618" s="10">
        <f>(((J2618/60)/60)/24)+DATE(1970,1,1)</f>
        <v>42211.99454861111</v>
      </c>
      <c r="T2618" s="10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>
        <f>E2619/L2619</f>
        <v>27.59748427672956</v>
      </c>
      <c r="Q2619" t="str">
        <f>LEFT(N2619,FIND("/",N2619)-1)</f>
        <v>technology</v>
      </c>
      <c r="R2619" t="str">
        <f>RIGHT(N2619,LEN(N2619)-FIND("/",N2619))</f>
        <v>space exploration</v>
      </c>
      <c r="S2619" s="10">
        <f>(((J2619/60)/60)/24)+DATE(1970,1,1)</f>
        <v>41902.874432870369</v>
      </c>
      <c r="T2619" s="10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>
        <f>E2620/L2620</f>
        <v>205.2987012987013</v>
      </c>
      <c r="Q2620" t="str">
        <f>LEFT(N2620,FIND("/",N2620)-1)</f>
        <v>technology</v>
      </c>
      <c r="R2620" t="str">
        <f>RIGHT(N2620,LEN(N2620)-FIND("/",N2620))</f>
        <v>space exploration</v>
      </c>
      <c r="S2620" s="10">
        <f>(((J2620/60)/60)/24)+DATE(1970,1,1)</f>
        <v>42279.792372685188</v>
      </c>
      <c r="T2620" s="10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>
        <f>E2621/L2621</f>
        <v>35.547169811320757</v>
      </c>
      <c r="Q2621" t="str">
        <f>LEFT(N2621,FIND("/",N2621)-1)</f>
        <v>technology</v>
      </c>
      <c r="R2621" t="str">
        <f>RIGHT(N2621,LEN(N2621)-FIND("/",N2621))</f>
        <v>space exploration</v>
      </c>
      <c r="S2621" s="10">
        <f>(((J2621/60)/60)/24)+DATE(1970,1,1)</f>
        <v>42273.884305555555</v>
      </c>
      <c r="T2621" s="10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>
        <f>E2622/L2622</f>
        <v>74.639488409272587</v>
      </c>
      <c r="Q2622" t="str">
        <f>LEFT(N2622,FIND("/",N2622)-1)</f>
        <v>technology</v>
      </c>
      <c r="R2622" t="str">
        <f>RIGHT(N2622,LEN(N2622)-FIND("/",N2622))</f>
        <v>space exploration</v>
      </c>
      <c r="S2622" s="10">
        <f>(((J2622/60)/60)/24)+DATE(1970,1,1)</f>
        <v>42251.16715277778</v>
      </c>
      <c r="T2622" s="10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>
        <f>E2623/L2623</f>
        <v>47.058064516129029</v>
      </c>
      <c r="Q2623" t="str">
        <f>LEFT(N2623,FIND("/",N2623)-1)</f>
        <v>technology</v>
      </c>
      <c r="R2623" t="str">
        <f>RIGHT(N2623,LEN(N2623)-FIND("/",N2623))</f>
        <v>space exploration</v>
      </c>
      <c r="S2623" s="10">
        <f>(((J2623/60)/60)/24)+DATE(1970,1,1)</f>
        <v>42115.74754629629</v>
      </c>
      <c r="T2623" s="10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>
        <f>E2624/L2624</f>
        <v>26.591351351351353</v>
      </c>
      <c r="Q2624" t="str">
        <f>LEFT(N2624,FIND("/",N2624)-1)</f>
        <v>technology</v>
      </c>
      <c r="R2624" t="str">
        <f>RIGHT(N2624,LEN(N2624)-FIND("/",N2624))</f>
        <v>space exploration</v>
      </c>
      <c r="S2624" s="10">
        <f>(((J2624/60)/60)/24)+DATE(1970,1,1)</f>
        <v>42689.74324074074</v>
      </c>
      <c r="T2624" s="10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>
        <f>E2625/L2625</f>
        <v>36.774193548387096</v>
      </c>
      <c r="Q2625" t="str">
        <f>LEFT(N2625,FIND("/",N2625)-1)</f>
        <v>technology</v>
      </c>
      <c r="R2625" t="str">
        <f>RIGHT(N2625,LEN(N2625)-FIND("/",N2625))</f>
        <v>space exploration</v>
      </c>
      <c r="S2625" s="10">
        <f>(((J2625/60)/60)/24)+DATE(1970,1,1)</f>
        <v>42692.256550925929</v>
      </c>
      <c r="T2625" s="10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>
        <f>E2626/L2626</f>
        <v>31.820544982698959</v>
      </c>
      <c r="Q2626" t="str">
        <f>LEFT(N2626,FIND("/",N2626)-1)</f>
        <v>technology</v>
      </c>
      <c r="R2626" t="str">
        <f>RIGHT(N2626,LEN(N2626)-FIND("/",N2626))</f>
        <v>space exploration</v>
      </c>
      <c r="S2626" s="10">
        <f>(((J2626/60)/60)/24)+DATE(1970,1,1)</f>
        <v>41144.42155092593</v>
      </c>
      <c r="T2626" s="10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>
        <f>E2627/L2627</f>
        <v>27.576923076923077</v>
      </c>
      <c r="Q2627" t="str">
        <f>LEFT(N2627,FIND("/",N2627)-1)</f>
        <v>technology</v>
      </c>
      <c r="R2627" t="str">
        <f>RIGHT(N2627,LEN(N2627)-FIND("/",N2627))</f>
        <v>space exploration</v>
      </c>
      <c r="S2627" s="10">
        <f>(((J2627/60)/60)/24)+DATE(1970,1,1)</f>
        <v>42658.810277777782</v>
      </c>
      <c r="T2627" s="10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>
        <f>E2628/L2628</f>
        <v>56</v>
      </c>
      <c r="Q2628" t="str">
        <f>LEFT(N2628,FIND("/",N2628)-1)</f>
        <v>technology</v>
      </c>
      <c r="R2628" t="str">
        <f>RIGHT(N2628,LEN(N2628)-FIND("/",N2628))</f>
        <v>space exploration</v>
      </c>
      <c r="S2628" s="10">
        <f>(((J2628/60)/60)/24)+DATE(1970,1,1)</f>
        <v>42128.628113425926</v>
      </c>
      <c r="T2628" s="10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>
        <f>E2629/L2629</f>
        <v>21.555555555555557</v>
      </c>
      <c r="Q2629" t="str">
        <f>LEFT(N2629,FIND("/",N2629)-1)</f>
        <v>technology</v>
      </c>
      <c r="R2629" t="str">
        <f>RIGHT(N2629,LEN(N2629)-FIND("/",N2629))</f>
        <v>space exploration</v>
      </c>
      <c r="S2629" s="10">
        <f>(((J2629/60)/60)/24)+DATE(1970,1,1)</f>
        <v>42304.829409722224</v>
      </c>
      <c r="T2629" s="10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>
        <f>E2630/L2630</f>
        <v>44.095238095238095</v>
      </c>
      <c r="Q2630" t="str">
        <f>LEFT(N2630,FIND("/",N2630)-1)</f>
        <v>technology</v>
      </c>
      <c r="R2630" t="str">
        <f>RIGHT(N2630,LEN(N2630)-FIND("/",N2630))</f>
        <v>space exploration</v>
      </c>
      <c r="S2630" s="10">
        <f>(((J2630/60)/60)/24)+DATE(1970,1,1)</f>
        <v>41953.966053240743</v>
      </c>
      <c r="T2630" s="10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>
        <f>E2631/L2631</f>
        <v>63.87</v>
      </c>
      <c r="Q2631" t="str">
        <f>LEFT(N2631,FIND("/",N2631)-1)</f>
        <v>technology</v>
      </c>
      <c r="R2631" t="str">
        <f>RIGHT(N2631,LEN(N2631)-FIND("/",N2631))</f>
        <v>space exploration</v>
      </c>
      <c r="S2631" s="10">
        <f>(((J2631/60)/60)/24)+DATE(1970,1,1)</f>
        <v>42108.538449074069</v>
      </c>
      <c r="T2631" s="10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>
        <f>E2632/L2632</f>
        <v>38.987654320987652</v>
      </c>
      <c r="Q2632" t="str">
        <f>LEFT(N2632,FIND("/",N2632)-1)</f>
        <v>technology</v>
      </c>
      <c r="R2632" t="str">
        <f>RIGHT(N2632,LEN(N2632)-FIND("/",N2632))</f>
        <v>space exploration</v>
      </c>
      <c r="S2632" s="10">
        <f>(((J2632/60)/60)/24)+DATE(1970,1,1)</f>
        <v>42524.105462962965</v>
      </c>
      <c r="T2632" s="10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>
        <f>E2633/L2633</f>
        <v>80.185489510489504</v>
      </c>
      <c r="Q2633" t="str">
        <f>LEFT(N2633,FIND("/",N2633)-1)</f>
        <v>technology</v>
      </c>
      <c r="R2633" t="str">
        <f>RIGHT(N2633,LEN(N2633)-FIND("/",N2633))</f>
        <v>space exploration</v>
      </c>
      <c r="S2633" s="10">
        <f>(((J2633/60)/60)/24)+DATE(1970,1,1)</f>
        <v>42218.169293981482</v>
      </c>
      <c r="T2633" s="10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>
        <f>E2634/L2634</f>
        <v>34.904761904761905</v>
      </c>
      <c r="Q2634" t="str">
        <f>LEFT(N2634,FIND("/",N2634)-1)</f>
        <v>technology</v>
      </c>
      <c r="R2634" t="str">
        <f>RIGHT(N2634,LEN(N2634)-FIND("/",N2634))</f>
        <v>space exploration</v>
      </c>
      <c r="S2634" s="10">
        <f>(((J2634/60)/60)/24)+DATE(1970,1,1)</f>
        <v>42494.061793981484</v>
      </c>
      <c r="T2634" s="10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>
        <f>E2635/L2635</f>
        <v>89.100502512562812</v>
      </c>
      <c r="Q2635" t="str">
        <f>LEFT(N2635,FIND("/",N2635)-1)</f>
        <v>technology</v>
      </c>
      <c r="R2635" t="str">
        <f>RIGHT(N2635,LEN(N2635)-FIND("/",N2635))</f>
        <v>space exploration</v>
      </c>
      <c r="S2635" s="10">
        <f>(((J2635/60)/60)/24)+DATE(1970,1,1)</f>
        <v>41667.823287037041</v>
      </c>
      <c r="T2635" s="10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>
        <f>E2636/L2636</f>
        <v>39.44</v>
      </c>
      <c r="Q2636" t="str">
        <f>LEFT(N2636,FIND("/",N2636)-1)</f>
        <v>technology</v>
      </c>
      <c r="R2636" t="str">
        <f>RIGHT(N2636,LEN(N2636)-FIND("/",N2636))</f>
        <v>space exploration</v>
      </c>
      <c r="S2636" s="10">
        <f>(((J2636/60)/60)/24)+DATE(1970,1,1)</f>
        <v>42612.656493055561</v>
      </c>
      <c r="T2636" s="10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>
        <f>E2637/L2637</f>
        <v>136.9047619047619</v>
      </c>
      <c r="Q2637" t="str">
        <f>LEFT(N2637,FIND("/",N2637)-1)</f>
        <v>technology</v>
      </c>
      <c r="R2637" t="str">
        <f>RIGHT(N2637,LEN(N2637)-FIND("/",N2637))</f>
        <v>space exploration</v>
      </c>
      <c r="S2637" s="10">
        <f>(((J2637/60)/60)/24)+DATE(1970,1,1)</f>
        <v>42037.950937500005</v>
      </c>
      <c r="T2637" s="10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>
        <f>E2638/L2638</f>
        <v>37.46</v>
      </c>
      <c r="Q2638" t="str">
        <f>LEFT(N2638,FIND("/",N2638)-1)</f>
        <v>technology</v>
      </c>
      <c r="R2638" t="str">
        <f>RIGHT(N2638,LEN(N2638)-FIND("/",N2638))</f>
        <v>space exploration</v>
      </c>
      <c r="S2638" s="10">
        <f>(((J2638/60)/60)/24)+DATE(1970,1,1)</f>
        <v>42636.614745370374</v>
      </c>
      <c r="T2638" s="10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>
        <f>E2639/L2639</f>
        <v>31.96153846153846</v>
      </c>
      <c r="Q2639" t="str">
        <f>LEFT(N2639,FIND("/",N2639)-1)</f>
        <v>technology</v>
      </c>
      <c r="R2639" t="str">
        <f>RIGHT(N2639,LEN(N2639)-FIND("/",N2639))</f>
        <v>space exploration</v>
      </c>
      <c r="S2639" s="10">
        <f>(((J2639/60)/60)/24)+DATE(1970,1,1)</f>
        <v>42639.549479166672</v>
      </c>
      <c r="T2639" s="10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>
        <f>E2640/L2640</f>
        <v>25.214285714285715</v>
      </c>
      <c r="Q2640" t="str">
        <f>LEFT(N2640,FIND("/",N2640)-1)</f>
        <v>technology</v>
      </c>
      <c r="R2640" t="str">
        <f>RIGHT(N2640,LEN(N2640)-FIND("/",N2640))</f>
        <v>space exploration</v>
      </c>
      <c r="S2640" s="10">
        <f>(((J2640/60)/60)/24)+DATE(1970,1,1)</f>
        <v>41989.913136574076</v>
      </c>
      <c r="T2640" s="10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>
        <f>E2641/L2641</f>
        <v>10.040816326530612</v>
      </c>
      <c r="Q2641" t="str">
        <f>LEFT(N2641,FIND("/",N2641)-1)</f>
        <v>technology</v>
      </c>
      <c r="R2641" t="str">
        <f>RIGHT(N2641,LEN(N2641)-FIND("/",N2641))</f>
        <v>space exploration</v>
      </c>
      <c r="S2641" s="10">
        <f>(((J2641/60)/60)/24)+DATE(1970,1,1)</f>
        <v>42024.86513888889</v>
      </c>
      <c r="T2641" s="10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>
        <f>E2642/L2642</f>
        <v>45.94202898550725</v>
      </c>
      <c r="Q2642" t="str">
        <f>LEFT(N2642,FIND("/",N2642)-1)</f>
        <v>technology</v>
      </c>
      <c r="R2642" t="str">
        <f>RIGHT(N2642,LEN(N2642)-FIND("/",N2642))</f>
        <v>space exploration</v>
      </c>
      <c r="S2642" s="10">
        <f>(((J2642/60)/60)/24)+DATE(1970,1,1)</f>
        <v>42103.160578703704</v>
      </c>
      <c r="T2642" s="10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>
        <f>E2643/L2643</f>
        <v>15</v>
      </c>
      <c r="Q2643" t="str">
        <f>LEFT(N2643,FIND("/",N2643)-1)</f>
        <v>technology</v>
      </c>
      <c r="R2643" t="str">
        <f>RIGHT(N2643,LEN(N2643)-FIND("/",N2643))</f>
        <v>space exploration</v>
      </c>
      <c r="S2643" s="10">
        <f>(((J2643/60)/60)/24)+DATE(1970,1,1)</f>
        <v>41880.827118055553</v>
      </c>
      <c r="T2643" s="10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t="e">
        <f>E2644/L2644</f>
        <v>#DIV/0!</v>
      </c>
      <c r="Q2644" t="str">
        <f>LEFT(N2644,FIND("/",N2644)-1)</f>
        <v>technology</v>
      </c>
      <c r="R2644" t="str">
        <f>RIGHT(N2644,LEN(N2644)-FIND("/",N2644))</f>
        <v>space exploration</v>
      </c>
      <c r="S2644" s="10">
        <f>(((J2644/60)/60)/24)+DATE(1970,1,1)</f>
        <v>42536.246620370366</v>
      </c>
      <c r="T2644" s="10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>
        <f>E2645/L2645</f>
        <v>223.58248500999335</v>
      </c>
      <c r="Q2645" t="str">
        <f>LEFT(N2645,FIND("/",N2645)-1)</f>
        <v>technology</v>
      </c>
      <c r="R2645" t="str">
        <f>RIGHT(N2645,LEN(N2645)-FIND("/",N2645))</f>
        <v>space exploration</v>
      </c>
      <c r="S2645" s="10">
        <f>(((J2645/60)/60)/24)+DATE(1970,1,1)</f>
        <v>42689.582349537035</v>
      </c>
      <c r="T2645" s="10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>
        <f>E2646/L2646</f>
        <v>39.480769230769234</v>
      </c>
      <c r="Q2646" t="str">
        <f>LEFT(N2646,FIND("/",N2646)-1)</f>
        <v>technology</v>
      </c>
      <c r="R2646" t="str">
        <f>RIGHT(N2646,LEN(N2646)-FIND("/",N2646))</f>
        <v>space exploration</v>
      </c>
      <c r="S2646" s="10">
        <f>(((J2646/60)/60)/24)+DATE(1970,1,1)</f>
        <v>42774.792071759264</v>
      </c>
      <c r="T2646" s="10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>
        <f>E2647/L2647</f>
        <v>91.304347826086953</v>
      </c>
      <c r="Q2647" t="str">
        <f>LEFT(N2647,FIND("/",N2647)-1)</f>
        <v>technology</v>
      </c>
      <c r="R2647" t="str">
        <f>RIGHT(N2647,LEN(N2647)-FIND("/",N2647))</f>
        <v>space exploration</v>
      </c>
      <c r="S2647" s="10">
        <f>(((J2647/60)/60)/24)+DATE(1970,1,1)</f>
        <v>41921.842627314814</v>
      </c>
      <c r="T2647" s="10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>
        <f>E2648/L2648</f>
        <v>78.666205607476627</v>
      </c>
      <c r="Q2648" t="str">
        <f>LEFT(N2648,FIND("/",N2648)-1)</f>
        <v>technology</v>
      </c>
      <c r="R2648" t="str">
        <f>RIGHT(N2648,LEN(N2648)-FIND("/",N2648))</f>
        <v>space exploration</v>
      </c>
      <c r="S2648" s="10">
        <f>(((J2648/60)/60)/24)+DATE(1970,1,1)</f>
        <v>42226.313298611116</v>
      </c>
      <c r="T2648" s="10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>
        <f>E2649/L2649</f>
        <v>12</v>
      </c>
      <c r="Q2649" t="str">
        <f>LEFT(N2649,FIND("/",N2649)-1)</f>
        <v>technology</v>
      </c>
      <c r="R2649" t="str">
        <f>RIGHT(N2649,LEN(N2649)-FIND("/",N2649))</f>
        <v>space exploration</v>
      </c>
      <c r="S2649" s="10">
        <f>(((J2649/60)/60)/24)+DATE(1970,1,1)</f>
        <v>42200.261793981481</v>
      </c>
      <c r="T2649" s="10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>
        <f>E2650/L2650</f>
        <v>17.666666666666668</v>
      </c>
      <c r="Q2650" t="str">
        <f>LEFT(N2650,FIND("/",N2650)-1)</f>
        <v>technology</v>
      </c>
      <c r="R2650" t="str">
        <f>RIGHT(N2650,LEN(N2650)-FIND("/",N2650))</f>
        <v>space exploration</v>
      </c>
      <c r="S2650" s="10">
        <f>(((J2650/60)/60)/24)+DATE(1970,1,1)</f>
        <v>42408.714814814812</v>
      </c>
      <c r="T2650" s="10">
        <f>(((I2650/60)/60)/24)+DATE(1970,1,1)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>
        <f>E2651/L2651</f>
        <v>41.333333333333336</v>
      </c>
      <c r="Q2651" t="str">
        <f>LEFT(N2651,FIND("/",N2651)-1)</f>
        <v>technology</v>
      </c>
      <c r="R2651" t="str">
        <f>RIGHT(N2651,LEN(N2651)-FIND("/",N2651))</f>
        <v>space exploration</v>
      </c>
      <c r="S2651" s="10">
        <f>(((J2651/60)/60)/24)+DATE(1970,1,1)</f>
        <v>42341.99700231482</v>
      </c>
      <c r="T2651" s="10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>
        <f>E2652/L2652</f>
        <v>71.599999999999994</v>
      </c>
      <c r="Q2652" t="str">
        <f>LEFT(N2652,FIND("/",N2652)-1)</f>
        <v>technology</v>
      </c>
      <c r="R2652" t="str">
        <f>RIGHT(N2652,LEN(N2652)-FIND("/",N2652))</f>
        <v>space exploration</v>
      </c>
      <c r="S2652" s="10">
        <f>(((J2652/60)/60)/24)+DATE(1970,1,1)</f>
        <v>42695.624340277776</v>
      </c>
      <c r="T2652" s="10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>
        <f>E2653/L2653</f>
        <v>307.8235294117647</v>
      </c>
      <c r="Q2653" t="str">
        <f>LEFT(N2653,FIND("/",N2653)-1)</f>
        <v>technology</v>
      </c>
      <c r="R2653" t="str">
        <f>RIGHT(N2653,LEN(N2653)-FIND("/",N2653))</f>
        <v>space exploration</v>
      </c>
      <c r="S2653" s="10">
        <f>(((J2653/60)/60)/24)+DATE(1970,1,1)</f>
        <v>42327.805659722217</v>
      </c>
      <c r="T2653" s="10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>
        <f>E2654/L2654</f>
        <v>80.454545454545453</v>
      </c>
      <c r="Q2654" t="str">
        <f>LEFT(N2654,FIND("/",N2654)-1)</f>
        <v>technology</v>
      </c>
      <c r="R2654" t="str">
        <f>RIGHT(N2654,LEN(N2654)-FIND("/",N2654))</f>
        <v>space exploration</v>
      </c>
      <c r="S2654" s="10">
        <f>(((J2654/60)/60)/24)+DATE(1970,1,1)</f>
        <v>41953.158854166672</v>
      </c>
      <c r="T2654" s="10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>
        <f>E2655/L2655</f>
        <v>83.942857142857136</v>
      </c>
      <c r="Q2655" t="str">
        <f>LEFT(N2655,FIND("/",N2655)-1)</f>
        <v>technology</v>
      </c>
      <c r="R2655" t="str">
        <f>RIGHT(N2655,LEN(N2655)-FIND("/",N2655))</f>
        <v>space exploration</v>
      </c>
      <c r="S2655" s="10">
        <f>(((J2655/60)/60)/24)+DATE(1970,1,1)</f>
        <v>41771.651932870373</v>
      </c>
      <c r="T2655" s="10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>
        <f>E2656/L2656</f>
        <v>8.5</v>
      </c>
      <c r="Q2656" t="str">
        <f>LEFT(N2656,FIND("/",N2656)-1)</f>
        <v>technology</v>
      </c>
      <c r="R2656" t="str">
        <f>RIGHT(N2656,LEN(N2656)-FIND("/",N2656))</f>
        <v>space exploration</v>
      </c>
      <c r="S2656" s="10">
        <f>(((J2656/60)/60)/24)+DATE(1970,1,1)</f>
        <v>42055.600995370376</v>
      </c>
      <c r="T2656" s="10">
        <f>(((I2656/60)/60)/24)+DATE(1970,1,1)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>
        <f>E2657/L2657</f>
        <v>73.372093023255815</v>
      </c>
      <c r="Q2657" t="str">
        <f>LEFT(N2657,FIND("/",N2657)-1)</f>
        <v>technology</v>
      </c>
      <c r="R2657" t="str">
        <f>RIGHT(N2657,LEN(N2657)-FIND("/",N2657))</f>
        <v>space exploration</v>
      </c>
      <c r="S2657" s="10">
        <f>(((J2657/60)/60)/24)+DATE(1970,1,1)</f>
        <v>42381.866284722222</v>
      </c>
      <c r="T2657" s="10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>
        <f>E2658/L2658</f>
        <v>112.86184210526316</v>
      </c>
      <c r="Q2658" t="str">
        <f>LEFT(N2658,FIND("/",N2658)-1)</f>
        <v>technology</v>
      </c>
      <c r="R2658" t="str">
        <f>RIGHT(N2658,LEN(N2658)-FIND("/",N2658))</f>
        <v>space exploration</v>
      </c>
      <c r="S2658" s="10">
        <f>(((J2658/60)/60)/24)+DATE(1970,1,1)</f>
        <v>42767.688518518517</v>
      </c>
      <c r="T2658" s="10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>
        <f>E2659/L2659</f>
        <v>95.277627118644077</v>
      </c>
      <c r="Q2659" t="str">
        <f>LEFT(N2659,FIND("/",N2659)-1)</f>
        <v>technology</v>
      </c>
      <c r="R2659" t="str">
        <f>RIGHT(N2659,LEN(N2659)-FIND("/",N2659))</f>
        <v>space exploration</v>
      </c>
      <c r="S2659" s="10">
        <f>(((J2659/60)/60)/24)+DATE(1970,1,1)</f>
        <v>42551.928854166668</v>
      </c>
      <c r="T2659" s="10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>
        <f>E2660/L2660</f>
        <v>22.75</v>
      </c>
      <c r="Q2660" t="str">
        <f>LEFT(N2660,FIND("/",N2660)-1)</f>
        <v>technology</v>
      </c>
      <c r="R2660" t="str">
        <f>RIGHT(N2660,LEN(N2660)-FIND("/",N2660))</f>
        <v>space exploration</v>
      </c>
      <c r="S2660" s="10">
        <f>(((J2660/60)/60)/24)+DATE(1970,1,1)</f>
        <v>42551.884189814817</v>
      </c>
      <c r="T2660" s="10">
        <f>(((I2660/60)/60)/24)+DATE(1970,1,1)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>
        <f>E2661/L2661</f>
        <v>133.30000000000001</v>
      </c>
      <c r="Q2661" t="str">
        <f>LEFT(N2661,FIND("/",N2661)-1)</f>
        <v>technology</v>
      </c>
      <c r="R2661" t="str">
        <f>RIGHT(N2661,LEN(N2661)-FIND("/",N2661))</f>
        <v>space exploration</v>
      </c>
      <c r="S2661" s="10">
        <f>(((J2661/60)/60)/24)+DATE(1970,1,1)</f>
        <v>42082.069560185191</v>
      </c>
      <c r="T2661" s="10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>
        <f>E2662/L2662</f>
        <v>3.8</v>
      </c>
      <c r="Q2662" t="str">
        <f>LEFT(N2662,FIND("/",N2662)-1)</f>
        <v>technology</v>
      </c>
      <c r="R2662" t="str">
        <f>RIGHT(N2662,LEN(N2662)-FIND("/",N2662))</f>
        <v>space exploration</v>
      </c>
      <c r="S2662" s="10">
        <f>(((J2662/60)/60)/24)+DATE(1970,1,1)</f>
        <v>42272.713171296295</v>
      </c>
      <c r="T2662" s="10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>
        <f>E2663/L2663</f>
        <v>85.75</v>
      </c>
      <c r="Q2663" t="str">
        <f>LEFT(N2663,FIND("/",N2663)-1)</f>
        <v>technology</v>
      </c>
      <c r="R2663" t="str">
        <f>RIGHT(N2663,LEN(N2663)-FIND("/",N2663))</f>
        <v>makerspaces</v>
      </c>
      <c r="S2663" s="10">
        <f>(((J2663/60)/60)/24)+DATE(1970,1,1)</f>
        <v>41542.958449074074</v>
      </c>
      <c r="T2663" s="10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>
        <f>E2664/L2664</f>
        <v>267</v>
      </c>
      <c r="Q2664" t="str">
        <f>LEFT(N2664,FIND("/",N2664)-1)</f>
        <v>technology</v>
      </c>
      <c r="R2664" t="str">
        <f>RIGHT(N2664,LEN(N2664)-FIND("/",N2664))</f>
        <v>makerspaces</v>
      </c>
      <c r="S2664" s="10">
        <f>(((J2664/60)/60)/24)+DATE(1970,1,1)</f>
        <v>42207.746678240743</v>
      </c>
      <c r="T2664" s="10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>
        <f>E2665/L2665</f>
        <v>373.55803571428572</v>
      </c>
      <c r="Q2665" t="str">
        <f>LEFT(N2665,FIND("/",N2665)-1)</f>
        <v>technology</v>
      </c>
      <c r="R2665" t="str">
        <f>RIGHT(N2665,LEN(N2665)-FIND("/",N2665))</f>
        <v>makerspaces</v>
      </c>
      <c r="S2665" s="10">
        <f>(((J2665/60)/60)/24)+DATE(1970,1,1)</f>
        <v>42222.622766203705</v>
      </c>
      <c r="T2665" s="10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>
        <f>E2666/L2666</f>
        <v>174.03846153846155</v>
      </c>
      <c r="Q2666" t="str">
        <f>LEFT(N2666,FIND("/",N2666)-1)</f>
        <v>technology</v>
      </c>
      <c r="R2666" t="str">
        <f>RIGHT(N2666,LEN(N2666)-FIND("/",N2666))</f>
        <v>makerspaces</v>
      </c>
      <c r="S2666" s="10">
        <f>(((J2666/60)/60)/24)+DATE(1970,1,1)</f>
        <v>42313.02542824074</v>
      </c>
      <c r="T2666" s="10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>
        <f>E2667/L2667</f>
        <v>93.695652173913047</v>
      </c>
      <c r="Q2667" t="str">
        <f>LEFT(N2667,FIND("/",N2667)-1)</f>
        <v>technology</v>
      </c>
      <c r="R2667" t="str">
        <f>RIGHT(N2667,LEN(N2667)-FIND("/",N2667))</f>
        <v>makerspaces</v>
      </c>
      <c r="S2667" s="10">
        <f>(((J2667/60)/60)/24)+DATE(1970,1,1)</f>
        <v>42083.895532407405</v>
      </c>
      <c r="T2667" s="10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>
        <f>E2668/L2668</f>
        <v>77.327718446601949</v>
      </c>
      <c r="Q2668" t="str">
        <f>LEFT(N2668,FIND("/",N2668)-1)</f>
        <v>technology</v>
      </c>
      <c r="R2668" t="str">
        <f>RIGHT(N2668,LEN(N2668)-FIND("/",N2668))</f>
        <v>makerspaces</v>
      </c>
      <c r="S2668" s="10">
        <f>(((J2668/60)/60)/24)+DATE(1970,1,1)</f>
        <v>42235.764340277776</v>
      </c>
      <c r="T2668" s="10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>
        <f>E2669/L2669</f>
        <v>92.222222222222229</v>
      </c>
      <c r="Q2669" t="str">
        <f>LEFT(N2669,FIND("/",N2669)-1)</f>
        <v>technology</v>
      </c>
      <c r="R2669" t="str">
        <f>RIGHT(N2669,LEN(N2669)-FIND("/",N2669))</f>
        <v>makerspaces</v>
      </c>
      <c r="S2669" s="10">
        <f>(((J2669/60)/60)/24)+DATE(1970,1,1)</f>
        <v>42380.926111111112</v>
      </c>
      <c r="T2669" s="10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>
        <f>E2670/L2670</f>
        <v>60.964285714285715</v>
      </c>
      <c r="Q2670" t="str">
        <f>LEFT(N2670,FIND("/",N2670)-1)</f>
        <v>technology</v>
      </c>
      <c r="R2670" t="str">
        <f>RIGHT(N2670,LEN(N2670)-FIND("/",N2670))</f>
        <v>makerspaces</v>
      </c>
      <c r="S2670" s="10">
        <f>(((J2670/60)/60)/24)+DATE(1970,1,1)</f>
        <v>42275.588715277772</v>
      </c>
      <c r="T2670" s="10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>
        <f>E2671/L2671</f>
        <v>91</v>
      </c>
      <c r="Q2671" t="str">
        <f>LEFT(N2671,FIND("/",N2671)-1)</f>
        <v>technology</v>
      </c>
      <c r="R2671" t="str">
        <f>RIGHT(N2671,LEN(N2671)-FIND("/",N2671))</f>
        <v>makerspaces</v>
      </c>
      <c r="S2671" s="10">
        <f>(((J2671/60)/60)/24)+DATE(1970,1,1)</f>
        <v>42319.035833333335</v>
      </c>
      <c r="T2671" s="10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>
        <f>E2672/L2672</f>
        <v>41.583333333333336</v>
      </c>
      <c r="Q2672" t="str">
        <f>LEFT(N2672,FIND("/",N2672)-1)</f>
        <v>technology</v>
      </c>
      <c r="R2672" t="str">
        <f>RIGHT(N2672,LEN(N2672)-FIND("/",N2672))</f>
        <v>makerspaces</v>
      </c>
      <c r="S2672" s="10">
        <f>(((J2672/60)/60)/24)+DATE(1970,1,1)</f>
        <v>41821.020601851851</v>
      </c>
      <c r="T2672" s="10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>
        <f>E2673/L2673</f>
        <v>33.761904761904759</v>
      </c>
      <c r="Q2673" t="str">
        <f>LEFT(N2673,FIND("/",N2673)-1)</f>
        <v>technology</v>
      </c>
      <c r="R2673" t="str">
        <f>RIGHT(N2673,LEN(N2673)-FIND("/",N2673))</f>
        <v>makerspaces</v>
      </c>
      <c r="S2673" s="10">
        <f>(((J2673/60)/60)/24)+DATE(1970,1,1)</f>
        <v>41962.749027777783</v>
      </c>
      <c r="T2673" s="10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>
        <f>E2674/L2674</f>
        <v>70.61702127659575</v>
      </c>
      <c r="Q2674" t="str">
        <f>LEFT(N2674,FIND("/",N2674)-1)</f>
        <v>technology</v>
      </c>
      <c r="R2674" t="str">
        <f>RIGHT(N2674,LEN(N2674)-FIND("/",N2674))</f>
        <v>makerspaces</v>
      </c>
      <c r="S2674" s="10">
        <f>(((J2674/60)/60)/24)+DATE(1970,1,1)</f>
        <v>42344.884143518517</v>
      </c>
      <c r="T2674" s="10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>
        <f>E2675/L2675</f>
        <v>167.15151515151516</v>
      </c>
      <c r="Q2675" t="str">
        <f>LEFT(N2675,FIND("/",N2675)-1)</f>
        <v>technology</v>
      </c>
      <c r="R2675" t="str">
        <f>RIGHT(N2675,LEN(N2675)-FIND("/",N2675))</f>
        <v>makerspaces</v>
      </c>
      <c r="S2675" s="10">
        <f>(((J2675/60)/60)/24)+DATE(1970,1,1)</f>
        <v>41912.541655092595</v>
      </c>
      <c r="T2675" s="10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>
        <f>E2676/L2676</f>
        <v>128.61988304093566</v>
      </c>
      <c r="Q2676" t="str">
        <f>LEFT(N2676,FIND("/",N2676)-1)</f>
        <v>technology</v>
      </c>
      <c r="R2676" t="str">
        <f>RIGHT(N2676,LEN(N2676)-FIND("/",N2676))</f>
        <v>makerspaces</v>
      </c>
      <c r="S2676" s="10">
        <f>(((J2676/60)/60)/24)+DATE(1970,1,1)</f>
        <v>42529.632754629631</v>
      </c>
      <c r="T2676" s="10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>
        <f>E2677/L2677</f>
        <v>65.41379310344827</v>
      </c>
      <c r="Q2677" t="str">
        <f>LEFT(N2677,FIND("/",N2677)-1)</f>
        <v>technology</v>
      </c>
      <c r="R2677" t="str">
        <f>RIGHT(N2677,LEN(N2677)-FIND("/",N2677))</f>
        <v>makerspaces</v>
      </c>
      <c r="S2677" s="10">
        <f>(((J2677/60)/60)/24)+DATE(1970,1,1)</f>
        <v>41923.857511574075</v>
      </c>
      <c r="T2677" s="10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>
        <f>E2678/L2678</f>
        <v>117.55555555555556</v>
      </c>
      <c r="Q2678" t="str">
        <f>LEFT(N2678,FIND("/",N2678)-1)</f>
        <v>technology</v>
      </c>
      <c r="R2678" t="str">
        <f>RIGHT(N2678,LEN(N2678)-FIND("/",N2678))</f>
        <v>makerspaces</v>
      </c>
      <c r="S2678" s="10">
        <f>(((J2678/60)/60)/24)+DATE(1970,1,1)</f>
        <v>42482.624699074076</v>
      </c>
      <c r="T2678" s="10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>
        <f>E2679/L2679</f>
        <v>126.48148148148148</v>
      </c>
      <c r="Q2679" t="str">
        <f>LEFT(N2679,FIND("/",N2679)-1)</f>
        <v>technology</v>
      </c>
      <c r="R2679" t="str">
        <f>RIGHT(N2679,LEN(N2679)-FIND("/",N2679))</f>
        <v>makerspaces</v>
      </c>
      <c r="S2679" s="10">
        <f>(((J2679/60)/60)/24)+DATE(1970,1,1)</f>
        <v>41793.029432870368</v>
      </c>
      <c r="T2679" s="10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>
        <f>E2680/L2680</f>
        <v>550</v>
      </c>
      <c r="Q2680" t="str">
        <f>LEFT(N2680,FIND("/",N2680)-1)</f>
        <v>technology</v>
      </c>
      <c r="R2680" t="str">
        <f>RIGHT(N2680,LEN(N2680)-FIND("/",N2680))</f>
        <v>makerspaces</v>
      </c>
      <c r="S2680" s="10">
        <f>(((J2680/60)/60)/24)+DATE(1970,1,1)</f>
        <v>42241.798206018517</v>
      </c>
      <c r="T2680" s="10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>
        <f>E2681/L2681</f>
        <v>44</v>
      </c>
      <c r="Q2681" t="str">
        <f>LEFT(N2681,FIND("/",N2681)-1)</f>
        <v>technology</v>
      </c>
      <c r="R2681" t="str">
        <f>RIGHT(N2681,LEN(N2681)-FIND("/",N2681))</f>
        <v>makerspaces</v>
      </c>
      <c r="S2681" s="10">
        <f>(((J2681/60)/60)/24)+DATE(1970,1,1)</f>
        <v>42033.001087962963</v>
      </c>
      <c r="T2681" s="10">
        <f>(((I2681/60)/60)/24)+DATE(1970,1,1)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>
        <f>E2682/L2682</f>
        <v>69</v>
      </c>
      <c r="Q2682" t="str">
        <f>LEFT(N2682,FIND("/",N2682)-1)</f>
        <v>technology</v>
      </c>
      <c r="R2682" t="str">
        <f>RIGHT(N2682,LEN(N2682)-FIND("/",N2682))</f>
        <v>makerspaces</v>
      </c>
      <c r="S2682" s="10">
        <f>(((J2682/60)/60)/24)+DATE(1970,1,1)</f>
        <v>42436.211701388893</v>
      </c>
      <c r="T2682" s="10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>
        <f>E2683/L2683</f>
        <v>27.5</v>
      </c>
      <c r="Q2683" t="str">
        <f>LEFT(N2683,FIND("/",N2683)-1)</f>
        <v>food</v>
      </c>
      <c r="R2683" t="str">
        <f>RIGHT(N2683,LEN(N2683)-FIND("/",N2683))</f>
        <v>food trucks</v>
      </c>
      <c r="S2683" s="10">
        <f>(((J2683/60)/60)/24)+DATE(1970,1,1)</f>
        <v>41805.895254629628</v>
      </c>
      <c r="T2683" s="10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>
        <f>E2684/L2684</f>
        <v>84.9</v>
      </c>
      <c r="Q2684" t="str">
        <f>LEFT(N2684,FIND("/",N2684)-1)</f>
        <v>food</v>
      </c>
      <c r="R2684" t="str">
        <f>RIGHT(N2684,LEN(N2684)-FIND("/",N2684))</f>
        <v>food trucks</v>
      </c>
      <c r="S2684" s="10">
        <f>(((J2684/60)/60)/24)+DATE(1970,1,1)</f>
        <v>41932.871990740743</v>
      </c>
      <c r="T2684" s="10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>
        <f>E2685/L2685</f>
        <v>12</v>
      </c>
      <c r="Q2685" t="str">
        <f>LEFT(N2685,FIND("/",N2685)-1)</f>
        <v>food</v>
      </c>
      <c r="R2685" t="str">
        <f>RIGHT(N2685,LEN(N2685)-FIND("/",N2685))</f>
        <v>food trucks</v>
      </c>
      <c r="S2685" s="10">
        <f>(((J2685/60)/60)/24)+DATE(1970,1,1)</f>
        <v>42034.75509259259</v>
      </c>
      <c r="T2685" s="10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>
        <f>E2686/L2686</f>
        <v>200</v>
      </c>
      <c r="Q2686" t="str">
        <f>LEFT(N2686,FIND("/",N2686)-1)</f>
        <v>food</v>
      </c>
      <c r="R2686" t="str">
        <f>RIGHT(N2686,LEN(N2686)-FIND("/",N2686))</f>
        <v>food trucks</v>
      </c>
      <c r="S2686" s="10">
        <f>(((J2686/60)/60)/24)+DATE(1970,1,1)</f>
        <v>41820.914641203701</v>
      </c>
      <c r="T2686" s="10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>
        <f>E2687/L2687</f>
        <v>10</v>
      </c>
      <c r="Q2687" t="str">
        <f>LEFT(N2687,FIND("/",N2687)-1)</f>
        <v>food</v>
      </c>
      <c r="R2687" t="str">
        <f>RIGHT(N2687,LEN(N2687)-FIND("/",N2687))</f>
        <v>food trucks</v>
      </c>
      <c r="S2687" s="10">
        <f>(((J2687/60)/60)/24)+DATE(1970,1,1)</f>
        <v>42061.69594907407</v>
      </c>
      <c r="T2687" s="10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t="e">
        <f>E2688/L2688</f>
        <v>#DIV/0!</v>
      </c>
      <c r="Q2688" t="str">
        <f>LEFT(N2688,FIND("/",N2688)-1)</f>
        <v>food</v>
      </c>
      <c r="R2688" t="str">
        <f>RIGHT(N2688,LEN(N2688)-FIND("/",N2688))</f>
        <v>food trucks</v>
      </c>
      <c r="S2688" s="10">
        <f>(((J2688/60)/60)/24)+DATE(1970,1,1)</f>
        <v>41892.974803240737</v>
      </c>
      <c r="T2688" s="10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t="e">
        <f>E2689/L2689</f>
        <v>#DIV/0!</v>
      </c>
      <c r="Q2689" t="str">
        <f>LEFT(N2689,FIND("/",N2689)-1)</f>
        <v>food</v>
      </c>
      <c r="R2689" t="str">
        <f>RIGHT(N2689,LEN(N2689)-FIND("/",N2689))</f>
        <v>food trucks</v>
      </c>
      <c r="S2689" s="10">
        <f>(((J2689/60)/60)/24)+DATE(1970,1,1)</f>
        <v>42154.64025462963</v>
      </c>
      <c r="T2689" s="10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>
        <f>E2690/L2690</f>
        <v>5.2857142857142856</v>
      </c>
      <c r="Q2690" t="str">
        <f>LEFT(N2690,FIND("/",N2690)-1)</f>
        <v>food</v>
      </c>
      <c r="R2690" t="str">
        <f>RIGHT(N2690,LEN(N2690)-FIND("/",N2690))</f>
        <v>food trucks</v>
      </c>
      <c r="S2690" s="10">
        <f>(((J2690/60)/60)/24)+DATE(1970,1,1)</f>
        <v>42028.118865740747</v>
      </c>
      <c r="T2690" s="10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>
        <f>E2691/L2691</f>
        <v>1</v>
      </c>
      <c r="Q2691" t="str">
        <f>LEFT(N2691,FIND("/",N2691)-1)</f>
        <v>food</v>
      </c>
      <c r="R2691" t="str">
        <f>RIGHT(N2691,LEN(N2691)-FIND("/",N2691))</f>
        <v>food trucks</v>
      </c>
      <c r="S2691" s="10">
        <f>(((J2691/60)/60)/24)+DATE(1970,1,1)</f>
        <v>42551.961689814809</v>
      </c>
      <c r="T2691" s="10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>
        <f>E2692/L2692</f>
        <v>72.762711864406782</v>
      </c>
      <c r="Q2692" t="str">
        <f>LEFT(N2692,FIND("/",N2692)-1)</f>
        <v>food</v>
      </c>
      <c r="R2692" t="str">
        <f>RIGHT(N2692,LEN(N2692)-FIND("/",N2692))</f>
        <v>food trucks</v>
      </c>
      <c r="S2692" s="10">
        <f>(((J2692/60)/60)/24)+DATE(1970,1,1)</f>
        <v>42113.105046296296</v>
      </c>
      <c r="T2692" s="10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>
        <f>E2693/L2693</f>
        <v>17.5</v>
      </c>
      <c r="Q2693" t="str">
        <f>LEFT(N2693,FIND("/",N2693)-1)</f>
        <v>food</v>
      </c>
      <c r="R2693" t="str">
        <f>RIGHT(N2693,LEN(N2693)-FIND("/",N2693))</f>
        <v>food trucks</v>
      </c>
      <c r="S2693" s="10">
        <f>(((J2693/60)/60)/24)+DATE(1970,1,1)</f>
        <v>42089.724039351851</v>
      </c>
      <c r="T2693" s="10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>
        <f>E2694/L2694</f>
        <v>25</v>
      </c>
      <c r="Q2694" t="str">
        <f>LEFT(N2694,FIND("/",N2694)-1)</f>
        <v>food</v>
      </c>
      <c r="R2694" t="str">
        <f>RIGHT(N2694,LEN(N2694)-FIND("/",N2694))</f>
        <v>food trucks</v>
      </c>
      <c r="S2694" s="10">
        <f>(((J2694/60)/60)/24)+DATE(1970,1,1)</f>
        <v>42058.334027777775</v>
      </c>
      <c r="T2694" s="10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>
        <f>E2695/L2695</f>
        <v>13.333333333333334</v>
      </c>
      <c r="Q2695" t="str">
        <f>LEFT(N2695,FIND("/",N2695)-1)</f>
        <v>food</v>
      </c>
      <c r="R2695" t="str">
        <f>RIGHT(N2695,LEN(N2695)-FIND("/",N2695))</f>
        <v>food trucks</v>
      </c>
      <c r="S2695" s="10">
        <f>(((J2695/60)/60)/24)+DATE(1970,1,1)</f>
        <v>41834.138495370367</v>
      </c>
      <c r="T2695" s="10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>
        <f>E2696/L2696</f>
        <v>1</v>
      </c>
      <c r="Q2696" t="str">
        <f>LEFT(N2696,FIND("/",N2696)-1)</f>
        <v>food</v>
      </c>
      <c r="R2696" t="str">
        <f>RIGHT(N2696,LEN(N2696)-FIND("/",N2696))</f>
        <v>food trucks</v>
      </c>
      <c r="S2696" s="10">
        <f>(((J2696/60)/60)/24)+DATE(1970,1,1)</f>
        <v>41878.140497685185</v>
      </c>
      <c r="T2696" s="10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>
        <f>E2697/L2697</f>
        <v>23.666666666666668</v>
      </c>
      <c r="Q2697" t="str">
        <f>LEFT(N2697,FIND("/",N2697)-1)</f>
        <v>food</v>
      </c>
      <c r="R2697" t="str">
        <f>RIGHT(N2697,LEN(N2697)-FIND("/",N2697))</f>
        <v>food trucks</v>
      </c>
      <c r="S2697" s="10">
        <f>(((J2697/60)/60)/24)+DATE(1970,1,1)</f>
        <v>42048.181921296295</v>
      </c>
      <c r="T2697" s="10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>
        <f>E2698/L2698</f>
        <v>89.21052631578948</v>
      </c>
      <c r="Q2698" t="str">
        <f>LEFT(N2698,FIND("/",N2698)-1)</f>
        <v>food</v>
      </c>
      <c r="R2698" t="str">
        <f>RIGHT(N2698,LEN(N2698)-FIND("/",N2698))</f>
        <v>food trucks</v>
      </c>
      <c r="S2698" s="10">
        <f>(((J2698/60)/60)/24)+DATE(1970,1,1)</f>
        <v>41964.844444444447</v>
      </c>
      <c r="T2698" s="10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>
        <f>E2699/L2699</f>
        <v>116.55769230769231</v>
      </c>
      <c r="Q2699" t="str">
        <f>LEFT(N2699,FIND("/",N2699)-1)</f>
        <v>food</v>
      </c>
      <c r="R2699" t="str">
        <f>RIGHT(N2699,LEN(N2699)-FIND("/",N2699))</f>
        <v>food trucks</v>
      </c>
      <c r="S2699" s="10">
        <f>(((J2699/60)/60)/24)+DATE(1970,1,1)</f>
        <v>42187.940081018518</v>
      </c>
      <c r="T2699" s="10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>
        <f>E2700/L2700</f>
        <v>13.005000000000001</v>
      </c>
      <c r="Q2700" t="str">
        <f>LEFT(N2700,FIND("/",N2700)-1)</f>
        <v>food</v>
      </c>
      <c r="R2700" t="str">
        <f>RIGHT(N2700,LEN(N2700)-FIND("/",N2700))</f>
        <v>food trucks</v>
      </c>
      <c r="S2700" s="10">
        <f>(((J2700/60)/60)/24)+DATE(1970,1,1)</f>
        <v>41787.898240740738</v>
      </c>
      <c r="T2700" s="10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t="e">
        <f>E2701/L2701</f>
        <v>#DIV/0!</v>
      </c>
      <c r="Q2701" t="str">
        <f>LEFT(N2701,FIND("/",N2701)-1)</f>
        <v>food</v>
      </c>
      <c r="R2701" t="str">
        <f>RIGHT(N2701,LEN(N2701)-FIND("/",N2701))</f>
        <v>food trucks</v>
      </c>
      <c r="S2701" s="10">
        <f>(((J2701/60)/60)/24)+DATE(1970,1,1)</f>
        <v>41829.896562499998</v>
      </c>
      <c r="T2701" s="10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>
        <f>E2702/L2702</f>
        <v>17.5</v>
      </c>
      <c r="Q2702" t="str">
        <f>LEFT(N2702,FIND("/",N2702)-1)</f>
        <v>food</v>
      </c>
      <c r="R2702" t="str">
        <f>RIGHT(N2702,LEN(N2702)-FIND("/",N2702))</f>
        <v>food trucks</v>
      </c>
      <c r="S2702" s="10">
        <f>(((J2702/60)/60)/24)+DATE(1970,1,1)</f>
        <v>41870.87467592593</v>
      </c>
      <c r="T2702" s="10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>
        <f>E2703/L2703</f>
        <v>34.130434782608695</v>
      </c>
      <c r="Q2703" t="str">
        <f>LEFT(N2703,FIND("/",N2703)-1)</f>
        <v>theater</v>
      </c>
      <c r="R2703" t="str">
        <f>RIGHT(N2703,LEN(N2703)-FIND("/",N2703))</f>
        <v>spaces</v>
      </c>
      <c r="S2703" s="10">
        <f>(((J2703/60)/60)/24)+DATE(1970,1,1)</f>
        <v>42801.774699074071</v>
      </c>
      <c r="T2703" s="10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>
        <f>E2704/L2704</f>
        <v>132.34615384615384</v>
      </c>
      <c r="Q2704" t="str">
        <f>LEFT(N2704,FIND("/",N2704)-1)</f>
        <v>theater</v>
      </c>
      <c r="R2704" t="str">
        <f>RIGHT(N2704,LEN(N2704)-FIND("/",N2704))</f>
        <v>spaces</v>
      </c>
      <c r="S2704" s="10">
        <f>(((J2704/60)/60)/24)+DATE(1970,1,1)</f>
        <v>42800.801817129628</v>
      </c>
      <c r="T2704" s="10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>
        <f>E2705/L2705</f>
        <v>922.22222222222217</v>
      </c>
      <c r="Q2705" t="str">
        <f>LEFT(N2705,FIND("/",N2705)-1)</f>
        <v>theater</v>
      </c>
      <c r="R2705" t="str">
        <f>RIGHT(N2705,LEN(N2705)-FIND("/",N2705))</f>
        <v>spaces</v>
      </c>
      <c r="S2705" s="10">
        <f>(((J2705/60)/60)/24)+DATE(1970,1,1)</f>
        <v>42756.690162037034</v>
      </c>
      <c r="T2705" s="10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>
        <f>E2706/L2706</f>
        <v>163.57142857142858</v>
      </c>
      <c r="Q2706" t="str">
        <f>LEFT(N2706,FIND("/",N2706)-1)</f>
        <v>theater</v>
      </c>
      <c r="R2706" t="str">
        <f>RIGHT(N2706,LEN(N2706)-FIND("/",N2706))</f>
        <v>spaces</v>
      </c>
      <c r="S2706" s="10">
        <f>(((J2706/60)/60)/24)+DATE(1970,1,1)</f>
        <v>42787.862430555557</v>
      </c>
      <c r="T2706" s="10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>
        <f>E2707/L2707</f>
        <v>217.375</v>
      </c>
      <c r="Q2707" t="str">
        <f>LEFT(N2707,FIND("/",N2707)-1)</f>
        <v>theater</v>
      </c>
      <c r="R2707" t="str">
        <f>RIGHT(N2707,LEN(N2707)-FIND("/",N2707))</f>
        <v>spaces</v>
      </c>
      <c r="S2707" s="10">
        <f>(((J2707/60)/60)/24)+DATE(1970,1,1)</f>
        <v>42773.916180555556</v>
      </c>
      <c r="T2707" s="10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>
        <f>E2708/L2708</f>
        <v>149.44486692015209</v>
      </c>
      <c r="Q2708" t="str">
        <f>LEFT(N2708,FIND("/",N2708)-1)</f>
        <v>theater</v>
      </c>
      <c r="R2708" t="str">
        <f>RIGHT(N2708,LEN(N2708)-FIND("/",N2708))</f>
        <v>spaces</v>
      </c>
      <c r="S2708" s="10">
        <f>(((J2708/60)/60)/24)+DATE(1970,1,1)</f>
        <v>41899.294942129629</v>
      </c>
      <c r="T2708" s="10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>
        <f>E2709/L2709</f>
        <v>71.237487309644663</v>
      </c>
      <c r="Q2709" t="str">
        <f>LEFT(N2709,FIND("/",N2709)-1)</f>
        <v>theater</v>
      </c>
      <c r="R2709" t="str">
        <f>RIGHT(N2709,LEN(N2709)-FIND("/",N2709))</f>
        <v>spaces</v>
      </c>
      <c r="S2709" s="10">
        <f>(((J2709/60)/60)/24)+DATE(1970,1,1)</f>
        <v>41391.782905092594</v>
      </c>
      <c r="T2709" s="10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>
        <f>E2710/L2710</f>
        <v>44.464318398474738</v>
      </c>
      <c r="Q2710" t="str">
        <f>LEFT(N2710,FIND("/",N2710)-1)</f>
        <v>theater</v>
      </c>
      <c r="R2710" t="str">
        <f>RIGHT(N2710,LEN(N2710)-FIND("/",N2710))</f>
        <v>spaces</v>
      </c>
      <c r="S2710" s="10">
        <f>(((J2710/60)/60)/24)+DATE(1970,1,1)</f>
        <v>42512.698217592595</v>
      </c>
      <c r="T2710" s="10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>
        <f>E2711/L2711</f>
        <v>164.94480519480518</v>
      </c>
      <c r="Q2711" t="str">
        <f>LEFT(N2711,FIND("/",N2711)-1)</f>
        <v>theater</v>
      </c>
      <c r="R2711" t="str">
        <f>RIGHT(N2711,LEN(N2711)-FIND("/",N2711))</f>
        <v>spaces</v>
      </c>
      <c r="S2711" s="10">
        <f>(((J2711/60)/60)/24)+DATE(1970,1,1)</f>
        <v>42612.149780092594</v>
      </c>
      <c r="T2711" s="10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>
        <f>E2712/L2712</f>
        <v>84.871516544117654</v>
      </c>
      <c r="Q2712" t="str">
        <f>LEFT(N2712,FIND("/",N2712)-1)</f>
        <v>theater</v>
      </c>
      <c r="R2712" t="str">
        <f>RIGHT(N2712,LEN(N2712)-FIND("/",N2712))</f>
        <v>spaces</v>
      </c>
      <c r="S2712" s="10">
        <f>(((J2712/60)/60)/24)+DATE(1970,1,1)</f>
        <v>41828.229490740741</v>
      </c>
      <c r="T2712" s="10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>
        <f>E2713/L2713</f>
        <v>53.945205479452056</v>
      </c>
      <c r="Q2713" t="str">
        <f>LEFT(N2713,FIND("/",N2713)-1)</f>
        <v>theater</v>
      </c>
      <c r="R2713" t="str">
        <f>RIGHT(N2713,LEN(N2713)-FIND("/",N2713))</f>
        <v>spaces</v>
      </c>
      <c r="S2713" s="10">
        <f>(((J2713/60)/60)/24)+DATE(1970,1,1)</f>
        <v>41780.745254629634</v>
      </c>
      <c r="T2713" s="10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>
        <f>E2714/L2714</f>
        <v>50.531468531468533</v>
      </c>
      <c r="Q2714" t="str">
        <f>LEFT(N2714,FIND("/",N2714)-1)</f>
        <v>theater</v>
      </c>
      <c r="R2714" t="str">
        <f>RIGHT(N2714,LEN(N2714)-FIND("/",N2714))</f>
        <v>spaces</v>
      </c>
      <c r="S2714" s="10">
        <f>(((J2714/60)/60)/24)+DATE(1970,1,1)</f>
        <v>41432.062037037038</v>
      </c>
      <c r="T2714" s="10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>
        <f>E2715/L2715</f>
        <v>108.00140845070422</v>
      </c>
      <c r="Q2715" t="str">
        <f>LEFT(N2715,FIND("/",N2715)-1)</f>
        <v>theater</v>
      </c>
      <c r="R2715" t="str">
        <f>RIGHT(N2715,LEN(N2715)-FIND("/",N2715))</f>
        <v>spaces</v>
      </c>
      <c r="S2715" s="10">
        <f>(((J2715/60)/60)/24)+DATE(1970,1,1)</f>
        <v>42322.653749999998</v>
      </c>
      <c r="T2715" s="10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>
        <f>E2716/L2716</f>
        <v>95.373770491803285</v>
      </c>
      <c r="Q2716" t="str">
        <f>LEFT(N2716,FIND("/",N2716)-1)</f>
        <v>theater</v>
      </c>
      <c r="R2716" t="str">
        <f>RIGHT(N2716,LEN(N2716)-FIND("/",N2716))</f>
        <v>spaces</v>
      </c>
      <c r="S2716" s="10">
        <f>(((J2716/60)/60)/24)+DATE(1970,1,1)</f>
        <v>42629.655046296291</v>
      </c>
      <c r="T2716" s="10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>
        <f>E2717/L2717</f>
        <v>57.631016333938291</v>
      </c>
      <c r="Q2717" t="str">
        <f>LEFT(N2717,FIND("/",N2717)-1)</f>
        <v>theater</v>
      </c>
      <c r="R2717" t="str">
        <f>RIGHT(N2717,LEN(N2717)-FIND("/",N2717))</f>
        <v>spaces</v>
      </c>
      <c r="S2717" s="10">
        <f>(((J2717/60)/60)/24)+DATE(1970,1,1)</f>
        <v>42387.398472222223</v>
      </c>
      <c r="T2717" s="10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>
        <f>E2718/L2718</f>
        <v>64.160481283422456</v>
      </c>
      <c r="Q2718" t="str">
        <f>LEFT(N2718,FIND("/",N2718)-1)</f>
        <v>theater</v>
      </c>
      <c r="R2718" t="str">
        <f>RIGHT(N2718,LEN(N2718)-FIND("/",N2718))</f>
        <v>spaces</v>
      </c>
      <c r="S2718" s="10">
        <f>(((J2718/60)/60)/24)+DATE(1970,1,1)</f>
        <v>42255.333252314813</v>
      </c>
      <c r="T2718" s="10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>
        <f>E2719/L2719</f>
        <v>92.387692307692305</v>
      </c>
      <c r="Q2719" t="str">
        <f>LEFT(N2719,FIND("/",N2719)-1)</f>
        <v>theater</v>
      </c>
      <c r="R2719" t="str">
        <f>RIGHT(N2719,LEN(N2719)-FIND("/",N2719))</f>
        <v>spaces</v>
      </c>
      <c r="S2719" s="10">
        <f>(((J2719/60)/60)/24)+DATE(1970,1,1)</f>
        <v>41934.914918981485</v>
      </c>
      <c r="T2719" s="10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>
        <f>E2720/L2720</f>
        <v>125.97972972972973</v>
      </c>
      <c r="Q2720" t="str">
        <f>LEFT(N2720,FIND("/",N2720)-1)</f>
        <v>theater</v>
      </c>
      <c r="R2720" t="str">
        <f>RIGHT(N2720,LEN(N2720)-FIND("/",N2720))</f>
        <v>spaces</v>
      </c>
      <c r="S2720" s="10">
        <f>(((J2720/60)/60)/24)+DATE(1970,1,1)</f>
        <v>42465.596585648149</v>
      </c>
      <c r="T2720" s="10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>
        <f>E2721/L2721</f>
        <v>94.637681159420296</v>
      </c>
      <c r="Q2721" t="str">
        <f>LEFT(N2721,FIND("/",N2721)-1)</f>
        <v>theater</v>
      </c>
      <c r="R2721" t="str">
        <f>RIGHT(N2721,LEN(N2721)-FIND("/",N2721))</f>
        <v>spaces</v>
      </c>
      <c r="S2721" s="10">
        <f>(((J2721/60)/60)/24)+DATE(1970,1,1)</f>
        <v>42418.031180555554</v>
      </c>
      <c r="T2721" s="10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>
        <f>E2722/L2722</f>
        <v>170.69942196531792</v>
      </c>
      <c r="Q2722" t="str">
        <f>LEFT(N2722,FIND("/",N2722)-1)</f>
        <v>theater</v>
      </c>
      <c r="R2722" t="str">
        <f>RIGHT(N2722,LEN(N2722)-FIND("/",N2722))</f>
        <v>spaces</v>
      </c>
      <c r="S2722" s="10">
        <f>(((J2722/60)/60)/24)+DATE(1970,1,1)</f>
        <v>42655.465891203698</v>
      </c>
      <c r="T2722" s="10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>
        <f>E2723/L2723</f>
        <v>40.762081784386616</v>
      </c>
      <c r="Q2723" t="str">
        <f>LEFT(N2723,FIND("/",N2723)-1)</f>
        <v>technology</v>
      </c>
      <c r="R2723" t="str">
        <f>RIGHT(N2723,LEN(N2723)-FIND("/",N2723))</f>
        <v>hardware</v>
      </c>
      <c r="S2723" s="10">
        <f>(((J2723/60)/60)/24)+DATE(1970,1,1)</f>
        <v>41493.543958333335</v>
      </c>
      <c r="T2723" s="10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>
        <f>E2724/L2724</f>
        <v>68.254054054054052</v>
      </c>
      <c r="Q2724" t="str">
        <f>LEFT(N2724,FIND("/",N2724)-1)</f>
        <v>technology</v>
      </c>
      <c r="R2724" t="str">
        <f>RIGHT(N2724,LEN(N2724)-FIND("/",N2724))</f>
        <v>hardware</v>
      </c>
      <c r="S2724" s="10">
        <f>(((J2724/60)/60)/24)+DATE(1970,1,1)</f>
        <v>42704.857094907406</v>
      </c>
      <c r="T2724" s="10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>
        <f>E2725/L2725</f>
        <v>95.48863636363636</v>
      </c>
      <c r="Q2725" t="str">
        <f>LEFT(N2725,FIND("/",N2725)-1)</f>
        <v>technology</v>
      </c>
      <c r="R2725" t="str">
        <f>RIGHT(N2725,LEN(N2725)-FIND("/",N2725))</f>
        <v>hardware</v>
      </c>
      <c r="S2725" s="10">
        <f>(((J2725/60)/60)/24)+DATE(1970,1,1)</f>
        <v>41944.83898148148</v>
      </c>
      <c r="T2725" s="10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>
        <f>E2726/L2726</f>
        <v>7.1902649656526005</v>
      </c>
      <c r="Q2726" t="str">
        <f>LEFT(N2726,FIND("/",N2726)-1)</f>
        <v>technology</v>
      </c>
      <c r="R2726" t="str">
        <f>RIGHT(N2726,LEN(N2726)-FIND("/",N2726))</f>
        <v>hardware</v>
      </c>
      <c r="S2726" s="10">
        <f>(((J2726/60)/60)/24)+DATE(1970,1,1)</f>
        <v>42199.32707175926</v>
      </c>
      <c r="T2726" s="10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>
        <f>E2727/L2727</f>
        <v>511.65486725663715</v>
      </c>
      <c r="Q2727" t="str">
        <f>LEFT(N2727,FIND("/",N2727)-1)</f>
        <v>technology</v>
      </c>
      <c r="R2727" t="str">
        <f>RIGHT(N2727,LEN(N2727)-FIND("/",N2727))</f>
        <v>hardware</v>
      </c>
      <c r="S2727" s="10">
        <f>(((J2727/60)/60)/24)+DATE(1970,1,1)</f>
        <v>42745.744618055556</v>
      </c>
      <c r="T2727" s="10">
        <f>(((I2727/60)/60)/24)+DATE(1970,1,1)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>
        <f>E2728/L2728</f>
        <v>261.74504950495049</v>
      </c>
      <c r="Q2728" t="str">
        <f>LEFT(N2728,FIND("/",N2728)-1)</f>
        <v>technology</v>
      </c>
      <c r="R2728" t="str">
        <f>RIGHT(N2728,LEN(N2728)-FIND("/",N2728))</f>
        <v>hardware</v>
      </c>
      <c r="S2728" s="10">
        <f>(((J2728/60)/60)/24)+DATE(1970,1,1)</f>
        <v>42452.579988425925</v>
      </c>
      <c r="T2728" s="10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>
        <f>E2729/L2729</f>
        <v>69.760961810466767</v>
      </c>
      <c r="Q2729" t="str">
        <f>LEFT(N2729,FIND("/",N2729)-1)</f>
        <v>technology</v>
      </c>
      <c r="R2729" t="str">
        <f>RIGHT(N2729,LEN(N2729)-FIND("/",N2729))</f>
        <v>hardware</v>
      </c>
      <c r="S2729" s="10">
        <f>(((J2729/60)/60)/24)+DATE(1970,1,1)</f>
        <v>42198.676655092597</v>
      </c>
      <c r="T2729" s="10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>
        <f>E2730/L2730</f>
        <v>77.229591836734699</v>
      </c>
      <c r="Q2730" t="str">
        <f>LEFT(N2730,FIND("/",N2730)-1)</f>
        <v>technology</v>
      </c>
      <c r="R2730" t="str">
        <f>RIGHT(N2730,LEN(N2730)-FIND("/",N2730))</f>
        <v>hardware</v>
      </c>
      <c r="S2730" s="10">
        <f>(((J2730/60)/60)/24)+DATE(1970,1,1)</f>
        <v>42333.59993055556</v>
      </c>
      <c r="T2730" s="10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>
        <f>E2731/L2731</f>
        <v>340.56521739130437</v>
      </c>
      <c r="Q2731" t="str">
        <f>LEFT(N2731,FIND("/",N2731)-1)</f>
        <v>technology</v>
      </c>
      <c r="R2731" t="str">
        <f>RIGHT(N2731,LEN(N2731)-FIND("/",N2731))</f>
        <v>hardware</v>
      </c>
      <c r="S2731" s="10">
        <f>(((J2731/60)/60)/24)+DATE(1970,1,1)</f>
        <v>42095.240706018521</v>
      </c>
      <c r="T2731" s="10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>
        <f>E2732/L2732</f>
        <v>67.417903225806455</v>
      </c>
      <c r="Q2732" t="str">
        <f>LEFT(N2732,FIND("/",N2732)-1)</f>
        <v>technology</v>
      </c>
      <c r="R2732" t="str">
        <f>RIGHT(N2732,LEN(N2732)-FIND("/",N2732))</f>
        <v>hardware</v>
      </c>
      <c r="S2732" s="10">
        <f>(((J2732/60)/60)/24)+DATE(1970,1,1)</f>
        <v>41351.541377314818</v>
      </c>
      <c r="T2732" s="10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>
        <f>E2733/L2733</f>
        <v>845.70270270270271</v>
      </c>
      <c r="Q2733" t="str">
        <f>LEFT(N2733,FIND("/",N2733)-1)</f>
        <v>technology</v>
      </c>
      <c r="R2733" t="str">
        <f>RIGHT(N2733,LEN(N2733)-FIND("/",N2733))</f>
        <v>hardware</v>
      </c>
      <c r="S2733" s="10">
        <f>(((J2733/60)/60)/24)+DATE(1970,1,1)</f>
        <v>41872.525717592594</v>
      </c>
      <c r="T2733" s="10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>
        <f>E2734/L2734</f>
        <v>97.191780821917803</v>
      </c>
      <c r="Q2734" t="str">
        <f>LEFT(N2734,FIND("/",N2734)-1)</f>
        <v>technology</v>
      </c>
      <c r="R2734" t="str">
        <f>RIGHT(N2734,LEN(N2734)-FIND("/",N2734))</f>
        <v>hardware</v>
      </c>
      <c r="S2734" s="10">
        <f>(((J2734/60)/60)/24)+DATE(1970,1,1)</f>
        <v>41389.808194444442</v>
      </c>
      <c r="T2734" s="10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>
        <f>E2735/L2735</f>
        <v>451.84033613445376</v>
      </c>
      <c r="Q2735" t="str">
        <f>LEFT(N2735,FIND("/",N2735)-1)</f>
        <v>technology</v>
      </c>
      <c r="R2735" t="str">
        <f>RIGHT(N2735,LEN(N2735)-FIND("/",N2735))</f>
        <v>hardware</v>
      </c>
      <c r="S2735" s="10">
        <f>(((J2735/60)/60)/24)+DATE(1970,1,1)</f>
        <v>42044.272847222222</v>
      </c>
      <c r="T2735" s="10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>
        <f>E2736/L2736</f>
        <v>138.66871165644173</v>
      </c>
      <c r="Q2736" t="str">
        <f>LEFT(N2736,FIND("/",N2736)-1)</f>
        <v>technology</v>
      </c>
      <c r="R2736" t="str">
        <f>RIGHT(N2736,LEN(N2736)-FIND("/",N2736))</f>
        <v>hardware</v>
      </c>
      <c r="S2736" s="10">
        <f>(((J2736/60)/60)/24)+DATE(1970,1,1)</f>
        <v>42626.668888888889</v>
      </c>
      <c r="T2736" s="10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>
        <f>E2737/L2737</f>
        <v>21.640147492625371</v>
      </c>
      <c r="Q2737" t="str">
        <f>LEFT(N2737,FIND("/",N2737)-1)</f>
        <v>technology</v>
      </c>
      <c r="R2737" t="str">
        <f>RIGHT(N2737,LEN(N2737)-FIND("/",N2737))</f>
        <v>hardware</v>
      </c>
      <c r="S2737" s="10">
        <f>(((J2737/60)/60)/24)+DATE(1970,1,1)</f>
        <v>41316.120949074073</v>
      </c>
      <c r="T2737" s="10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>
        <f>E2738/L2738</f>
        <v>169.51724137931035</v>
      </c>
      <c r="Q2738" t="str">
        <f>LEFT(N2738,FIND("/",N2738)-1)</f>
        <v>technology</v>
      </c>
      <c r="R2738" t="str">
        <f>RIGHT(N2738,LEN(N2738)-FIND("/",N2738))</f>
        <v>hardware</v>
      </c>
      <c r="S2738" s="10">
        <f>(((J2738/60)/60)/24)+DATE(1970,1,1)</f>
        <v>41722.666354166664</v>
      </c>
      <c r="T2738" s="10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>
        <f>E2739/L2739</f>
        <v>161.88210526315791</v>
      </c>
      <c r="Q2739" t="str">
        <f>LEFT(N2739,FIND("/",N2739)-1)</f>
        <v>technology</v>
      </c>
      <c r="R2739" t="str">
        <f>RIGHT(N2739,LEN(N2739)-FIND("/",N2739))</f>
        <v>hardware</v>
      </c>
      <c r="S2739" s="10">
        <f>(((J2739/60)/60)/24)+DATE(1970,1,1)</f>
        <v>41611.917673611111</v>
      </c>
      <c r="T2739" s="10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>
        <f>E2740/L2740</f>
        <v>493.13333333333333</v>
      </c>
      <c r="Q2740" t="str">
        <f>LEFT(N2740,FIND("/",N2740)-1)</f>
        <v>technology</v>
      </c>
      <c r="R2740" t="str">
        <f>RIGHT(N2740,LEN(N2740)-FIND("/",N2740))</f>
        <v>hardware</v>
      </c>
      <c r="S2740" s="10">
        <f>(((J2740/60)/60)/24)+DATE(1970,1,1)</f>
        <v>42620.143564814818</v>
      </c>
      <c r="T2740" s="10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>
        <f>E2741/L2741</f>
        <v>22.120418848167539</v>
      </c>
      <c r="Q2741" t="str">
        <f>LEFT(N2741,FIND("/",N2741)-1)</f>
        <v>technology</v>
      </c>
      <c r="R2741" t="str">
        <f>RIGHT(N2741,LEN(N2741)-FIND("/",N2741))</f>
        <v>hardware</v>
      </c>
      <c r="S2741" s="10">
        <f>(((J2741/60)/60)/24)+DATE(1970,1,1)</f>
        <v>41719.887928240743</v>
      </c>
      <c r="T2741" s="10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>
        <f>E2742/L2742</f>
        <v>18.235294117647058</v>
      </c>
      <c r="Q2742" t="str">
        <f>LEFT(N2742,FIND("/",N2742)-1)</f>
        <v>technology</v>
      </c>
      <c r="R2742" t="str">
        <f>RIGHT(N2742,LEN(N2742)-FIND("/",N2742))</f>
        <v>hardware</v>
      </c>
      <c r="S2742" s="10">
        <f>(((J2742/60)/60)/24)+DATE(1970,1,1)</f>
        <v>42045.031851851847</v>
      </c>
      <c r="T2742" s="10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>
        <f>E2743/L2743</f>
        <v>8.75</v>
      </c>
      <c r="Q2743" t="str">
        <f>LEFT(N2743,FIND("/",N2743)-1)</f>
        <v>publishing</v>
      </c>
      <c r="R2743" t="str">
        <f>RIGHT(N2743,LEN(N2743)-FIND("/",N2743))</f>
        <v>children's books</v>
      </c>
      <c r="S2743" s="10">
        <f>(((J2743/60)/60)/24)+DATE(1970,1,1)</f>
        <v>41911.657430555555</v>
      </c>
      <c r="T2743" s="10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>
        <f>E2744/L2744</f>
        <v>40.611111111111114</v>
      </c>
      <c r="Q2744" t="str">
        <f>LEFT(N2744,FIND("/",N2744)-1)</f>
        <v>publishing</v>
      </c>
      <c r="R2744" t="str">
        <f>RIGHT(N2744,LEN(N2744)-FIND("/",N2744))</f>
        <v>children's books</v>
      </c>
      <c r="S2744" s="10">
        <f>(((J2744/60)/60)/24)+DATE(1970,1,1)</f>
        <v>41030.719756944447</v>
      </c>
      <c r="T2744" s="10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t="e">
        <f>E2745/L2745</f>
        <v>#DIV/0!</v>
      </c>
      <c r="Q2745" t="str">
        <f>LEFT(N2745,FIND("/",N2745)-1)</f>
        <v>publishing</v>
      </c>
      <c r="R2745" t="str">
        <f>RIGHT(N2745,LEN(N2745)-FIND("/",N2745))</f>
        <v>children's books</v>
      </c>
      <c r="S2745" s="10">
        <f>(((J2745/60)/60)/24)+DATE(1970,1,1)</f>
        <v>42632.328784722224</v>
      </c>
      <c r="T2745" s="10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>
        <f>E2746/L2746</f>
        <v>37.954545454545453</v>
      </c>
      <c r="Q2746" t="str">
        <f>LEFT(N2746,FIND("/",N2746)-1)</f>
        <v>publishing</v>
      </c>
      <c r="R2746" t="str">
        <f>RIGHT(N2746,LEN(N2746)-FIND("/",N2746))</f>
        <v>children's books</v>
      </c>
      <c r="S2746" s="10">
        <f>(((J2746/60)/60)/24)+DATE(1970,1,1)</f>
        <v>40938.062476851854</v>
      </c>
      <c r="T2746" s="10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>
        <f>E2747/L2747</f>
        <v>35.734693877551024</v>
      </c>
      <c r="Q2747" t="str">
        <f>LEFT(N2747,FIND("/",N2747)-1)</f>
        <v>publishing</v>
      </c>
      <c r="R2747" t="str">
        <f>RIGHT(N2747,LEN(N2747)-FIND("/",N2747))</f>
        <v>children's books</v>
      </c>
      <c r="S2747" s="10">
        <f>(((J2747/60)/60)/24)+DATE(1970,1,1)</f>
        <v>41044.988055555557</v>
      </c>
      <c r="T2747" s="10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>
        <f>E2748/L2748</f>
        <v>42.157894736842103</v>
      </c>
      <c r="Q2748" t="str">
        <f>LEFT(N2748,FIND("/",N2748)-1)</f>
        <v>publishing</v>
      </c>
      <c r="R2748" t="str">
        <f>RIGHT(N2748,LEN(N2748)-FIND("/",N2748))</f>
        <v>children's books</v>
      </c>
      <c r="S2748" s="10">
        <f>(((J2748/60)/60)/24)+DATE(1970,1,1)</f>
        <v>41850.781377314815</v>
      </c>
      <c r="T2748" s="10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>
        <f>E2749/L2749</f>
        <v>35</v>
      </c>
      <c r="Q2749" t="str">
        <f>LEFT(N2749,FIND("/",N2749)-1)</f>
        <v>publishing</v>
      </c>
      <c r="R2749" t="str">
        <f>RIGHT(N2749,LEN(N2749)-FIND("/",N2749))</f>
        <v>children's books</v>
      </c>
      <c r="S2749" s="10">
        <f>(((J2749/60)/60)/24)+DATE(1970,1,1)</f>
        <v>41044.64811342593</v>
      </c>
      <c r="T2749" s="10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>
        <f>E2750/L2750</f>
        <v>13.25</v>
      </c>
      <c r="Q2750" t="str">
        <f>LEFT(N2750,FIND("/",N2750)-1)</f>
        <v>publishing</v>
      </c>
      <c r="R2750" t="str">
        <f>RIGHT(N2750,LEN(N2750)-FIND("/",N2750))</f>
        <v>children's books</v>
      </c>
      <c r="S2750" s="10">
        <f>(((J2750/60)/60)/24)+DATE(1970,1,1)</f>
        <v>42585.7106712963</v>
      </c>
      <c r="T2750" s="10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>
        <f>E2751/L2751</f>
        <v>55</v>
      </c>
      <c r="Q2751" t="str">
        <f>LEFT(N2751,FIND("/",N2751)-1)</f>
        <v>publishing</v>
      </c>
      <c r="R2751" t="str">
        <f>RIGHT(N2751,LEN(N2751)-FIND("/",N2751))</f>
        <v>children's books</v>
      </c>
      <c r="S2751" s="10">
        <f>(((J2751/60)/60)/24)+DATE(1970,1,1)</f>
        <v>42068.799039351856</v>
      </c>
      <c r="T2751" s="10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t="e">
        <f>E2752/L2752</f>
        <v>#DIV/0!</v>
      </c>
      <c r="Q2752" t="str">
        <f>LEFT(N2752,FIND("/",N2752)-1)</f>
        <v>publishing</v>
      </c>
      <c r="R2752" t="str">
        <f>RIGHT(N2752,LEN(N2752)-FIND("/",N2752))</f>
        <v>children's books</v>
      </c>
      <c r="S2752" s="10">
        <f>(((J2752/60)/60)/24)+DATE(1970,1,1)</f>
        <v>41078.899826388886</v>
      </c>
      <c r="T2752" s="10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t="e">
        <f>E2753/L2753</f>
        <v>#DIV/0!</v>
      </c>
      <c r="Q2753" t="str">
        <f>LEFT(N2753,FIND("/",N2753)-1)</f>
        <v>publishing</v>
      </c>
      <c r="R2753" t="str">
        <f>RIGHT(N2753,LEN(N2753)-FIND("/",N2753))</f>
        <v>children's books</v>
      </c>
      <c r="S2753" s="10">
        <f>(((J2753/60)/60)/24)+DATE(1970,1,1)</f>
        <v>41747.887060185189</v>
      </c>
      <c r="T2753" s="10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>
        <f>E2754/L2754</f>
        <v>39.285714285714285</v>
      </c>
      <c r="Q2754" t="str">
        <f>LEFT(N2754,FIND("/",N2754)-1)</f>
        <v>publishing</v>
      </c>
      <c r="R2754" t="str">
        <f>RIGHT(N2754,LEN(N2754)-FIND("/",N2754))</f>
        <v>children's books</v>
      </c>
      <c r="S2754" s="10">
        <f>(((J2754/60)/60)/24)+DATE(1970,1,1)</f>
        <v>40855.765092592592</v>
      </c>
      <c r="T2754" s="10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>
        <f>E2755/L2755</f>
        <v>47.5</v>
      </c>
      <c r="Q2755" t="str">
        <f>LEFT(N2755,FIND("/",N2755)-1)</f>
        <v>publishing</v>
      </c>
      <c r="R2755" t="str">
        <f>RIGHT(N2755,LEN(N2755)-FIND("/",N2755))</f>
        <v>children's books</v>
      </c>
      <c r="S2755" s="10">
        <f>(((J2755/60)/60)/24)+DATE(1970,1,1)</f>
        <v>41117.900729166664</v>
      </c>
      <c r="T2755" s="10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t="e">
        <f>E2756/L2756</f>
        <v>#DIV/0!</v>
      </c>
      <c r="Q2756" t="str">
        <f>LEFT(N2756,FIND("/",N2756)-1)</f>
        <v>publishing</v>
      </c>
      <c r="R2756" t="str">
        <f>RIGHT(N2756,LEN(N2756)-FIND("/",N2756))</f>
        <v>children's books</v>
      </c>
      <c r="S2756" s="10">
        <f>(((J2756/60)/60)/24)+DATE(1970,1,1)</f>
        <v>41863.636006944449</v>
      </c>
      <c r="T2756" s="10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>
        <f>E2757/L2757</f>
        <v>17.333333333333332</v>
      </c>
      <c r="Q2757" t="str">
        <f>LEFT(N2757,FIND("/",N2757)-1)</f>
        <v>publishing</v>
      </c>
      <c r="R2757" t="str">
        <f>RIGHT(N2757,LEN(N2757)-FIND("/",N2757))</f>
        <v>children's books</v>
      </c>
      <c r="S2757" s="10">
        <f>(((J2757/60)/60)/24)+DATE(1970,1,1)</f>
        <v>42072.790821759263</v>
      </c>
      <c r="T2757" s="10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>
        <f>E2758/L2758</f>
        <v>31.757575757575758</v>
      </c>
      <c r="Q2758" t="str">
        <f>LEFT(N2758,FIND("/",N2758)-1)</f>
        <v>publishing</v>
      </c>
      <c r="R2758" t="str">
        <f>RIGHT(N2758,LEN(N2758)-FIND("/",N2758))</f>
        <v>children's books</v>
      </c>
      <c r="S2758" s="10">
        <f>(((J2758/60)/60)/24)+DATE(1970,1,1)</f>
        <v>41620.90047453704</v>
      </c>
      <c r="T2758" s="10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>
        <f>E2759/L2759</f>
        <v>5</v>
      </c>
      <c r="Q2759" t="str">
        <f>LEFT(N2759,FIND("/",N2759)-1)</f>
        <v>publishing</v>
      </c>
      <c r="R2759" t="str">
        <f>RIGHT(N2759,LEN(N2759)-FIND("/",N2759))</f>
        <v>children's books</v>
      </c>
      <c r="S2759" s="10">
        <f>(((J2759/60)/60)/24)+DATE(1970,1,1)</f>
        <v>42573.65662037037</v>
      </c>
      <c r="T2759" s="10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>
        <f>E2760/L2760</f>
        <v>39</v>
      </c>
      <c r="Q2760" t="str">
        <f>LEFT(N2760,FIND("/",N2760)-1)</f>
        <v>publishing</v>
      </c>
      <c r="R2760" t="str">
        <f>RIGHT(N2760,LEN(N2760)-FIND("/",N2760))</f>
        <v>children's books</v>
      </c>
      <c r="S2760" s="10">
        <f>(((J2760/60)/60)/24)+DATE(1970,1,1)</f>
        <v>42639.441932870366</v>
      </c>
      <c r="T2760" s="10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>
        <f>E2761/L2761</f>
        <v>52.5</v>
      </c>
      <c r="Q2761" t="str">
        <f>LEFT(N2761,FIND("/",N2761)-1)</f>
        <v>publishing</v>
      </c>
      <c r="R2761" t="str">
        <f>RIGHT(N2761,LEN(N2761)-FIND("/",N2761))</f>
        <v>children's books</v>
      </c>
      <c r="S2761" s="10">
        <f>(((J2761/60)/60)/24)+DATE(1970,1,1)</f>
        <v>42524.36650462963</v>
      </c>
      <c r="T2761" s="10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t="e">
        <f>E2762/L2762</f>
        <v>#DIV/0!</v>
      </c>
      <c r="Q2762" t="str">
        <f>LEFT(N2762,FIND("/",N2762)-1)</f>
        <v>publishing</v>
      </c>
      <c r="R2762" t="str">
        <f>RIGHT(N2762,LEN(N2762)-FIND("/",N2762))</f>
        <v>children's books</v>
      </c>
      <c r="S2762" s="10">
        <f>(((J2762/60)/60)/24)+DATE(1970,1,1)</f>
        <v>41415.461319444446</v>
      </c>
      <c r="T2762" s="10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>
        <f>E2763/L2763</f>
        <v>9</v>
      </c>
      <c r="Q2763" t="str">
        <f>LEFT(N2763,FIND("/",N2763)-1)</f>
        <v>publishing</v>
      </c>
      <c r="R2763" t="str">
        <f>RIGHT(N2763,LEN(N2763)-FIND("/",N2763))</f>
        <v>children's books</v>
      </c>
      <c r="S2763" s="10">
        <f>(((J2763/60)/60)/24)+DATE(1970,1,1)</f>
        <v>41247.063576388886</v>
      </c>
      <c r="T2763" s="10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>
        <f>E2764/L2764</f>
        <v>25</v>
      </c>
      <c r="Q2764" t="str">
        <f>LEFT(N2764,FIND("/",N2764)-1)</f>
        <v>publishing</v>
      </c>
      <c r="R2764" t="str">
        <f>RIGHT(N2764,LEN(N2764)-FIND("/",N2764))</f>
        <v>children's books</v>
      </c>
      <c r="S2764" s="10">
        <f>(((J2764/60)/60)/24)+DATE(1970,1,1)</f>
        <v>40927.036979166667</v>
      </c>
      <c r="T2764" s="10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>
        <f>E2765/L2765</f>
        <v>30</v>
      </c>
      <c r="Q2765" t="str">
        <f>LEFT(N2765,FIND("/",N2765)-1)</f>
        <v>publishing</v>
      </c>
      <c r="R2765" t="str">
        <f>RIGHT(N2765,LEN(N2765)-FIND("/",N2765))</f>
        <v>children's books</v>
      </c>
      <c r="S2765" s="10">
        <f>(((J2765/60)/60)/24)+DATE(1970,1,1)</f>
        <v>41373.579675925925</v>
      </c>
      <c r="T2765" s="10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>
        <f>E2766/L2766</f>
        <v>11.25</v>
      </c>
      <c r="Q2766" t="str">
        <f>LEFT(N2766,FIND("/",N2766)-1)</f>
        <v>publishing</v>
      </c>
      <c r="R2766" t="str">
        <f>RIGHT(N2766,LEN(N2766)-FIND("/",N2766))</f>
        <v>children's books</v>
      </c>
      <c r="S2766" s="10">
        <f>(((J2766/60)/60)/24)+DATE(1970,1,1)</f>
        <v>41030.292025462964</v>
      </c>
      <c r="T2766" s="10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t="e">
        <f>E2767/L2767</f>
        <v>#DIV/0!</v>
      </c>
      <c r="Q2767" t="str">
        <f>LEFT(N2767,FIND("/",N2767)-1)</f>
        <v>publishing</v>
      </c>
      <c r="R2767" t="str">
        <f>RIGHT(N2767,LEN(N2767)-FIND("/",N2767))</f>
        <v>children's books</v>
      </c>
      <c r="S2767" s="10">
        <f>(((J2767/60)/60)/24)+DATE(1970,1,1)</f>
        <v>41194.579027777778</v>
      </c>
      <c r="T2767" s="10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>
        <f>E2768/L2768</f>
        <v>25</v>
      </c>
      <c r="Q2768" t="str">
        <f>LEFT(N2768,FIND("/",N2768)-1)</f>
        <v>publishing</v>
      </c>
      <c r="R2768" t="str">
        <f>RIGHT(N2768,LEN(N2768)-FIND("/",N2768))</f>
        <v>children's books</v>
      </c>
      <c r="S2768" s="10">
        <f>(((J2768/60)/60)/24)+DATE(1970,1,1)</f>
        <v>40736.668032407404</v>
      </c>
      <c r="T2768" s="10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>
        <f>E2769/L2769</f>
        <v>11.333333333333334</v>
      </c>
      <c r="Q2769" t="str">
        <f>LEFT(N2769,FIND("/",N2769)-1)</f>
        <v>publishing</v>
      </c>
      <c r="R2769" t="str">
        <f>RIGHT(N2769,LEN(N2769)-FIND("/",N2769))</f>
        <v>children's books</v>
      </c>
      <c r="S2769" s="10">
        <f>(((J2769/60)/60)/24)+DATE(1970,1,1)</f>
        <v>42172.958912037036</v>
      </c>
      <c r="T2769" s="10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>
        <f>E2770/L2770</f>
        <v>29.470588235294116</v>
      </c>
      <c r="Q2770" t="str">
        <f>LEFT(N2770,FIND("/",N2770)-1)</f>
        <v>publishing</v>
      </c>
      <c r="R2770" t="str">
        <f>RIGHT(N2770,LEN(N2770)-FIND("/",N2770))</f>
        <v>children's books</v>
      </c>
      <c r="S2770" s="10">
        <f>(((J2770/60)/60)/24)+DATE(1970,1,1)</f>
        <v>40967.614849537036</v>
      </c>
      <c r="T2770" s="10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>
        <f>E2771/L2771</f>
        <v>1</v>
      </c>
      <c r="Q2771" t="str">
        <f>LEFT(N2771,FIND("/",N2771)-1)</f>
        <v>publishing</v>
      </c>
      <c r="R2771" t="str">
        <f>RIGHT(N2771,LEN(N2771)-FIND("/",N2771))</f>
        <v>children's books</v>
      </c>
      <c r="S2771" s="10">
        <f>(((J2771/60)/60)/24)+DATE(1970,1,1)</f>
        <v>41745.826273148145</v>
      </c>
      <c r="T2771" s="10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>
        <f>E2772/L2772</f>
        <v>63.098484848484851</v>
      </c>
      <c r="Q2772" t="str">
        <f>LEFT(N2772,FIND("/",N2772)-1)</f>
        <v>publishing</v>
      </c>
      <c r="R2772" t="str">
        <f>RIGHT(N2772,LEN(N2772)-FIND("/",N2772))</f>
        <v>children's books</v>
      </c>
      <c r="S2772" s="10">
        <f>(((J2772/60)/60)/24)+DATE(1970,1,1)</f>
        <v>41686.705208333333</v>
      </c>
      <c r="T2772" s="10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t="e">
        <f>E2773/L2773</f>
        <v>#DIV/0!</v>
      </c>
      <c r="Q2773" t="str">
        <f>LEFT(N2773,FIND("/",N2773)-1)</f>
        <v>publishing</v>
      </c>
      <c r="R2773" t="str">
        <f>RIGHT(N2773,LEN(N2773)-FIND("/",N2773))</f>
        <v>children's books</v>
      </c>
      <c r="S2773" s="10">
        <f>(((J2773/60)/60)/24)+DATE(1970,1,1)</f>
        <v>41257.531712962962</v>
      </c>
      <c r="T2773" s="10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t="e">
        <f>E2774/L2774</f>
        <v>#DIV/0!</v>
      </c>
      <c r="Q2774" t="str">
        <f>LEFT(N2774,FIND("/",N2774)-1)</f>
        <v>publishing</v>
      </c>
      <c r="R2774" t="str">
        <f>RIGHT(N2774,LEN(N2774)-FIND("/",N2774))</f>
        <v>children's books</v>
      </c>
      <c r="S2774" s="10">
        <f>(((J2774/60)/60)/24)+DATE(1970,1,1)</f>
        <v>41537.869143518517</v>
      </c>
      <c r="T2774" s="10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>
        <f>E2775/L2775</f>
        <v>1</v>
      </c>
      <c r="Q2775" t="str">
        <f>LEFT(N2775,FIND("/",N2775)-1)</f>
        <v>publishing</v>
      </c>
      <c r="R2775" t="str">
        <f>RIGHT(N2775,LEN(N2775)-FIND("/",N2775))</f>
        <v>children's books</v>
      </c>
      <c r="S2775" s="10">
        <f>(((J2775/60)/60)/24)+DATE(1970,1,1)</f>
        <v>42474.86482638889</v>
      </c>
      <c r="T2775" s="10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>
        <f>E2776/L2776</f>
        <v>43.846153846153847</v>
      </c>
      <c r="Q2776" t="str">
        <f>LEFT(N2776,FIND("/",N2776)-1)</f>
        <v>publishing</v>
      </c>
      <c r="R2776" t="str">
        <f>RIGHT(N2776,LEN(N2776)-FIND("/",N2776))</f>
        <v>children's books</v>
      </c>
      <c r="S2776" s="10">
        <f>(((J2776/60)/60)/24)+DATE(1970,1,1)</f>
        <v>41311.126481481479</v>
      </c>
      <c r="T2776" s="10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>
        <f>E2777/L2777</f>
        <v>75</v>
      </c>
      <c r="Q2777" t="str">
        <f>LEFT(N2777,FIND("/",N2777)-1)</f>
        <v>publishing</v>
      </c>
      <c r="R2777" t="str">
        <f>RIGHT(N2777,LEN(N2777)-FIND("/",N2777))</f>
        <v>children's books</v>
      </c>
      <c r="S2777" s="10">
        <f>(((J2777/60)/60)/24)+DATE(1970,1,1)</f>
        <v>40863.013356481482</v>
      </c>
      <c r="T2777" s="10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>
        <f>E2778/L2778</f>
        <v>45.972222222222221</v>
      </c>
      <c r="Q2778" t="str">
        <f>LEFT(N2778,FIND("/",N2778)-1)</f>
        <v>publishing</v>
      </c>
      <c r="R2778" t="str">
        <f>RIGHT(N2778,LEN(N2778)-FIND("/",N2778))</f>
        <v>children's books</v>
      </c>
      <c r="S2778" s="10">
        <f>(((J2778/60)/60)/24)+DATE(1970,1,1)</f>
        <v>42136.297175925924</v>
      </c>
      <c r="T2778" s="10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>
        <f>E2779/L2779</f>
        <v>10</v>
      </c>
      <c r="Q2779" t="str">
        <f>LEFT(N2779,FIND("/",N2779)-1)</f>
        <v>publishing</v>
      </c>
      <c r="R2779" t="str">
        <f>RIGHT(N2779,LEN(N2779)-FIND("/",N2779))</f>
        <v>children's books</v>
      </c>
      <c r="S2779" s="10">
        <f>(((J2779/60)/60)/24)+DATE(1970,1,1)</f>
        <v>42172.669027777782</v>
      </c>
      <c r="T2779" s="10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>
        <f>E2780/L2780</f>
        <v>93.666666666666671</v>
      </c>
      <c r="Q2780" t="str">
        <f>LEFT(N2780,FIND("/",N2780)-1)</f>
        <v>publishing</v>
      </c>
      <c r="R2780" t="str">
        <f>RIGHT(N2780,LEN(N2780)-FIND("/",N2780))</f>
        <v>children's books</v>
      </c>
      <c r="S2780" s="10">
        <f>(((J2780/60)/60)/24)+DATE(1970,1,1)</f>
        <v>41846.978078703702</v>
      </c>
      <c r="T2780" s="10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>
        <f>E2781/L2781</f>
        <v>53</v>
      </c>
      <c r="Q2781" t="str">
        <f>LEFT(N2781,FIND("/",N2781)-1)</f>
        <v>publishing</v>
      </c>
      <c r="R2781" t="str">
        <f>RIGHT(N2781,LEN(N2781)-FIND("/",N2781))</f>
        <v>children's books</v>
      </c>
      <c r="S2781" s="10">
        <f>(((J2781/60)/60)/24)+DATE(1970,1,1)</f>
        <v>42300.585891203707</v>
      </c>
      <c r="T2781" s="10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t="e">
        <f>E2782/L2782</f>
        <v>#DIV/0!</v>
      </c>
      <c r="Q2782" t="str">
        <f>LEFT(N2782,FIND("/",N2782)-1)</f>
        <v>publishing</v>
      </c>
      <c r="R2782" t="str">
        <f>RIGHT(N2782,LEN(N2782)-FIND("/",N2782))</f>
        <v>children's books</v>
      </c>
      <c r="S2782" s="10">
        <f>(((J2782/60)/60)/24)+DATE(1970,1,1)</f>
        <v>42774.447777777779</v>
      </c>
      <c r="T2782" s="10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>
        <f>E2783/L2783</f>
        <v>47</v>
      </c>
      <c r="Q2783" t="str">
        <f>LEFT(N2783,FIND("/",N2783)-1)</f>
        <v>theater</v>
      </c>
      <c r="R2783" t="str">
        <f>RIGHT(N2783,LEN(N2783)-FIND("/",N2783))</f>
        <v>plays</v>
      </c>
      <c r="S2783" s="10">
        <f>(((J2783/60)/60)/24)+DATE(1970,1,1)</f>
        <v>42018.94159722222</v>
      </c>
      <c r="T2783" s="10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>
        <f>E2784/L2784</f>
        <v>66.666666666666671</v>
      </c>
      <c r="Q2784" t="str">
        <f>LEFT(N2784,FIND("/",N2784)-1)</f>
        <v>theater</v>
      </c>
      <c r="R2784" t="str">
        <f>RIGHT(N2784,LEN(N2784)-FIND("/",N2784))</f>
        <v>plays</v>
      </c>
      <c r="S2784" s="10">
        <f>(((J2784/60)/60)/24)+DATE(1970,1,1)</f>
        <v>42026.924976851849</v>
      </c>
      <c r="T2784" s="10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>
        <f>E2785/L2785</f>
        <v>18.770491803278688</v>
      </c>
      <c r="Q2785" t="str">
        <f>LEFT(N2785,FIND("/",N2785)-1)</f>
        <v>theater</v>
      </c>
      <c r="R2785" t="str">
        <f>RIGHT(N2785,LEN(N2785)-FIND("/",N2785))</f>
        <v>plays</v>
      </c>
      <c r="S2785" s="10">
        <f>(((J2785/60)/60)/24)+DATE(1970,1,1)</f>
        <v>42103.535254629634</v>
      </c>
      <c r="T2785" s="10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>
        <f>E2786/L2786</f>
        <v>66.111111111111114</v>
      </c>
      <c r="Q2786" t="str">
        <f>LEFT(N2786,FIND("/",N2786)-1)</f>
        <v>theater</v>
      </c>
      <c r="R2786" t="str">
        <f>RIGHT(N2786,LEN(N2786)-FIND("/",N2786))</f>
        <v>plays</v>
      </c>
      <c r="S2786" s="10">
        <f>(((J2786/60)/60)/24)+DATE(1970,1,1)</f>
        <v>41920.787534722222</v>
      </c>
      <c r="T2786" s="10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>
        <f>E2787/L2787</f>
        <v>36.859154929577464</v>
      </c>
      <c r="Q2787" t="str">
        <f>LEFT(N2787,FIND("/",N2787)-1)</f>
        <v>theater</v>
      </c>
      <c r="R2787" t="str">
        <f>RIGHT(N2787,LEN(N2787)-FIND("/",N2787))</f>
        <v>plays</v>
      </c>
      <c r="S2787" s="10">
        <f>(((J2787/60)/60)/24)+DATE(1970,1,1)</f>
        <v>42558.189432870371</v>
      </c>
      <c r="T2787" s="10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>
        <f>E2788/L2788</f>
        <v>39.810810810810814</v>
      </c>
      <c r="Q2788" t="str">
        <f>LEFT(N2788,FIND("/",N2788)-1)</f>
        <v>theater</v>
      </c>
      <c r="R2788" t="str">
        <f>RIGHT(N2788,LEN(N2788)-FIND("/",N2788))</f>
        <v>plays</v>
      </c>
      <c r="S2788" s="10">
        <f>(((J2788/60)/60)/24)+DATE(1970,1,1)</f>
        <v>41815.569212962961</v>
      </c>
      <c r="T2788" s="10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>
        <f>E2789/L2789</f>
        <v>31.5</v>
      </c>
      <c r="Q2789" t="str">
        <f>LEFT(N2789,FIND("/",N2789)-1)</f>
        <v>theater</v>
      </c>
      <c r="R2789" t="str">
        <f>RIGHT(N2789,LEN(N2789)-FIND("/",N2789))</f>
        <v>plays</v>
      </c>
      <c r="S2789" s="10">
        <f>(((J2789/60)/60)/24)+DATE(1970,1,1)</f>
        <v>41808.198518518519</v>
      </c>
      <c r="T2789" s="10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>
        <f>E2790/L2790</f>
        <v>102.5</v>
      </c>
      <c r="Q2790" t="str">
        <f>LEFT(N2790,FIND("/",N2790)-1)</f>
        <v>theater</v>
      </c>
      <c r="R2790" t="str">
        <f>RIGHT(N2790,LEN(N2790)-FIND("/",N2790))</f>
        <v>plays</v>
      </c>
      <c r="S2790" s="10">
        <f>(((J2790/60)/60)/24)+DATE(1970,1,1)</f>
        <v>42550.701886574068</v>
      </c>
      <c r="T2790" s="10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>
        <f>E2791/L2791</f>
        <v>126.45833333333333</v>
      </c>
      <c r="Q2791" t="str">
        <f>LEFT(N2791,FIND("/",N2791)-1)</f>
        <v>theater</v>
      </c>
      <c r="R2791" t="str">
        <f>RIGHT(N2791,LEN(N2791)-FIND("/",N2791))</f>
        <v>plays</v>
      </c>
      <c r="S2791" s="10">
        <f>(((J2791/60)/60)/24)+DATE(1970,1,1)</f>
        <v>42056.013124999998</v>
      </c>
      <c r="T2791" s="10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>
        <f>E2792/L2792</f>
        <v>47.878787878787875</v>
      </c>
      <c r="Q2792" t="str">
        <f>LEFT(N2792,FIND("/",N2792)-1)</f>
        <v>theater</v>
      </c>
      <c r="R2792" t="str">
        <f>RIGHT(N2792,LEN(N2792)-FIND("/",N2792))</f>
        <v>plays</v>
      </c>
      <c r="S2792" s="10">
        <f>(((J2792/60)/60)/24)+DATE(1970,1,1)</f>
        <v>42016.938692129625</v>
      </c>
      <c r="T2792" s="10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>
        <f>E2793/L2793</f>
        <v>73.214285714285708</v>
      </c>
      <c r="Q2793" t="str">
        <f>LEFT(N2793,FIND("/",N2793)-1)</f>
        <v>theater</v>
      </c>
      <c r="R2793" t="str">
        <f>RIGHT(N2793,LEN(N2793)-FIND("/",N2793))</f>
        <v>plays</v>
      </c>
      <c r="S2793" s="10">
        <f>(((J2793/60)/60)/24)+DATE(1970,1,1)</f>
        <v>42591.899988425925</v>
      </c>
      <c r="T2793" s="10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>
        <f>E2794/L2794</f>
        <v>89.666666666666671</v>
      </c>
      <c r="Q2794" t="str">
        <f>LEFT(N2794,FIND("/",N2794)-1)</f>
        <v>theater</v>
      </c>
      <c r="R2794" t="str">
        <f>RIGHT(N2794,LEN(N2794)-FIND("/",N2794))</f>
        <v>plays</v>
      </c>
      <c r="S2794" s="10">
        <f>(((J2794/60)/60)/24)+DATE(1970,1,1)</f>
        <v>42183.231006944443</v>
      </c>
      <c r="T2794" s="10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>
        <f>E2795/L2795</f>
        <v>151.4623287671233</v>
      </c>
      <c r="Q2795" t="str">
        <f>LEFT(N2795,FIND("/",N2795)-1)</f>
        <v>theater</v>
      </c>
      <c r="R2795" t="str">
        <f>RIGHT(N2795,LEN(N2795)-FIND("/",N2795))</f>
        <v>plays</v>
      </c>
      <c r="S2795" s="10">
        <f>(((J2795/60)/60)/24)+DATE(1970,1,1)</f>
        <v>42176.419039351851</v>
      </c>
      <c r="T2795" s="10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>
        <f>E2796/L2796</f>
        <v>25</v>
      </c>
      <c r="Q2796" t="str">
        <f>LEFT(N2796,FIND("/",N2796)-1)</f>
        <v>theater</v>
      </c>
      <c r="R2796" t="str">
        <f>RIGHT(N2796,LEN(N2796)-FIND("/",N2796))</f>
        <v>plays</v>
      </c>
      <c r="S2796" s="10">
        <f>(((J2796/60)/60)/24)+DATE(1970,1,1)</f>
        <v>42416.691655092596</v>
      </c>
      <c r="T2796" s="10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>
        <f>E2797/L2797</f>
        <v>36.5</v>
      </c>
      <c r="Q2797" t="str">
        <f>LEFT(N2797,FIND("/",N2797)-1)</f>
        <v>theater</v>
      </c>
      <c r="R2797" t="str">
        <f>RIGHT(N2797,LEN(N2797)-FIND("/",N2797))</f>
        <v>plays</v>
      </c>
      <c r="S2797" s="10">
        <f>(((J2797/60)/60)/24)+DATE(1970,1,1)</f>
        <v>41780.525937500002</v>
      </c>
      <c r="T2797" s="10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>
        <f>E2798/L2798</f>
        <v>44</v>
      </c>
      <c r="Q2798" t="str">
        <f>LEFT(N2798,FIND("/",N2798)-1)</f>
        <v>theater</v>
      </c>
      <c r="R2798" t="str">
        <f>RIGHT(N2798,LEN(N2798)-FIND("/",N2798))</f>
        <v>plays</v>
      </c>
      <c r="S2798" s="10">
        <f>(((J2798/60)/60)/24)+DATE(1970,1,1)</f>
        <v>41795.528101851851</v>
      </c>
      <c r="T2798" s="10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>
        <f>E2799/L2799</f>
        <v>87.357553191489373</v>
      </c>
      <c r="Q2799" t="str">
        <f>LEFT(N2799,FIND("/",N2799)-1)</f>
        <v>theater</v>
      </c>
      <c r="R2799" t="str">
        <f>RIGHT(N2799,LEN(N2799)-FIND("/",N2799))</f>
        <v>plays</v>
      </c>
      <c r="S2799" s="10">
        <f>(((J2799/60)/60)/24)+DATE(1970,1,1)</f>
        <v>41798.94027777778</v>
      </c>
      <c r="T2799" s="10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>
        <f>E2800/L2800</f>
        <v>36.474820143884891</v>
      </c>
      <c r="Q2800" t="str">
        <f>LEFT(N2800,FIND("/",N2800)-1)</f>
        <v>theater</v>
      </c>
      <c r="R2800" t="str">
        <f>RIGHT(N2800,LEN(N2800)-FIND("/",N2800))</f>
        <v>plays</v>
      </c>
      <c r="S2800" s="10">
        <f>(((J2800/60)/60)/24)+DATE(1970,1,1)</f>
        <v>42201.675011574072</v>
      </c>
      <c r="T2800" s="10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>
        <f>E2801/L2801</f>
        <v>44.859538461538463</v>
      </c>
      <c r="Q2801" t="str">
        <f>LEFT(N2801,FIND("/",N2801)-1)</f>
        <v>theater</v>
      </c>
      <c r="R2801" t="str">
        <f>RIGHT(N2801,LEN(N2801)-FIND("/",N2801))</f>
        <v>plays</v>
      </c>
      <c r="S2801" s="10">
        <f>(((J2801/60)/60)/24)+DATE(1970,1,1)</f>
        <v>42507.264699074076</v>
      </c>
      <c r="T2801" s="10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>
        <f>E2802/L2802</f>
        <v>42.903225806451616</v>
      </c>
      <c r="Q2802" t="str">
        <f>LEFT(N2802,FIND("/",N2802)-1)</f>
        <v>theater</v>
      </c>
      <c r="R2802" t="str">
        <f>RIGHT(N2802,LEN(N2802)-FIND("/",N2802))</f>
        <v>plays</v>
      </c>
      <c r="S2802" s="10">
        <f>(((J2802/60)/60)/24)+DATE(1970,1,1)</f>
        <v>41948.552847222221</v>
      </c>
      <c r="T2802" s="10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>
        <f>E2803/L2803</f>
        <v>51.230769230769234</v>
      </c>
      <c r="Q2803" t="str">
        <f>LEFT(N2803,FIND("/",N2803)-1)</f>
        <v>theater</v>
      </c>
      <c r="R2803" t="str">
        <f>RIGHT(N2803,LEN(N2803)-FIND("/",N2803))</f>
        <v>plays</v>
      </c>
      <c r="S2803" s="10">
        <f>(((J2803/60)/60)/24)+DATE(1970,1,1)</f>
        <v>41900.243159722224</v>
      </c>
      <c r="T2803" s="10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>
        <f>E2804/L2804</f>
        <v>33.944444444444443</v>
      </c>
      <c r="Q2804" t="str">
        <f>LEFT(N2804,FIND("/",N2804)-1)</f>
        <v>theater</v>
      </c>
      <c r="R2804" t="str">
        <f>RIGHT(N2804,LEN(N2804)-FIND("/",N2804))</f>
        <v>plays</v>
      </c>
      <c r="S2804" s="10">
        <f>(((J2804/60)/60)/24)+DATE(1970,1,1)</f>
        <v>42192.64707175926</v>
      </c>
      <c r="T2804" s="10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>
        <f>E2805/L2805</f>
        <v>90.744680851063833</v>
      </c>
      <c r="Q2805" t="str">
        <f>LEFT(N2805,FIND("/",N2805)-1)</f>
        <v>theater</v>
      </c>
      <c r="R2805" t="str">
        <f>RIGHT(N2805,LEN(N2805)-FIND("/",N2805))</f>
        <v>plays</v>
      </c>
      <c r="S2805" s="10">
        <f>(((J2805/60)/60)/24)+DATE(1970,1,1)</f>
        <v>42158.065694444449</v>
      </c>
      <c r="T2805" s="10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>
        <f>E2806/L2806</f>
        <v>50</v>
      </c>
      <c r="Q2806" t="str">
        <f>LEFT(N2806,FIND("/",N2806)-1)</f>
        <v>theater</v>
      </c>
      <c r="R2806" t="str">
        <f>RIGHT(N2806,LEN(N2806)-FIND("/",N2806))</f>
        <v>plays</v>
      </c>
      <c r="S2806" s="10">
        <f>(((J2806/60)/60)/24)+DATE(1970,1,1)</f>
        <v>41881.453587962962</v>
      </c>
      <c r="T2806" s="10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>
        <f>E2807/L2807</f>
        <v>24.444444444444443</v>
      </c>
      <c r="Q2807" t="str">
        <f>LEFT(N2807,FIND("/",N2807)-1)</f>
        <v>theater</v>
      </c>
      <c r="R2807" t="str">
        <f>RIGHT(N2807,LEN(N2807)-FIND("/",N2807))</f>
        <v>plays</v>
      </c>
      <c r="S2807" s="10">
        <f>(((J2807/60)/60)/24)+DATE(1970,1,1)</f>
        <v>42213.505474537036</v>
      </c>
      <c r="T2807" s="10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>
        <f>E2808/L2808</f>
        <v>44.25</v>
      </c>
      <c r="Q2808" t="str">
        <f>LEFT(N2808,FIND("/",N2808)-1)</f>
        <v>theater</v>
      </c>
      <c r="R2808" t="str">
        <f>RIGHT(N2808,LEN(N2808)-FIND("/",N2808))</f>
        <v>plays</v>
      </c>
      <c r="S2808" s="10">
        <f>(((J2808/60)/60)/24)+DATE(1970,1,1)</f>
        <v>42185.267245370371</v>
      </c>
      <c r="T2808" s="10">
        <f>(((I2808/60)/60)/24)+DATE(1970,1,1)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>
        <f>E2809/L2809</f>
        <v>67.741935483870961</v>
      </c>
      <c r="Q2809" t="str">
        <f>LEFT(N2809,FIND("/",N2809)-1)</f>
        <v>theater</v>
      </c>
      <c r="R2809" t="str">
        <f>RIGHT(N2809,LEN(N2809)-FIND("/",N2809))</f>
        <v>plays</v>
      </c>
      <c r="S2809" s="10">
        <f>(((J2809/60)/60)/24)+DATE(1970,1,1)</f>
        <v>42154.873124999998</v>
      </c>
      <c r="T2809" s="10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>
        <f>E2810/L2810</f>
        <v>65.376811594202906</v>
      </c>
      <c r="Q2810" t="str">
        <f>LEFT(N2810,FIND("/",N2810)-1)</f>
        <v>theater</v>
      </c>
      <c r="R2810" t="str">
        <f>RIGHT(N2810,LEN(N2810)-FIND("/",N2810))</f>
        <v>plays</v>
      </c>
      <c r="S2810" s="10">
        <f>(((J2810/60)/60)/24)+DATE(1970,1,1)</f>
        <v>42208.84646990741</v>
      </c>
      <c r="T2810" s="10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>
        <f>E2811/L2811</f>
        <v>121.9047619047619</v>
      </c>
      <c r="Q2811" t="str">
        <f>LEFT(N2811,FIND("/",N2811)-1)</f>
        <v>theater</v>
      </c>
      <c r="R2811" t="str">
        <f>RIGHT(N2811,LEN(N2811)-FIND("/",N2811))</f>
        <v>plays</v>
      </c>
      <c r="S2811" s="10">
        <f>(((J2811/60)/60)/24)+DATE(1970,1,1)</f>
        <v>42451.496817129635</v>
      </c>
      <c r="T2811" s="10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>
        <f>E2812/L2812</f>
        <v>47.456140350877192</v>
      </c>
      <c r="Q2812" t="str">
        <f>LEFT(N2812,FIND("/",N2812)-1)</f>
        <v>theater</v>
      </c>
      <c r="R2812" t="str">
        <f>RIGHT(N2812,LEN(N2812)-FIND("/",N2812))</f>
        <v>plays</v>
      </c>
      <c r="S2812" s="10">
        <f>(((J2812/60)/60)/24)+DATE(1970,1,1)</f>
        <v>41759.13962962963</v>
      </c>
      <c r="T2812" s="10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>
        <f>E2813/L2813</f>
        <v>92.842592592592595</v>
      </c>
      <c r="Q2813" t="str">
        <f>LEFT(N2813,FIND("/",N2813)-1)</f>
        <v>theater</v>
      </c>
      <c r="R2813" t="str">
        <f>RIGHT(N2813,LEN(N2813)-FIND("/",N2813))</f>
        <v>plays</v>
      </c>
      <c r="S2813" s="10">
        <f>(((J2813/60)/60)/24)+DATE(1970,1,1)</f>
        <v>42028.496562500004</v>
      </c>
      <c r="T2813" s="10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>
        <f>E2814/L2814</f>
        <v>68.253012048192772</v>
      </c>
      <c r="Q2814" t="str">
        <f>LEFT(N2814,FIND("/",N2814)-1)</f>
        <v>theater</v>
      </c>
      <c r="R2814" t="str">
        <f>RIGHT(N2814,LEN(N2814)-FIND("/",N2814))</f>
        <v>plays</v>
      </c>
      <c r="S2814" s="10">
        <f>(((J2814/60)/60)/24)+DATE(1970,1,1)</f>
        <v>42054.74418981481</v>
      </c>
      <c r="T2814" s="10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>
        <f>E2815/L2815</f>
        <v>37.209583333333335</v>
      </c>
      <c r="Q2815" t="str">
        <f>LEFT(N2815,FIND("/",N2815)-1)</f>
        <v>theater</v>
      </c>
      <c r="R2815" t="str">
        <f>RIGHT(N2815,LEN(N2815)-FIND("/",N2815))</f>
        <v>plays</v>
      </c>
      <c r="S2815" s="10">
        <f>(((J2815/60)/60)/24)+DATE(1970,1,1)</f>
        <v>42693.742604166662</v>
      </c>
      <c r="T2815" s="10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>
        <f>E2816/L2816</f>
        <v>25.25</v>
      </c>
      <c r="Q2816" t="str">
        <f>LEFT(N2816,FIND("/",N2816)-1)</f>
        <v>theater</v>
      </c>
      <c r="R2816" t="str">
        <f>RIGHT(N2816,LEN(N2816)-FIND("/",N2816))</f>
        <v>plays</v>
      </c>
      <c r="S2816" s="10">
        <f>(((J2816/60)/60)/24)+DATE(1970,1,1)</f>
        <v>42103.399479166663</v>
      </c>
      <c r="T2816" s="10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>
        <f>E2817/L2817</f>
        <v>43.214285714285715</v>
      </c>
      <c r="Q2817" t="str">
        <f>LEFT(N2817,FIND("/",N2817)-1)</f>
        <v>theater</v>
      </c>
      <c r="R2817" t="str">
        <f>RIGHT(N2817,LEN(N2817)-FIND("/",N2817))</f>
        <v>plays</v>
      </c>
      <c r="S2817" s="10">
        <f>(((J2817/60)/60)/24)+DATE(1970,1,1)</f>
        <v>42559.776724537034</v>
      </c>
      <c r="T2817" s="10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>
        <f>E2818/L2818</f>
        <v>25.130177514792898</v>
      </c>
      <c r="Q2818" t="str">
        <f>LEFT(N2818,FIND("/",N2818)-1)</f>
        <v>theater</v>
      </c>
      <c r="R2818" t="str">
        <f>RIGHT(N2818,LEN(N2818)-FIND("/",N2818))</f>
        <v>plays</v>
      </c>
      <c r="S2818" s="10">
        <f>(((J2818/60)/60)/24)+DATE(1970,1,1)</f>
        <v>42188.467499999999</v>
      </c>
      <c r="T2818" s="10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>
        <f>E2819/L2819</f>
        <v>23.636363636363637</v>
      </c>
      <c r="Q2819" t="str">
        <f>LEFT(N2819,FIND("/",N2819)-1)</f>
        <v>theater</v>
      </c>
      <c r="R2819" t="str">
        <f>RIGHT(N2819,LEN(N2819)-FIND("/",N2819))</f>
        <v>plays</v>
      </c>
      <c r="S2819" s="10">
        <f>(((J2819/60)/60)/24)+DATE(1970,1,1)</f>
        <v>42023.634976851856</v>
      </c>
      <c r="T2819" s="10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>
        <f>E2820/L2820</f>
        <v>103.95098039215686</v>
      </c>
      <c r="Q2820" t="str">
        <f>LEFT(N2820,FIND("/",N2820)-1)</f>
        <v>theater</v>
      </c>
      <c r="R2820" t="str">
        <f>RIGHT(N2820,LEN(N2820)-FIND("/",N2820))</f>
        <v>plays</v>
      </c>
      <c r="S2820" s="10">
        <f>(((J2820/60)/60)/24)+DATE(1970,1,1)</f>
        <v>42250.598217592589</v>
      </c>
      <c r="T2820" s="10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>
        <f>E2821/L2821</f>
        <v>50.384615384615387</v>
      </c>
      <c r="Q2821" t="str">
        <f>LEFT(N2821,FIND("/",N2821)-1)</f>
        <v>theater</v>
      </c>
      <c r="R2821" t="str">
        <f>RIGHT(N2821,LEN(N2821)-FIND("/",N2821))</f>
        <v>plays</v>
      </c>
      <c r="S2821" s="10">
        <f>(((J2821/60)/60)/24)+DATE(1970,1,1)</f>
        <v>42139.525567129633</v>
      </c>
      <c r="T2821" s="10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>
        <f>E2822/L2822</f>
        <v>13.6</v>
      </c>
      <c r="Q2822" t="str">
        <f>LEFT(N2822,FIND("/",N2822)-1)</f>
        <v>theater</v>
      </c>
      <c r="R2822" t="str">
        <f>RIGHT(N2822,LEN(N2822)-FIND("/",N2822))</f>
        <v>plays</v>
      </c>
      <c r="S2822" s="10">
        <f>(((J2822/60)/60)/24)+DATE(1970,1,1)</f>
        <v>42401.610983796301</v>
      </c>
      <c r="T2822" s="10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>
        <f>E2823/L2823</f>
        <v>28.571428571428573</v>
      </c>
      <c r="Q2823" t="str">
        <f>LEFT(N2823,FIND("/",N2823)-1)</f>
        <v>theater</v>
      </c>
      <c r="R2823" t="str">
        <f>RIGHT(N2823,LEN(N2823)-FIND("/",N2823))</f>
        <v>plays</v>
      </c>
      <c r="S2823" s="10">
        <f>(((J2823/60)/60)/24)+DATE(1970,1,1)</f>
        <v>41875.922858796301</v>
      </c>
      <c r="T2823" s="10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>
        <f>E2824/L2824</f>
        <v>63.829787234042556</v>
      </c>
      <c r="Q2824" t="str">
        <f>LEFT(N2824,FIND("/",N2824)-1)</f>
        <v>theater</v>
      </c>
      <c r="R2824" t="str">
        <f>RIGHT(N2824,LEN(N2824)-FIND("/",N2824))</f>
        <v>plays</v>
      </c>
      <c r="S2824" s="10">
        <f>(((J2824/60)/60)/24)+DATE(1970,1,1)</f>
        <v>42060.683935185181</v>
      </c>
      <c r="T2824" s="10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>
        <f>E2825/L2825</f>
        <v>8.8571428571428577</v>
      </c>
      <c r="Q2825" t="str">
        <f>LEFT(N2825,FIND("/",N2825)-1)</f>
        <v>theater</v>
      </c>
      <c r="R2825" t="str">
        <f>RIGHT(N2825,LEN(N2825)-FIND("/",N2825))</f>
        <v>plays</v>
      </c>
      <c r="S2825" s="10">
        <f>(((J2825/60)/60)/24)+DATE(1970,1,1)</f>
        <v>42067.011643518519</v>
      </c>
      <c r="T2825" s="10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>
        <f>E2826/L2826</f>
        <v>50.666666666666664</v>
      </c>
      <c r="Q2826" t="str">
        <f>LEFT(N2826,FIND("/",N2826)-1)</f>
        <v>theater</v>
      </c>
      <c r="R2826" t="str">
        <f>RIGHT(N2826,LEN(N2826)-FIND("/",N2826))</f>
        <v>plays</v>
      </c>
      <c r="S2826" s="10">
        <f>(((J2826/60)/60)/24)+DATE(1970,1,1)</f>
        <v>42136.270787037036</v>
      </c>
      <c r="T2826" s="10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>
        <f>E2827/L2827</f>
        <v>60.784313725490193</v>
      </c>
      <c r="Q2827" t="str">
        <f>LEFT(N2827,FIND("/",N2827)-1)</f>
        <v>theater</v>
      </c>
      <c r="R2827" t="str">
        <f>RIGHT(N2827,LEN(N2827)-FIND("/",N2827))</f>
        <v>plays</v>
      </c>
      <c r="S2827" s="10">
        <f>(((J2827/60)/60)/24)+DATE(1970,1,1)</f>
        <v>42312.792662037042</v>
      </c>
      <c r="T2827" s="10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>
        <f>E2828/L2828</f>
        <v>113.42105263157895</v>
      </c>
      <c r="Q2828" t="str">
        <f>LEFT(N2828,FIND("/",N2828)-1)</f>
        <v>theater</v>
      </c>
      <c r="R2828" t="str">
        <f>RIGHT(N2828,LEN(N2828)-FIND("/",N2828))</f>
        <v>plays</v>
      </c>
      <c r="S2828" s="10">
        <f>(((J2828/60)/60)/24)+DATE(1970,1,1)</f>
        <v>42171.034861111111</v>
      </c>
      <c r="T2828" s="10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>
        <f>E2829/L2829</f>
        <v>104.56521739130434</v>
      </c>
      <c r="Q2829" t="str">
        <f>LEFT(N2829,FIND("/",N2829)-1)</f>
        <v>theater</v>
      </c>
      <c r="R2829" t="str">
        <f>RIGHT(N2829,LEN(N2829)-FIND("/",N2829))</f>
        <v>plays</v>
      </c>
      <c r="S2829" s="10">
        <f>(((J2829/60)/60)/24)+DATE(1970,1,1)</f>
        <v>42494.683634259258</v>
      </c>
      <c r="T2829" s="10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>
        <f>E2830/L2830</f>
        <v>98.30927835051547</v>
      </c>
      <c r="Q2830" t="str">
        <f>LEFT(N2830,FIND("/",N2830)-1)</f>
        <v>theater</v>
      </c>
      <c r="R2830" t="str">
        <f>RIGHT(N2830,LEN(N2830)-FIND("/",N2830))</f>
        <v>plays</v>
      </c>
      <c r="S2830" s="10">
        <f>(((J2830/60)/60)/24)+DATE(1970,1,1)</f>
        <v>42254.264687499999</v>
      </c>
      <c r="T2830" s="10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>
        <f>E2831/L2831</f>
        <v>35.039473684210527</v>
      </c>
      <c r="Q2831" t="str">
        <f>LEFT(N2831,FIND("/",N2831)-1)</f>
        <v>theater</v>
      </c>
      <c r="R2831" t="str">
        <f>RIGHT(N2831,LEN(N2831)-FIND("/",N2831))</f>
        <v>plays</v>
      </c>
      <c r="S2831" s="10">
        <f>(((J2831/60)/60)/24)+DATE(1970,1,1)</f>
        <v>42495.434236111112</v>
      </c>
      <c r="T2831" s="10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>
        <f>E2832/L2832</f>
        <v>272.72727272727275</v>
      </c>
      <c r="Q2832" t="str">
        <f>LEFT(N2832,FIND("/",N2832)-1)</f>
        <v>theater</v>
      </c>
      <c r="R2832" t="str">
        <f>RIGHT(N2832,LEN(N2832)-FIND("/",N2832))</f>
        <v>plays</v>
      </c>
      <c r="S2832" s="10">
        <f>(((J2832/60)/60)/24)+DATE(1970,1,1)</f>
        <v>41758.839675925927</v>
      </c>
      <c r="T2832" s="10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>
        <f>E2833/L2833</f>
        <v>63.846153846153847</v>
      </c>
      <c r="Q2833" t="str">
        <f>LEFT(N2833,FIND("/",N2833)-1)</f>
        <v>theater</v>
      </c>
      <c r="R2833" t="str">
        <f>RIGHT(N2833,LEN(N2833)-FIND("/",N2833))</f>
        <v>plays</v>
      </c>
      <c r="S2833" s="10">
        <f>(((J2833/60)/60)/24)+DATE(1970,1,1)</f>
        <v>42171.824884259258</v>
      </c>
      <c r="T2833" s="10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>
        <f>E2834/L2834</f>
        <v>30.189368421052631</v>
      </c>
      <c r="Q2834" t="str">
        <f>LEFT(N2834,FIND("/",N2834)-1)</f>
        <v>theater</v>
      </c>
      <c r="R2834" t="str">
        <f>RIGHT(N2834,LEN(N2834)-FIND("/",N2834))</f>
        <v>plays</v>
      </c>
      <c r="S2834" s="10">
        <f>(((J2834/60)/60)/24)+DATE(1970,1,1)</f>
        <v>41938.709421296298</v>
      </c>
      <c r="T2834" s="10">
        <f>(((I2834/60)/60)/24)+DATE(1970,1,1)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>
        <f>E2835/L2835</f>
        <v>83.51428571428572</v>
      </c>
      <c r="Q2835" t="str">
        <f>LEFT(N2835,FIND("/",N2835)-1)</f>
        <v>theater</v>
      </c>
      <c r="R2835" t="str">
        <f>RIGHT(N2835,LEN(N2835)-FIND("/",N2835))</f>
        <v>plays</v>
      </c>
      <c r="S2835" s="10">
        <f>(((J2835/60)/60)/24)+DATE(1970,1,1)</f>
        <v>42268.127696759257</v>
      </c>
      <c r="T2835" s="10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>
        <f>E2836/L2836</f>
        <v>64.761904761904759</v>
      </c>
      <c r="Q2836" t="str">
        <f>LEFT(N2836,FIND("/",N2836)-1)</f>
        <v>theater</v>
      </c>
      <c r="R2836" t="str">
        <f>RIGHT(N2836,LEN(N2836)-FIND("/",N2836))</f>
        <v>plays</v>
      </c>
      <c r="S2836" s="10">
        <f>(((J2836/60)/60)/24)+DATE(1970,1,1)</f>
        <v>42019.959837962961</v>
      </c>
      <c r="T2836" s="10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>
        <f>E2837/L2837</f>
        <v>20.118172043010752</v>
      </c>
      <c r="Q2837" t="str">
        <f>LEFT(N2837,FIND("/",N2837)-1)</f>
        <v>theater</v>
      </c>
      <c r="R2837" t="str">
        <f>RIGHT(N2837,LEN(N2837)-FIND("/",N2837))</f>
        <v>plays</v>
      </c>
      <c r="S2837" s="10">
        <f>(((J2837/60)/60)/24)+DATE(1970,1,1)</f>
        <v>42313.703900462962</v>
      </c>
      <c r="T2837" s="10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>
        <f>E2838/L2838</f>
        <v>44.090909090909093</v>
      </c>
      <c r="Q2838" t="str">
        <f>LEFT(N2838,FIND("/",N2838)-1)</f>
        <v>theater</v>
      </c>
      <c r="R2838" t="str">
        <f>RIGHT(N2838,LEN(N2838)-FIND("/",N2838))</f>
        <v>plays</v>
      </c>
      <c r="S2838" s="10">
        <f>(((J2838/60)/60)/24)+DATE(1970,1,1)</f>
        <v>42746.261782407411</v>
      </c>
      <c r="T2838" s="10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>
        <f>E2839/L2839</f>
        <v>40.476190476190474</v>
      </c>
      <c r="Q2839" t="str">
        <f>LEFT(N2839,FIND("/",N2839)-1)</f>
        <v>theater</v>
      </c>
      <c r="R2839" t="str">
        <f>RIGHT(N2839,LEN(N2839)-FIND("/",N2839))</f>
        <v>plays</v>
      </c>
      <c r="S2839" s="10">
        <f>(((J2839/60)/60)/24)+DATE(1970,1,1)</f>
        <v>42307.908379629633</v>
      </c>
      <c r="T2839" s="10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>
        <f>E2840/L2840</f>
        <v>44.537037037037038</v>
      </c>
      <c r="Q2840" t="str">
        <f>LEFT(N2840,FIND("/",N2840)-1)</f>
        <v>theater</v>
      </c>
      <c r="R2840" t="str">
        <f>RIGHT(N2840,LEN(N2840)-FIND("/",N2840))</f>
        <v>plays</v>
      </c>
      <c r="S2840" s="10">
        <f>(((J2840/60)/60)/24)+DATE(1970,1,1)</f>
        <v>41842.607592592591</v>
      </c>
      <c r="T2840" s="10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>
        <f>E2841/L2841</f>
        <v>125.80645161290323</v>
      </c>
      <c r="Q2841" t="str">
        <f>LEFT(N2841,FIND("/",N2841)-1)</f>
        <v>theater</v>
      </c>
      <c r="R2841" t="str">
        <f>RIGHT(N2841,LEN(N2841)-FIND("/",N2841))</f>
        <v>plays</v>
      </c>
      <c r="S2841" s="10">
        <f>(((J2841/60)/60)/24)+DATE(1970,1,1)</f>
        <v>41853.240208333329</v>
      </c>
      <c r="T2841" s="10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>
        <f>E2842/L2842</f>
        <v>19.696969696969695</v>
      </c>
      <c r="Q2842" t="str">
        <f>LEFT(N2842,FIND("/",N2842)-1)</f>
        <v>theater</v>
      </c>
      <c r="R2842" t="str">
        <f>RIGHT(N2842,LEN(N2842)-FIND("/",N2842))</f>
        <v>plays</v>
      </c>
      <c r="S2842" s="10">
        <f>(((J2842/60)/60)/24)+DATE(1970,1,1)</f>
        <v>42060.035636574074</v>
      </c>
      <c r="T2842" s="10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>
        <f>E2843/L2843</f>
        <v>10</v>
      </c>
      <c r="Q2843" t="str">
        <f>LEFT(N2843,FIND("/",N2843)-1)</f>
        <v>theater</v>
      </c>
      <c r="R2843" t="str">
        <f>RIGHT(N2843,LEN(N2843)-FIND("/",N2843))</f>
        <v>plays</v>
      </c>
      <c r="S2843" s="10">
        <f>(((J2843/60)/60)/24)+DATE(1970,1,1)</f>
        <v>42291.739548611105</v>
      </c>
      <c r="T2843" s="10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t="e">
        <f>E2844/L2844</f>
        <v>#DIV/0!</v>
      </c>
      <c r="Q2844" t="str">
        <f>LEFT(N2844,FIND("/",N2844)-1)</f>
        <v>theater</v>
      </c>
      <c r="R2844" t="str">
        <f>RIGHT(N2844,LEN(N2844)-FIND("/",N2844))</f>
        <v>plays</v>
      </c>
      <c r="S2844" s="10">
        <f>(((J2844/60)/60)/24)+DATE(1970,1,1)</f>
        <v>41784.952488425923</v>
      </c>
      <c r="T2844" s="10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t="e">
        <f>E2845/L2845</f>
        <v>#DIV/0!</v>
      </c>
      <c r="Q2845" t="str">
        <f>LEFT(N2845,FIND("/",N2845)-1)</f>
        <v>theater</v>
      </c>
      <c r="R2845" t="str">
        <f>RIGHT(N2845,LEN(N2845)-FIND("/",N2845))</f>
        <v>plays</v>
      </c>
      <c r="S2845" s="10">
        <f>(((J2845/60)/60)/24)+DATE(1970,1,1)</f>
        <v>42492.737847222219</v>
      </c>
      <c r="T2845" s="10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>
        <f>E2846/L2846</f>
        <v>30</v>
      </c>
      <c r="Q2846" t="str">
        <f>LEFT(N2846,FIND("/",N2846)-1)</f>
        <v>theater</v>
      </c>
      <c r="R2846" t="str">
        <f>RIGHT(N2846,LEN(N2846)-FIND("/",N2846))</f>
        <v>plays</v>
      </c>
      <c r="S2846" s="10">
        <f>(((J2846/60)/60)/24)+DATE(1970,1,1)</f>
        <v>42709.546064814815</v>
      </c>
      <c r="T2846" s="10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>
        <f>E2847/L2847</f>
        <v>60.666666666666664</v>
      </c>
      <c r="Q2847" t="str">
        <f>LEFT(N2847,FIND("/",N2847)-1)</f>
        <v>theater</v>
      </c>
      <c r="R2847" t="str">
        <f>RIGHT(N2847,LEN(N2847)-FIND("/",N2847))</f>
        <v>plays</v>
      </c>
      <c r="S2847" s="10">
        <f>(((J2847/60)/60)/24)+DATE(1970,1,1)</f>
        <v>42103.016585648147</v>
      </c>
      <c r="T2847" s="10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t="e">
        <f>E2848/L2848</f>
        <v>#DIV/0!</v>
      </c>
      <c r="Q2848" t="str">
        <f>LEFT(N2848,FIND("/",N2848)-1)</f>
        <v>theater</v>
      </c>
      <c r="R2848" t="str">
        <f>RIGHT(N2848,LEN(N2848)-FIND("/",N2848))</f>
        <v>plays</v>
      </c>
      <c r="S2848" s="10">
        <f>(((J2848/60)/60)/24)+DATE(1970,1,1)</f>
        <v>42108.692060185189</v>
      </c>
      <c r="T2848" s="10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t="e">
        <f>E2849/L2849</f>
        <v>#DIV/0!</v>
      </c>
      <c r="Q2849" t="str">
        <f>LEFT(N2849,FIND("/",N2849)-1)</f>
        <v>theater</v>
      </c>
      <c r="R2849" t="str">
        <f>RIGHT(N2849,LEN(N2849)-FIND("/",N2849))</f>
        <v>plays</v>
      </c>
      <c r="S2849" s="10">
        <f>(((J2849/60)/60)/24)+DATE(1970,1,1)</f>
        <v>42453.806307870371</v>
      </c>
      <c r="T2849" s="10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>
        <f>E2850/L2850</f>
        <v>23.333333333333332</v>
      </c>
      <c r="Q2850" t="str">
        <f>LEFT(N2850,FIND("/",N2850)-1)</f>
        <v>theater</v>
      </c>
      <c r="R2850" t="str">
        <f>RIGHT(N2850,LEN(N2850)-FIND("/",N2850))</f>
        <v>plays</v>
      </c>
      <c r="S2850" s="10">
        <f>(((J2850/60)/60)/24)+DATE(1970,1,1)</f>
        <v>42123.648831018523</v>
      </c>
      <c r="T2850" s="10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>
        <f>E2851/L2851</f>
        <v>5</v>
      </c>
      <c r="Q2851" t="str">
        <f>LEFT(N2851,FIND("/",N2851)-1)</f>
        <v>theater</v>
      </c>
      <c r="R2851" t="str">
        <f>RIGHT(N2851,LEN(N2851)-FIND("/",N2851))</f>
        <v>plays</v>
      </c>
      <c r="S2851" s="10">
        <f>(((J2851/60)/60)/24)+DATE(1970,1,1)</f>
        <v>42453.428240740745</v>
      </c>
      <c r="T2851" s="10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>
        <f>E2852/L2852</f>
        <v>23.923076923076923</v>
      </c>
      <c r="Q2852" t="str">
        <f>LEFT(N2852,FIND("/",N2852)-1)</f>
        <v>theater</v>
      </c>
      <c r="R2852" t="str">
        <f>RIGHT(N2852,LEN(N2852)-FIND("/",N2852))</f>
        <v>plays</v>
      </c>
      <c r="S2852" s="10">
        <f>(((J2852/60)/60)/24)+DATE(1970,1,1)</f>
        <v>41858.007071759261</v>
      </c>
      <c r="T2852" s="10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t="e">
        <f>E2853/L2853</f>
        <v>#DIV/0!</v>
      </c>
      <c r="Q2853" t="str">
        <f>LEFT(N2853,FIND("/",N2853)-1)</f>
        <v>theater</v>
      </c>
      <c r="R2853" t="str">
        <f>RIGHT(N2853,LEN(N2853)-FIND("/",N2853))</f>
        <v>plays</v>
      </c>
      <c r="S2853" s="10">
        <f>(((J2853/60)/60)/24)+DATE(1970,1,1)</f>
        <v>42390.002650462964</v>
      </c>
      <c r="T2853" s="10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>
        <f>E2854/L2854</f>
        <v>15.833333333333334</v>
      </c>
      <c r="Q2854" t="str">
        <f>LEFT(N2854,FIND("/",N2854)-1)</f>
        <v>theater</v>
      </c>
      <c r="R2854" t="str">
        <f>RIGHT(N2854,LEN(N2854)-FIND("/",N2854))</f>
        <v>plays</v>
      </c>
      <c r="S2854" s="10">
        <f>(((J2854/60)/60)/24)+DATE(1970,1,1)</f>
        <v>41781.045173611114</v>
      </c>
      <c r="T2854" s="10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t="e">
        <f>E2855/L2855</f>
        <v>#DIV/0!</v>
      </c>
      <c r="Q2855" t="str">
        <f>LEFT(N2855,FIND("/",N2855)-1)</f>
        <v>theater</v>
      </c>
      <c r="R2855" t="str">
        <f>RIGHT(N2855,LEN(N2855)-FIND("/",N2855))</f>
        <v>plays</v>
      </c>
      <c r="S2855" s="10">
        <f>(((J2855/60)/60)/24)+DATE(1970,1,1)</f>
        <v>41836.190937499996</v>
      </c>
      <c r="T2855" s="10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>
        <f>E2856/L2856</f>
        <v>29.785714285714285</v>
      </c>
      <c r="Q2856" t="str">
        <f>LEFT(N2856,FIND("/",N2856)-1)</f>
        <v>theater</v>
      </c>
      <c r="R2856" t="str">
        <f>RIGHT(N2856,LEN(N2856)-FIND("/",N2856))</f>
        <v>plays</v>
      </c>
      <c r="S2856" s="10">
        <f>(((J2856/60)/60)/24)+DATE(1970,1,1)</f>
        <v>42111.71665509259</v>
      </c>
      <c r="T2856" s="10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>
        <f>E2857/L2857</f>
        <v>60</v>
      </c>
      <c r="Q2857" t="str">
        <f>LEFT(N2857,FIND("/",N2857)-1)</f>
        <v>theater</v>
      </c>
      <c r="R2857" t="str">
        <f>RIGHT(N2857,LEN(N2857)-FIND("/",N2857))</f>
        <v>plays</v>
      </c>
      <c r="S2857" s="10">
        <f>(((J2857/60)/60)/24)+DATE(1970,1,1)</f>
        <v>42370.007766203707</v>
      </c>
      <c r="T2857" s="10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>
        <f>E2858/L2858</f>
        <v>24.333333333333332</v>
      </c>
      <c r="Q2858" t="str">
        <f>LEFT(N2858,FIND("/",N2858)-1)</f>
        <v>theater</v>
      </c>
      <c r="R2858" t="str">
        <f>RIGHT(N2858,LEN(N2858)-FIND("/",N2858))</f>
        <v>plays</v>
      </c>
      <c r="S2858" s="10">
        <f>(((J2858/60)/60)/24)+DATE(1970,1,1)</f>
        <v>42165.037581018521</v>
      </c>
      <c r="T2858" s="10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>
        <f>E2859/L2859</f>
        <v>500</v>
      </c>
      <c r="Q2859" t="str">
        <f>LEFT(N2859,FIND("/",N2859)-1)</f>
        <v>theater</v>
      </c>
      <c r="R2859" t="str">
        <f>RIGHT(N2859,LEN(N2859)-FIND("/",N2859))</f>
        <v>plays</v>
      </c>
      <c r="S2859" s="10">
        <f>(((J2859/60)/60)/24)+DATE(1970,1,1)</f>
        <v>42726.920081018514</v>
      </c>
      <c r="T2859" s="10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t="e">
        <f>E2860/L2860</f>
        <v>#DIV/0!</v>
      </c>
      <c r="Q2860" t="str">
        <f>LEFT(N2860,FIND("/",N2860)-1)</f>
        <v>theater</v>
      </c>
      <c r="R2860" t="str">
        <f>RIGHT(N2860,LEN(N2860)-FIND("/",N2860))</f>
        <v>plays</v>
      </c>
      <c r="S2860" s="10">
        <f>(((J2860/60)/60)/24)+DATE(1970,1,1)</f>
        <v>41954.545081018514</v>
      </c>
      <c r="T2860" s="10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>
        <f>E2861/L2861</f>
        <v>35</v>
      </c>
      <c r="Q2861" t="str">
        <f>LEFT(N2861,FIND("/",N2861)-1)</f>
        <v>theater</v>
      </c>
      <c r="R2861" t="str">
        <f>RIGHT(N2861,LEN(N2861)-FIND("/",N2861))</f>
        <v>plays</v>
      </c>
      <c r="S2861" s="10">
        <f>(((J2861/60)/60)/24)+DATE(1970,1,1)</f>
        <v>42233.362314814818</v>
      </c>
      <c r="T2861" s="10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>
        <f>E2862/L2862</f>
        <v>29.555555555555557</v>
      </c>
      <c r="Q2862" t="str">
        <f>LEFT(N2862,FIND("/",N2862)-1)</f>
        <v>theater</v>
      </c>
      <c r="R2862" t="str">
        <f>RIGHT(N2862,LEN(N2862)-FIND("/",N2862))</f>
        <v>plays</v>
      </c>
      <c r="S2862" s="10">
        <f>(((J2862/60)/60)/24)+DATE(1970,1,1)</f>
        <v>42480.800648148142</v>
      </c>
      <c r="T2862" s="10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>
        <f>E2863/L2863</f>
        <v>26.666666666666668</v>
      </c>
      <c r="Q2863" t="str">
        <f>LEFT(N2863,FIND("/",N2863)-1)</f>
        <v>theater</v>
      </c>
      <c r="R2863" t="str">
        <f>RIGHT(N2863,LEN(N2863)-FIND("/",N2863))</f>
        <v>plays</v>
      </c>
      <c r="S2863" s="10">
        <f>(((J2863/60)/60)/24)+DATE(1970,1,1)</f>
        <v>42257.590833333335</v>
      </c>
      <c r="T2863" s="10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>
        <f>E2864/L2864</f>
        <v>18.333333333333332</v>
      </c>
      <c r="Q2864" t="str">
        <f>LEFT(N2864,FIND("/",N2864)-1)</f>
        <v>theater</v>
      </c>
      <c r="R2864" t="str">
        <f>RIGHT(N2864,LEN(N2864)-FIND("/",N2864))</f>
        <v>plays</v>
      </c>
      <c r="S2864" s="10">
        <f>(((J2864/60)/60)/24)+DATE(1970,1,1)</f>
        <v>41784.789687500001</v>
      </c>
      <c r="T2864" s="10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>
        <f>E2865/L2865</f>
        <v>20</v>
      </c>
      <c r="Q2865" t="str">
        <f>LEFT(N2865,FIND("/",N2865)-1)</f>
        <v>theater</v>
      </c>
      <c r="R2865" t="str">
        <f>RIGHT(N2865,LEN(N2865)-FIND("/",N2865))</f>
        <v>plays</v>
      </c>
      <c r="S2865" s="10">
        <f>(((J2865/60)/60)/24)+DATE(1970,1,1)</f>
        <v>41831.675034722226</v>
      </c>
      <c r="T2865" s="10">
        <f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>
        <f>E2866/L2866</f>
        <v>13.333333333333334</v>
      </c>
      <c r="Q2866" t="str">
        <f>LEFT(N2866,FIND("/",N2866)-1)</f>
        <v>theater</v>
      </c>
      <c r="R2866" t="str">
        <f>RIGHT(N2866,LEN(N2866)-FIND("/",N2866))</f>
        <v>plays</v>
      </c>
      <c r="S2866" s="10">
        <f>(((J2866/60)/60)/24)+DATE(1970,1,1)</f>
        <v>42172.613506944443</v>
      </c>
      <c r="T2866" s="10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t="e">
        <f>E2867/L2867</f>
        <v>#DIV/0!</v>
      </c>
      <c r="Q2867" t="str">
        <f>LEFT(N2867,FIND("/",N2867)-1)</f>
        <v>theater</v>
      </c>
      <c r="R2867" t="str">
        <f>RIGHT(N2867,LEN(N2867)-FIND("/",N2867))</f>
        <v>plays</v>
      </c>
      <c r="S2867" s="10">
        <f>(((J2867/60)/60)/24)+DATE(1970,1,1)</f>
        <v>41950.114108796297</v>
      </c>
      <c r="T2867" s="10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>
        <f>E2868/L2868</f>
        <v>22.5</v>
      </c>
      <c r="Q2868" t="str">
        <f>LEFT(N2868,FIND("/",N2868)-1)</f>
        <v>theater</v>
      </c>
      <c r="R2868" t="str">
        <f>RIGHT(N2868,LEN(N2868)-FIND("/",N2868))</f>
        <v>plays</v>
      </c>
      <c r="S2868" s="10">
        <f>(((J2868/60)/60)/24)+DATE(1970,1,1)</f>
        <v>42627.955104166671</v>
      </c>
      <c r="T2868" s="10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>
        <f>E2869/L2869</f>
        <v>50.4</v>
      </c>
      <c r="Q2869" t="str">
        <f>LEFT(N2869,FIND("/",N2869)-1)</f>
        <v>theater</v>
      </c>
      <c r="R2869" t="str">
        <f>RIGHT(N2869,LEN(N2869)-FIND("/",N2869))</f>
        <v>plays</v>
      </c>
      <c r="S2869" s="10">
        <f>(((J2869/60)/60)/24)+DATE(1970,1,1)</f>
        <v>42531.195277777777</v>
      </c>
      <c r="T2869" s="10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>
        <f>E2870/L2870</f>
        <v>105.02933333333334</v>
      </c>
      <c r="Q2870" t="str">
        <f>LEFT(N2870,FIND("/",N2870)-1)</f>
        <v>theater</v>
      </c>
      <c r="R2870" t="str">
        <f>RIGHT(N2870,LEN(N2870)-FIND("/",N2870))</f>
        <v>plays</v>
      </c>
      <c r="S2870" s="10">
        <f>(((J2870/60)/60)/24)+DATE(1970,1,1)</f>
        <v>42618.827013888891</v>
      </c>
      <c r="T2870" s="10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>
        <f>E2871/L2871</f>
        <v>35.4</v>
      </c>
      <c r="Q2871" t="str">
        <f>LEFT(N2871,FIND("/",N2871)-1)</f>
        <v>theater</v>
      </c>
      <c r="R2871" t="str">
        <f>RIGHT(N2871,LEN(N2871)-FIND("/",N2871))</f>
        <v>plays</v>
      </c>
      <c r="S2871" s="10">
        <f>(((J2871/60)/60)/24)+DATE(1970,1,1)</f>
        <v>42540.593530092592</v>
      </c>
      <c r="T2871" s="10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>
        <f>E2872/L2872</f>
        <v>83.333333333333329</v>
      </c>
      <c r="Q2872" t="str">
        <f>LEFT(N2872,FIND("/",N2872)-1)</f>
        <v>theater</v>
      </c>
      <c r="R2872" t="str">
        <f>RIGHT(N2872,LEN(N2872)-FIND("/",N2872))</f>
        <v>plays</v>
      </c>
      <c r="S2872" s="10">
        <f>(((J2872/60)/60)/24)+DATE(1970,1,1)</f>
        <v>41746.189409722225</v>
      </c>
      <c r="T2872" s="10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>
        <f>E2873/L2873</f>
        <v>35.92307692307692</v>
      </c>
      <c r="Q2873" t="str">
        <f>LEFT(N2873,FIND("/",N2873)-1)</f>
        <v>theater</v>
      </c>
      <c r="R2873" t="str">
        <f>RIGHT(N2873,LEN(N2873)-FIND("/",N2873))</f>
        <v>plays</v>
      </c>
      <c r="S2873" s="10">
        <f>(((J2873/60)/60)/24)+DATE(1970,1,1)</f>
        <v>41974.738576388889</v>
      </c>
      <c r="T2873" s="10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t="e">
        <f>E2874/L2874</f>
        <v>#DIV/0!</v>
      </c>
      <c r="Q2874" t="str">
        <f>LEFT(N2874,FIND("/",N2874)-1)</f>
        <v>theater</v>
      </c>
      <c r="R2874" t="str">
        <f>RIGHT(N2874,LEN(N2874)-FIND("/",N2874))</f>
        <v>plays</v>
      </c>
      <c r="S2874" s="10">
        <f>(((J2874/60)/60)/24)+DATE(1970,1,1)</f>
        <v>42115.11618055556</v>
      </c>
      <c r="T2874" s="10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>
        <f>E2875/L2875</f>
        <v>119.125</v>
      </c>
      <c r="Q2875" t="str">
        <f>LEFT(N2875,FIND("/",N2875)-1)</f>
        <v>theater</v>
      </c>
      <c r="R2875" t="str">
        <f>RIGHT(N2875,LEN(N2875)-FIND("/",N2875))</f>
        <v>plays</v>
      </c>
      <c r="S2875" s="10">
        <f>(((J2875/60)/60)/24)+DATE(1970,1,1)</f>
        <v>42002.817488425921</v>
      </c>
      <c r="T2875" s="10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>
        <f>E2876/L2876</f>
        <v>90.333333333333329</v>
      </c>
      <c r="Q2876" t="str">
        <f>LEFT(N2876,FIND("/",N2876)-1)</f>
        <v>theater</v>
      </c>
      <c r="R2876" t="str">
        <f>RIGHT(N2876,LEN(N2876)-FIND("/",N2876))</f>
        <v>plays</v>
      </c>
      <c r="S2876" s="10">
        <f>(((J2876/60)/60)/24)+DATE(1970,1,1)</f>
        <v>42722.84474537037</v>
      </c>
      <c r="T2876" s="10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>
        <f>E2877/L2877</f>
        <v>2.3333333333333335</v>
      </c>
      <c r="Q2877" t="str">
        <f>LEFT(N2877,FIND("/",N2877)-1)</f>
        <v>theater</v>
      </c>
      <c r="R2877" t="str">
        <f>RIGHT(N2877,LEN(N2877)-FIND("/",N2877))</f>
        <v>plays</v>
      </c>
      <c r="S2877" s="10">
        <f>(((J2877/60)/60)/24)+DATE(1970,1,1)</f>
        <v>42465.128391203703</v>
      </c>
      <c r="T2877" s="10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t="e">
        <f>E2878/L2878</f>
        <v>#DIV/0!</v>
      </c>
      <c r="Q2878" t="str">
        <f>LEFT(N2878,FIND("/",N2878)-1)</f>
        <v>theater</v>
      </c>
      <c r="R2878" t="str">
        <f>RIGHT(N2878,LEN(N2878)-FIND("/",N2878))</f>
        <v>plays</v>
      </c>
      <c r="S2878" s="10">
        <f>(((J2878/60)/60)/24)+DATE(1970,1,1)</f>
        <v>42171.743969907402</v>
      </c>
      <c r="T2878" s="10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>
        <f>E2879/L2879</f>
        <v>108.33333333333333</v>
      </c>
      <c r="Q2879" t="str">
        <f>LEFT(N2879,FIND("/",N2879)-1)</f>
        <v>theater</v>
      </c>
      <c r="R2879" t="str">
        <f>RIGHT(N2879,LEN(N2879)-FIND("/",N2879))</f>
        <v>plays</v>
      </c>
      <c r="S2879" s="10">
        <f>(((J2879/60)/60)/24)+DATE(1970,1,1)</f>
        <v>42672.955138888887</v>
      </c>
      <c r="T2879" s="10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>
        <f>E2880/L2880</f>
        <v>15.75</v>
      </c>
      <c r="Q2880" t="str">
        <f>LEFT(N2880,FIND("/",N2880)-1)</f>
        <v>theater</v>
      </c>
      <c r="R2880" t="str">
        <f>RIGHT(N2880,LEN(N2880)-FIND("/",N2880))</f>
        <v>plays</v>
      </c>
      <c r="S2880" s="10">
        <f>(((J2880/60)/60)/24)+DATE(1970,1,1)</f>
        <v>42128.615682870368</v>
      </c>
      <c r="T2880" s="10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>
        <f>E2881/L2881</f>
        <v>29</v>
      </c>
      <c r="Q2881" t="str">
        <f>LEFT(N2881,FIND("/",N2881)-1)</f>
        <v>theater</v>
      </c>
      <c r="R2881" t="str">
        <f>RIGHT(N2881,LEN(N2881)-FIND("/",N2881))</f>
        <v>plays</v>
      </c>
      <c r="S2881" s="10">
        <f>(((J2881/60)/60)/24)+DATE(1970,1,1)</f>
        <v>42359.725243055553</v>
      </c>
      <c r="T2881" s="10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>
        <f>E2882/L2882</f>
        <v>96.551724137931032</v>
      </c>
      <c r="Q2882" t="str">
        <f>LEFT(N2882,FIND("/",N2882)-1)</f>
        <v>theater</v>
      </c>
      <c r="R2882" t="str">
        <f>RIGHT(N2882,LEN(N2882)-FIND("/",N2882))</f>
        <v>plays</v>
      </c>
      <c r="S2882" s="10">
        <f>(((J2882/60)/60)/24)+DATE(1970,1,1)</f>
        <v>42192.905694444446</v>
      </c>
      <c r="T2882" s="10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t="e">
        <f>E2883/L2883</f>
        <v>#DIV/0!</v>
      </c>
      <c r="Q2883" t="str">
        <f>LEFT(N2883,FIND("/",N2883)-1)</f>
        <v>theater</v>
      </c>
      <c r="R2883" t="str">
        <f>RIGHT(N2883,LEN(N2883)-FIND("/",N2883))</f>
        <v>plays</v>
      </c>
      <c r="S2883" s="10">
        <f>(((J2883/60)/60)/24)+DATE(1970,1,1)</f>
        <v>41916.597638888888</v>
      </c>
      <c r="T2883" s="10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>
        <f>E2884/L2884</f>
        <v>63</v>
      </c>
      <c r="Q2884" t="str">
        <f>LEFT(N2884,FIND("/",N2884)-1)</f>
        <v>theater</v>
      </c>
      <c r="R2884" t="str">
        <f>RIGHT(N2884,LEN(N2884)-FIND("/",N2884))</f>
        <v>plays</v>
      </c>
      <c r="S2884" s="10">
        <f>(((J2884/60)/60)/24)+DATE(1970,1,1)</f>
        <v>42461.596273148149</v>
      </c>
      <c r="T2884" s="10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>
        <f>E2885/L2885</f>
        <v>381.6</v>
      </c>
      <c r="Q2885" t="str">
        <f>LEFT(N2885,FIND("/",N2885)-1)</f>
        <v>theater</v>
      </c>
      <c r="R2885" t="str">
        <f>RIGHT(N2885,LEN(N2885)-FIND("/",N2885))</f>
        <v>plays</v>
      </c>
      <c r="S2885" s="10">
        <f>(((J2885/60)/60)/24)+DATE(1970,1,1)</f>
        <v>42370.90320601852</v>
      </c>
      <c r="T2885" s="10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>
        <f>E2886/L2886</f>
        <v>46.25</v>
      </c>
      <c r="Q2886" t="str">
        <f>LEFT(N2886,FIND("/",N2886)-1)</f>
        <v>theater</v>
      </c>
      <c r="R2886" t="str">
        <f>RIGHT(N2886,LEN(N2886)-FIND("/",N2886))</f>
        <v>plays</v>
      </c>
      <c r="S2886" s="10">
        <f>(((J2886/60)/60)/24)+DATE(1970,1,1)</f>
        <v>41948.727256944447</v>
      </c>
      <c r="T2886" s="10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>
        <f>E2887/L2887</f>
        <v>26</v>
      </c>
      <c r="Q2887" t="str">
        <f>LEFT(N2887,FIND("/",N2887)-1)</f>
        <v>theater</v>
      </c>
      <c r="R2887" t="str">
        <f>RIGHT(N2887,LEN(N2887)-FIND("/",N2887))</f>
        <v>plays</v>
      </c>
      <c r="S2887" s="10">
        <f>(((J2887/60)/60)/24)+DATE(1970,1,1)</f>
        <v>42047.07640046296</v>
      </c>
      <c r="T2887" s="10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>
        <f>E2888/L2888</f>
        <v>10</v>
      </c>
      <c r="Q2888" t="str">
        <f>LEFT(N2888,FIND("/",N2888)-1)</f>
        <v>theater</v>
      </c>
      <c r="R2888" t="str">
        <f>RIGHT(N2888,LEN(N2888)-FIND("/",N2888))</f>
        <v>plays</v>
      </c>
      <c r="S2888" s="10">
        <f>(((J2888/60)/60)/24)+DATE(1970,1,1)</f>
        <v>42261.632916666669</v>
      </c>
      <c r="T2888" s="10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>
        <f>E2889/L2889</f>
        <v>5</v>
      </c>
      <c r="Q2889" t="str">
        <f>LEFT(N2889,FIND("/",N2889)-1)</f>
        <v>theater</v>
      </c>
      <c r="R2889" t="str">
        <f>RIGHT(N2889,LEN(N2889)-FIND("/",N2889))</f>
        <v>plays</v>
      </c>
      <c r="S2889" s="10">
        <f>(((J2889/60)/60)/24)+DATE(1970,1,1)</f>
        <v>41985.427361111113</v>
      </c>
      <c r="T2889" s="10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t="e">
        <f>E2890/L2890</f>
        <v>#DIV/0!</v>
      </c>
      <c r="Q2890" t="str">
        <f>LEFT(N2890,FIND("/",N2890)-1)</f>
        <v>theater</v>
      </c>
      <c r="R2890" t="str">
        <f>RIGHT(N2890,LEN(N2890)-FIND("/",N2890))</f>
        <v>plays</v>
      </c>
      <c r="S2890" s="10">
        <f>(((J2890/60)/60)/24)+DATE(1970,1,1)</f>
        <v>41922.535185185188</v>
      </c>
      <c r="T2890" s="10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>
        <f>E2891/L2891</f>
        <v>81.571428571428569</v>
      </c>
      <c r="Q2891" t="str">
        <f>LEFT(N2891,FIND("/",N2891)-1)</f>
        <v>theater</v>
      </c>
      <c r="R2891" t="str">
        <f>RIGHT(N2891,LEN(N2891)-FIND("/",N2891))</f>
        <v>plays</v>
      </c>
      <c r="S2891" s="10">
        <f>(((J2891/60)/60)/24)+DATE(1970,1,1)</f>
        <v>41850.863252314812</v>
      </c>
      <c r="T2891" s="10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>
        <f>E2892/L2892</f>
        <v>7</v>
      </c>
      <c r="Q2892" t="str">
        <f>LEFT(N2892,FIND("/",N2892)-1)</f>
        <v>theater</v>
      </c>
      <c r="R2892" t="str">
        <f>RIGHT(N2892,LEN(N2892)-FIND("/",N2892))</f>
        <v>plays</v>
      </c>
      <c r="S2892" s="10">
        <f>(((J2892/60)/60)/24)+DATE(1970,1,1)</f>
        <v>41831.742962962962</v>
      </c>
      <c r="T2892" s="10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>
        <f>E2893/L2893</f>
        <v>27.3</v>
      </c>
      <c r="Q2893" t="str">
        <f>LEFT(N2893,FIND("/",N2893)-1)</f>
        <v>theater</v>
      </c>
      <c r="R2893" t="str">
        <f>RIGHT(N2893,LEN(N2893)-FIND("/",N2893))</f>
        <v>plays</v>
      </c>
      <c r="S2893" s="10">
        <f>(((J2893/60)/60)/24)+DATE(1970,1,1)</f>
        <v>42415.883425925931</v>
      </c>
      <c r="T2893" s="10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>
        <f>E2894/L2894</f>
        <v>29.411764705882351</v>
      </c>
      <c r="Q2894" t="str">
        <f>LEFT(N2894,FIND("/",N2894)-1)</f>
        <v>theater</v>
      </c>
      <c r="R2894" t="str">
        <f>RIGHT(N2894,LEN(N2894)-FIND("/",N2894))</f>
        <v>plays</v>
      </c>
      <c r="S2894" s="10">
        <f>(((J2894/60)/60)/24)+DATE(1970,1,1)</f>
        <v>41869.714166666665</v>
      </c>
      <c r="T2894" s="10">
        <f>(((I2894/60)/60)/24)+DATE(1970,1,1)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>
        <f>E2895/L2895</f>
        <v>12.5</v>
      </c>
      <c r="Q2895" t="str">
        <f>LEFT(N2895,FIND("/",N2895)-1)</f>
        <v>theater</v>
      </c>
      <c r="R2895" t="str">
        <f>RIGHT(N2895,LEN(N2895)-FIND("/",N2895))</f>
        <v>plays</v>
      </c>
      <c r="S2895" s="10">
        <f>(((J2895/60)/60)/24)+DATE(1970,1,1)</f>
        <v>41953.773090277777</v>
      </c>
      <c r="T2895" s="10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t="e">
        <f>E2896/L2896</f>
        <v>#DIV/0!</v>
      </c>
      <c r="Q2896" t="str">
        <f>LEFT(N2896,FIND("/",N2896)-1)</f>
        <v>theater</v>
      </c>
      <c r="R2896" t="str">
        <f>RIGHT(N2896,LEN(N2896)-FIND("/",N2896))</f>
        <v>plays</v>
      </c>
      <c r="S2896" s="10">
        <f>(((J2896/60)/60)/24)+DATE(1970,1,1)</f>
        <v>42037.986284722225</v>
      </c>
      <c r="T2896" s="10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>
        <f>E2897/L2897</f>
        <v>5.75</v>
      </c>
      <c r="Q2897" t="str">
        <f>LEFT(N2897,FIND("/",N2897)-1)</f>
        <v>theater</v>
      </c>
      <c r="R2897" t="str">
        <f>RIGHT(N2897,LEN(N2897)-FIND("/",N2897))</f>
        <v>plays</v>
      </c>
      <c r="S2897" s="10">
        <f>(((J2897/60)/60)/24)+DATE(1970,1,1)</f>
        <v>41811.555462962962</v>
      </c>
      <c r="T2897" s="10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>
        <f>E2898/L2898</f>
        <v>52.083333333333336</v>
      </c>
      <c r="Q2898" t="str">
        <f>LEFT(N2898,FIND("/",N2898)-1)</f>
        <v>theater</v>
      </c>
      <c r="R2898" t="str">
        <f>RIGHT(N2898,LEN(N2898)-FIND("/",N2898))</f>
        <v>plays</v>
      </c>
      <c r="S2898" s="10">
        <f>(((J2898/60)/60)/24)+DATE(1970,1,1)</f>
        <v>42701.908807870372</v>
      </c>
      <c r="T2898" s="10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>
        <f>E2899/L2899</f>
        <v>183.33333333333334</v>
      </c>
      <c r="Q2899" t="str">
        <f>LEFT(N2899,FIND("/",N2899)-1)</f>
        <v>theater</v>
      </c>
      <c r="R2899" t="str">
        <f>RIGHT(N2899,LEN(N2899)-FIND("/",N2899))</f>
        <v>plays</v>
      </c>
      <c r="S2899" s="10">
        <f>(((J2899/60)/60)/24)+DATE(1970,1,1)</f>
        <v>42258.646504629629</v>
      </c>
      <c r="T2899" s="10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>
        <f>E2900/L2900</f>
        <v>26.333333333333332</v>
      </c>
      <c r="Q2900" t="str">
        <f>LEFT(N2900,FIND("/",N2900)-1)</f>
        <v>theater</v>
      </c>
      <c r="R2900" t="str">
        <f>RIGHT(N2900,LEN(N2900)-FIND("/",N2900))</f>
        <v>plays</v>
      </c>
      <c r="S2900" s="10">
        <f>(((J2900/60)/60)/24)+DATE(1970,1,1)</f>
        <v>42278.664965277778</v>
      </c>
      <c r="T2900" s="10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t="e">
        <f>E2901/L2901</f>
        <v>#DIV/0!</v>
      </c>
      <c r="Q2901" t="str">
        <f>LEFT(N2901,FIND("/",N2901)-1)</f>
        <v>theater</v>
      </c>
      <c r="R2901" t="str">
        <f>RIGHT(N2901,LEN(N2901)-FIND("/",N2901))</f>
        <v>plays</v>
      </c>
      <c r="S2901" s="10">
        <f>(((J2901/60)/60)/24)+DATE(1970,1,1)</f>
        <v>42515.078217592592</v>
      </c>
      <c r="T2901" s="10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>
        <f>E2902/L2902</f>
        <v>486.42857142857144</v>
      </c>
      <c r="Q2902" t="str">
        <f>LEFT(N2902,FIND("/",N2902)-1)</f>
        <v>theater</v>
      </c>
      <c r="R2902" t="str">
        <f>RIGHT(N2902,LEN(N2902)-FIND("/",N2902))</f>
        <v>plays</v>
      </c>
      <c r="S2902" s="10">
        <f>(((J2902/60)/60)/24)+DATE(1970,1,1)</f>
        <v>41830.234166666669</v>
      </c>
      <c r="T2902" s="10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>
        <f>E2903/L2903</f>
        <v>3</v>
      </c>
      <c r="Q2903" t="str">
        <f>LEFT(N2903,FIND("/",N2903)-1)</f>
        <v>theater</v>
      </c>
      <c r="R2903" t="str">
        <f>RIGHT(N2903,LEN(N2903)-FIND("/",N2903))</f>
        <v>plays</v>
      </c>
      <c r="S2903" s="10">
        <f>(((J2903/60)/60)/24)+DATE(1970,1,1)</f>
        <v>41982.904386574075</v>
      </c>
      <c r="T2903" s="10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>
        <f>E2904/L2904</f>
        <v>25</v>
      </c>
      <c r="Q2904" t="str">
        <f>LEFT(N2904,FIND("/",N2904)-1)</f>
        <v>theater</v>
      </c>
      <c r="R2904" t="str">
        <f>RIGHT(N2904,LEN(N2904)-FIND("/",N2904))</f>
        <v>plays</v>
      </c>
      <c r="S2904" s="10">
        <f>(((J2904/60)/60)/24)+DATE(1970,1,1)</f>
        <v>42210.439768518518</v>
      </c>
      <c r="T2904" s="10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>
        <f>E2905/L2905</f>
        <v>9.75</v>
      </c>
      <c r="Q2905" t="str">
        <f>LEFT(N2905,FIND("/",N2905)-1)</f>
        <v>theater</v>
      </c>
      <c r="R2905" t="str">
        <f>RIGHT(N2905,LEN(N2905)-FIND("/",N2905))</f>
        <v>plays</v>
      </c>
      <c r="S2905" s="10">
        <f>(((J2905/60)/60)/24)+DATE(1970,1,1)</f>
        <v>42196.166874999995</v>
      </c>
      <c r="T2905" s="10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>
        <f>E2906/L2906</f>
        <v>18.75</v>
      </c>
      <c r="Q2906" t="str">
        <f>LEFT(N2906,FIND("/",N2906)-1)</f>
        <v>theater</v>
      </c>
      <c r="R2906" t="str">
        <f>RIGHT(N2906,LEN(N2906)-FIND("/",N2906))</f>
        <v>plays</v>
      </c>
      <c r="S2906" s="10">
        <f>(((J2906/60)/60)/24)+DATE(1970,1,1)</f>
        <v>41940.967951388891</v>
      </c>
      <c r="T2906" s="10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>
        <f>E2907/L2907</f>
        <v>36.588235294117645</v>
      </c>
      <c r="Q2907" t="str">
        <f>LEFT(N2907,FIND("/",N2907)-1)</f>
        <v>theater</v>
      </c>
      <c r="R2907" t="str">
        <f>RIGHT(N2907,LEN(N2907)-FIND("/",N2907))</f>
        <v>plays</v>
      </c>
      <c r="S2907" s="10">
        <f>(((J2907/60)/60)/24)+DATE(1970,1,1)</f>
        <v>42606.056863425925</v>
      </c>
      <c r="T2907" s="10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>
        <f>E2908/L2908</f>
        <v>80.714285714285708</v>
      </c>
      <c r="Q2908" t="str">
        <f>LEFT(N2908,FIND("/",N2908)-1)</f>
        <v>theater</v>
      </c>
      <c r="R2908" t="str">
        <f>RIGHT(N2908,LEN(N2908)-FIND("/",N2908))</f>
        <v>plays</v>
      </c>
      <c r="S2908" s="10">
        <f>(((J2908/60)/60)/24)+DATE(1970,1,1)</f>
        <v>42199.648912037039</v>
      </c>
      <c r="T2908" s="10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>
        <f>E2909/L2909</f>
        <v>1</v>
      </c>
      <c r="Q2909" t="str">
        <f>LEFT(N2909,FIND("/",N2909)-1)</f>
        <v>theater</v>
      </c>
      <c r="R2909" t="str">
        <f>RIGHT(N2909,LEN(N2909)-FIND("/",N2909))</f>
        <v>plays</v>
      </c>
      <c r="S2909" s="10">
        <f>(((J2909/60)/60)/24)+DATE(1970,1,1)</f>
        <v>42444.877743055549</v>
      </c>
      <c r="T2909" s="10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>
        <f>E2910/L2910</f>
        <v>52.8</v>
      </c>
      <c r="Q2910" t="str">
        <f>LEFT(N2910,FIND("/",N2910)-1)</f>
        <v>theater</v>
      </c>
      <c r="R2910" t="str">
        <f>RIGHT(N2910,LEN(N2910)-FIND("/",N2910))</f>
        <v>plays</v>
      </c>
      <c r="S2910" s="10">
        <f>(((J2910/60)/60)/24)+DATE(1970,1,1)</f>
        <v>42499.731701388882</v>
      </c>
      <c r="T2910" s="10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>
        <f>E2911/L2911</f>
        <v>20</v>
      </c>
      <c r="Q2911" t="str">
        <f>LEFT(N2911,FIND("/",N2911)-1)</f>
        <v>theater</v>
      </c>
      <c r="R2911" t="str">
        <f>RIGHT(N2911,LEN(N2911)-FIND("/",N2911))</f>
        <v>plays</v>
      </c>
      <c r="S2911" s="10">
        <f>(((J2911/60)/60)/24)+DATE(1970,1,1)</f>
        <v>41929.266215277778</v>
      </c>
      <c r="T2911" s="10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>
        <f>E2912/L2912</f>
        <v>1</v>
      </c>
      <c r="Q2912" t="str">
        <f>LEFT(N2912,FIND("/",N2912)-1)</f>
        <v>theater</v>
      </c>
      <c r="R2912" t="str">
        <f>RIGHT(N2912,LEN(N2912)-FIND("/",N2912))</f>
        <v>plays</v>
      </c>
      <c r="S2912" s="10">
        <f>(((J2912/60)/60)/24)+DATE(1970,1,1)</f>
        <v>42107.841284722221</v>
      </c>
      <c r="T2912" s="10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>
        <f>E2913/L2913</f>
        <v>46.928571428571431</v>
      </c>
      <c r="Q2913" t="str">
        <f>LEFT(N2913,FIND("/",N2913)-1)</f>
        <v>theater</v>
      </c>
      <c r="R2913" t="str">
        <f>RIGHT(N2913,LEN(N2913)-FIND("/",N2913))</f>
        <v>plays</v>
      </c>
      <c r="S2913" s="10">
        <f>(((J2913/60)/60)/24)+DATE(1970,1,1)</f>
        <v>42142.768819444449</v>
      </c>
      <c r="T2913" s="10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>
        <f>E2914/L2914</f>
        <v>78.07692307692308</v>
      </c>
      <c r="Q2914" t="str">
        <f>LEFT(N2914,FIND("/",N2914)-1)</f>
        <v>theater</v>
      </c>
      <c r="R2914" t="str">
        <f>RIGHT(N2914,LEN(N2914)-FIND("/",N2914))</f>
        <v>plays</v>
      </c>
      <c r="S2914" s="10">
        <f>(((J2914/60)/60)/24)+DATE(1970,1,1)</f>
        <v>42354.131643518514</v>
      </c>
      <c r="T2914" s="10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>
        <f>E2915/L2915</f>
        <v>1</v>
      </c>
      <c r="Q2915" t="str">
        <f>LEFT(N2915,FIND("/",N2915)-1)</f>
        <v>theater</v>
      </c>
      <c r="R2915" t="str">
        <f>RIGHT(N2915,LEN(N2915)-FIND("/",N2915))</f>
        <v>plays</v>
      </c>
      <c r="S2915" s="10">
        <f>(((J2915/60)/60)/24)+DATE(1970,1,1)</f>
        <v>41828.922905092593</v>
      </c>
      <c r="T2915" s="10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>
        <f>E2916/L2916</f>
        <v>1</v>
      </c>
      <c r="Q2916" t="str">
        <f>LEFT(N2916,FIND("/",N2916)-1)</f>
        <v>theater</v>
      </c>
      <c r="R2916" t="str">
        <f>RIGHT(N2916,LEN(N2916)-FIND("/",N2916))</f>
        <v>plays</v>
      </c>
      <c r="S2916" s="10">
        <f>(((J2916/60)/60)/24)+DATE(1970,1,1)</f>
        <v>42017.907337962963</v>
      </c>
      <c r="T2916" s="10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>
        <f>E2917/L2917</f>
        <v>203.66666666666666</v>
      </c>
      <c r="Q2917" t="str">
        <f>LEFT(N2917,FIND("/",N2917)-1)</f>
        <v>theater</v>
      </c>
      <c r="R2917" t="str">
        <f>RIGHT(N2917,LEN(N2917)-FIND("/",N2917))</f>
        <v>plays</v>
      </c>
      <c r="S2917" s="10">
        <f>(((J2917/60)/60)/24)+DATE(1970,1,1)</f>
        <v>42415.398032407407</v>
      </c>
      <c r="T2917" s="10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>
        <f>E2918/L2918</f>
        <v>20.714285714285715</v>
      </c>
      <c r="Q2918" t="str">
        <f>LEFT(N2918,FIND("/",N2918)-1)</f>
        <v>theater</v>
      </c>
      <c r="R2918" t="str">
        <f>RIGHT(N2918,LEN(N2918)-FIND("/",N2918))</f>
        <v>plays</v>
      </c>
      <c r="S2918" s="10">
        <f>(((J2918/60)/60)/24)+DATE(1970,1,1)</f>
        <v>41755.476724537039</v>
      </c>
      <c r="T2918" s="10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>
        <f>E2919/L2919</f>
        <v>48.555555555555557</v>
      </c>
      <c r="Q2919" t="str">
        <f>LEFT(N2919,FIND("/",N2919)-1)</f>
        <v>theater</v>
      </c>
      <c r="R2919" t="str">
        <f>RIGHT(N2919,LEN(N2919)-FIND("/",N2919))</f>
        <v>plays</v>
      </c>
      <c r="S2919" s="10">
        <f>(((J2919/60)/60)/24)+DATE(1970,1,1)</f>
        <v>42245.234340277777</v>
      </c>
      <c r="T2919" s="10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>
        <f>E2920/L2920</f>
        <v>68.099999999999994</v>
      </c>
      <c r="Q2920" t="str">
        <f>LEFT(N2920,FIND("/",N2920)-1)</f>
        <v>theater</v>
      </c>
      <c r="R2920" t="str">
        <f>RIGHT(N2920,LEN(N2920)-FIND("/",N2920))</f>
        <v>plays</v>
      </c>
      <c r="S2920" s="10">
        <f>(((J2920/60)/60)/24)+DATE(1970,1,1)</f>
        <v>42278.629710648151</v>
      </c>
      <c r="T2920" s="10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>
        <f>E2921/L2921</f>
        <v>8.5</v>
      </c>
      <c r="Q2921" t="str">
        <f>LEFT(N2921,FIND("/",N2921)-1)</f>
        <v>theater</v>
      </c>
      <c r="R2921" t="str">
        <f>RIGHT(N2921,LEN(N2921)-FIND("/",N2921))</f>
        <v>plays</v>
      </c>
      <c r="S2921" s="10">
        <f>(((J2921/60)/60)/24)+DATE(1970,1,1)</f>
        <v>41826.61954861111</v>
      </c>
      <c r="T2921" s="10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>
        <f>E2922/L2922</f>
        <v>51.615384615384613</v>
      </c>
      <c r="Q2922" t="str">
        <f>LEFT(N2922,FIND("/",N2922)-1)</f>
        <v>theater</v>
      </c>
      <c r="R2922" t="str">
        <f>RIGHT(N2922,LEN(N2922)-FIND("/",N2922))</f>
        <v>plays</v>
      </c>
      <c r="S2922" s="10">
        <f>(((J2922/60)/60)/24)+DATE(1970,1,1)</f>
        <v>42058.792476851857</v>
      </c>
      <c r="T2922" s="10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>
        <f>E2923/L2923</f>
        <v>43</v>
      </c>
      <c r="Q2923" t="str">
        <f>LEFT(N2923,FIND("/",N2923)-1)</f>
        <v>theater</v>
      </c>
      <c r="R2923" t="str">
        <f>RIGHT(N2923,LEN(N2923)-FIND("/",N2923))</f>
        <v>musical</v>
      </c>
      <c r="S2923" s="10">
        <f>(((J2923/60)/60)/24)+DATE(1970,1,1)</f>
        <v>41877.886620370373</v>
      </c>
      <c r="T2923" s="10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>
        <f>E2924/L2924</f>
        <v>83.333333333333329</v>
      </c>
      <c r="Q2924" t="str">
        <f>LEFT(N2924,FIND("/",N2924)-1)</f>
        <v>theater</v>
      </c>
      <c r="R2924" t="str">
        <f>RIGHT(N2924,LEN(N2924)-FIND("/",N2924))</f>
        <v>musical</v>
      </c>
      <c r="S2924" s="10">
        <f>(((J2924/60)/60)/24)+DATE(1970,1,1)</f>
        <v>42097.874155092592</v>
      </c>
      <c r="T2924" s="10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>
        <f>E2925/L2925</f>
        <v>30</v>
      </c>
      <c r="Q2925" t="str">
        <f>LEFT(N2925,FIND("/",N2925)-1)</f>
        <v>theater</v>
      </c>
      <c r="R2925" t="str">
        <f>RIGHT(N2925,LEN(N2925)-FIND("/",N2925))</f>
        <v>musical</v>
      </c>
      <c r="S2925" s="10">
        <f>(((J2925/60)/60)/24)+DATE(1970,1,1)</f>
        <v>42013.15253472222</v>
      </c>
      <c r="T2925" s="10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>
        <f>E2926/L2926</f>
        <v>175.51020408163265</v>
      </c>
      <c r="Q2926" t="str">
        <f>LEFT(N2926,FIND("/",N2926)-1)</f>
        <v>theater</v>
      </c>
      <c r="R2926" t="str">
        <f>RIGHT(N2926,LEN(N2926)-FIND("/",N2926))</f>
        <v>musical</v>
      </c>
      <c r="S2926" s="10">
        <f>(((J2926/60)/60)/24)+DATE(1970,1,1)</f>
        <v>42103.556828703702</v>
      </c>
      <c r="T2926" s="10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>
        <f>E2927/L2927</f>
        <v>231.66175879396985</v>
      </c>
      <c r="Q2927" t="str">
        <f>LEFT(N2927,FIND("/",N2927)-1)</f>
        <v>theater</v>
      </c>
      <c r="R2927" t="str">
        <f>RIGHT(N2927,LEN(N2927)-FIND("/",N2927))</f>
        <v>musical</v>
      </c>
      <c r="S2927" s="10">
        <f>(((J2927/60)/60)/24)+DATE(1970,1,1)</f>
        <v>41863.584120370368</v>
      </c>
      <c r="T2927" s="10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>
        <f>E2928/L2928</f>
        <v>75</v>
      </c>
      <c r="Q2928" t="str">
        <f>LEFT(N2928,FIND("/",N2928)-1)</f>
        <v>theater</v>
      </c>
      <c r="R2928" t="str">
        <f>RIGHT(N2928,LEN(N2928)-FIND("/",N2928))</f>
        <v>musical</v>
      </c>
      <c r="S2928" s="10">
        <f>(((J2928/60)/60)/24)+DATE(1970,1,1)</f>
        <v>42044.765960648147</v>
      </c>
      <c r="T2928" s="10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>
        <f>E2929/L2929</f>
        <v>112.14285714285714</v>
      </c>
      <c r="Q2929" t="str">
        <f>LEFT(N2929,FIND("/",N2929)-1)</f>
        <v>theater</v>
      </c>
      <c r="R2929" t="str">
        <f>RIGHT(N2929,LEN(N2929)-FIND("/",N2929))</f>
        <v>musical</v>
      </c>
      <c r="S2929" s="10">
        <f>(((J2929/60)/60)/24)+DATE(1970,1,1)</f>
        <v>41806.669317129628</v>
      </c>
      <c r="T2929" s="10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>
        <f>E2930/L2930</f>
        <v>41.666666666666664</v>
      </c>
      <c r="Q2930" t="str">
        <f>LEFT(N2930,FIND("/",N2930)-1)</f>
        <v>theater</v>
      </c>
      <c r="R2930" t="str">
        <f>RIGHT(N2930,LEN(N2930)-FIND("/",N2930))</f>
        <v>musical</v>
      </c>
      <c r="S2930" s="10">
        <f>(((J2930/60)/60)/24)+DATE(1970,1,1)</f>
        <v>42403.998217592598</v>
      </c>
      <c r="T2930" s="10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>
        <f>E2931/L2931</f>
        <v>255.17343750000001</v>
      </c>
      <c r="Q2931" t="str">
        <f>LEFT(N2931,FIND("/",N2931)-1)</f>
        <v>theater</v>
      </c>
      <c r="R2931" t="str">
        <f>RIGHT(N2931,LEN(N2931)-FIND("/",N2931))</f>
        <v>musical</v>
      </c>
      <c r="S2931" s="10">
        <f>(((J2931/60)/60)/24)+DATE(1970,1,1)</f>
        <v>41754.564328703702</v>
      </c>
      <c r="T2931" s="10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>
        <f>E2932/L2932</f>
        <v>162.7741935483871</v>
      </c>
      <c r="Q2932" t="str">
        <f>LEFT(N2932,FIND("/",N2932)-1)</f>
        <v>theater</v>
      </c>
      <c r="R2932" t="str">
        <f>RIGHT(N2932,LEN(N2932)-FIND("/",N2932))</f>
        <v>musical</v>
      </c>
      <c r="S2932" s="10">
        <f>(((J2932/60)/60)/24)+DATE(1970,1,1)</f>
        <v>42101.584074074075</v>
      </c>
      <c r="T2932" s="10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>
        <f>E2933/L2933</f>
        <v>88.333333333333329</v>
      </c>
      <c r="Q2933" t="str">
        <f>LEFT(N2933,FIND("/",N2933)-1)</f>
        <v>theater</v>
      </c>
      <c r="R2933" t="str">
        <f>RIGHT(N2933,LEN(N2933)-FIND("/",N2933))</f>
        <v>musical</v>
      </c>
      <c r="S2933" s="10">
        <f>(((J2933/60)/60)/24)+DATE(1970,1,1)</f>
        <v>41872.291238425925</v>
      </c>
      <c r="T2933" s="10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>
        <f>E2934/L2934</f>
        <v>85.736842105263165</v>
      </c>
      <c r="Q2934" t="str">
        <f>LEFT(N2934,FIND("/",N2934)-1)</f>
        <v>theater</v>
      </c>
      <c r="R2934" t="str">
        <f>RIGHT(N2934,LEN(N2934)-FIND("/",N2934))</f>
        <v>musical</v>
      </c>
      <c r="S2934" s="10">
        <f>(((J2934/60)/60)/24)+DATE(1970,1,1)</f>
        <v>42025.164780092593</v>
      </c>
      <c r="T2934" s="10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>
        <f>E2935/L2935</f>
        <v>47.574074074074076</v>
      </c>
      <c r="Q2935" t="str">
        <f>LEFT(N2935,FIND("/",N2935)-1)</f>
        <v>theater</v>
      </c>
      <c r="R2935" t="str">
        <f>RIGHT(N2935,LEN(N2935)-FIND("/",N2935))</f>
        <v>musical</v>
      </c>
      <c r="S2935" s="10">
        <f>(((J2935/60)/60)/24)+DATE(1970,1,1)</f>
        <v>42495.956631944442</v>
      </c>
      <c r="T2935" s="10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>
        <f>E2936/L2936</f>
        <v>72.972972972972968</v>
      </c>
      <c r="Q2936" t="str">
        <f>LEFT(N2936,FIND("/",N2936)-1)</f>
        <v>theater</v>
      </c>
      <c r="R2936" t="str">
        <f>RIGHT(N2936,LEN(N2936)-FIND("/",N2936))</f>
        <v>musical</v>
      </c>
      <c r="S2936" s="10">
        <f>(((J2936/60)/60)/24)+DATE(1970,1,1)</f>
        <v>41775.636157407411</v>
      </c>
      <c r="T2936" s="10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>
        <f>E2937/L2937</f>
        <v>90.538461538461533</v>
      </c>
      <c r="Q2937" t="str">
        <f>LEFT(N2937,FIND("/",N2937)-1)</f>
        <v>theater</v>
      </c>
      <c r="R2937" t="str">
        <f>RIGHT(N2937,LEN(N2937)-FIND("/",N2937))</f>
        <v>musical</v>
      </c>
      <c r="S2937" s="10">
        <f>(((J2937/60)/60)/24)+DATE(1970,1,1)</f>
        <v>42553.583425925928</v>
      </c>
      <c r="T2937" s="10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>
        <f>E2938/L2938</f>
        <v>37.647058823529413</v>
      </c>
      <c r="Q2938" t="str">
        <f>LEFT(N2938,FIND("/",N2938)-1)</f>
        <v>theater</v>
      </c>
      <c r="R2938" t="str">
        <f>RIGHT(N2938,LEN(N2938)-FIND("/",N2938))</f>
        <v>musical</v>
      </c>
      <c r="S2938" s="10">
        <f>(((J2938/60)/60)/24)+DATE(1970,1,1)</f>
        <v>41912.650729166664</v>
      </c>
      <c r="T2938" s="10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>
        <f>E2939/L2939</f>
        <v>36.363636363636367</v>
      </c>
      <c r="Q2939" t="str">
        <f>LEFT(N2939,FIND("/",N2939)-1)</f>
        <v>theater</v>
      </c>
      <c r="R2939" t="str">
        <f>RIGHT(N2939,LEN(N2939)-FIND("/",N2939))</f>
        <v>musical</v>
      </c>
      <c r="S2939" s="10">
        <f>(((J2939/60)/60)/24)+DATE(1970,1,1)</f>
        <v>41803.457326388889</v>
      </c>
      <c r="T2939" s="10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>
        <f>E2940/L2940</f>
        <v>126.71875</v>
      </c>
      <c r="Q2940" t="str">
        <f>LEFT(N2940,FIND("/",N2940)-1)</f>
        <v>theater</v>
      </c>
      <c r="R2940" t="str">
        <f>RIGHT(N2940,LEN(N2940)-FIND("/",N2940))</f>
        <v>musical</v>
      </c>
      <c r="S2940" s="10">
        <f>(((J2940/60)/60)/24)+DATE(1970,1,1)</f>
        <v>42004.703865740739</v>
      </c>
      <c r="T2940" s="10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>
        <f>E2941/L2941</f>
        <v>329.2</v>
      </c>
      <c r="Q2941" t="str">
        <f>LEFT(N2941,FIND("/",N2941)-1)</f>
        <v>theater</v>
      </c>
      <c r="R2941" t="str">
        <f>RIGHT(N2941,LEN(N2941)-FIND("/",N2941))</f>
        <v>musical</v>
      </c>
      <c r="S2941" s="10">
        <f>(((J2941/60)/60)/24)+DATE(1970,1,1)</f>
        <v>41845.809166666666</v>
      </c>
      <c r="T2941" s="10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>
        <f>E2942/L2942</f>
        <v>81.242424242424249</v>
      </c>
      <c r="Q2942" t="str">
        <f>LEFT(N2942,FIND("/",N2942)-1)</f>
        <v>theater</v>
      </c>
      <c r="R2942" t="str">
        <f>RIGHT(N2942,LEN(N2942)-FIND("/",N2942))</f>
        <v>musical</v>
      </c>
      <c r="S2942" s="10">
        <f>(((J2942/60)/60)/24)+DATE(1970,1,1)</f>
        <v>41982.773356481484</v>
      </c>
      <c r="T2942" s="10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>
        <f>E2943/L2943</f>
        <v>1</v>
      </c>
      <c r="Q2943" t="str">
        <f>LEFT(N2943,FIND("/",N2943)-1)</f>
        <v>theater</v>
      </c>
      <c r="R2943" t="str">
        <f>RIGHT(N2943,LEN(N2943)-FIND("/",N2943))</f>
        <v>spaces</v>
      </c>
      <c r="S2943" s="10">
        <f>(((J2943/60)/60)/24)+DATE(1970,1,1)</f>
        <v>42034.960127314815</v>
      </c>
      <c r="T2943" s="10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>
        <f>E2944/L2944</f>
        <v>202.22772277227722</v>
      </c>
      <c r="Q2944" t="str">
        <f>LEFT(N2944,FIND("/",N2944)-1)</f>
        <v>theater</v>
      </c>
      <c r="R2944" t="str">
        <f>RIGHT(N2944,LEN(N2944)-FIND("/",N2944))</f>
        <v>spaces</v>
      </c>
      <c r="S2944" s="10">
        <f>(((J2944/60)/60)/24)+DATE(1970,1,1)</f>
        <v>42334.803923611107</v>
      </c>
      <c r="T2944" s="10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t="e">
        <f>E2945/L2945</f>
        <v>#DIV/0!</v>
      </c>
      <c r="Q2945" t="str">
        <f>LEFT(N2945,FIND("/",N2945)-1)</f>
        <v>theater</v>
      </c>
      <c r="R2945" t="str">
        <f>RIGHT(N2945,LEN(N2945)-FIND("/",N2945))</f>
        <v>spaces</v>
      </c>
      <c r="S2945" s="10">
        <f>(((J2945/60)/60)/24)+DATE(1970,1,1)</f>
        <v>42077.129398148143</v>
      </c>
      <c r="T2945" s="10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>
        <f>E2946/L2946</f>
        <v>100</v>
      </c>
      <c r="Q2946" t="str">
        <f>LEFT(N2946,FIND("/",N2946)-1)</f>
        <v>theater</v>
      </c>
      <c r="R2946" t="str">
        <f>RIGHT(N2946,LEN(N2946)-FIND("/",N2946))</f>
        <v>spaces</v>
      </c>
      <c r="S2946" s="10">
        <f>(((J2946/60)/60)/24)+DATE(1970,1,1)</f>
        <v>42132.9143287037</v>
      </c>
      <c r="T2946" s="10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t="e">
        <f>E2947/L2947</f>
        <v>#DIV/0!</v>
      </c>
      <c r="Q2947" t="str">
        <f>LEFT(N2947,FIND("/",N2947)-1)</f>
        <v>theater</v>
      </c>
      <c r="R2947" t="str">
        <f>RIGHT(N2947,LEN(N2947)-FIND("/",N2947))</f>
        <v>spaces</v>
      </c>
      <c r="S2947" s="10">
        <f>(((J2947/60)/60)/24)+DATE(1970,1,1)</f>
        <v>42118.139583333337</v>
      </c>
      <c r="T2947" s="10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>
        <f>E2948/L2948</f>
        <v>1</v>
      </c>
      <c r="Q2948" t="str">
        <f>LEFT(N2948,FIND("/",N2948)-1)</f>
        <v>theater</v>
      </c>
      <c r="R2948" t="str">
        <f>RIGHT(N2948,LEN(N2948)-FIND("/",N2948))</f>
        <v>spaces</v>
      </c>
      <c r="S2948" s="10">
        <f>(((J2948/60)/60)/24)+DATE(1970,1,1)</f>
        <v>42567.531157407408</v>
      </c>
      <c r="T2948" s="10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>
        <f>E2949/L2949</f>
        <v>82.461538461538467</v>
      </c>
      <c r="Q2949" t="str">
        <f>LEFT(N2949,FIND("/",N2949)-1)</f>
        <v>theater</v>
      </c>
      <c r="R2949" t="str">
        <f>RIGHT(N2949,LEN(N2949)-FIND("/",N2949))</f>
        <v>spaces</v>
      </c>
      <c r="S2949" s="10">
        <f>(((J2949/60)/60)/24)+DATE(1970,1,1)</f>
        <v>42649.562118055561</v>
      </c>
      <c r="T2949" s="10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>
        <f>E2950/L2950</f>
        <v>2.6666666666666665</v>
      </c>
      <c r="Q2950" t="str">
        <f>LEFT(N2950,FIND("/",N2950)-1)</f>
        <v>theater</v>
      </c>
      <c r="R2950" t="str">
        <f>RIGHT(N2950,LEN(N2950)-FIND("/",N2950))</f>
        <v>spaces</v>
      </c>
      <c r="S2950" s="10">
        <f>(((J2950/60)/60)/24)+DATE(1970,1,1)</f>
        <v>42097.649224537032</v>
      </c>
      <c r="T2950" s="10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>
        <f>E2951/L2951</f>
        <v>12.5</v>
      </c>
      <c r="Q2951" t="str">
        <f>LEFT(N2951,FIND("/",N2951)-1)</f>
        <v>theater</v>
      </c>
      <c r="R2951" t="str">
        <f>RIGHT(N2951,LEN(N2951)-FIND("/",N2951))</f>
        <v>spaces</v>
      </c>
      <c r="S2951" s="10">
        <f>(((J2951/60)/60)/24)+DATE(1970,1,1)</f>
        <v>42297.823113425926</v>
      </c>
      <c r="T2951" s="10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t="e">
        <f>E2952/L2952</f>
        <v>#DIV/0!</v>
      </c>
      <c r="Q2952" t="str">
        <f>LEFT(N2952,FIND("/",N2952)-1)</f>
        <v>theater</v>
      </c>
      <c r="R2952" t="str">
        <f>RIGHT(N2952,LEN(N2952)-FIND("/",N2952))</f>
        <v>spaces</v>
      </c>
      <c r="S2952" s="10">
        <f>(((J2952/60)/60)/24)+DATE(1970,1,1)</f>
        <v>42362.36518518519</v>
      </c>
      <c r="T2952" s="10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>
        <f>E2953/L2953</f>
        <v>18.896551724137932</v>
      </c>
      <c r="Q2953" t="str">
        <f>LEFT(N2953,FIND("/",N2953)-1)</f>
        <v>theater</v>
      </c>
      <c r="R2953" t="str">
        <f>RIGHT(N2953,LEN(N2953)-FIND("/",N2953))</f>
        <v>spaces</v>
      </c>
      <c r="S2953" s="10">
        <f>(((J2953/60)/60)/24)+DATE(1970,1,1)</f>
        <v>41872.802928240737</v>
      </c>
      <c r="T2953" s="10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>
        <f>E2954/L2954</f>
        <v>200.625</v>
      </c>
      <c r="Q2954" t="str">
        <f>LEFT(N2954,FIND("/",N2954)-1)</f>
        <v>theater</v>
      </c>
      <c r="R2954" t="str">
        <f>RIGHT(N2954,LEN(N2954)-FIND("/",N2954))</f>
        <v>spaces</v>
      </c>
      <c r="S2954" s="10">
        <f>(((J2954/60)/60)/24)+DATE(1970,1,1)</f>
        <v>42628.690266203703</v>
      </c>
      <c r="T2954" s="10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>
        <f>E2955/L2955</f>
        <v>201.66666666666666</v>
      </c>
      <c r="Q2955" t="str">
        <f>LEFT(N2955,FIND("/",N2955)-1)</f>
        <v>theater</v>
      </c>
      <c r="R2955" t="str">
        <f>RIGHT(N2955,LEN(N2955)-FIND("/",N2955))</f>
        <v>spaces</v>
      </c>
      <c r="S2955" s="10">
        <f>(((J2955/60)/60)/24)+DATE(1970,1,1)</f>
        <v>42255.791909722218</v>
      </c>
      <c r="T2955" s="10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t="e">
        <f>E2956/L2956</f>
        <v>#DIV/0!</v>
      </c>
      <c r="Q2956" t="str">
        <f>LEFT(N2956,FIND("/",N2956)-1)</f>
        <v>theater</v>
      </c>
      <c r="R2956" t="str">
        <f>RIGHT(N2956,LEN(N2956)-FIND("/",N2956))</f>
        <v>spaces</v>
      </c>
      <c r="S2956" s="10">
        <f>(((J2956/60)/60)/24)+DATE(1970,1,1)</f>
        <v>42790.583368055552</v>
      </c>
      <c r="T2956" s="10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>
        <f>E2957/L2957</f>
        <v>65</v>
      </c>
      <c r="Q2957" t="str">
        <f>LEFT(N2957,FIND("/",N2957)-1)</f>
        <v>theater</v>
      </c>
      <c r="R2957" t="str">
        <f>RIGHT(N2957,LEN(N2957)-FIND("/",N2957))</f>
        <v>spaces</v>
      </c>
      <c r="S2957" s="10">
        <f>(((J2957/60)/60)/24)+DATE(1970,1,1)</f>
        <v>42141.741307870368</v>
      </c>
      <c r="T2957" s="10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>
        <f>E2958/L2958</f>
        <v>66.099999999999994</v>
      </c>
      <c r="Q2958" t="str">
        <f>LEFT(N2958,FIND("/",N2958)-1)</f>
        <v>theater</v>
      </c>
      <c r="R2958" t="str">
        <f>RIGHT(N2958,LEN(N2958)-FIND("/",N2958))</f>
        <v>spaces</v>
      </c>
      <c r="S2958" s="10">
        <f>(((J2958/60)/60)/24)+DATE(1970,1,1)</f>
        <v>42464.958912037036</v>
      </c>
      <c r="T2958" s="10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>
        <f>E2959/L2959</f>
        <v>93.333333333333329</v>
      </c>
      <c r="Q2959" t="str">
        <f>LEFT(N2959,FIND("/",N2959)-1)</f>
        <v>theater</v>
      </c>
      <c r="R2959" t="str">
        <f>RIGHT(N2959,LEN(N2959)-FIND("/",N2959))</f>
        <v>spaces</v>
      </c>
      <c r="S2959" s="10">
        <f>(((J2959/60)/60)/24)+DATE(1970,1,1)</f>
        <v>42031.011249999996</v>
      </c>
      <c r="T2959" s="10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t="e">
        <f>E2960/L2960</f>
        <v>#DIV/0!</v>
      </c>
      <c r="Q2960" t="str">
        <f>LEFT(N2960,FIND("/",N2960)-1)</f>
        <v>theater</v>
      </c>
      <c r="R2960" t="str">
        <f>RIGHT(N2960,LEN(N2960)-FIND("/",N2960))</f>
        <v>spaces</v>
      </c>
      <c r="S2960" s="10">
        <f>(((J2960/60)/60)/24)+DATE(1970,1,1)</f>
        <v>42438.779131944444</v>
      </c>
      <c r="T2960" s="10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t="e">
        <f>E2961/L2961</f>
        <v>#DIV/0!</v>
      </c>
      <c r="Q2961" t="str">
        <f>LEFT(N2961,FIND("/",N2961)-1)</f>
        <v>theater</v>
      </c>
      <c r="R2961" t="str">
        <f>RIGHT(N2961,LEN(N2961)-FIND("/",N2961))</f>
        <v>spaces</v>
      </c>
      <c r="S2961" s="10">
        <f>(((J2961/60)/60)/24)+DATE(1970,1,1)</f>
        <v>42498.008391203708</v>
      </c>
      <c r="T2961" s="10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t="e">
        <f>E2962/L2962</f>
        <v>#DIV/0!</v>
      </c>
      <c r="Q2962" t="str">
        <f>LEFT(N2962,FIND("/",N2962)-1)</f>
        <v>theater</v>
      </c>
      <c r="R2962" t="str">
        <f>RIGHT(N2962,LEN(N2962)-FIND("/",N2962))</f>
        <v>spaces</v>
      </c>
      <c r="S2962" s="10">
        <f>(((J2962/60)/60)/24)+DATE(1970,1,1)</f>
        <v>41863.757210648146</v>
      </c>
      <c r="T2962" s="10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>
        <f>E2963/L2963</f>
        <v>50.75</v>
      </c>
      <c r="Q2963" t="str">
        <f>LEFT(N2963,FIND("/",N2963)-1)</f>
        <v>theater</v>
      </c>
      <c r="R2963" t="str">
        <f>RIGHT(N2963,LEN(N2963)-FIND("/",N2963))</f>
        <v>plays</v>
      </c>
      <c r="S2963" s="10">
        <f>(((J2963/60)/60)/24)+DATE(1970,1,1)</f>
        <v>42061.212488425925</v>
      </c>
      <c r="T2963" s="10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>
        <f>E2964/L2964</f>
        <v>60.9</v>
      </c>
      <c r="Q2964" t="str">
        <f>LEFT(N2964,FIND("/",N2964)-1)</f>
        <v>theater</v>
      </c>
      <c r="R2964" t="str">
        <f>RIGHT(N2964,LEN(N2964)-FIND("/",N2964))</f>
        <v>plays</v>
      </c>
      <c r="S2964" s="10">
        <f>(((J2964/60)/60)/24)+DATE(1970,1,1)</f>
        <v>42036.24428240741</v>
      </c>
      <c r="T2964" s="10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>
        <f>E2965/L2965</f>
        <v>109.03061224489795</v>
      </c>
      <c r="Q2965" t="str">
        <f>LEFT(N2965,FIND("/",N2965)-1)</f>
        <v>theater</v>
      </c>
      <c r="R2965" t="str">
        <f>RIGHT(N2965,LEN(N2965)-FIND("/",N2965))</f>
        <v>plays</v>
      </c>
      <c r="S2965" s="10">
        <f>(((J2965/60)/60)/24)+DATE(1970,1,1)</f>
        <v>42157.470185185186</v>
      </c>
      <c r="T2965" s="10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>
        <f>E2966/L2966</f>
        <v>25.692295918367346</v>
      </c>
      <c r="Q2966" t="str">
        <f>LEFT(N2966,FIND("/",N2966)-1)</f>
        <v>theater</v>
      </c>
      <c r="R2966" t="str">
        <f>RIGHT(N2966,LEN(N2966)-FIND("/",N2966))</f>
        <v>plays</v>
      </c>
      <c r="S2966" s="10">
        <f>(((J2966/60)/60)/24)+DATE(1970,1,1)</f>
        <v>41827.909942129627</v>
      </c>
      <c r="T2966" s="10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>
        <f>E2967/L2967</f>
        <v>41.92307692307692</v>
      </c>
      <c r="Q2967" t="str">
        <f>LEFT(N2967,FIND("/",N2967)-1)</f>
        <v>theater</v>
      </c>
      <c r="R2967" t="str">
        <f>RIGHT(N2967,LEN(N2967)-FIND("/",N2967))</f>
        <v>plays</v>
      </c>
      <c r="S2967" s="10">
        <f>(((J2967/60)/60)/24)+DATE(1970,1,1)</f>
        <v>42162.729548611111</v>
      </c>
      <c r="T2967" s="10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>
        <f>E2968/L2968</f>
        <v>88.7734375</v>
      </c>
      <c r="Q2968" t="str">
        <f>LEFT(N2968,FIND("/",N2968)-1)</f>
        <v>theater</v>
      </c>
      <c r="R2968" t="str">
        <f>RIGHT(N2968,LEN(N2968)-FIND("/",N2968))</f>
        <v>plays</v>
      </c>
      <c r="S2968" s="10">
        <f>(((J2968/60)/60)/24)+DATE(1970,1,1)</f>
        <v>42233.738564814819</v>
      </c>
      <c r="T2968" s="10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>
        <f>E2969/L2969</f>
        <v>80.225352112676063</v>
      </c>
      <c r="Q2969" t="str">
        <f>LEFT(N2969,FIND("/",N2969)-1)</f>
        <v>theater</v>
      </c>
      <c r="R2969" t="str">
        <f>RIGHT(N2969,LEN(N2969)-FIND("/",N2969))</f>
        <v>plays</v>
      </c>
      <c r="S2969" s="10">
        <f>(((J2969/60)/60)/24)+DATE(1970,1,1)</f>
        <v>42042.197824074072</v>
      </c>
      <c r="T2969" s="10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>
        <f>E2970/L2970</f>
        <v>78.936170212765958</v>
      </c>
      <c r="Q2970" t="str">
        <f>LEFT(N2970,FIND("/",N2970)-1)</f>
        <v>theater</v>
      </c>
      <c r="R2970" t="str">
        <f>RIGHT(N2970,LEN(N2970)-FIND("/",N2970))</f>
        <v>plays</v>
      </c>
      <c r="S2970" s="10">
        <f>(((J2970/60)/60)/24)+DATE(1970,1,1)</f>
        <v>42585.523842592593</v>
      </c>
      <c r="T2970" s="10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>
        <f>E2971/L2971</f>
        <v>95.588235294117652</v>
      </c>
      <c r="Q2971" t="str">
        <f>LEFT(N2971,FIND("/",N2971)-1)</f>
        <v>theater</v>
      </c>
      <c r="R2971" t="str">
        <f>RIGHT(N2971,LEN(N2971)-FIND("/",N2971))</f>
        <v>plays</v>
      </c>
      <c r="S2971" s="10">
        <f>(((J2971/60)/60)/24)+DATE(1970,1,1)</f>
        <v>42097.786493055552</v>
      </c>
      <c r="T2971" s="10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>
        <f>E2972/L2972</f>
        <v>69.890109890109883</v>
      </c>
      <c r="Q2972" t="str">
        <f>LEFT(N2972,FIND("/",N2972)-1)</f>
        <v>theater</v>
      </c>
      <c r="R2972" t="str">
        <f>RIGHT(N2972,LEN(N2972)-FIND("/",N2972))</f>
        <v>plays</v>
      </c>
      <c r="S2972" s="10">
        <f>(((J2972/60)/60)/24)+DATE(1970,1,1)</f>
        <v>41808.669571759259</v>
      </c>
      <c r="T2972" s="10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>
        <f>E2973/L2973</f>
        <v>74.534883720930239</v>
      </c>
      <c r="Q2973" t="str">
        <f>LEFT(N2973,FIND("/",N2973)-1)</f>
        <v>theater</v>
      </c>
      <c r="R2973" t="str">
        <f>RIGHT(N2973,LEN(N2973)-FIND("/",N2973))</f>
        <v>plays</v>
      </c>
      <c r="S2973" s="10">
        <f>(((J2973/60)/60)/24)+DATE(1970,1,1)</f>
        <v>41852.658310185187</v>
      </c>
      <c r="T2973" s="10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>
        <f>E2974/L2974</f>
        <v>123.94117647058823</v>
      </c>
      <c r="Q2974" t="str">
        <f>LEFT(N2974,FIND("/",N2974)-1)</f>
        <v>theater</v>
      </c>
      <c r="R2974" t="str">
        <f>RIGHT(N2974,LEN(N2974)-FIND("/",N2974))</f>
        <v>plays</v>
      </c>
      <c r="S2974" s="10">
        <f>(((J2974/60)/60)/24)+DATE(1970,1,1)</f>
        <v>42694.110185185185</v>
      </c>
      <c r="T2974" s="10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>
        <f>E2975/L2975</f>
        <v>264.84848484848487</v>
      </c>
      <c r="Q2975" t="str">
        <f>LEFT(N2975,FIND("/",N2975)-1)</f>
        <v>theater</v>
      </c>
      <c r="R2975" t="str">
        <f>RIGHT(N2975,LEN(N2975)-FIND("/",N2975))</f>
        <v>plays</v>
      </c>
      <c r="S2975" s="10">
        <f>(((J2975/60)/60)/24)+DATE(1970,1,1)</f>
        <v>42341.818379629629</v>
      </c>
      <c r="T2975" s="10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>
        <f>E2976/L2976</f>
        <v>58.620689655172413</v>
      </c>
      <c r="Q2976" t="str">
        <f>LEFT(N2976,FIND("/",N2976)-1)</f>
        <v>theater</v>
      </c>
      <c r="R2976" t="str">
        <f>RIGHT(N2976,LEN(N2976)-FIND("/",N2976))</f>
        <v>plays</v>
      </c>
      <c r="S2976" s="10">
        <f>(((J2976/60)/60)/24)+DATE(1970,1,1)</f>
        <v>41880.061006944445</v>
      </c>
      <c r="T2976" s="10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>
        <f>E2977/L2977</f>
        <v>70.884955752212392</v>
      </c>
      <c r="Q2977" t="str">
        <f>LEFT(N2977,FIND("/",N2977)-1)</f>
        <v>theater</v>
      </c>
      <c r="R2977" t="str">
        <f>RIGHT(N2977,LEN(N2977)-FIND("/",N2977))</f>
        <v>plays</v>
      </c>
      <c r="S2977" s="10">
        <f>(((J2977/60)/60)/24)+DATE(1970,1,1)</f>
        <v>41941.683865740742</v>
      </c>
      <c r="T2977" s="10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>
        <f>E2978/L2978</f>
        <v>8.5714285714285712</v>
      </c>
      <c r="Q2978" t="str">
        <f>LEFT(N2978,FIND("/",N2978)-1)</f>
        <v>theater</v>
      </c>
      <c r="R2978" t="str">
        <f>RIGHT(N2978,LEN(N2978)-FIND("/",N2978))</f>
        <v>plays</v>
      </c>
      <c r="S2978" s="10">
        <f>(((J2978/60)/60)/24)+DATE(1970,1,1)</f>
        <v>42425.730671296296</v>
      </c>
      <c r="T2978" s="10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>
        <f>E2979/L2979</f>
        <v>113.56666666666666</v>
      </c>
      <c r="Q2979" t="str">
        <f>LEFT(N2979,FIND("/",N2979)-1)</f>
        <v>theater</v>
      </c>
      <c r="R2979" t="str">
        <f>RIGHT(N2979,LEN(N2979)-FIND("/",N2979))</f>
        <v>plays</v>
      </c>
      <c r="S2979" s="10">
        <f>(((J2979/60)/60)/24)+DATE(1970,1,1)</f>
        <v>42026.88118055556</v>
      </c>
      <c r="T2979" s="10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>
        <f>E2980/L2980</f>
        <v>60.6875</v>
      </c>
      <c r="Q2980" t="str">
        <f>LEFT(N2980,FIND("/",N2980)-1)</f>
        <v>theater</v>
      </c>
      <c r="R2980" t="str">
        <f>RIGHT(N2980,LEN(N2980)-FIND("/",N2980))</f>
        <v>plays</v>
      </c>
      <c r="S2980" s="10">
        <f>(((J2980/60)/60)/24)+DATE(1970,1,1)</f>
        <v>41922.640590277777</v>
      </c>
      <c r="T2980" s="10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>
        <f>E2981/L2981</f>
        <v>110.21739130434783</v>
      </c>
      <c r="Q2981" t="str">
        <f>LEFT(N2981,FIND("/",N2981)-1)</f>
        <v>theater</v>
      </c>
      <c r="R2981" t="str">
        <f>RIGHT(N2981,LEN(N2981)-FIND("/",N2981))</f>
        <v>plays</v>
      </c>
      <c r="S2981" s="10">
        <f>(((J2981/60)/60)/24)+DATE(1970,1,1)</f>
        <v>41993.824340277773</v>
      </c>
      <c r="T2981" s="10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>
        <f>E2982/L2982</f>
        <v>136.45833333333334</v>
      </c>
      <c r="Q2982" t="str">
        <f>LEFT(N2982,FIND("/",N2982)-1)</f>
        <v>theater</v>
      </c>
      <c r="R2982" t="str">
        <f>RIGHT(N2982,LEN(N2982)-FIND("/",N2982))</f>
        <v>plays</v>
      </c>
      <c r="S2982" s="10">
        <f>(((J2982/60)/60)/24)+DATE(1970,1,1)</f>
        <v>42219.915856481486</v>
      </c>
      <c r="T2982" s="10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>
        <f>E2983/L2983</f>
        <v>53.164948453608247</v>
      </c>
      <c r="Q2983" t="str">
        <f>LEFT(N2983,FIND("/",N2983)-1)</f>
        <v>theater</v>
      </c>
      <c r="R2983" t="str">
        <f>RIGHT(N2983,LEN(N2983)-FIND("/",N2983))</f>
        <v>spaces</v>
      </c>
      <c r="S2983" s="10">
        <f>(((J2983/60)/60)/24)+DATE(1970,1,1)</f>
        <v>42225.559675925921</v>
      </c>
      <c r="T2983" s="10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>
        <f>E2984/L2984</f>
        <v>86.491525423728817</v>
      </c>
      <c r="Q2984" t="str">
        <f>LEFT(N2984,FIND("/",N2984)-1)</f>
        <v>theater</v>
      </c>
      <c r="R2984" t="str">
        <f>RIGHT(N2984,LEN(N2984)-FIND("/",N2984))</f>
        <v>spaces</v>
      </c>
      <c r="S2984" s="10">
        <f>(((J2984/60)/60)/24)+DATE(1970,1,1)</f>
        <v>42381.686840277776</v>
      </c>
      <c r="T2984" s="10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>
        <f>E2985/L2985</f>
        <v>155.23827397260274</v>
      </c>
      <c r="Q2985" t="str">
        <f>LEFT(N2985,FIND("/",N2985)-1)</f>
        <v>theater</v>
      </c>
      <c r="R2985" t="str">
        <f>RIGHT(N2985,LEN(N2985)-FIND("/",N2985))</f>
        <v>spaces</v>
      </c>
      <c r="S2985" s="10">
        <f>(((J2985/60)/60)/24)+DATE(1970,1,1)</f>
        <v>41894.632361111115</v>
      </c>
      <c r="T2985" s="10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>
        <f>E2986/L2986</f>
        <v>115.08256880733946</v>
      </c>
      <c r="Q2986" t="str">
        <f>LEFT(N2986,FIND("/",N2986)-1)</f>
        <v>theater</v>
      </c>
      <c r="R2986" t="str">
        <f>RIGHT(N2986,LEN(N2986)-FIND("/",N2986))</f>
        <v>spaces</v>
      </c>
      <c r="S2986" s="10">
        <f>(((J2986/60)/60)/24)+DATE(1970,1,1)</f>
        <v>42576.278715277775</v>
      </c>
      <c r="T2986" s="10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>
        <f>E2987/L2987</f>
        <v>109.5945945945946</v>
      </c>
      <c r="Q2987" t="str">
        <f>LEFT(N2987,FIND("/",N2987)-1)</f>
        <v>theater</v>
      </c>
      <c r="R2987" t="str">
        <f>RIGHT(N2987,LEN(N2987)-FIND("/",N2987))</f>
        <v>spaces</v>
      </c>
      <c r="S2987" s="10">
        <f>(((J2987/60)/60)/24)+DATE(1970,1,1)</f>
        <v>42654.973703703698</v>
      </c>
      <c r="T2987" s="10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>
        <f>E2988/L2988</f>
        <v>45.214285714285715</v>
      </c>
      <c r="Q2988" t="str">
        <f>LEFT(N2988,FIND("/",N2988)-1)</f>
        <v>theater</v>
      </c>
      <c r="R2988" t="str">
        <f>RIGHT(N2988,LEN(N2988)-FIND("/",N2988))</f>
        <v>spaces</v>
      </c>
      <c r="S2988" s="10">
        <f>(((J2988/60)/60)/24)+DATE(1970,1,1)</f>
        <v>42431.500069444446</v>
      </c>
      <c r="T2988" s="10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>
        <f>E2989/L2989</f>
        <v>104.15169811320754</v>
      </c>
      <c r="Q2989" t="str">
        <f>LEFT(N2989,FIND("/",N2989)-1)</f>
        <v>theater</v>
      </c>
      <c r="R2989" t="str">
        <f>RIGHT(N2989,LEN(N2989)-FIND("/",N2989))</f>
        <v>spaces</v>
      </c>
      <c r="S2989" s="10">
        <f>(((J2989/60)/60)/24)+DATE(1970,1,1)</f>
        <v>42627.307303240741</v>
      </c>
      <c r="T2989" s="10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>
        <f>E2990/L2990</f>
        <v>35.714285714285715</v>
      </c>
      <c r="Q2990" t="str">
        <f>LEFT(N2990,FIND("/",N2990)-1)</f>
        <v>theater</v>
      </c>
      <c r="R2990" t="str">
        <f>RIGHT(N2990,LEN(N2990)-FIND("/",N2990))</f>
        <v>spaces</v>
      </c>
      <c r="S2990" s="10">
        <f>(((J2990/60)/60)/24)+DATE(1970,1,1)</f>
        <v>42511.362048611118</v>
      </c>
      <c r="T2990" s="10">
        <f>(((I2990/60)/60)/24)+DATE(1970,1,1)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>
        <f>E2991/L2991</f>
        <v>96.997252747252745</v>
      </c>
      <c r="Q2991" t="str">
        <f>LEFT(N2991,FIND("/",N2991)-1)</f>
        <v>theater</v>
      </c>
      <c r="R2991" t="str">
        <f>RIGHT(N2991,LEN(N2991)-FIND("/",N2991))</f>
        <v>spaces</v>
      </c>
      <c r="S2991" s="10">
        <f>(((J2991/60)/60)/24)+DATE(1970,1,1)</f>
        <v>42337.02039351852</v>
      </c>
      <c r="T2991" s="10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>
        <f>E2992/L2992</f>
        <v>370.37037037037038</v>
      </c>
      <c r="Q2992" t="str">
        <f>LEFT(N2992,FIND("/",N2992)-1)</f>
        <v>theater</v>
      </c>
      <c r="R2992" t="str">
        <f>RIGHT(N2992,LEN(N2992)-FIND("/",N2992))</f>
        <v>spaces</v>
      </c>
      <c r="S2992" s="10">
        <f>(((J2992/60)/60)/24)+DATE(1970,1,1)</f>
        <v>42341.57430555555</v>
      </c>
      <c r="T2992" s="10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>
        <f>E2993/L2993</f>
        <v>94.408602150537632</v>
      </c>
      <c r="Q2993" t="str">
        <f>LEFT(N2993,FIND("/",N2993)-1)</f>
        <v>theater</v>
      </c>
      <c r="R2993" t="str">
        <f>RIGHT(N2993,LEN(N2993)-FIND("/",N2993))</f>
        <v>spaces</v>
      </c>
      <c r="S2993" s="10">
        <f>(((J2993/60)/60)/24)+DATE(1970,1,1)</f>
        <v>42740.837152777778</v>
      </c>
      <c r="T2993" s="10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>
        <f>E2994/L2994</f>
        <v>48.984375</v>
      </c>
      <c r="Q2994" t="str">
        <f>LEFT(N2994,FIND("/",N2994)-1)</f>
        <v>theater</v>
      </c>
      <c r="R2994" t="str">
        <f>RIGHT(N2994,LEN(N2994)-FIND("/",N2994))</f>
        <v>spaces</v>
      </c>
      <c r="S2994" s="10">
        <f>(((J2994/60)/60)/24)+DATE(1970,1,1)</f>
        <v>42622.767476851848</v>
      </c>
      <c r="T2994" s="10">
        <f>(((I2994/60)/60)/24)+DATE(1970,1,1)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>
        <f>E2995/L2995</f>
        <v>45.590909090909093</v>
      </c>
      <c r="Q2995" t="str">
        <f>LEFT(N2995,FIND("/",N2995)-1)</f>
        <v>theater</v>
      </c>
      <c r="R2995" t="str">
        <f>RIGHT(N2995,LEN(N2995)-FIND("/",N2995))</f>
        <v>spaces</v>
      </c>
      <c r="S2995" s="10">
        <f>(((J2995/60)/60)/24)+DATE(1970,1,1)</f>
        <v>42390.838738425926</v>
      </c>
      <c r="T2995" s="10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>
        <f>E2996/L2996</f>
        <v>23.275254237288134</v>
      </c>
      <c r="Q2996" t="str">
        <f>LEFT(N2996,FIND("/",N2996)-1)</f>
        <v>theater</v>
      </c>
      <c r="R2996" t="str">
        <f>RIGHT(N2996,LEN(N2996)-FIND("/",N2996))</f>
        <v>spaces</v>
      </c>
      <c r="S2996" s="10">
        <f>(((J2996/60)/60)/24)+DATE(1970,1,1)</f>
        <v>41885.478842592594</v>
      </c>
      <c r="T2996" s="10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>
        <f>E2997/L2997</f>
        <v>63.2289156626506</v>
      </c>
      <c r="Q2997" t="str">
        <f>LEFT(N2997,FIND("/",N2997)-1)</f>
        <v>theater</v>
      </c>
      <c r="R2997" t="str">
        <f>RIGHT(N2997,LEN(N2997)-FIND("/",N2997))</f>
        <v>spaces</v>
      </c>
      <c r="S2997" s="10">
        <f>(((J2997/60)/60)/24)+DATE(1970,1,1)</f>
        <v>42724.665173611109</v>
      </c>
      <c r="T2997" s="10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>
        <f>E2998/L2998</f>
        <v>153.5204081632653</v>
      </c>
      <c r="Q2998" t="str">
        <f>LEFT(N2998,FIND("/",N2998)-1)</f>
        <v>theater</v>
      </c>
      <c r="R2998" t="str">
        <f>RIGHT(N2998,LEN(N2998)-FIND("/",N2998))</f>
        <v>spaces</v>
      </c>
      <c r="S2998" s="10">
        <f>(((J2998/60)/60)/24)+DATE(1970,1,1)</f>
        <v>42090.912500000006</v>
      </c>
      <c r="T2998" s="10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>
        <f>E2999/L2999</f>
        <v>90.2</v>
      </c>
      <c r="Q2999" t="str">
        <f>LEFT(N2999,FIND("/",N2999)-1)</f>
        <v>theater</v>
      </c>
      <c r="R2999" t="str">
        <f>RIGHT(N2999,LEN(N2999)-FIND("/",N2999))</f>
        <v>spaces</v>
      </c>
      <c r="S2999" s="10">
        <f>(((J2999/60)/60)/24)+DATE(1970,1,1)</f>
        <v>42775.733715277776</v>
      </c>
      <c r="T2999" s="10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>
        <f>E3000/L3000</f>
        <v>118.97113163972287</v>
      </c>
      <c r="Q3000" t="str">
        <f>LEFT(N3000,FIND("/",N3000)-1)</f>
        <v>theater</v>
      </c>
      <c r="R3000" t="str">
        <f>RIGHT(N3000,LEN(N3000)-FIND("/",N3000))</f>
        <v>spaces</v>
      </c>
      <c r="S3000" s="10">
        <f>(((J3000/60)/60)/24)+DATE(1970,1,1)</f>
        <v>41778.193622685183</v>
      </c>
      <c r="T3000" s="10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>
        <f>E3001/L3001</f>
        <v>80.25</v>
      </c>
      <c r="Q3001" t="str">
        <f>LEFT(N3001,FIND("/",N3001)-1)</f>
        <v>theater</v>
      </c>
      <c r="R3001" t="str">
        <f>RIGHT(N3001,LEN(N3001)-FIND("/",N3001))</f>
        <v>spaces</v>
      </c>
      <c r="S3001" s="10">
        <f>(((J3001/60)/60)/24)+DATE(1970,1,1)</f>
        <v>42780.740277777775</v>
      </c>
      <c r="T3001" s="10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>
        <f>E3002/L3002</f>
        <v>62.5</v>
      </c>
      <c r="Q3002" t="str">
        <f>LEFT(N3002,FIND("/",N3002)-1)</f>
        <v>theater</v>
      </c>
      <c r="R3002" t="str">
        <f>RIGHT(N3002,LEN(N3002)-FIND("/",N3002))</f>
        <v>spaces</v>
      </c>
      <c r="S3002" s="10">
        <f>(((J3002/60)/60)/24)+DATE(1970,1,1)</f>
        <v>42752.827199074076</v>
      </c>
      <c r="T3002" s="10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>
        <f>E3003/L3003</f>
        <v>131.37719999999999</v>
      </c>
      <c r="Q3003" t="str">
        <f>LEFT(N3003,FIND("/",N3003)-1)</f>
        <v>theater</v>
      </c>
      <c r="R3003" t="str">
        <f>RIGHT(N3003,LEN(N3003)-FIND("/",N3003))</f>
        <v>spaces</v>
      </c>
      <c r="S3003" s="10">
        <f>(((J3003/60)/60)/24)+DATE(1970,1,1)</f>
        <v>42534.895625000005</v>
      </c>
      <c r="T3003" s="10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>
        <f>E3004/L3004</f>
        <v>73.032980769230775</v>
      </c>
      <c r="Q3004" t="str">
        <f>LEFT(N3004,FIND("/",N3004)-1)</f>
        <v>theater</v>
      </c>
      <c r="R3004" t="str">
        <f>RIGHT(N3004,LEN(N3004)-FIND("/",N3004))</f>
        <v>spaces</v>
      </c>
      <c r="S3004" s="10">
        <f>(((J3004/60)/60)/24)+DATE(1970,1,1)</f>
        <v>41239.83625</v>
      </c>
      <c r="T3004" s="10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>
        <f>E3005/L3005</f>
        <v>178.52941176470588</v>
      </c>
      <c r="Q3005" t="str">
        <f>LEFT(N3005,FIND("/",N3005)-1)</f>
        <v>theater</v>
      </c>
      <c r="R3005" t="str">
        <f>RIGHT(N3005,LEN(N3005)-FIND("/",N3005))</f>
        <v>spaces</v>
      </c>
      <c r="S3005" s="10">
        <f>(((J3005/60)/60)/24)+DATE(1970,1,1)</f>
        <v>42398.849259259259</v>
      </c>
      <c r="T3005" s="10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>
        <f>E3006/L3006</f>
        <v>162.90974729241879</v>
      </c>
      <c r="Q3006" t="str">
        <f>LEFT(N3006,FIND("/",N3006)-1)</f>
        <v>theater</v>
      </c>
      <c r="R3006" t="str">
        <f>RIGHT(N3006,LEN(N3006)-FIND("/",N3006))</f>
        <v>spaces</v>
      </c>
      <c r="S3006" s="10">
        <f>(((J3006/60)/60)/24)+DATE(1970,1,1)</f>
        <v>41928.881064814814</v>
      </c>
      <c r="T3006" s="10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>
        <f>E3007/L3007</f>
        <v>108.24237288135593</v>
      </c>
      <c r="Q3007" t="str">
        <f>LEFT(N3007,FIND("/",N3007)-1)</f>
        <v>theater</v>
      </c>
      <c r="R3007" t="str">
        <f>RIGHT(N3007,LEN(N3007)-FIND("/",N3007))</f>
        <v>spaces</v>
      </c>
      <c r="S3007" s="10">
        <f>(((J3007/60)/60)/24)+DATE(1970,1,1)</f>
        <v>41888.674826388888</v>
      </c>
      <c r="T3007" s="10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>
        <f>E3008/L3008</f>
        <v>88.865979381443296</v>
      </c>
      <c r="Q3008" t="str">
        <f>LEFT(N3008,FIND("/",N3008)-1)</f>
        <v>theater</v>
      </c>
      <c r="R3008" t="str">
        <f>RIGHT(N3008,LEN(N3008)-FIND("/",N3008))</f>
        <v>spaces</v>
      </c>
      <c r="S3008" s="10">
        <f>(((J3008/60)/60)/24)+DATE(1970,1,1)</f>
        <v>41957.756840277783</v>
      </c>
      <c r="T3008" s="10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>
        <f>E3009/L3009</f>
        <v>54</v>
      </c>
      <c r="Q3009" t="str">
        <f>LEFT(N3009,FIND("/",N3009)-1)</f>
        <v>theater</v>
      </c>
      <c r="R3009" t="str">
        <f>RIGHT(N3009,LEN(N3009)-FIND("/",N3009))</f>
        <v>spaces</v>
      </c>
      <c r="S3009" s="10">
        <f>(((J3009/60)/60)/24)+DATE(1970,1,1)</f>
        <v>42098.216238425928</v>
      </c>
      <c r="T3009" s="10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>
        <f>E3010/L3010</f>
        <v>116.73076923076923</v>
      </c>
      <c r="Q3010" t="str">
        <f>LEFT(N3010,FIND("/",N3010)-1)</f>
        <v>theater</v>
      </c>
      <c r="R3010" t="str">
        <f>RIGHT(N3010,LEN(N3010)-FIND("/",N3010))</f>
        <v>spaces</v>
      </c>
      <c r="S3010" s="10">
        <f>(((J3010/60)/60)/24)+DATE(1970,1,1)</f>
        <v>42360.212025462963</v>
      </c>
      <c r="T3010" s="10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>
        <f>E3011/L3011</f>
        <v>233.8984375</v>
      </c>
      <c r="Q3011" t="str">
        <f>LEFT(N3011,FIND("/",N3011)-1)</f>
        <v>theater</v>
      </c>
      <c r="R3011" t="str">
        <f>RIGHT(N3011,LEN(N3011)-FIND("/",N3011))</f>
        <v>spaces</v>
      </c>
      <c r="S3011" s="10">
        <f>(((J3011/60)/60)/24)+DATE(1970,1,1)</f>
        <v>41939.569907407407</v>
      </c>
      <c r="T3011" s="10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>
        <f>E3012/L3012</f>
        <v>158</v>
      </c>
      <c r="Q3012" t="str">
        <f>LEFT(N3012,FIND("/",N3012)-1)</f>
        <v>theater</v>
      </c>
      <c r="R3012" t="str">
        <f>RIGHT(N3012,LEN(N3012)-FIND("/",N3012))</f>
        <v>spaces</v>
      </c>
      <c r="S3012" s="10">
        <f>(((J3012/60)/60)/24)+DATE(1970,1,1)</f>
        <v>41996.832395833335</v>
      </c>
      <c r="T3012" s="10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>
        <f>E3013/L3013</f>
        <v>14.84</v>
      </c>
      <c r="Q3013" t="str">
        <f>LEFT(N3013,FIND("/",N3013)-1)</f>
        <v>theater</v>
      </c>
      <c r="R3013" t="str">
        <f>RIGHT(N3013,LEN(N3013)-FIND("/",N3013))</f>
        <v>spaces</v>
      </c>
      <c r="S3013" s="10">
        <f>(((J3013/60)/60)/24)+DATE(1970,1,1)</f>
        <v>42334.468935185185</v>
      </c>
      <c r="T3013" s="10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>
        <f>E3014/L3014</f>
        <v>85.181818181818187</v>
      </c>
      <c r="Q3014" t="str">
        <f>LEFT(N3014,FIND("/",N3014)-1)</f>
        <v>theater</v>
      </c>
      <c r="R3014" t="str">
        <f>RIGHT(N3014,LEN(N3014)-FIND("/",N3014))</f>
        <v>spaces</v>
      </c>
      <c r="S3014" s="10">
        <f>(((J3014/60)/60)/24)+DATE(1970,1,1)</f>
        <v>42024.702893518523</v>
      </c>
      <c r="T3014" s="10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>
        <f>E3015/L3015</f>
        <v>146.69158878504672</v>
      </c>
      <c r="Q3015" t="str">
        <f>LEFT(N3015,FIND("/",N3015)-1)</f>
        <v>theater</v>
      </c>
      <c r="R3015" t="str">
        <f>RIGHT(N3015,LEN(N3015)-FIND("/",N3015))</f>
        <v>spaces</v>
      </c>
      <c r="S3015" s="10">
        <f>(((J3015/60)/60)/24)+DATE(1970,1,1)</f>
        <v>42146.836215277777</v>
      </c>
      <c r="T3015" s="10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>
        <f>E3016/L3016</f>
        <v>50.764811490125673</v>
      </c>
      <c r="Q3016" t="str">
        <f>LEFT(N3016,FIND("/",N3016)-1)</f>
        <v>theater</v>
      </c>
      <c r="R3016" t="str">
        <f>RIGHT(N3016,LEN(N3016)-FIND("/",N3016))</f>
        <v>spaces</v>
      </c>
      <c r="S3016" s="10">
        <f>(((J3016/60)/60)/24)+DATE(1970,1,1)</f>
        <v>41920.123611111114</v>
      </c>
      <c r="T3016" s="10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>
        <f>E3017/L3017</f>
        <v>87.7</v>
      </c>
      <c r="Q3017" t="str">
        <f>LEFT(N3017,FIND("/",N3017)-1)</f>
        <v>theater</v>
      </c>
      <c r="R3017" t="str">
        <f>RIGHT(N3017,LEN(N3017)-FIND("/",N3017))</f>
        <v>spaces</v>
      </c>
      <c r="S3017" s="10">
        <f>(((J3017/60)/60)/24)+DATE(1970,1,1)</f>
        <v>41785.72729166667</v>
      </c>
      <c r="T3017" s="10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>
        <f>E3018/L3018</f>
        <v>242.27777777777777</v>
      </c>
      <c r="Q3018" t="str">
        <f>LEFT(N3018,FIND("/",N3018)-1)</f>
        <v>theater</v>
      </c>
      <c r="R3018" t="str">
        <f>RIGHT(N3018,LEN(N3018)-FIND("/",N3018))</f>
        <v>spaces</v>
      </c>
      <c r="S3018" s="10">
        <f>(((J3018/60)/60)/24)+DATE(1970,1,1)</f>
        <v>41778.548055555555</v>
      </c>
      <c r="T3018" s="10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>
        <f>E3019/L3019</f>
        <v>146.44654088050314</v>
      </c>
      <c r="Q3019" t="str">
        <f>LEFT(N3019,FIND("/",N3019)-1)</f>
        <v>theater</v>
      </c>
      <c r="R3019" t="str">
        <f>RIGHT(N3019,LEN(N3019)-FIND("/",N3019))</f>
        <v>spaces</v>
      </c>
      <c r="S3019" s="10">
        <f>(((J3019/60)/60)/24)+DATE(1970,1,1)</f>
        <v>41841.850034722222</v>
      </c>
      <c r="T3019" s="10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>
        <f>E3020/L3020</f>
        <v>103.17073170731707</v>
      </c>
      <c r="Q3020" t="str">
        <f>LEFT(N3020,FIND("/",N3020)-1)</f>
        <v>theater</v>
      </c>
      <c r="R3020" t="str">
        <f>RIGHT(N3020,LEN(N3020)-FIND("/",N3020))</f>
        <v>spaces</v>
      </c>
      <c r="S3020" s="10">
        <f>(((J3020/60)/60)/24)+DATE(1970,1,1)</f>
        <v>42163.29833333334</v>
      </c>
      <c r="T3020" s="10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>
        <f>E3021/L3021</f>
        <v>80.464601769911511</v>
      </c>
      <c r="Q3021" t="str">
        <f>LEFT(N3021,FIND("/",N3021)-1)</f>
        <v>theater</v>
      </c>
      <c r="R3021" t="str">
        <f>RIGHT(N3021,LEN(N3021)-FIND("/",N3021))</f>
        <v>spaces</v>
      </c>
      <c r="S3021" s="10">
        <f>(((J3021/60)/60)/24)+DATE(1970,1,1)</f>
        <v>41758.833564814813</v>
      </c>
      <c r="T3021" s="10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>
        <f>E3022/L3022</f>
        <v>234.66666666666666</v>
      </c>
      <c r="Q3022" t="str">
        <f>LEFT(N3022,FIND("/",N3022)-1)</f>
        <v>theater</v>
      </c>
      <c r="R3022" t="str">
        <f>RIGHT(N3022,LEN(N3022)-FIND("/",N3022))</f>
        <v>spaces</v>
      </c>
      <c r="S3022" s="10">
        <f>(((J3022/60)/60)/24)+DATE(1970,1,1)</f>
        <v>42170.846446759257</v>
      </c>
      <c r="T3022" s="10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>
        <f>E3023/L3023</f>
        <v>50.689320388349515</v>
      </c>
      <c r="Q3023" t="str">
        <f>LEFT(N3023,FIND("/",N3023)-1)</f>
        <v>theater</v>
      </c>
      <c r="R3023" t="str">
        <f>RIGHT(N3023,LEN(N3023)-FIND("/",N3023))</f>
        <v>spaces</v>
      </c>
      <c r="S3023" s="10">
        <f>(((J3023/60)/60)/24)+DATE(1970,1,1)</f>
        <v>42660.618854166663</v>
      </c>
      <c r="T3023" s="10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>
        <f>E3024/L3024</f>
        <v>162.70967741935485</v>
      </c>
      <c r="Q3024" t="str">
        <f>LEFT(N3024,FIND("/",N3024)-1)</f>
        <v>theater</v>
      </c>
      <c r="R3024" t="str">
        <f>RIGHT(N3024,LEN(N3024)-FIND("/",N3024))</f>
        <v>spaces</v>
      </c>
      <c r="S3024" s="10">
        <f>(((J3024/60)/60)/24)+DATE(1970,1,1)</f>
        <v>42564.95380787037</v>
      </c>
      <c r="T3024" s="10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>
        <f>E3025/L3025</f>
        <v>120.16666666666667</v>
      </c>
      <c r="Q3025" t="str">
        <f>LEFT(N3025,FIND("/",N3025)-1)</f>
        <v>theater</v>
      </c>
      <c r="R3025" t="str">
        <f>RIGHT(N3025,LEN(N3025)-FIND("/",N3025))</f>
        <v>spaces</v>
      </c>
      <c r="S3025" s="10">
        <f>(((J3025/60)/60)/24)+DATE(1970,1,1)</f>
        <v>42121.675763888896</v>
      </c>
      <c r="T3025" s="10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>
        <f>E3026/L3026</f>
        <v>67.697802197802204</v>
      </c>
      <c r="Q3026" t="str">
        <f>LEFT(N3026,FIND("/",N3026)-1)</f>
        <v>theater</v>
      </c>
      <c r="R3026" t="str">
        <f>RIGHT(N3026,LEN(N3026)-FIND("/",N3026))</f>
        <v>spaces</v>
      </c>
      <c r="S3026" s="10">
        <f>(((J3026/60)/60)/24)+DATE(1970,1,1)</f>
        <v>41158.993923611109</v>
      </c>
      <c r="T3026" s="10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>
        <f>E3027/L3027</f>
        <v>52.103448275862071</v>
      </c>
      <c r="Q3027" t="str">
        <f>LEFT(N3027,FIND("/",N3027)-1)</f>
        <v>theater</v>
      </c>
      <c r="R3027" t="str">
        <f>RIGHT(N3027,LEN(N3027)-FIND("/",N3027))</f>
        <v>spaces</v>
      </c>
      <c r="S3027" s="10">
        <f>(((J3027/60)/60)/24)+DATE(1970,1,1)</f>
        <v>41761.509409722225</v>
      </c>
      <c r="T3027" s="10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>
        <f>E3028/L3028</f>
        <v>51.6</v>
      </c>
      <c r="Q3028" t="str">
        <f>LEFT(N3028,FIND("/",N3028)-1)</f>
        <v>theater</v>
      </c>
      <c r="R3028" t="str">
        <f>RIGHT(N3028,LEN(N3028)-FIND("/",N3028))</f>
        <v>spaces</v>
      </c>
      <c r="S3028" s="10">
        <f>(((J3028/60)/60)/24)+DATE(1970,1,1)</f>
        <v>42783.459398148145</v>
      </c>
      <c r="T3028" s="10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>
        <f>E3029/L3029</f>
        <v>164.3</v>
      </c>
      <c r="Q3029" t="str">
        <f>LEFT(N3029,FIND("/",N3029)-1)</f>
        <v>theater</v>
      </c>
      <c r="R3029" t="str">
        <f>RIGHT(N3029,LEN(N3029)-FIND("/",N3029))</f>
        <v>spaces</v>
      </c>
      <c r="S3029" s="10">
        <f>(((J3029/60)/60)/24)+DATE(1970,1,1)</f>
        <v>42053.704293981486</v>
      </c>
      <c r="T3029" s="10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>
        <f>E3030/L3030</f>
        <v>84.858585858585855</v>
      </c>
      <c r="Q3030" t="str">
        <f>LEFT(N3030,FIND("/",N3030)-1)</f>
        <v>theater</v>
      </c>
      <c r="R3030" t="str">
        <f>RIGHT(N3030,LEN(N3030)-FIND("/",N3030))</f>
        <v>spaces</v>
      </c>
      <c r="S3030" s="10">
        <f>(((J3030/60)/60)/24)+DATE(1970,1,1)</f>
        <v>42567.264178240745</v>
      </c>
      <c r="T3030" s="10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>
        <f>E3031/L3031</f>
        <v>94.548850574712645</v>
      </c>
      <c r="Q3031" t="str">
        <f>LEFT(N3031,FIND("/",N3031)-1)</f>
        <v>theater</v>
      </c>
      <c r="R3031" t="str">
        <f>RIGHT(N3031,LEN(N3031)-FIND("/",N3031))</f>
        <v>spaces</v>
      </c>
      <c r="S3031" s="10">
        <f>(((J3031/60)/60)/24)+DATE(1970,1,1)</f>
        <v>41932.708877314813</v>
      </c>
      <c r="T3031" s="10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>
        <f>E3032/L3032</f>
        <v>45.536585365853661</v>
      </c>
      <c r="Q3032" t="str">
        <f>LEFT(N3032,FIND("/",N3032)-1)</f>
        <v>theater</v>
      </c>
      <c r="R3032" t="str">
        <f>RIGHT(N3032,LEN(N3032)-FIND("/",N3032))</f>
        <v>spaces</v>
      </c>
      <c r="S3032" s="10">
        <f>(((J3032/60)/60)/24)+DATE(1970,1,1)</f>
        <v>42233.747349537036</v>
      </c>
      <c r="T3032" s="10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>
        <f>E3033/L3033</f>
        <v>51.724137931034484</v>
      </c>
      <c r="Q3033" t="str">
        <f>LEFT(N3033,FIND("/",N3033)-1)</f>
        <v>theater</v>
      </c>
      <c r="R3033" t="str">
        <f>RIGHT(N3033,LEN(N3033)-FIND("/",N3033))</f>
        <v>spaces</v>
      </c>
      <c r="S3033" s="10">
        <f>(((J3033/60)/60)/24)+DATE(1970,1,1)</f>
        <v>42597.882488425923</v>
      </c>
      <c r="T3033" s="10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>
        <f>E3034/L3034</f>
        <v>50.88</v>
      </c>
      <c r="Q3034" t="str">
        <f>LEFT(N3034,FIND("/",N3034)-1)</f>
        <v>theater</v>
      </c>
      <c r="R3034" t="str">
        <f>RIGHT(N3034,LEN(N3034)-FIND("/",N3034))</f>
        <v>spaces</v>
      </c>
      <c r="S3034" s="10">
        <f>(((J3034/60)/60)/24)+DATE(1970,1,1)</f>
        <v>42228.044664351852</v>
      </c>
      <c r="T3034" s="10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>
        <f>E3035/L3035</f>
        <v>191.13043478260869</v>
      </c>
      <c r="Q3035" t="str">
        <f>LEFT(N3035,FIND("/",N3035)-1)</f>
        <v>theater</v>
      </c>
      <c r="R3035" t="str">
        <f>RIGHT(N3035,LEN(N3035)-FIND("/",N3035))</f>
        <v>spaces</v>
      </c>
      <c r="S3035" s="10">
        <f>(((J3035/60)/60)/24)+DATE(1970,1,1)</f>
        <v>42570.110243055555</v>
      </c>
      <c r="T3035" s="10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>
        <f>E3036/L3036</f>
        <v>89.314285714285717</v>
      </c>
      <c r="Q3036" t="str">
        <f>LEFT(N3036,FIND("/",N3036)-1)</f>
        <v>theater</v>
      </c>
      <c r="R3036" t="str">
        <f>RIGHT(N3036,LEN(N3036)-FIND("/",N3036))</f>
        <v>spaces</v>
      </c>
      <c r="S3036" s="10">
        <f>(((J3036/60)/60)/24)+DATE(1970,1,1)</f>
        <v>42644.535358796296</v>
      </c>
      <c r="T3036" s="10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>
        <f>E3037/L3037</f>
        <v>88.588631921824103</v>
      </c>
      <c r="Q3037" t="str">
        <f>LEFT(N3037,FIND("/",N3037)-1)</f>
        <v>theater</v>
      </c>
      <c r="R3037" t="str">
        <f>RIGHT(N3037,LEN(N3037)-FIND("/",N3037))</f>
        <v>spaces</v>
      </c>
      <c r="S3037" s="10">
        <f>(((J3037/60)/60)/24)+DATE(1970,1,1)</f>
        <v>41368.560289351852</v>
      </c>
      <c r="T3037" s="10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>
        <f>E3038/L3038</f>
        <v>96.300911854103347</v>
      </c>
      <c r="Q3038" t="str">
        <f>LEFT(N3038,FIND("/",N3038)-1)</f>
        <v>theater</v>
      </c>
      <c r="R3038" t="str">
        <f>RIGHT(N3038,LEN(N3038)-FIND("/",N3038))</f>
        <v>spaces</v>
      </c>
      <c r="S3038" s="10">
        <f>(((J3038/60)/60)/24)+DATE(1970,1,1)</f>
        <v>41466.785231481481</v>
      </c>
      <c r="T3038" s="10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>
        <f>E3039/L3039</f>
        <v>33.3125</v>
      </c>
      <c r="Q3039" t="str">
        <f>LEFT(N3039,FIND("/",N3039)-1)</f>
        <v>theater</v>
      </c>
      <c r="R3039" t="str">
        <f>RIGHT(N3039,LEN(N3039)-FIND("/",N3039))</f>
        <v>spaces</v>
      </c>
      <c r="S3039" s="10">
        <f>(((J3039/60)/60)/24)+DATE(1970,1,1)</f>
        <v>40378.893206018518</v>
      </c>
      <c r="T3039" s="10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>
        <f>E3040/L3040</f>
        <v>37.222222222222221</v>
      </c>
      <c r="Q3040" t="str">
        <f>LEFT(N3040,FIND("/",N3040)-1)</f>
        <v>theater</v>
      </c>
      <c r="R3040" t="str">
        <f>RIGHT(N3040,LEN(N3040)-FIND("/",N3040))</f>
        <v>spaces</v>
      </c>
      <c r="S3040" s="10">
        <f>(((J3040/60)/60)/24)+DATE(1970,1,1)</f>
        <v>42373.252280092594</v>
      </c>
      <c r="T3040" s="10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>
        <f>E3041/L3041</f>
        <v>92.130423728813554</v>
      </c>
      <c r="Q3041" t="str">
        <f>LEFT(N3041,FIND("/",N3041)-1)</f>
        <v>theater</v>
      </c>
      <c r="R3041" t="str">
        <f>RIGHT(N3041,LEN(N3041)-FIND("/",N3041))</f>
        <v>spaces</v>
      </c>
      <c r="S3041" s="10">
        <f>(((J3041/60)/60)/24)+DATE(1970,1,1)</f>
        <v>41610.794421296298</v>
      </c>
      <c r="T3041" s="10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>
        <f>E3042/L3042</f>
        <v>76.785714285714292</v>
      </c>
      <c r="Q3042" t="str">
        <f>LEFT(N3042,FIND("/",N3042)-1)</f>
        <v>theater</v>
      </c>
      <c r="R3042" t="str">
        <f>RIGHT(N3042,LEN(N3042)-FIND("/",N3042))</f>
        <v>spaces</v>
      </c>
      <c r="S3042" s="10">
        <f>(((J3042/60)/60)/24)+DATE(1970,1,1)</f>
        <v>42177.791909722218</v>
      </c>
      <c r="T3042" s="10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>
        <f>E3043/L3043</f>
        <v>96.526315789473685</v>
      </c>
      <c r="Q3043" t="str">
        <f>LEFT(N3043,FIND("/",N3043)-1)</f>
        <v>theater</v>
      </c>
      <c r="R3043" t="str">
        <f>RIGHT(N3043,LEN(N3043)-FIND("/",N3043))</f>
        <v>spaces</v>
      </c>
      <c r="S3043" s="10">
        <f>(((J3043/60)/60)/24)+DATE(1970,1,1)</f>
        <v>42359.868611111116</v>
      </c>
      <c r="T3043" s="10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>
        <f>E3044/L3044</f>
        <v>51.891891891891895</v>
      </c>
      <c r="Q3044" t="str">
        <f>LEFT(N3044,FIND("/",N3044)-1)</f>
        <v>theater</v>
      </c>
      <c r="R3044" t="str">
        <f>RIGHT(N3044,LEN(N3044)-FIND("/",N3044))</f>
        <v>spaces</v>
      </c>
      <c r="S3044" s="10">
        <f>(((J3044/60)/60)/24)+DATE(1970,1,1)</f>
        <v>42253.688043981485</v>
      </c>
      <c r="T3044" s="10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>
        <f>E3045/L3045</f>
        <v>128.9140625</v>
      </c>
      <c r="Q3045" t="str">
        <f>LEFT(N3045,FIND("/",N3045)-1)</f>
        <v>theater</v>
      </c>
      <c r="R3045" t="str">
        <f>RIGHT(N3045,LEN(N3045)-FIND("/",N3045))</f>
        <v>spaces</v>
      </c>
      <c r="S3045" s="10">
        <f>(((J3045/60)/60)/24)+DATE(1970,1,1)</f>
        <v>42083.070590277777</v>
      </c>
      <c r="T3045" s="10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>
        <f>E3046/L3046</f>
        <v>84.108974358974365</v>
      </c>
      <c r="Q3046" t="str">
        <f>LEFT(N3046,FIND("/",N3046)-1)</f>
        <v>theater</v>
      </c>
      <c r="R3046" t="str">
        <f>RIGHT(N3046,LEN(N3046)-FIND("/",N3046))</f>
        <v>spaces</v>
      </c>
      <c r="S3046" s="10">
        <f>(((J3046/60)/60)/24)+DATE(1970,1,1)</f>
        <v>42387.7268287037</v>
      </c>
      <c r="T3046" s="10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>
        <f>E3047/L3047</f>
        <v>82.941562500000003</v>
      </c>
      <c r="Q3047" t="str">
        <f>LEFT(N3047,FIND("/",N3047)-1)</f>
        <v>theater</v>
      </c>
      <c r="R3047" t="str">
        <f>RIGHT(N3047,LEN(N3047)-FIND("/",N3047))</f>
        <v>spaces</v>
      </c>
      <c r="S3047" s="10">
        <f>(((J3047/60)/60)/24)+DATE(1970,1,1)</f>
        <v>41843.155729166669</v>
      </c>
      <c r="T3047" s="10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>
        <f>E3048/L3048</f>
        <v>259.94827586206895</v>
      </c>
      <c r="Q3048" t="str">
        <f>LEFT(N3048,FIND("/",N3048)-1)</f>
        <v>theater</v>
      </c>
      <c r="R3048" t="str">
        <f>RIGHT(N3048,LEN(N3048)-FIND("/",N3048))</f>
        <v>spaces</v>
      </c>
      <c r="S3048" s="10">
        <f>(((J3048/60)/60)/24)+DATE(1970,1,1)</f>
        <v>41862.803078703706</v>
      </c>
      <c r="T3048" s="10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>
        <f>E3049/L3049</f>
        <v>37.25</v>
      </c>
      <c r="Q3049" t="str">
        <f>LEFT(N3049,FIND("/",N3049)-1)</f>
        <v>theater</v>
      </c>
      <c r="R3049" t="str">
        <f>RIGHT(N3049,LEN(N3049)-FIND("/",N3049))</f>
        <v>spaces</v>
      </c>
      <c r="S3049" s="10">
        <f>(((J3049/60)/60)/24)+DATE(1970,1,1)</f>
        <v>42443.989050925928</v>
      </c>
      <c r="T3049" s="10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>
        <f>E3050/L3050</f>
        <v>177.02127659574469</v>
      </c>
      <c r="Q3050" t="str">
        <f>LEFT(N3050,FIND("/",N3050)-1)</f>
        <v>theater</v>
      </c>
      <c r="R3050" t="str">
        <f>RIGHT(N3050,LEN(N3050)-FIND("/",N3050))</f>
        <v>spaces</v>
      </c>
      <c r="S3050" s="10">
        <f>(((J3050/60)/60)/24)+DATE(1970,1,1)</f>
        <v>41975.901180555549</v>
      </c>
      <c r="T3050" s="10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>
        <f>E3051/L3051</f>
        <v>74.074074074074076</v>
      </c>
      <c r="Q3051" t="str">
        <f>LEFT(N3051,FIND("/",N3051)-1)</f>
        <v>theater</v>
      </c>
      <c r="R3051" t="str">
        <f>RIGHT(N3051,LEN(N3051)-FIND("/",N3051))</f>
        <v>spaces</v>
      </c>
      <c r="S3051" s="10">
        <f>(((J3051/60)/60)/24)+DATE(1970,1,1)</f>
        <v>42139.014525462961</v>
      </c>
      <c r="T3051" s="10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>
        <f>E3052/L3052</f>
        <v>70.666666666666671</v>
      </c>
      <c r="Q3052" t="str">
        <f>LEFT(N3052,FIND("/",N3052)-1)</f>
        <v>theater</v>
      </c>
      <c r="R3052" t="str">
        <f>RIGHT(N3052,LEN(N3052)-FIND("/",N3052))</f>
        <v>spaces</v>
      </c>
      <c r="S3052" s="10">
        <f>(((J3052/60)/60)/24)+DATE(1970,1,1)</f>
        <v>42465.16851851852</v>
      </c>
      <c r="T3052" s="10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>
        <f>E3053/L3053</f>
        <v>23.62857142857143</v>
      </c>
      <c r="Q3053" t="str">
        <f>LEFT(N3053,FIND("/",N3053)-1)</f>
        <v>theater</v>
      </c>
      <c r="R3053" t="str">
        <f>RIGHT(N3053,LEN(N3053)-FIND("/",N3053))</f>
        <v>spaces</v>
      </c>
      <c r="S3053" s="10">
        <f>(((J3053/60)/60)/24)+DATE(1970,1,1)</f>
        <v>42744.416030092587</v>
      </c>
      <c r="T3053" s="10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>
        <f>E3054/L3054</f>
        <v>37.5</v>
      </c>
      <c r="Q3054" t="str">
        <f>LEFT(N3054,FIND("/",N3054)-1)</f>
        <v>theater</v>
      </c>
      <c r="R3054" t="str">
        <f>RIGHT(N3054,LEN(N3054)-FIND("/",N3054))</f>
        <v>spaces</v>
      </c>
      <c r="S3054" s="10">
        <f>(((J3054/60)/60)/24)+DATE(1970,1,1)</f>
        <v>42122.670069444444</v>
      </c>
      <c r="T3054" s="10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>
        <f>E3055/L3055</f>
        <v>13.333333333333334</v>
      </c>
      <c r="Q3055" t="str">
        <f>LEFT(N3055,FIND("/",N3055)-1)</f>
        <v>theater</v>
      </c>
      <c r="R3055" t="str">
        <f>RIGHT(N3055,LEN(N3055)-FIND("/",N3055))</f>
        <v>spaces</v>
      </c>
      <c r="S3055" s="10">
        <f>(((J3055/60)/60)/24)+DATE(1970,1,1)</f>
        <v>41862.761724537035</v>
      </c>
      <c r="T3055" s="10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t="e">
        <f>E3056/L3056</f>
        <v>#DIV/0!</v>
      </c>
      <c r="Q3056" t="str">
        <f>LEFT(N3056,FIND("/",N3056)-1)</f>
        <v>theater</v>
      </c>
      <c r="R3056" t="str">
        <f>RIGHT(N3056,LEN(N3056)-FIND("/",N3056))</f>
        <v>spaces</v>
      </c>
      <c r="S3056" s="10">
        <f>(((J3056/60)/60)/24)+DATE(1970,1,1)</f>
        <v>42027.832800925928</v>
      </c>
      <c r="T3056" s="10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>
        <f>E3057/L3057</f>
        <v>1</v>
      </c>
      <c r="Q3057" t="str">
        <f>LEFT(N3057,FIND("/",N3057)-1)</f>
        <v>theater</v>
      </c>
      <c r="R3057" t="str">
        <f>RIGHT(N3057,LEN(N3057)-FIND("/",N3057))</f>
        <v>spaces</v>
      </c>
      <c r="S3057" s="10">
        <f>(((J3057/60)/60)/24)+DATE(1970,1,1)</f>
        <v>41953.95821759259</v>
      </c>
      <c r="T3057" s="10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t="e">
        <f>E3058/L3058</f>
        <v>#DIV/0!</v>
      </c>
      <c r="Q3058" t="str">
        <f>LEFT(N3058,FIND("/",N3058)-1)</f>
        <v>theater</v>
      </c>
      <c r="R3058" t="str">
        <f>RIGHT(N3058,LEN(N3058)-FIND("/",N3058))</f>
        <v>spaces</v>
      </c>
      <c r="S3058" s="10">
        <f>(((J3058/60)/60)/24)+DATE(1970,1,1)</f>
        <v>41851.636388888888</v>
      </c>
      <c r="T3058" s="10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t="e">
        <f>E3059/L3059</f>
        <v>#DIV/0!</v>
      </c>
      <c r="Q3059" t="str">
        <f>LEFT(N3059,FIND("/",N3059)-1)</f>
        <v>theater</v>
      </c>
      <c r="R3059" t="str">
        <f>RIGHT(N3059,LEN(N3059)-FIND("/",N3059))</f>
        <v>spaces</v>
      </c>
      <c r="S3059" s="10">
        <f>(((J3059/60)/60)/24)+DATE(1970,1,1)</f>
        <v>42433.650590277779</v>
      </c>
      <c r="T3059" s="10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>
        <f>E3060/L3060</f>
        <v>1</v>
      </c>
      <c r="Q3060" t="str">
        <f>LEFT(N3060,FIND("/",N3060)-1)</f>
        <v>theater</v>
      </c>
      <c r="R3060" t="str">
        <f>RIGHT(N3060,LEN(N3060)-FIND("/",N3060))</f>
        <v>spaces</v>
      </c>
      <c r="S3060" s="10">
        <f>(((J3060/60)/60)/24)+DATE(1970,1,1)</f>
        <v>42460.374305555553</v>
      </c>
      <c r="T3060" s="10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>
        <f>E3061/L3061</f>
        <v>41</v>
      </c>
      <c r="Q3061" t="str">
        <f>LEFT(N3061,FIND("/",N3061)-1)</f>
        <v>theater</v>
      </c>
      <c r="R3061" t="str">
        <f>RIGHT(N3061,LEN(N3061)-FIND("/",N3061))</f>
        <v>spaces</v>
      </c>
      <c r="S3061" s="10">
        <f>(((J3061/60)/60)/24)+DATE(1970,1,1)</f>
        <v>41829.935717592591</v>
      </c>
      <c r="T3061" s="10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>
        <f>E3062/L3062</f>
        <v>55.833333333333336</v>
      </c>
      <c r="Q3062" t="str">
        <f>LEFT(N3062,FIND("/",N3062)-1)</f>
        <v>theater</v>
      </c>
      <c r="R3062" t="str">
        <f>RIGHT(N3062,LEN(N3062)-FIND("/",N3062))</f>
        <v>spaces</v>
      </c>
      <c r="S3062" s="10">
        <f>(((J3062/60)/60)/24)+DATE(1970,1,1)</f>
        <v>42245.274699074071</v>
      </c>
      <c r="T3062" s="10">
        <f>(((I3062/60)/60)/24)+DATE(1970,1,1)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t="e">
        <f>E3063/L3063</f>
        <v>#DIV/0!</v>
      </c>
      <c r="Q3063" t="str">
        <f>LEFT(N3063,FIND("/",N3063)-1)</f>
        <v>theater</v>
      </c>
      <c r="R3063" t="str">
        <f>RIGHT(N3063,LEN(N3063)-FIND("/",N3063))</f>
        <v>spaces</v>
      </c>
      <c r="S3063" s="10">
        <f>(((J3063/60)/60)/24)+DATE(1970,1,1)</f>
        <v>41834.784120370372</v>
      </c>
      <c r="T3063" s="10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>
        <f>E3064/L3064</f>
        <v>99.761194029850742</v>
      </c>
      <c r="Q3064" t="str">
        <f>LEFT(N3064,FIND("/",N3064)-1)</f>
        <v>theater</v>
      </c>
      <c r="R3064" t="str">
        <f>RIGHT(N3064,LEN(N3064)-FIND("/",N3064))</f>
        <v>spaces</v>
      </c>
      <c r="S3064" s="10">
        <f>(((J3064/60)/60)/24)+DATE(1970,1,1)</f>
        <v>42248.535787037035</v>
      </c>
      <c r="T3064" s="10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>
        <f>E3065/L3065</f>
        <v>25.521739130434781</v>
      </c>
      <c r="Q3065" t="str">
        <f>LEFT(N3065,FIND("/",N3065)-1)</f>
        <v>theater</v>
      </c>
      <c r="R3065" t="str">
        <f>RIGHT(N3065,LEN(N3065)-FIND("/",N3065))</f>
        <v>spaces</v>
      </c>
      <c r="S3065" s="10">
        <f>(((J3065/60)/60)/24)+DATE(1970,1,1)</f>
        <v>42630.922893518517</v>
      </c>
      <c r="T3065" s="10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>
        <f>E3066/L3066</f>
        <v>117.65277777777777</v>
      </c>
      <c r="Q3066" t="str">
        <f>LEFT(N3066,FIND("/",N3066)-1)</f>
        <v>theater</v>
      </c>
      <c r="R3066" t="str">
        <f>RIGHT(N3066,LEN(N3066)-FIND("/",N3066))</f>
        <v>spaces</v>
      </c>
      <c r="S3066" s="10">
        <f>(((J3066/60)/60)/24)+DATE(1970,1,1)</f>
        <v>42299.130162037036</v>
      </c>
      <c r="T3066" s="10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>
        <f>E3067/L3067</f>
        <v>5</v>
      </c>
      <c r="Q3067" t="str">
        <f>LEFT(N3067,FIND("/",N3067)-1)</f>
        <v>theater</v>
      </c>
      <c r="R3067" t="str">
        <f>RIGHT(N3067,LEN(N3067)-FIND("/",N3067))</f>
        <v>spaces</v>
      </c>
      <c r="S3067" s="10">
        <f>(((J3067/60)/60)/24)+DATE(1970,1,1)</f>
        <v>41825.055231481485</v>
      </c>
      <c r="T3067" s="10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>
        <f>E3068/L3068</f>
        <v>2796.6666666666665</v>
      </c>
      <c r="Q3068" t="str">
        <f>LEFT(N3068,FIND("/",N3068)-1)</f>
        <v>theater</v>
      </c>
      <c r="R3068" t="str">
        <f>RIGHT(N3068,LEN(N3068)-FIND("/",N3068))</f>
        <v>spaces</v>
      </c>
      <c r="S3068" s="10">
        <f>(((J3068/60)/60)/24)+DATE(1970,1,1)</f>
        <v>42531.228437500002</v>
      </c>
      <c r="T3068" s="10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>
        <f>E3069/L3069</f>
        <v>200</v>
      </c>
      <c r="Q3069" t="str">
        <f>LEFT(N3069,FIND("/",N3069)-1)</f>
        <v>theater</v>
      </c>
      <c r="R3069" t="str">
        <f>RIGHT(N3069,LEN(N3069)-FIND("/",N3069))</f>
        <v>spaces</v>
      </c>
      <c r="S3069" s="10">
        <f>(((J3069/60)/60)/24)+DATE(1970,1,1)</f>
        <v>42226.938414351855</v>
      </c>
      <c r="T3069" s="10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>
        <f>E3070/L3070</f>
        <v>87.5</v>
      </c>
      <c r="Q3070" t="str">
        <f>LEFT(N3070,FIND("/",N3070)-1)</f>
        <v>theater</v>
      </c>
      <c r="R3070" t="str">
        <f>RIGHT(N3070,LEN(N3070)-FIND("/",N3070))</f>
        <v>spaces</v>
      </c>
      <c r="S3070" s="10">
        <f>(((J3070/60)/60)/24)+DATE(1970,1,1)</f>
        <v>42263.691574074073</v>
      </c>
      <c r="T3070" s="10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>
        <f>E3071/L3071</f>
        <v>20.142857142857142</v>
      </c>
      <c r="Q3071" t="str">
        <f>LEFT(N3071,FIND("/",N3071)-1)</f>
        <v>theater</v>
      </c>
      <c r="R3071" t="str">
        <f>RIGHT(N3071,LEN(N3071)-FIND("/",N3071))</f>
        <v>spaces</v>
      </c>
      <c r="S3071" s="10">
        <f>(((J3071/60)/60)/24)+DATE(1970,1,1)</f>
        <v>41957.833726851852</v>
      </c>
      <c r="T3071" s="10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>
        <f>E3072/L3072</f>
        <v>20.875</v>
      </c>
      <c r="Q3072" t="str">
        <f>LEFT(N3072,FIND("/",N3072)-1)</f>
        <v>theater</v>
      </c>
      <c r="R3072" t="str">
        <f>RIGHT(N3072,LEN(N3072)-FIND("/",N3072))</f>
        <v>spaces</v>
      </c>
      <c r="S3072" s="10">
        <f>(((J3072/60)/60)/24)+DATE(1970,1,1)</f>
        <v>42690.733437499999</v>
      </c>
      <c r="T3072" s="10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>
        <f>E3073/L3073</f>
        <v>61.307692307692307</v>
      </c>
      <c r="Q3073" t="str">
        <f>LEFT(N3073,FIND("/",N3073)-1)</f>
        <v>theater</v>
      </c>
      <c r="R3073" t="str">
        <f>RIGHT(N3073,LEN(N3073)-FIND("/",N3073))</f>
        <v>spaces</v>
      </c>
      <c r="S3073" s="10">
        <f>(((J3073/60)/60)/24)+DATE(1970,1,1)</f>
        <v>42097.732418981483</v>
      </c>
      <c r="T3073" s="10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>
        <f>E3074/L3074</f>
        <v>1</v>
      </c>
      <c r="Q3074" t="str">
        <f>LEFT(N3074,FIND("/",N3074)-1)</f>
        <v>theater</v>
      </c>
      <c r="R3074" t="str">
        <f>RIGHT(N3074,LEN(N3074)-FIND("/",N3074))</f>
        <v>spaces</v>
      </c>
      <c r="S3074" s="10">
        <f>(((J3074/60)/60)/24)+DATE(1970,1,1)</f>
        <v>42658.690532407403</v>
      </c>
      <c r="T3074" s="10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>
        <f>E3075/L3075</f>
        <v>92.142857142857139</v>
      </c>
      <c r="Q3075" t="str">
        <f>LEFT(N3075,FIND("/",N3075)-1)</f>
        <v>theater</v>
      </c>
      <c r="R3075" t="str">
        <f>RIGHT(N3075,LEN(N3075)-FIND("/",N3075))</f>
        <v>spaces</v>
      </c>
      <c r="S3075" s="10">
        <f>(((J3075/60)/60)/24)+DATE(1970,1,1)</f>
        <v>42111.684027777781</v>
      </c>
      <c r="T3075" s="10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>
        <f>E3076/L3076</f>
        <v>7.333333333333333</v>
      </c>
      <c r="Q3076" t="str">
        <f>LEFT(N3076,FIND("/",N3076)-1)</f>
        <v>theater</v>
      </c>
      <c r="R3076" t="str">
        <f>RIGHT(N3076,LEN(N3076)-FIND("/",N3076))</f>
        <v>spaces</v>
      </c>
      <c r="S3076" s="10">
        <f>(((J3076/60)/60)/24)+DATE(1970,1,1)</f>
        <v>42409.571284722217</v>
      </c>
      <c r="T3076" s="10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>
        <f>E3077/L3077</f>
        <v>64.8</v>
      </c>
      <c r="Q3077" t="str">
        <f>LEFT(N3077,FIND("/",N3077)-1)</f>
        <v>theater</v>
      </c>
      <c r="R3077" t="str">
        <f>RIGHT(N3077,LEN(N3077)-FIND("/",N3077))</f>
        <v>spaces</v>
      </c>
      <c r="S3077" s="10">
        <f>(((J3077/60)/60)/24)+DATE(1970,1,1)</f>
        <v>42551.102314814809</v>
      </c>
      <c r="T3077" s="10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>
        <f>E3078/L3078</f>
        <v>30.12</v>
      </c>
      <c r="Q3078" t="str">
        <f>LEFT(N3078,FIND("/",N3078)-1)</f>
        <v>theater</v>
      </c>
      <c r="R3078" t="str">
        <f>RIGHT(N3078,LEN(N3078)-FIND("/",N3078))</f>
        <v>spaces</v>
      </c>
      <c r="S3078" s="10">
        <f>(((J3078/60)/60)/24)+DATE(1970,1,1)</f>
        <v>42226.651886574073</v>
      </c>
      <c r="T3078" s="10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>
        <f>E3079/L3079</f>
        <v>52.5</v>
      </c>
      <c r="Q3079" t="str">
        <f>LEFT(N3079,FIND("/",N3079)-1)</f>
        <v>theater</v>
      </c>
      <c r="R3079" t="str">
        <f>RIGHT(N3079,LEN(N3079)-FIND("/",N3079))</f>
        <v>spaces</v>
      </c>
      <c r="S3079" s="10">
        <f>(((J3079/60)/60)/24)+DATE(1970,1,1)</f>
        <v>42766.956921296296</v>
      </c>
      <c r="T3079" s="10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>
        <f>E3080/L3080</f>
        <v>23.666666666666668</v>
      </c>
      <c r="Q3080" t="str">
        <f>LEFT(N3080,FIND("/",N3080)-1)</f>
        <v>theater</v>
      </c>
      <c r="R3080" t="str">
        <f>RIGHT(N3080,LEN(N3080)-FIND("/",N3080))</f>
        <v>spaces</v>
      </c>
      <c r="S3080" s="10">
        <f>(((J3080/60)/60)/24)+DATE(1970,1,1)</f>
        <v>42031.138831018514</v>
      </c>
      <c r="T3080" s="10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>
        <f>E3081/L3081</f>
        <v>415.77777777777777</v>
      </c>
      <c r="Q3081" t="str">
        <f>LEFT(N3081,FIND("/",N3081)-1)</f>
        <v>theater</v>
      </c>
      <c r="R3081" t="str">
        <f>RIGHT(N3081,LEN(N3081)-FIND("/",N3081))</f>
        <v>spaces</v>
      </c>
      <c r="S3081" s="10">
        <f>(((J3081/60)/60)/24)+DATE(1970,1,1)</f>
        <v>42055.713368055556</v>
      </c>
      <c r="T3081" s="10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>
        <f>E3082/L3082</f>
        <v>53.714285714285715</v>
      </c>
      <c r="Q3082" t="str">
        <f>LEFT(N3082,FIND("/",N3082)-1)</f>
        <v>theater</v>
      </c>
      <c r="R3082" t="str">
        <f>RIGHT(N3082,LEN(N3082)-FIND("/",N3082))</f>
        <v>spaces</v>
      </c>
      <c r="S3082" s="10">
        <f>(((J3082/60)/60)/24)+DATE(1970,1,1)</f>
        <v>41940.028287037036</v>
      </c>
      <c r="T3082" s="10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>
        <f>E3083/L3083</f>
        <v>420.6</v>
      </c>
      <c r="Q3083" t="str">
        <f>LEFT(N3083,FIND("/",N3083)-1)</f>
        <v>theater</v>
      </c>
      <c r="R3083" t="str">
        <f>RIGHT(N3083,LEN(N3083)-FIND("/",N3083))</f>
        <v>spaces</v>
      </c>
      <c r="S3083" s="10">
        <f>(((J3083/60)/60)/24)+DATE(1970,1,1)</f>
        <v>42237.181608796294</v>
      </c>
      <c r="T3083" s="10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t="e">
        <f>E3084/L3084</f>
        <v>#DIV/0!</v>
      </c>
      <c r="Q3084" t="str">
        <f>LEFT(N3084,FIND("/",N3084)-1)</f>
        <v>theater</v>
      </c>
      <c r="R3084" t="str">
        <f>RIGHT(N3084,LEN(N3084)-FIND("/",N3084))</f>
        <v>spaces</v>
      </c>
      <c r="S3084" s="10">
        <f>(((J3084/60)/60)/24)+DATE(1970,1,1)</f>
        <v>42293.922986111109</v>
      </c>
      <c r="T3084" s="10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>
        <f>E3085/L3085</f>
        <v>18.666666666666668</v>
      </c>
      <c r="Q3085" t="str">
        <f>LEFT(N3085,FIND("/",N3085)-1)</f>
        <v>theater</v>
      </c>
      <c r="R3085" t="str">
        <f>RIGHT(N3085,LEN(N3085)-FIND("/",N3085))</f>
        <v>spaces</v>
      </c>
      <c r="S3085" s="10">
        <f>(((J3085/60)/60)/24)+DATE(1970,1,1)</f>
        <v>41853.563402777778</v>
      </c>
      <c r="T3085" s="10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>
        <f>E3086/L3086</f>
        <v>78.333333333333329</v>
      </c>
      <c r="Q3086" t="str">
        <f>LEFT(N3086,FIND("/",N3086)-1)</f>
        <v>theater</v>
      </c>
      <c r="R3086" t="str">
        <f>RIGHT(N3086,LEN(N3086)-FIND("/",N3086))</f>
        <v>spaces</v>
      </c>
      <c r="S3086" s="10">
        <f>(((J3086/60)/60)/24)+DATE(1970,1,1)</f>
        <v>42100.723738425921</v>
      </c>
      <c r="T3086" s="10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>
        <f>E3087/L3087</f>
        <v>67.777777777777771</v>
      </c>
      <c r="Q3087" t="str">
        <f>LEFT(N3087,FIND("/",N3087)-1)</f>
        <v>theater</v>
      </c>
      <c r="R3087" t="str">
        <f>RIGHT(N3087,LEN(N3087)-FIND("/",N3087))</f>
        <v>spaces</v>
      </c>
      <c r="S3087" s="10">
        <f>(((J3087/60)/60)/24)+DATE(1970,1,1)</f>
        <v>42246.883784722217</v>
      </c>
      <c r="T3087" s="10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>
        <f>E3088/L3088</f>
        <v>16.666666666666668</v>
      </c>
      <c r="Q3088" t="str">
        <f>LEFT(N3088,FIND("/",N3088)-1)</f>
        <v>theater</v>
      </c>
      <c r="R3088" t="str">
        <f>RIGHT(N3088,LEN(N3088)-FIND("/",N3088))</f>
        <v>spaces</v>
      </c>
      <c r="S3088" s="10">
        <f>(((J3088/60)/60)/24)+DATE(1970,1,1)</f>
        <v>42173.67082175926</v>
      </c>
      <c r="T3088" s="10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>
        <f>E3089/L3089</f>
        <v>62.5</v>
      </c>
      <c r="Q3089" t="str">
        <f>LEFT(N3089,FIND("/",N3089)-1)</f>
        <v>theater</v>
      </c>
      <c r="R3089" t="str">
        <f>RIGHT(N3089,LEN(N3089)-FIND("/",N3089))</f>
        <v>spaces</v>
      </c>
      <c r="S3089" s="10">
        <f>(((J3089/60)/60)/24)+DATE(1970,1,1)</f>
        <v>42665.150347222225</v>
      </c>
      <c r="T3089" s="10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>
        <f>E3090/L3090</f>
        <v>42</v>
      </c>
      <c r="Q3090" t="str">
        <f>LEFT(N3090,FIND("/",N3090)-1)</f>
        <v>theater</v>
      </c>
      <c r="R3090" t="str">
        <f>RIGHT(N3090,LEN(N3090)-FIND("/",N3090))</f>
        <v>spaces</v>
      </c>
      <c r="S3090" s="10">
        <f>(((J3090/60)/60)/24)+DATE(1970,1,1)</f>
        <v>41981.57230324074</v>
      </c>
      <c r="T3090" s="10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>
        <f>E3091/L3091</f>
        <v>130.0888888888889</v>
      </c>
      <c r="Q3091" t="str">
        <f>LEFT(N3091,FIND("/",N3091)-1)</f>
        <v>theater</v>
      </c>
      <c r="R3091" t="str">
        <f>RIGHT(N3091,LEN(N3091)-FIND("/",N3091))</f>
        <v>spaces</v>
      </c>
      <c r="S3091" s="10">
        <f>(((J3091/60)/60)/24)+DATE(1970,1,1)</f>
        <v>42528.542627314819</v>
      </c>
      <c r="T3091" s="10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>
        <f>E3092/L3092</f>
        <v>1270.2222222222222</v>
      </c>
      <c r="Q3092" t="str">
        <f>LEFT(N3092,FIND("/",N3092)-1)</f>
        <v>theater</v>
      </c>
      <c r="R3092" t="str">
        <f>RIGHT(N3092,LEN(N3092)-FIND("/",N3092))</f>
        <v>spaces</v>
      </c>
      <c r="S3092" s="10">
        <f>(((J3092/60)/60)/24)+DATE(1970,1,1)</f>
        <v>42065.818807870368</v>
      </c>
      <c r="T3092" s="10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>
        <f>E3093/L3093</f>
        <v>88.444444444444443</v>
      </c>
      <c r="Q3093" t="str">
        <f>LEFT(N3093,FIND("/",N3093)-1)</f>
        <v>theater</v>
      </c>
      <c r="R3093" t="str">
        <f>RIGHT(N3093,LEN(N3093)-FIND("/",N3093))</f>
        <v>spaces</v>
      </c>
      <c r="S3093" s="10">
        <f>(((J3093/60)/60)/24)+DATE(1970,1,1)</f>
        <v>42566.948414351849</v>
      </c>
      <c r="T3093" s="10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>
        <f>E3094/L3094</f>
        <v>56.342380952380957</v>
      </c>
      <c r="Q3094" t="str">
        <f>LEFT(N3094,FIND("/",N3094)-1)</f>
        <v>theater</v>
      </c>
      <c r="R3094" t="str">
        <f>RIGHT(N3094,LEN(N3094)-FIND("/",N3094))</f>
        <v>spaces</v>
      </c>
      <c r="S3094" s="10">
        <f>(((J3094/60)/60)/24)+DATE(1970,1,1)</f>
        <v>42255.619351851856</v>
      </c>
      <c r="T3094" s="10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>
        <f>E3095/L3095</f>
        <v>53.529411764705884</v>
      </c>
      <c r="Q3095" t="str">
        <f>LEFT(N3095,FIND("/",N3095)-1)</f>
        <v>theater</v>
      </c>
      <c r="R3095" t="str">
        <f>RIGHT(N3095,LEN(N3095)-FIND("/",N3095))</f>
        <v>spaces</v>
      </c>
      <c r="S3095" s="10">
        <f>(((J3095/60)/60)/24)+DATE(1970,1,1)</f>
        <v>41760.909039351849</v>
      </c>
      <c r="T3095" s="10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>
        <f>E3096/L3096</f>
        <v>25</v>
      </c>
      <c r="Q3096" t="str">
        <f>LEFT(N3096,FIND("/",N3096)-1)</f>
        <v>theater</v>
      </c>
      <c r="R3096" t="str">
        <f>RIGHT(N3096,LEN(N3096)-FIND("/",N3096))</f>
        <v>spaces</v>
      </c>
      <c r="S3096" s="10">
        <f>(((J3096/60)/60)/24)+DATE(1970,1,1)</f>
        <v>42207.795787037037</v>
      </c>
      <c r="T3096" s="10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>
        <f>E3097/L3097</f>
        <v>50</v>
      </c>
      <c r="Q3097" t="str">
        <f>LEFT(N3097,FIND("/",N3097)-1)</f>
        <v>theater</v>
      </c>
      <c r="R3097" t="str">
        <f>RIGHT(N3097,LEN(N3097)-FIND("/",N3097))</f>
        <v>spaces</v>
      </c>
      <c r="S3097" s="10">
        <f>(((J3097/60)/60)/24)+DATE(1970,1,1)</f>
        <v>42523.025231481486</v>
      </c>
      <c r="T3097" s="10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>
        <f>E3098/L3098</f>
        <v>56.785714285714285</v>
      </c>
      <c r="Q3098" t="str">
        <f>LEFT(N3098,FIND("/",N3098)-1)</f>
        <v>theater</v>
      </c>
      <c r="R3098" t="str">
        <f>RIGHT(N3098,LEN(N3098)-FIND("/",N3098))</f>
        <v>spaces</v>
      </c>
      <c r="S3098" s="10">
        <f>(((J3098/60)/60)/24)+DATE(1970,1,1)</f>
        <v>42114.825532407413</v>
      </c>
      <c r="T3098" s="10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>
        <f>E3099/L3099</f>
        <v>40.833333333333336</v>
      </c>
      <c r="Q3099" t="str">
        <f>LEFT(N3099,FIND("/",N3099)-1)</f>
        <v>theater</v>
      </c>
      <c r="R3099" t="str">
        <f>RIGHT(N3099,LEN(N3099)-FIND("/",N3099))</f>
        <v>spaces</v>
      </c>
      <c r="S3099" s="10">
        <f>(((J3099/60)/60)/24)+DATE(1970,1,1)</f>
        <v>42629.503483796296</v>
      </c>
      <c r="T3099" s="10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>
        <f>E3100/L3100</f>
        <v>65.111111111111114</v>
      </c>
      <c r="Q3100" t="str">
        <f>LEFT(N3100,FIND("/",N3100)-1)</f>
        <v>theater</v>
      </c>
      <c r="R3100" t="str">
        <f>RIGHT(N3100,LEN(N3100)-FIND("/",N3100))</f>
        <v>spaces</v>
      </c>
      <c r="S3100" s="10">
        <f>(((J3100/60)/60)/24)+DATE(1970,1,1)</f>
        <v>42359.792233796295</v>
      </c>
      <c r="T3100" s="10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>
        <f>E3101/L3101</f>
        <v>55.6</v>
      </c>
      <c r="Q3101" t="str">
        <f>LEFT(N3101,FIND("/",N3101)-1)</f>
        <v>theater</v>
      </c>
      <c r="R3101" t="str">
        <f>RIGHT(N3101,LEN(N3101)-FIND("/",N3101))</f>
        <v>spaces</v>
      </c>
      <c r="S3101" s="10">
        <f>(((J3101/60)/60)/24)+DATE(1970,1,1)</f>
        <v>42382.189710648148</v>
      </c>
      <c r="T3101" s="10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>
        <f>E3102/L3102</f>
        <v>140.53846153846155</v>
      </c>
      <c r="Q3102" t="str">
        <f>LEFT(N3102,FIND("/",N3102)-1)</f>
        <v>theater</v>
      </c>
      <c r="R3102" t="str">
        <f>RIGHT(N3102,LEN(N3102)-FIND("/",N3102))</f>
        <v>spaces</v>
      </c>
      <c r="S3102" s="10">
        <f>(((J3102/60)/60)/24)+DATE(1970,1,1)</f>
        <v>41902.622395833336</v>
      </c>
      <c r="T3102" s="10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>
        <f>E3103/L3103</f>
        <v>25</v>
      </c>
      <c r="Q3103" t="str">
        <f>LEFT(N3103,FIND("/",N3103)-1)</f>
        <v>theater</v>
      </c>
      <c r="R3103" t="str">
        <f>RIGHT(N3103,LEN(N3103)-FIND("/",N3103))</f>
        <v>spaces</v>
      </c>
      <c r="S3103" s="10">
        <f>(((J3103/60)/60)/24)+DATE(1970,1,1)</f>
        <v>42171.383530092593</v>
      </c>
      <c r="T3103" s="10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>
        <f>E3104/L3104</f>
        <v>69.533333333333331</v>
      </c>
      <c r="Q3104" t="str">
        <f>LEFT(N3104,FIND("/",N3104)-1)</f>
        <v>theater</v>
      </c>
      <c r="R3104" t="str">
        <f>RIGHT(N3104,LEN(N3104)-FIND("/",N3104))</f>
        <v>spaces</v>
      </c>
      <c r="S3104" s="10">
        <f>(((J3104/60)/60)/24)+DATE(1970,1,1)</f>
        <v>42555.340486111112</v>
      </c>
      <c r="T3104" s="10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>
        <f>E3105/L3105</f>
        <v>5.5</v>
      </c>
      <c r="Q3105" t="str">
        <f>LEFT(N3105,FIND("/",N3105)-1)</f>
        <v>theater</v>
      </c>
      <c r="R3105" t="str">
        <f>RIGHT(N3105,LEN(N3105)-FIND("/",N3105))</f>
        <v>spaces</v>
      </c>
      <c r="S3105" s="10">
        <f>(((J3105/60)/60)/24)+DATE(1970,1,1)</f>
        <v>42107.156319444446</v>
      </c>
      <c r="T3105" s="10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>
        <f>E3106/L3106</f>
        <v>237</v>
      </c>
      <c r="Q3106" t="str">
        <f>LEFT(N3106,FIND("/",N3106)-1)</f>
        <v>theater</v>
      </c>
      <c r="R3106" t="str">
        <f>RIGHT(N3106,LEN(N3106)-FIND("/",N3106))</f>
        <v>spaces</v>
      </c>
      <c r="S3106" s="10">
        <f>(((J3106/60)/60)/24)+DATE(1970,1,1)</f>
        <v>42006.908692129626</v>
      </c>
      <c r="T3106" s="10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>
        <f>E3107/L3107</f>
        <v>79.870967741935488</v>
      </c>
      <c r="Q3107" t="str">
        <f>LEFT(N3107,FIND("/",N3107)-1)</f>
        <v>theater</v>
      </c>
      <c r="R3107" t="str">
        <f>RIGHT(N3107,LEN(N3107)-FIND("/",N3107))</f>
        <v>spaces</v>
      </c>
      <c r="S3107" s="10">
        <f>(((J3107/60)/60)/24)+DATE(1970,1,1)</f>
        <v>41876.718935185185</v>
      </c>
      <c r="T3107" s="10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>
        <f>E3108/L3108</f>
        <v>10.25</v>
      </c>
      <c r="Q3108" t="str">
        <f>LEFT(N3108,FIND("/",N3108)-1)</f>
        <v>theater</v>
      </c>
      <c r="R3108" t="str">
        <f>RIGHT(N3108,LEN(N3108)-FIND("/",N3108))</f>
        <v>spaces</v>
      </c>
      <c r="S3108" s="10">
        <f>(((J3108/60)/60)/24)+DATE(1970,1,1)</f>
        <v>42241.429120370376</v>
      </c>
      <c r="T3108" s="10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>
        <f>E3109/L3109</f>
        <v>272.58620689655174</v>
      </c>
      <c r="Q3109" t="str">
        <f>LEFT(N3109,FIND("/",N3109)-1)</f>
        <v>theater</v>
      </c>
      <c r="R3109" t="str">
        <f>RIGHT(N3109,LEN(N3109)-FIND("/",N3109))</f>
        <v>spaces</v>
      </c>
      <c r="S3109" s="10">
        <f>(((J3109/60)/60)/24)+DATE(1970,1,1)</f>
        <v>42128.814247685179</v>
      </c>
      <c r="T3109" s="10">
        <f>(((I3109/60)/60)/24)+DATE(1970,1,1)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>
        <f>E3110/L3110</f>
        <v>13</v>
      </c>
      <c r="Q3110" t="str">
        <f>LEFT(N3110,FIND("/",N3110)-1)</f>
        <v>theater</v>
      </c>
      <c r="R3110" t="str">
        <f>RIGHT(N3110,LEN(N3110)-FIND("/",N3110))</f>
        <v>spaces</v>
      </c>
      <c r="S3110" s="10">
        <f>(((J3110/60)/60)/24)+DATE(1970,1,1)</f>
        <v>42062.680486111116</v>
      </c>
      <c r="T3110" s="10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>
        <f>E3111/L3111</f>
        <v>58.184210526315788</v>
      </c>
      <c r="Q3111" t="str">
        <f>LEFT(N3111,FIND("/",N3111)-1)</f>
        <v>theater</v>
      </c>
      <c r="R3111" t="str">
        <f>RIGHT(N3111,LEN(N3111)-FIND("/",N3111))</f>
        <v>spaces</v>
      </c>
      <c r="S3111" s="10">
        <f>(((J3111/60)/60)/24)+DATE(1970,1,1)</f>
        <v>41844.125115740739</v>
      </c>
      <c r="T3111" s="10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>
        <f>E3112/L3112</f>
        <v>10</v>
      </c>
      <c r="Q3112" t="str">
        <f>LEFT(N3112,FIND("/",N3112)-1)</f>
        <v>theater</v>
      </c>
      <c r="R3112" t="str">
        <f>RIGHT(N3112,LEN(N3112)-FIND("/",N3112))</f>
        <v>spaces</v>
      </c>
      <c r="S3112" s="10">
        <f>(((J3112/60)/60)/24)+DATE(1970,1,1)</f>
        <v>42745.031469907408</v>
      </c>
      <c r="T3112" s="10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>
        <f>E3113/L3113</f>
        <v>70.10526315789474</v>
      </c>
      <c r="Q3113" t="str">
        <f>LEFT(N3113,FIND("/",N3113)-1)</f>
        <v>theater</v>
      </c>
      <c r="R3113" t="str">
        <f>RIGHT(N3113,LEN(N3113)-FIND("/",N3113))</f>
        <v>spaces</v>
      </c>
      <c r="S3113" s="10">
        <f>(((J3113/60)/60)/24)+DATE(1970,1,1)</f>
        <v>41885.595138888886</v>
      </c>
      <c r="T3113" s="10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>
        <f>E3114/L3114</f>
        <v>57.888888888888886</v>
      </c>
      <c r="Q3114" t="str">
        <f>LEFT(N3114,FIND("/",N3114)-1)</f>
        <v>theater</v>
      </c>
      <c r="R3114" t="str">
        <f>RIGHT(N3114,LEN(N3114)-FIND("/",N3114))</f>
        <v>spaces</v>
      </c>
      <c r="S3114" s="10">
        <f>(((J3114/60)/60)/24)+DATE(1970,1,1)</f>
        <v>42615.121921296297</v>
      </c>
      <c r="T3114" s="10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>
        <f>E3115/L3115</f>
        <v>125.27027027027027</v>
      </c>
      <c r="Q3115" t="str">
        <f>LEFT(N3115,FIND("/",N3115)-1)</f>
        <v>theater</v>
      </c>
      <c r="R3115" t="str">
        <f>RIGHT(N3115,LEN(N3115)-FIND("/",N3115))</f>
        <v>spaces</v>
      </c>
      <c r="S3115" s="10">
        <f>(((J3115/60)/60)/24)+DATE(1970,1,1)</f>
        <v>42081.731273148151</v>
      </c>
      <c r="T3115" s="10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t="e">
        <f>E3116/L3116</f>
        <v>#DIV/0!</v>
      </c>
      <c r="Q3116" t="str">
        <f>LEFT(N3116,FIND("/",N3116)-1)</f>
        <v>theater</v>
      </c>
      <c r="R3116" t="str">
        <f>RIGHT(N3116,LEN(N3116)-FIND("/",N3116))</f>
        <v>spaces</v>
      </c>
      <c r="S3116" s="10">
        <f>(((J3116/60)/60)/24)+DATE(1970,1,1)</f>
        <v>41843.632523148146</v>
      </c>
      <c r="T3116" s="10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>
        <f>E3117/L3117</f>
        <v>300</v>
      </c>
      <c r="Q3117" t="str">
        <f>LEFT(N3117,FIND("/",N3117)-1)</f>
        <v>theater</v>
      </c>
      <c r="R3117" t="str">
        <f>RIGHT(N3117,LEN(N3117)-FIND("/",N3117))</f>
        <v>spaces</v>
      </c>
      <c r="S3117" s="10">
        <f>(((J3117/60)/60)/24)+DATE(1970,1,1)</f>
        <v>42496.447071759263</v>
      </c>
      <c r="T3117" s="10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>
        <f>E3118/L3118</f>
        <v>43</v>
      </c>
      <c r="Q3118" t="str">
        <f>LEFT(N3118,FIND("/",N3118)-1)</f>
        <v>theater</v>
      </c>
      <c r="R3118" t="str">
        <f>RIGHT(N3118,LEN(N3118)-FIND("/",N3118))</f>
        <v>spaces</v>
      </c>
      <c r="S3118" s="10">
        <f>(((J3118/60)/60)/24)+DATE(1970,1,1)</f>
        <v>42081.515335648146</v>
      </c>
      <c r="T3118" s="10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>
        <f>E3119/L3119</f>
        <v>1</v>
      </c>
      <c r="Q3119" t="str">
        <f>LEFT(N3119,FIND("/",N3119)-1)</f>
        <v>theater</v>
      </c>
      <c r="R3119" t="str">
        <f>RIGHT(N3119,LEN(N3119)-FIND("/",N3119))</f>
        <v>spaces</v>
      </c>
      <c r="S3119" s="10">
        <f>(((J3119/60)/60)/24)+DATE(1970,1,1)</f>
        <v>42509.374537037031</v>
      </c>
      <c r="T3119" s="10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>
        <f>E3120/L3120</f>
        <v>775</v>
      </c>
      <c r="Q3120" t="str">
        <f>LEFT(N3120,FIND("/",N3120)-1)</f>
        <v>theater</v>
      </c>
      <c r="R3120" t="str">
        <f>RIGHT(N3120,LEN(N3120)-FIND("/",N3120))</f>
        <v>spaces</v>
      </c>
      <c r="S3120" s="10">
        <f>(((J3120/60)/60)/24)+DATE(1970,1,1)</f>
        <v>42534.649571759262</v>
      </c>
      <c r="T3120" s="10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>
        <f>E3121/L3121</f>
        <v>5</v>
      </c>
      <c r="Q3121" t="str">
        <f>LEFT(N3121,FIND("/",N3121)-1)</f>
        <v>theater</v>
      </c>
      <c r="R3121" t="str">
        <f>RIGHT(N3121,LEN(N3121)-FIND("/",N3121))</f>
        <v>spaces</v>
      </c>
      <c r="S3121" s="10">
        <f>(((J3121/60)/60)/24)+DATE(1970,1,1)</f>
        <v>42060.04550925926</v>
      </c>
      <c r="T3121" s="10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>
        <f>E3122/L3122</f>
        <v>12.8</v>
      </c>
      <c r="Q3122" t="str">
        <f>LEFT(N3122,FIND("/",N3122)-1)</f>
        <v>theater</v>
      </c>
      <c r="R3122" t="str">
        <f>RIGHT(N3122,LEN(N3122)-FIND("/",N3122))</f>
        <v>spaces</v>
      </c>
      <c r="S3122" s="10">
        <f>(((J3122/60)/60)/24)+DATE(1970,1,1)</f>
        <v>42435.942083333335</v>
      </c>
      <c r="T3122" s="10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>
        <f>E3123/L3123</f>
        <v>10</v>
      </c>
      <c r="Q3123" t="str">
        <f>LEFT(N3123,FIND("/",N3123)-1)</f>
        <v>theater</v>
      </c>
      <c r="R3123" t="str">
        <f>RIGHT(N3123,LEN(N3123)-FIND("/",N3123))</f>
        <v>spaces</v>
      </c>
      <c r="S3123" s="10">
        <f>(((J3123/60)/60)/24)+DATE(1970,1,1)</f>
        <v>41848.679803240739</v>
      </c>
      <c r="T3123" s="10">
        <f>(((I3123/60)/60)/24)+DATE(1970,1,1)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>
        <f>E3124/L3124</f>
        <v>58</v>
      </c>
      <c r="Q3124" t="str">
        <f>LEFT(N3124,FIND("/",N3124)-1)</f>
        <v>theater</v>
      </c>
      <c r="R3124" t="str">
        <f>RIGHT(N3124,LEN(N3124)-FIND("/",N3124))</f>
        <v>spaces</v>
      </c>
      <c r="S3124" s="10">
        <f>(((J3124/60)/60)/24)+DATE(1970,1,1)</f>
        <v>42678.932083333333</v>
      </c>
      <c r="T3124" s="10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>
        <f>E3125/L3125</f>
        <v>244.80459770114942</v>
      </c>
      <c r="Q3125" t="str">
        <f>LEFT(N3125,FIND("/",N3125)-1)</f>
        <v>theater</v>
      </c>
      <c r="R3125" t="str">
        <f>RIGHT(N3125,LEN(N3125)-FIND("/",N3125))</f>
        <v>spaces</v>
      </c>
      <c r="S3125" s="10">
        <f>(((J3125/60)/60)/24)+DATE(1970,1,1)</f>
        <v>42530.993032407408</v>
      </c>
      <c r="T3125" s="10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>
        <f>E3126/L3126</f>
        <v>6.5</v>
      </c>
      <c r="Q3126" t="str">
        <f>LEFT(N3126,FIND("/",N3126)-1)</f>
        <v>theater</v>
      </c>
      <c r="R3126" t="str">
        <f>RIGHT(N3126,LEN(N3126)-FIND("/",N3126))</f>
        <v>spaces</v>
      </c>
      <c r="S3126" s="10">
        <f>(((J3126/60)/60)/24)+DATE(1970,1,1)</f>
        <v>41977.780104166668</v>
      </c>
      <c r="T3126" s="10">
        <f>(((I3126/60)/60)/24)+DATE(1970,1,1)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t="e">
        <f>E3127/L3127</f>
        <v>#DIV/0!</v>
      </c>
      <c r="Q3127" t="str">
        <f>LEFT(N3127,FIND("/",N3127)-1)</f>
        <v>theater</v>
      </c>
      <c r="R3127" t="str">
        <f>RIGHT(N3127,LEN(N3127)-FIND("/",N3127))</f>
        <v>spaces</v>
      </c>
      <c r="S3127" s="10">
        <f>(((J3127/60)/60)/24)+DATE(1970,1,1)</f>
        <v>42346.20685185185</v>
      </c>
      <c r="T3127" s="10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>
        <f>E3128/L3128</f>
        <v>61.176470588235297</v>
      </c>
      <c r="Q3128" t="str">
        <f>LEFT(N3128,FIND("/",N3128)-1)</f>
        <v>theater</v>
      </c>
      <c r="R3128" t="str">
        <f>RIGHT(N3128,LEN(N3128)-FIND("/",N3128))</f>
        <v>spaces</v>
      </c>
      <c r="S3128" s="10">
        <f>(((J3128/60)/60)/24)+DATE(1970,1,1)</f>
        <v>42427.01807870371</v>
      </c>
      <c r="T3128" s="10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t="e">
        <f>E3129/L3129</f>
        <v>#DIV/0!</v>
      </c>
      <c r="Q3129" t="str">
        <f>LEFT(N3129,FIND("/",N3129)-1)</f>
        <v>theater</v>
      </c>
      <c r="R3129" t="str">
        <f>RIGHT(N3129,LEN(N3129)-FIND("/",N3129))</f>
        <v>spaces</v>
      </c>
      <c r="S3129" s="10">
        <f>(((J3129/60)/60)/24)+DATE(1970,1,1)</f>
        <v>42034.856817129628</v>
      </c>
      <c r="T3129" s="10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>
        <f>E3130/L3130</f>
        <v>139.23931623931625</v>
      </c>
      <c r="Q3130" t="str">
        <f>LEFT(N3130,FIND("/",N3130)-1)</f>
        <v>theater</v>
      </c>
      <c r="R3130" t="str">
        <f>RIGHT(N3130,LEN(N3130)-FIND("/",N3130))</f>
        <v>plays</v>
      </c>
      <c r="S3130" s="10">
        <f>(((J3130/60)/60)/24)+DATE(1970,1,1)</f>
        <v>42780.825706018513</v>
      </c>
      <c r="T3130" s="10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>
        <f>E3131/L3131</f>
        <v>10</v>
      </c>
      <c r="Q3131" t="str">
        <f>LEFT(N3131,FIND("/",N3131)-1)</f>
        <v>theater</v>
      </c>
      <c r="R3131" t="str">
        <f>RIGHT(N3131,LEN(N3131)-FIND("/",N3131))</f>
        <v>plays</v>
      </c>
      <c r="S3131" s="10">
        <f>(((J3131/60)/60)/24)+DATE(1970,1,1)</f>
        <v>42803.842812499999</v>
      </c>
      <c r="T3131" s="10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>
        <f>E3132/L3132</f>
        <v>93.75</v>
      </c>
      <c r="Q3132" t="str">
        <f>LEFT(N3132,FIND("/",N3132)-1)</f>
        <v>theater</v>
      </c>
      <c r="R3132" t="str">
        <f>RIGHT(N3132,LEN(N3132)-FIND("/",N3132))</f>
        <v>plays</v>
      </c>
      <c r="S3132" s="10">
        <f>(((J3132/60)/60)/24)+DATE(1970,1,1)</f>
        <v>42808.640231481477</v>
      </c>
      <c r="T3132" s="10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>
        <f>E3133/L3133</f>
        <v>53.75</v>
      </c>
      <c r="Q3133" t="str">
        <f>LEFT(N3133,FIND("/",N3133)-1)</f>
        <v>theater</v>
      </c>
      <c r="R3133" t="str">
        <f>RIGHT(N3133,LEN(N3133)-FIND("/",N3133))</f>
        <v>plays</v>
      </c>
      <c r="S3133" s="10">
        <f>(((J3133/60)/60)/24)+DATE(1970,1,1)</f>
        <v>42803.579224537039</v>
      </c>
      <c r="T3133" s="10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>
        <f>E3134/L3134</f>
        <v>10</v>
      </c>
      <c r="Q3134" t="str">
        <f>LEFT(N3134,FIND("/",N3134)-1)</f>
        <v>theater</v>
      </c>
      <c r="R3134" t="str">
        <f>RIGHT(N3134,LEN(N3134)-FIND("/",N3134))</f>
        <v>plays</v>
      </c>
      <c r="S3134" s="10">
        <f>(((J3134/60)/60)/24)+DATE(1970,1,1)</f>
        <v>42786.350231481483</v>
      </c>
      <c r="T3134" s="10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>
        <f>E3135/L3135</f>
        <v>33.75</v>
      </c>
      <c r="Q3135" t="str">
        <f>LEFT(N3135,FIND("/",N3135)-1)</f>
        <v>theater</v>
      </c>
      <c r="R3135" t="str">
        <f>RIGHT(N3135,LEN(N3135)-FIND("/",N3135))</f>
        <v>plays</v>
      </c>
      <c r="S3135" s="10">
        <f>(((J3135/60)/60)/24)+DATE(1970,1,1)</f>
        <v>42788.565208333333</v>
      </c>
      <c r="T3135" s="10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>
        <f>E3136/L3136</f>
        <v>18.75</v>
      </c>
      <c r="Q3136" t="str">
        <f>LEFT(N3136,FIND("/",N3136)-1)</f>
        <v>theater</v>
      </c>
      <c r="R3136" t="str">
        <f>RIGHT(N3136,LEN(N3136)-FIND("/",N3136))</f>
        <v>plays</v>
      </c>
      <c r="S3136" s="10">
        <f>(((J3136/60)/60)/24)+DATE(1970,1,1)</f>
        <v>42800.720127314817</v>
      </c>
      <c r="T3136" s="10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>
        <f>E3137/L3137</f>
        <v>23.142857142857142</v>
      </c>
      <c r="Q3137" t="str">
        <f>LEFT(N3137,FIND("/",N3137)-1)</f>
        <v>theater</v>
      </c>
      <c r="R3137" t="str">
        <f>RIGHT(N3137,LEN(N3137)-FIND("/",N3137))</f>
        <v>plays</v>
      </c>
      <c r="S3137" s="10">
        <f>(((J3137/60)/60)/24)+DATE(1970,1,1)</f>
        <v>42807.151863425926</v>
      </c>
      <c r="T3137" s="10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>
        <f>E3138/L3138</f>
        <v>29.045454545454547</v>
      </c>
      <c r="Q3138" t="str">
        <f>LEFT(N3138,FIND("/",N3138)-1)</f>
        <v>theater</v>
      </c>
      <c r="R3138" t="str">
        <f>RIGHT(N3138,LEN(N3138)-FIND("/",N3138))</f>
        <v>plays</v>
      </c>
      <c r="S3138" s="10">
        <f>(((J3138/60)/60)/24)+DATE(1970,1,1)</f>
        <v>42789.462430555555</v>
      </c>
      <c r="T3138" s="10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>
        <f>E3139/L3139</f>
        <v>50</v>
      </c>
      <c r="Q3139" t="str">
        <f>LEFT(N3139,FIND("/",N3139)-1)</f>
        <v>theater</v>
      </c>
      <c r="R3139" t="str">
        <f>RIGHT(N3139,LEN(N3139)-FIND("/",N3139))</f>
        <v>plays</v>
      </c>
      <c r="S3139" s="10">
        <f>(((J3139/60)/60)/24)+DATE(1970,1,1)</f>
        <v>42807.885057870371</v>
      </c>
      <c r="T3139" s="10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t="e">
        <f>E3140/L3140</f>
        <v>#DIV/0!</v>
      </c>
      <c r="Q3140" t="str">
        <f>LEFT(N3140,FIND("/",N3140)-1)</f>
        <v>theater</v>
      </c>
      <c r="R3140" t="str">
        <f>RIGHT(N3140,LEN(N3140)-FIND("/",N3140))</f>
        <v>plays</v>
      </c>
      <c r="S3140" s="10">
        <f>(((J3140/60)/60)/24)+DATE(1970,1,1)</f>
        <v>42809.645914351851</v>
      </c>
      <c r="T3140" s="10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>
        <f>E3141/L3141</f>
        <v>450</v>
      </c>
      <c r="Q3141" t="str">
        <f>LEFT(N3141,FIND("/",N3141)-1)</f>
        <v>theater</v>
      </c>
      <c r="R3141" t="str">
        <f>RIGHT(N3141,LEN(N3141)-FIND("/",N3141))</f>
        <v>plays</v>
      </c>
      <c r="S3141" s="10">
        <f>(((J3141/60)/60)/24)+DATE(1970,1,1)</f>
        <v>42785.270370370374</v>
      </c>
      <c r="T3141" s="10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>
        <f>E3142/L3142</f>
        <v>24</v>
      </c>
      <c r="Q3142" t="str">
        <f>LEFT(N3142,FIND("/",N3142)-1)</f>
        <v>theater</v>
      </c>
      <c r="R3142" t="str">
        <f>RIGHT(N3142,LEN(N3142)-FIND("/",N3142))</f>
        <v>plays</v>
      </c>
      <c r="S3142" s="10">
        <f>(((J3142/60)/60)/24)+DATE(1970,1,1)</f>
        <v>42802.718784722223</v>
      </c>
      <c r="T3142" s="10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>
        <f>E3143/L3143</f>
        <v>32.25</v>
      </c>
      <c r="Q3143" t="str">
        <f>LEFT(N3143,FIND("/",N3143)-1)</f>
        <v>theater</v>
      </c>
      <c r="R3143" t="str">
        <f>RIGHT(N3143,LEN(N3143)-FIND("/",N3143))</f>
        <v>plays</v>
      </c>
      <c r="S3143" s="10">
        <f>(((J3143/60)/60)/24)+DATE(1970,1,1)</f>
        <v>42800.753333333334</v>
      </c>
      <c r="T3143" s="10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>
        <f>E3144/L3144</f>
        <v>15</v>
      </c>
      <c r="Q3144" t="str">
        <f>LEFT(N3144,FIND("/",N3144)-1)</f>
        <v>theater</v>
      </c>
      <c r="R3144" t="str">
        <f>RIGHT(N3144,LEN(N3144)-FIND("/",N3144))</f>
        <v>plays</v>
      </c>
      <c r="S3144" s="10">
        <f>(((J3144/60)/60)/24)+DATE(1970,1,1)</f>
        <v>42783.513182870374</v>
      </c>
      <c r="T3144" s="10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t="e">
        <f>E3145/L3145</f>
        <v>#DIV/0!</v>
      </c>
      <c r="Q3145" t="str">
        <f>LEFT(N3145,FIND("/",N3145)-1)</f>
        <v>theater</v>
      </c>
      <c r="R3145" t="str">
        <f>RIGHT(N3145,LEN(N3145)-FIND("/",N3145))</f>
        <v>plays</v>
      </c>
      <c r="S3145" s="10">
        <f>(((J3145/60)/60)/24)+DATE(1970,1,1)</f>
        <v>42808.358287037037</v>
      </c>
      <c r="T3145" s="10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>
        <f>E3146/L3146</f>
        <v>251.33333333333334</v>
      </c>
      <c r="Q3146" t="str">
        <f>LEFT(N3146,FIND("/",N3146)-1)</f>
        <v>theater</v>
      </c>
      <c r="R3146" t="str">
        <f>RIGHT(N3146,LEN(N3146)-FIND("/",N3146))</f>
        <v>plays</v>
      </c>
      <c r="S3146" s="10">
        <f>(((J3146/60)/60)/24)+DATE(1970,1,1)</f>
        <v>42796.538275462968</v>
      </c>
      <c r="T3146" s="10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t="e">
        <f>E3147/L3147</f>
        <v>#DIV/0!</v>
      </c>
      <c r="Q3147" t="str">
        <f>LEFT(N3147,FIND("/",N3147)-1)</f>
        <v>theater</v>
      </c>
      <c r="R3147" t="str">
        <f>RIGHT(N3147,LEN(N3147)-FIND("/",N3147))</f>
        <v>plays</v>
      </c>
      <c r="S3147" s="10">
        <f>(((J3147/60)/60)/24)+DATE(1970,1,1)</f>
        <v>42762.040902777779</v>
      </c>
      <c r="T3147" s="10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>
        <f>E3148/L3148</f>
        <v>437.5</v>
      </c>
      <c r="Q3148" t="str">
        <f>LEFT(N3148,FIND("/",N3148)-1)</f>
        <v>theater</v>
      </c>
      <c r="R3148" t="str">
        <f>RIGHT(N3148,LEN(N3148)-FIND("/",N3148))</f>
        <v>plays</v>
      </c>
      <c r="S3148" s="10">
        <f>(((J3148/60)/60)/24)+DATE(1970,1,1)</f>
        <v>42796.682476851856</v>
      </c>
      <c r="T3148" s="10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>
        <f>E3149/L3149</f>
        <v>110.35211267605634</v>
      </c>
      <c r="Q3149" t="str">
        <f>LEFT(N3149,FIND("/",N3149)-1)</f>
        <v>theater</v>
      </c>
      <c r="R3149" t="str">
        <f>RIGHT(N3149,LEN(N3149)-FIND("/",N3149))</f>
        <v>plays</v>
      </c>
      <c r="S3149" s="10">
        <f>(((J3149/60)/60)/24)+DATE(1970,1,1)</f>
        <v>41909.969386574077</v>
      </c>
      <c r="T3149" s="10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>
        <f>E3150/L3150</f>
        <v>41.421052631578945</v>
      </c>
      <c r="Q3150" t="str">
        <f>LEFT(N3150,FIND("/",N3150)-1)</f>
        <v>theater</v>
      </c>
      <c r="R3150" t="str">
        <f>RIGHT(N3150,LEN(N3150)-FIND("/",N3150))</f>
        <v>plays</v>
      </c>
      <c r="S3150" s="10">
        <f>(((J3150/60)/60)/24)+DATE(1970,1,1)</f>
        <v>41891.665324074071</v>
      </c>
      <c r="T3150" s="10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>
        <f>E3151/L3151</f>
        <v>52</v>
      </c>
      <c r="Q3151" t="str">
        <f>LEFT(N3151,FIND("/",N3151)-1)</f>
        <v>theater</v>
      </c>
      <c r="R3151" t="str">
        <f>RIGHT(N3151,LEN(N3151)-FIND("/",N3151))</f>
        <v>plays</v>
      </c>
      <c r="S3151" s="10">
        <f>(((J3151/60)/60)/24)+DATE(1970,1,1)</f>
        <v>41226.017361111109</v>
      </c>
      <c r="T3151" s="10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>
        <f>E3152/L3152</f>
        <v>33.990384615384613</v>
      </c>
      <c r="Q3152" t="str">
        <f>LEFT(N3152,FIND("/",N3152)-1)</f>
        <v>theater</v>
      </c>
      <c r="R3152" t="str">
        <f>RIGHT(N3152,LEN(N3152)-FIND("/",N3152))</f>
        <v>plays</v>
      </c>
      <c r="S3152" s="10">
        <f>(((J3152/60)/60)/24)+DATE(1970,1,1)</f>
        <v>40478.263923611114</v>
      </c>
      <c r="T3152" s="10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>
        <f>E3153/L3153</f>
        <v>103.35294117647059</v>
      </c>
      <c r="Q3153" t="str">
        <f>LEFT(N3153,FIND("/",N3153)-1)</f>
        <v>theater</v>
      </c>
      <c r="R3153" t="str">
        <f>RIGHT(N3153,LEN(N3153)-FIND("/",N3153))</f>
        <v>plays</v>
      </c>
      <c r="S3153" s="10">
        <f>(((J3153/60)/60)/24)+DATE(1970,1,1)</f>
        <v>41862.83997685185</v>
      </c>
      <c r="T3153" s="10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>
        <f>E3154/L3154</f>
        <v>34.791044776119406</v>
      </c>
      <c r="Q3154" t="str">
        <f>LEFT(N3154,FIND("/",N3154)-1)</f>
        <v>theater</v>
      </c>
      <c r="R3154" t="str">
        <f>RIGHT(N3154,LEN(N3154)-FIND("/",N3154))</f>
        <v>plays</v>
      </c>
      <c r="S3154" s="10">
        <f>(((J3154/60)/60)/24)+DATE(1970,1,1)</f>
        <v>41550.867673611108</v>
      </c>
      <c r="T3154" s="10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>
        <f>E3155/L3155</f>
        <v>41.773858921161825</v>
      </c>
      <c r="Q3155" t="str">
        <f>LEFT(N3155,FIND("/",N3155)-1)</f>
        <v>theater</v>
      </c>
      <c r="R3155" t="str">
        <f>RIGHT(N3155,LEN(N3155)-FIND("/",N3155))</f>
        <v>plays</v>
      </c>
      <c r="S3155" s="10">
        <f>(((J3155/60)/60)/24)+DATE(1970,1,1)</f>
        <v>40633.154363425929</v>
      </c>
      <c r="T3155" s="10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>
        <f>E3156/L3156</f>
        <v>64.268292682926827</v>
      </c>
      <c r="Q3156" t="str">
        <f>LEFT(N3156,FIND("/",N3156)-1)</f>
        <v>theater</v>
      </c>
      <c r="R3156" t="str">
        <f>RIGHT(N3156,LEN(N3156)-FIND("/",N3156))</f>
        <v>plays</v>
      </c>
      <c r="S3156" s="10">
        <f>(((J3156/60)/60)/24)+DATE(1970,1,1)</f>
        <v>40970.875671296293</v>
      </c>
      <c r="T3156" s="10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>
        <f>E3157/L3157</f>
        <v>31.209370860927152</v>
      </c>
      <c r="Q3157" t="str">
        <f>LEFT(N3157,FIND("/",N3157)-1)</f>
        <v>theater</v>
      </c>
      <c r="R3157" t="str">
        <f>RIGHT(N3157,LEN(N3157)-FIND("/",N3157))</f>
        <v>plays</v>
      </c>
      <c r="S3157" s="10">
        <f>(((J3157/60)/60)/24)+DATE(1970,1,1)</f>
        <v>41233.499131944445</v>
      </c>
      <c r="T3157" s="10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>
        <f>E3158/L3158</f>
        <v>62.921348314606739</v>
      </c>
      <c r="Q3158" t="str">
        <f>LEFT(N3158,FIND("/",N3158)-1)</f>
        <v>theater</v>
      </c>
      <c r="R3158" t="str">
        <f>RIGHT(N3158,LEN(N3158)-FIND("/",N3158))</f>
        <v>plays</v>
      </c>
      <c r="S3158" s="10">
        <f>(((J3158/60)/60)/24)+DATE(1970,1,1)</f>
        <v>41026.953055555554</v>
      </c>
      <c r="T3158" s="10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>
        <f>E3159/L3159</f>
        <v>98.536585365853654</v>
      </c>
      <c r="Q3159" t="str">
        <f>LEFT(N3159,FIND("/",N3159)-1)</f>
        <v>theater</v>
      </c>
      <c r="R3159" t="str">
        <f>RIGHT(N3159,LEN(N3159)-FIND("/",N3159))</f>
        <v>plays</v>
      </c>
      <c r="S3159" s="10">
        <f>(((J3159/60)/60)/24)+DATE(1970,1,1)</f>
        <v>41829.788252314815</v>
      </c>
      <c r="T3159" s="10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>
        <f>E3160/L3160</f>
        <v>82.608695652173907</v>
      </c>
      <c r="Q3160" t="str">
        <f>LEFT(N3160,FIND("/",N3160)-1)</f>
        <v>theater</v>
      </c>
      <c r="R3160" t="str">
        <f>RIGHT(N3160,LEN(N3160)-FIND("/",N3160))</f>
        <v>plays</v>
      </c>
      <c r="S3160" s="10">
        <f>(((J3160/60)/60)/24)+DATE(1970,1,1)</f>
        <v>41447.839722222219</v>
      </c>
      <c r="T3160" s="10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>
        <f>E3161/L3161</f>
        <v>38.504230769230773</v>
      </c>
      <c r="Q3161" t="str">
        <f>LEFT(N3161,FIND("/",N3161)-1)</f>
        <v>theater</v>
      </c>
      <c r="R3161" t="str">
        <f>RIGHT(N3161,LEN(N3161)-FIND("/",N3161))</f>
        <v>plays</v>
      </c>
      <c r="S3161" s="10">
        <f>(((J3161/60)/60)/24)+DATE(1970,1,1)</f>
        <v>40884.066678240742</v>
      </c>
      <c r="T3161" s="10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>
        <f>E3162/L3162</f>
        <v>80.15789473684211</v>
      </c>
      <c r="Q3162" t="str">
        <f>LEFT(N3162,FIND("/",N3162)-1)</f>
        <v>theater</v>
      </c>
      <c r="R3162" t="str">
        <f>RIGHT(N3162,LEN(N3162)-FIND("/",N3162))</f>
        <v>plays</v>
      </c>
      <c r="S3162" s="10">
        <f>(((J3162/60)/60)/24)+DATE(1970,1,1)</f>
        <v>41841.26489583333</v>
      </c>
      <c r="T3162" s="10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>
        <f>E3163/L3163</f>
        <v>28.405405405405407</v>
      </c>
      <c r="Q3163" t="str">
        <f>LEFT(N3163,FIND("/",N3163)-1)</f>
        <v>theater</v>
      </c>
      <c r="R3163" t="str">
        <f>RIGHT(N3163,LEN(N3163)-FIND("/",N3163))</f>
        <v>plays</v>
      </c>
      <c r="S3163" s="10">
        <f>(((J3163/60)/60)/24)+DATE(1970,1,1)</f>
        <v>41897.536134259259</v>
      </c>
      <c r="T3163" s="10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>
        <f>E3164/L3164</f>
        <v>80.730158730158735</v>
      </c>
      <c r="Q3164" t="str">
        <f>LEFT(N3164,FIND("/",N3164)-1)</f>
        <v>theater</v>
      </c>
      <c r="R3164" t="str">
        <f>RIGHT(N3164,LEN(N3164)-FIND("/",N3164))</f>
        <v>plays</v>
      </c>
      <c r="S3164" s="10">
        <f>(((J3164/60)/60)/24)+DATE(1970,1,1)</f>
        <v>41799.685902777775</v>
      </c>
      <c r="T3164" s="10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>
        <f>E3165/L3165</f>
        <v>200.69444444444446</v>
      </c>
      <c r="Q3165" t="str">
        <f>LEFT(N3165,FIND("/",N3165)-1)</f>
        <v>theater</v>
      </c>
      <c r="R3165" t="str">
        <f>RIGHT(N3165,LEN(N3165)-FIND("/",N3165))</f>
        <v>plays</v>
      </c>
      <c r="S3165" s="10">
        <f>(((J3165/60)/60)/24)+DATE(1970,1,1)</f>
        <v>41775.753761574073</v>
      </c>
      <c r="T3165" s="10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>
        <f>E3166/L3166</f>
        <v>37.591549295774648</v>
      </c>
      <c r="Q3166" t="str">
        <f>LEFT(N3166,FIND("/",N3166)-1)</f>
        <v>theater</v>
      </c>
      <c r="R3166" t="str">
        <f>RIGHT(N3166,LEN(N3166)-FIND("/",N3166))</f>
        <v>plays</v>
      </c>
      <c r="S3166" s="10">
        <f>(((J3166/60)/60)/24)+DATE(1970,1,1)</f>
        <v>41766.80572916667</v>
      </c>
      <c r="T3166" s="10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>
        <f>E3167/L3167</f>
        <v>58.095238095238095</v>
      </c>
      <c r="Q3167" t="str">
        <f>LEFT(N3167,FIND("/",N3167)-1)</f>
        <v>theater</v>
      </c>
      <c r="R3167" t="str">
        <f>RIGHT(N3167,LEN(N3167)-FIND("/",N3167))</f>
        <v>plays</v>
      </c>
      <c r="S3167" s="10">
        <f>(((J3167/60)/60)/24)+DATE(1970,1,1)</f>
        <v>40644.159259259257</v>
      </c>
      <c r="T3167" s="10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>
        <f>E3168/L3168</f>
        <v>60.300892473118282</v>
      </c>
      <c r="Q3168" t="str">
        <f>LEFT(N3168,FIND("/",N3168)-1)</f>
        <v>theater</v>
      </c>
      <c r="R3168" t="str">
        <f>RIGHT(N3168,LEN(N3168)-FIND("/",N3168))</f>
        <v>plays</v>
      </c>
      <c r="S3168" s="10">
        <f>(((J3168/60)/60)/24)+DATE(1970,1,1)</f>
        <v>41940.69158564815</v>
      </c>
      <c r="T3168" s="10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>
        <f>E3169/L3169</f>
        <v>63.363636363636367</v>
      </c>
      <c r="Q3169" t="str">
        <f>LEFT(N3169,FIND("/",N3169)-1)</f>
        <v>theater</v>
      </c>
      <c r="R3169" t="str">
        <f>RIGHT(N3169,LEN(N3169)-FIND("/",N3169))</f>
        <v>plays</v>
      </c>
      <c r="S3169" s="10">
        <f>(((J3169/60)/60)/24)+DATE(1970,1,1)</f>
        <v>41839.175706018519</v>
      </c>
      <c r="T3169" s="10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>
        <f>E3170/L3170</f>
        <v>50.901639344262293</v>
      </c>
      <c r="Q3170" t="str">
        <f>LEFT(N3170,FIND("/",N3170)-1)</f>
        <v>theater</v>
      </c>
      <c r="R3170" t="str">
        <f>RIGHT(N3170,LEN(N3170)-FIND("/",N3170))</f>
        <v>plays</v>
      </c>
      <c r="S3170" s="10">
        <f>(((J3170/60)/60)/24)+DATE(1970,1,1)</f>
        <v>41772.105937500004</v>
      </c>
      <c r="T3170" s="10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>
        <f>E3171/L3171</f>
        <v>100.5</v>
      </c>
      <c r="Q3171" t="str">
        <f>LEFT(N3171,FIND("/",N3171)-1)</f>
        <v>theater</v>
      </c>
      <c r="R3171" t="str">
        <f>RIGHT(N3171,LEN(N3171)-FIND("/",N3171))</f>
        <v>plays</v>
      </c>
      <c r="S3171" s="10">
        <f>(((J3171/60)/60)/24)+DATE(1970,1,1)</f>
        <v>41591.737974537034</v>
      </c>
      <c r="T3171" s="10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>
        <f>E3172/L3172</f>
        <v>31.619718309859156</v>
      </c>
      <c r="Q3172" t="str">
        <f>LEFT(N3172,FIND("/",N3172)-1)</f>
        <v>theater</v>
      </c>
      <c r="R3172" t="str">
        <f>RIGHT(N3172,LEN(N3172)-FIND("/",N3172))</f>
        <v>plays</v>
      </c>
      <c r="S3172" s="10">
        <f>(((J3172/60)/60)/24)+DATE(1970,1,1)</f>
        <v>41789.080370370371</v>
      </c>
      <c r="T3172" s="10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>
        <f>E3173/L3173</f>
        <v>65.102564102564102</v>
      </c>
      <c r="Q3173" t="str">
        <f>LEFT(N3173,FIND("/",N3173)-1)</f>
        <v>theater</v>
      </c>
      <c r="R3173" t="str">
        <f>RIGHT(N3173,LEN(N3173)-FIND("/",N3173))</f>
        <v>plays</v>
      </c>
      <c r="S3173" s="10">
        <f>(((J3173/60)/60)/24)+DATE(1970,1,1)</f>
        <v>42466.608310185184</v>
      </c>
      <c r="T3173" s="10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>
        <f>E3174/L3174</f>
        <v>79.310344827586206</v>
      </c>
      <c r="Q3174" t="str">
        <f>LEFT(N3174,FIND("/",N3174)-1)</f>
        <v>theater</v>
      </c>
      <c r="R3174" t="str">
        <f>RIGHT(N3174,LEN(N3174)-FIND("/",N3174))</f>
        <v>plays</v>
      </c>
      <c r="S3174" s="10">
        <f>(((J3174/60)/60)/24)+DATE(1970,1,1)</f>
        <v>40923.729953703703</v>
      </c>
      <c r="T3174" s="10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>
        <f>E3175/L3175</f>
        <v>139.18918918918919</v>
      </c>
      <c r="Q3175" t="str">
        <f>LEFT(N3175,FIND("/",N3175)-1)</f>
        <v>theater</v>
      </c>
      <c r="R3175" t="str">
        <f>RIGHT(N3175,LEN(N3175)-FIND("/",N3175))</f>
        <v>plays</v>
      </c>
      <c r="S3175" s="10">
        <f>(((J3175/60)/60)/24)+DATE(1970,1,1)</f>
        <v>41878.878379629627</v>
      </c>
      <c r="T3175" s="10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>
        <f>E3176/L3176</f>
        <v>131.91304347826087</v>
      </c>
      <c r="Q3176" t="str">
        <f>LEFT(N3176,FIND("/",N3176)-1)</f>
        <v>theater</v>
      </c>
      <c r="R3176" t="str">
        <f>RIGHT(N3176,LEN(N3176)-FIND("/",N3176))</f>
        <v>plays</v>
      </c>
      <c r="S3176" s="10">
        <f>(((J3176/60)/60)/24)+DATE(1970,1,1)</f>
        <v>41862.864675925928</v>
      </c>
      <c r="T3176" s="10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>
        <f>E3177/L3177</f>
        <v>91.3</v>
      </c>
      <c r="Q3177" t="str">
        <f>LEFT(N3177,FIND("/",N3177)-1)</f>
        <v>theater</v>
      </c>
      <c r="R3177" t="str">
        <f>RIGHT(N3177,LEN(N3177)-FIND("/",N3177))</f>
        <v>plays</v>
      </c>
      <c r="S3177" s="10">
        <f>(((J3177/60)/60)/24)+DATE(1970,1,1)</f>
        <v>40531.886886574073</v>
      </c>
      <c r="T3177" s="10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>
        <f>E3178/L3178</f>
        <v>39.672727272727272</v>
      </c>
      <c r="Q3178" t="str">
        <f>LEFT(N3178,FIND("/",N3178)-1)</f>
        <v>theater</v>
      </c>
      <c r="R3178" t="str">
        <f>RIGHT(N3178,LEN(N3178)-FIND("/",N3178))</f>
        <v>plays</v>
      </c>
      <c r="S3178" s="10">
        <f>(((J3178/60)/60)/24)+DATE(1970,1,1)</f>
        <v>41477.930914351848</v>
      </c>
      <c r="T3178" s="10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>
        <f>E3179/L3179</f>
        <v>57.549019607843135</v>
      </c>
      <c r="Q3179" t="str">
        <f>LEFT(N3179,FIND("/",N3179)-1)</f>
        <v>theater</v>
      </c>
      <c r="R3179" t="str">
        <f>RIGHT(N3179,LEN(N3179)-FIND("/",N3179))</f>
        <v>plays</v>
      </c>
      <c r="S3179" s="10">
        <f>(((J3179/60)/60)/24)+DATE(1970,1,1)</f>
        <v>41781.666770833333</v>
      </c>
      <c r="T3179" s="10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>
        <f>E3180/L3180</f>
        <v>33.025641025641029</v>
      </c>
      <c r="Q3180" t="str">
        <f>LEFT(N3180,FIND("/",N3180)-1)</f>
        <v>theater</v>
      </c>
      <c r="R3180" t="str">
        <f>RIGHT(N3180,LEN(N3180)-FIND("/",N3180))</f>
        <v>plays</v>
      </c>
      <c r="S3180" s="10">
        <f>(((J3180/60)/60)/24)+DATE(1970,1,1)</f>
        <v>41806.605034722219</v>
      </c>
      <c r="T3180" s="10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>
        <f>E3181/L3181</f>
        <v>77.335806451612896</v>
      </c>
      <c r="Q3181" t="str">
        <f>LEFT(N3181,FIND("/",N3181)-1)</f>
        <v>theater</v>
      </c>
      <c r="R3181" t="str">
        <f>RIGHT(N3181,LEN(N3181)-FIND("/",N3181))</f>
        <v>plays</v>
      </c>
      <c r="S3181" s="10">
        <f>(((J3181/60)/60)/24)+DATE(1970,1,1)</f>
        <v>41375.702210648145</v>
      </c>
      <c r="T3181" s="10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>
        <f>E3182/L3182</f>
        <v>31.933333333333334</v>
      </c>
      <c r="Q3182" t="str">
        <f>LEFT(N3182,FIND("/",N3182)-1)</f>
        <v>theater</v>
      </c>
      <c r="R3182" t="str">
        <f>RIGHT(N3182,LEN(N3182)-FIND("/",N3182))</f>
        <v>plays</v>
      </c>
      <c r="S3182" s="10">
        <f>(((J3182/60)/60)/24)+DATE(1970,1,1)</f>
        <v>41780.412604166668</v>
      </c>
      <c r="T3182" s="10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>
        <f>E3183/L3183</f>
        <v>36.333333333333336</v>
      </c>
      <c r="Q3183" t="str">
        <f>LEFT(N3183,FIND("/",N3183)-1)</f>
        <v>theater</v>
      </c>
      <c r="R3183" t="str">
        <f>RIGHT(N3183,LEN(N3183)-FIND("/",N3183))</f>
        <v>plays</v>
      </c>
      <c r="S3183" s="10">
        <f>(((J3183/60)/60)/24)+DATE(1970,1,1)</f>
        <v>41779.310034722221</v>
      </c>
      <c r="T3183" s="10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>
        <f>E3184/L3184</f>
        <v>46.768211920529801</v>
      </c>
      <c r="Q3184" t="str">
        <f>LEFT(N3184,FIND("/",N3184)-1)</f>
        <v>theater</v>
      </c>
      <c r="R3184" t="str">
        <f>RIGHT(N3184,LEN(N3184)-FIND("/",N3184))</f>
        <v>plays</v>
      </c>
      <c r="S3184" s="10">
        <f>(((J3184/60)/60)/24)+DATE(1970,1,1)</f>
        <v>40883.949317129627</v>
      </c>
      <c r="T3184" s="10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>
        <f>E3185/L3185</f>
        <v>40.073529411764703</v>
      </c>
      <c r="Q3185" t="str">
        <f>LEFT(N3185,FIND("/",N3185)-1)</f>
        <v>theater</v>
      </c>
      <c r="R3185" t="str">
        <f>RIGHT(N3185,LEN(N3185)-FIND("/",N3185))</f>
        <v>plays</v>
      </c>
      <c r="S3185" s="10">
        <f>(((J3185/60)/60)/24)+DATE(1970,1,1)</f>
        <v>41491.79478009259</v>
      </c>
      <c r="T3185" s="10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>
        <f>E3186/L3186</f>
        <v>100.21739130434783</v>
      </c>
      <c r="Q3186" t="str">
        <f>LEFT(N3186,FIND("/",N3186)-1)</f>
        <v>theater</v>
      </c>
      <c r="R3186" t="str">
        <f>RIGHT(N3186,LEN(N3186)-FIND("/",N3186))</f>
        <v>plays</v>
      </c>
      <c r="S3186" s="10">
        <f>(((J3186/60)/60)/24)+DATE(1970,1,1)</f>
        <v>41791.993414351848</v>
      </c>
      <c r="T3186" s="10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>
        <f>E3187/L3187</f>
        <v>41.666666666666664</v>
      </c>
      <c r="Q3187" t="str">
        <f>LEFT(N3187,FIND("/",N3187)-1)</f>
        <v>theater</v>
      </c>
      <c r="R3187" t="str">
        <f>RIGHT(N3187,LEN(N3187)-FIND("/",N3187))</f>
        <v>plays</v>
      </c>
      <c r="S3187" s="10">
        <f>(((J3187/60)/60)/24)+DATE(1970,1,1)</f>
        <v>41829.977326388893</v>
      </c>
      <c r="T3187" s="10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>
        <f>E3188/L3188</f>
        <v>46.714285714285715</v>
      </c>
      <c r="Q3188" t="str">
        <f>LEFT(N3188,FIND("/",N3188)-1)</f>
        <v>theater</v>
      </c>
      <c r="R3188" t="str">
        <f>RIGHT(N3188,LEN(N3188)-FIND("/",N3188))</f>
        <v>plays</v>
      </c>
      <c r="S3188" s="10">
        <f>(((J3188/60)/60)/24)+DATE(1970,1,1)</f>
        <v>41868.924050925925</v>
      </c>
      <c r="T3188" s="10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>
        <f>E3189/L3189</f>
        <v>71.491803278688522</v>
      </c>
      <c r="Q3189" t="str">
        <f>LEFT(N3189,FIND("/",N3189)-1)</f>
        <v>theater</v>
      </c>
      <c r="R3189" t="str">
        <f>RIGHT(N3189,LEN(N3189)-FIND("/",N3189))</f>
        <v>plays</v>
      </c>
      <c r="S3189" s="10">
        <f>(((J3189/60)/60)/24)+DATE(1970,1,1)</f>
        <v>41835.666354166664</v>
      </c>
      <c r="T3189" s="10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>
        <f>E3190/L3190</f>
        <v>14.444444444444445</v>
      </c>
      <c r="Q3190" t="str">
        <f>LEFT(N3190,FIND("/",N3190)-1)</f>
        <v>theater</v>
      </c>
      <c r="R3190" t="str">
        <f>RIGHT(N3190,LEN(N3190)-FIND("/",N3190))</f>
        <v>musical</v>
      </c>
      <c r="S3190" s="10">
        <f>(((J3190/60)/60)/24)+DATE(1970,1,1)</f>
        <v>42144.415532407409</v>
      </c>
      <c r="T3190" s="10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>
        <f>E3191/L3191</f>
        <v>356.84210526315792</v>
      </c>
      <c r="Q3191" t="str">
        <f>LEFT(N3191,FIND("/",N3191)-1)</f>
        <v>theater</v>
      </c>
      <c r="R3191" t="str">
        <f>RIGHT(N3191,LEN(N3191)-FIND("/",N3191))</f>
        <v>musical</v>
      </c>
      <c r="S3191" s="10">
        <f>(((J3191/60)/60)/24)+DATE(1970,1,1)</f>
        <v>42118.346435185187</v>
      </c>
      <c r="T3191" s="10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t="e">
        <f>E3192/L3192</f>
        <v>#DIV/0!</v>
      </c>
      <c r="Q3192" t="str">
        <f>LEFT(N3192,FIND("/",N3192)-1)</f>
        <v>theater</v>
      </c>
      <c r="R3192" t="str">
        <f>RIGHT(N3192,LEN(N3192)-FIND("/",N3192))</f>
        <v>musical</v>
      </c>
      <c r="S3192" s="10">
        <f>(((J3192/60)/60)/24)+DATE(1970,1,1)</f>
        <v>42683.151331018518</v>
      </c>
      <c r="T3192" s="10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>
        <f>E3193/L3193</f>
        <v>37.75</v>
      </c>
      <c r="Q3193" t="str">
        <f>LEFT(N3193,FIND("/",N3193)-1)</f>
        <v>theater</v>
      </c>
      <c r="R3193" t="str">
        <f>RIGHT(N3193,LEN(N3193)-FIND("/",N3193))</f>
        <v>musical</v>
      </c>
      <c r="S3193" s="10">
        <f>(((J3193/60)/60)/24)+DATE(1970,1,1)</f>
        <v>42538.755428240736</v>
      </c>
      <c r="T3193" s="10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>
        <f>E3194/L3194</f>
        <v>12.75</v>
      </c>
      <c r="Q3194" t="str">
        <f>LEFT(N3194,FIND("/",N3194)-1)</f>
        <v>theater</v>
      </c>
      <c r="R3194" t="str">
        <f>RIGHT(N3194,LEN(N3194)-FIND("/",N3194))</f>
        <v>musical</v>
      </c>
      <c r="S3194" s="10">
        <f>(((J3194/60)/60)/24)+DATE(1970,1,1)</f>
        <v>42018.94049768518</v>
      </c>
      <c r="T3194" s="10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>
        <f>E3195/L3195</f>
        <v>24.458333333333332</v>
      </c>
      <c r="Q3195" t="str">
        <f>LEFT(N3195,FIND("/",N3195)-1)</f>
        <v>theater</v>
      </c>
      <c r="R3195" t="str">
        <f>RIGHT(N3195,LEN(N3195)-FIND("/",N3195))</f>
        <v>musical</v>
      </c>
      <c r="S3195" s="10">
        <f>(((J3195/60)/60)/24)+DATE(1970,1,1)</f>
        <v>42010.968240740738</v>
      </c>
      <c r="T3195" s="10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t="e">
        <f>E3196/L3196</f>
        <v>#DIV/0!</v>
      </c>
      <c r="Q3196" t="str">
        <f>LEFT(N3196,FIND("/",N3196)-1)</f>
        <v>theater</v>
      </c>
      <c r="R3196" t="str">
        <f>RIGHT(N3196,LEN(N3196)-FIND("/",N3196))</f>
        <v>musical</v>
      </c>
      <c r="S3196" s="10">
        <f>(((J3196/60)/60)/24)+DATE(1970,1,1)</f>
        <v>42182.062476851846</v>
      </c>
      <c r="T3196" s="10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>
        <f>E3197/L3197</f>
        <v>53.07692307692308</v>
      </c>
      <c r="Q3197" t="str">
        <f>LEFT(N3197,FIND("/",N3197)-1)</f>
        <v>theater</v>
      </c>
      <c r="R3197" t="str">
        <f>RIGHT(N3197,LEN(N3197)-FIND("/",N3197))</f>
        <v>musical</v>
      </c>
      <c r="S3197" s="10">
        <f>(((J3197/60)/60)/24)+DATE(1970,1,1)</f>
        <v>42017.594236111108</v>
      </c>
      <c r="T3197" s="10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>
        <f>E3198/L3198</f>
        <v>300</v>
      </c>
      <c r="Q3198" t="str">
        <f>LEFT(N3198,FIND("/",N3198)-1)</f>
        <v>theater</v>
      </c>
      <c r="R3198" t="str">
        <f>RIGHT(N3198,LEN(N3198)-FIND("/",N3198))</f>
        <v>musical</v>
      </c>
      <c r="S3198" s="10">
        <f>(((J3198/60)/60)/24)+DATE(1970,1,1)</f>
        <v>42157.598090277781</v>
      </c>
      <c r="T3198" s="10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>
        <f>E3199/L3199</f>
        <v>286.25</v>
      </c>
      <c r="Q3199" t="str">
        <f>LEFT(N3199,FIND("/",N3199)-1)</f>
        <v>theater</v>
      </c>
      <c r="R3199" t="str">
        <f>RIGHT(N3199,LEN(N3199)-FIND("/",N3199))</f>
        <v>musical</v>
      </c>
      <c r="S3199" s="10">
        <f>(((J3199/60)/60)/24)+DATE(1970,1,1)</f>
        <v>42009.493263888886</v>
      </c>
      <c r="T3199" s="10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>
        <f>E3200/L3200</f>
        <v>36.666666666666664</v>
      </c>
      <c r="Q3200" t="str">
        <f>LEFT(N3200,FIND("/",N3200)-1)</f>
        <v>theater</v>
      </c>
      <c r="R3200" t="str">
        <f>RIGHT(N3200,LEN(N3200)-FIND("/",N3200))</f>
        <v>musical</v>
      </c>
      <c r="S3200" s="10">
        <f>(((J3200/60)/60)/24)+DATE(1970,1,1)</f>
        <v>42013.424502314811</v>
      </c>
      <c r="T3200" s="10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>
        <f>E3201/L3201</f>
        <v>49.20754716981132</v>
      </c>
      <c r="Q3201" t="str">
        <f>LEFT(N3201,FIND("/",N3201)-1)</f>
        <v>theater</v>
      </c>
      <c r="R3201" t="str">
        <f>RIGHT(N3201,LEN(N3201)-FIND("/",N3201))</f>
        <v>musical</v>
      </c>
      <c r="S3201" s="10">
        <f>(((J3201/60)/60)/24)+DATE(1970,1,1)</f>
        <v>41858.761782407404</v>
      </c>
      <c r="T3201" s="10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>
        <f>E3202/L3202</f>
        <v>1</v>
      </c>
      <c r="Q3202" t="str">
        <f>LEFT(N3202,FIND("/",N3202)-1)</f>
        <v>theater</v>
      </c>
      <c r="R3202" t="str">
        <f>RIGHT(N3202,LEN(N3202)-FIND("/",N3202))</f>
        <v>musical</v>
      </c>
      <c r="S3202" s="10">
        <f>(((J3202/60)/60)/24)+DATE(1970,1,1)</f>
        <v>42460.320613425924</v>
      </c>
      <c r="T3202" s="10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>
        <f>E3203/L3203</f>
        <v>12.5</v>
      </c>
      <c r="Q3203" t="str">
        <f>LEFT(N3203,FIND("/",N3203)-1)</f>
        <v>theater</v>
      </c>
      <c r="R3203" t="str">
        <f>RIGHT(N3203,LEN(N3203)-FIND("/",N3203))</f>
        <v>musical</v>
      </c>
      <c r="S3203" s="10">
        <f>(((J3203/60)/60)/24)+DATE(1970,1,1)</f>
        <v>41861.767094907409</v>
      </c>
      <c r="T3203" s="10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>
        <f>E3204/L3204</f>
        <v>109.04</v>
      </c>
      <c r="Q3204" t="str">
        <f>LEFT(N3204,FIND("/",N3204)-1)</f>
        <v>theater</v>
      </c>
      <c r="R3204" t="str">
        <f>RIGHT(N3204,LEN(N3204)-FIND("/",N3204))</f>
        <v>musical</v>
      </c>
      <c r="S3204" s="10">
        <f>(((J3204/60)/60)/24)+DATE(1970,1,1)</f>
        <v>42293.853541666671</v>
      </c>
      <c r="T3204" s="10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>
        <f>E3205/L3205</f>
        <v>41.666666666666664</v>
      </c>
      <c r="Q3205" t="str">
        <f>LEFT(N3205,FIND("/",N3205)-1)</f>
        <v>theater</v>
      </c>
      <c r="R3205" t="str">
        <f>RIGHT(N3205,LEN(N3205)-FIND("/",N3205))</f>
        <v>musical</v>
      </c>
      <c r="S3205" s="10">
        <f>(((J3205/60)/60)/24)+DATE(1970,1,1)</f>
        <v>42242.988680555558</v>
      </c>
      <c r="T3205" s="10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t="e">
        <f>E3206/L3206</f>
        <v>#DIV/0!</v>
      </c>
      <c r="Q3206" t="str">
        <f>LEFT(N3206,FIND("/",N3206)-1)</f>
        <v>theater</v>
      </c>
      <c r="R3206" t="str">
        <f>RIGHT(N3206,LEN(N3206)-FIND("/",N3206))</f>
        <v>musical</v>
      </c>
      <c r="S3206" s="10">
        <f>(((J3206/60)/60)/24)+DATE(1970,1,1)</f>
        <v>42172.686099537037</v>
      </c>
      <c r="T3206" s="10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>
        <f>E3207/L3207</f>
        <v>22.75</v>
      </c>
      <c r="Q3207" t="str">
        <f>LEFT(N3207,FIND("/",N3207)-1)</f>
        <v>theater</v>
      </c>
      <c r="R3207" t="str">
        <f>RIGHT(N3207,LEN(N3207)-FIND("/",N3207))</f>
        <v>musical</v>
      </c>
      <c r="S3207" s="10">
        <f>(((J3207/60)/60)/24)+DATE(1970,1,1)</f>
        <v>42095.374675925923</v>
      </c>
      <c r="T3207" s="10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t="e">
        <f>E3208/L3208</f>
        <v>#DIV/0!</v>
      </c>
      <c r="Q3208" t="str">
        <f>LEFT(N3208,FIND("/",N3208)-1)</f>
        <v>theater</v>
      </c>
      <c r="R3208" t="str">
        <f>RIGHT(N3208,LEN(N3208)-FIND("/",N3208))</f>
        <v>musical</v>
      </c>
      <c r="S3208" s="10">
        <f>(((J3208/60)/60)/24)+DATE(1970,1,1)</f>
        <v>42236.276053240741</v>
      </c>
      <c r="T3208" s="10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>
        <f>E3209/L3209</f>
        <v>70.833333333333329</v>
      </c>
      <c r="Q3209" t="str">
        <f>LEFT(N3209,FIND("/",N3209)-1)</f>
        <v>theater</v>
      </c>
      <c r="R3209" t="str">
        <f>RIGHT(N3209,LEN(N3209)-FIND("/",N3209))</f>
        <v>musical</v>
      </c>
      <c r="S3209" s="10">
        <f>(((J3209/60)/60)/24)+DATE(1970,1,1)</f>
        <v>42057.277858796297</v>
      </c>
      <c r="T3209" s="10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>
        <f>E3210/L3210</f>
        <v>63.109756097560975</v>
      </c>
      <c r="Q3210" t="str">
        <f>LEFT(N3210,FIND("/",N3210)-1)</f>
        <v>theater</v>
      </c>
      <c r="R3210" t="str">
        <f>RIGHT(N3210,LEN(N3210)-FIND("/",N3210))</f>
        <v>plays</v>
      </c>
      <c r="S3210" s="10">
        <f>(((J3210/60)/60)/24)+DATE(1970,1,1)</f>
        <v>41827.605057870373</v>
      </c>
      <c r="T3210" s="10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>
        <f>E3211/L3211</f>
        <v>50.157964601769912</v>
      </c>
      <c r="Q3211" t="str">
        <f>LEFT(N3211,FIND("/",N3211)-1)</f>
        <v>theater</v>
      </c>
      <c r="R3211" t="str">
        <f>RIGHT(N3211,LEN(N3211)-FIND("/",N3211))</f>
        <v>plays</v>
      </c>
      <c r="S3211" s="10">
        <f>(((J3211/60)/60)/24)+DATE(1970,1,1)</f>
        <v>41778.637245370373</v>
      </c>
      <c r="T3211" s="10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>
        <f>E3212/L3212</f>
        <v>62.883333333333333</v>
      </c>
      <c r="Q3212" t="str">
        <f>LEFT(N3212,FIND("/",N3212)-1)</f>
        <v>theater</v>
      </c>
      <c r="R3212" t="str">
        <f>RIGHT(N3212,LEN(N3212)-FIND("/",N3212))</f>
        <v>plays</v>
      </c>
      <c r="S3212" s="10">
        <f>(((J3212/60)/60)/24)+DATE(1970,1,1)</f>
        <v>41013.936562499999</v>
      </c>
      <c r="T3212" s="10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>
        <f>E3213/L3213</f>
        <v>85.531055900621112</v>
      </c>
      <c r="Q3213" t="str">
        <f>LEFT(N3213,FIND("/",N3213)-1)</f>
        <v>theater</v>
      </c>
      <c r="R3213" t="str">
        <f>RIGHT(N3213,LEN(N3213)-FIND("/",N3213))</f>
        <v>plays</v>
      </c>
      <c r="S3213" s="10">
        <f>(((J3213/60)/60)/24)+DATE(1970,1,1)</f>
        <v>41834.586574074077</v>
      </c>
      <c r="T3213" s="10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>
        <f>E3214/L3214</f>
        <v>53.723404255319146</v>
      </c>
      <c r="Q3214" t="str">
        <f>LEFT(N3214,FIND("/",N3214)-1)</f>
        <v>theater</v>
      </c>
      <c r="R3214" t="str">
        <f>RIGHT(N3214,LEN(N3214)-FIND("/",N3214))</f>
        <v>plays</v>
      </c>
      <c r="S3214" s="10">
        <f>(((J3214/60)/60)/24)+DATE(1970,1,1)</f>
        <v>41829.795729166668</v>
      </c>
      <c r="T3214" s="10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>
        <f>E3215/L3215</f>
        <v>127.80851063829788</v>
      </c>
      <c r="Q3215" t="str">
        <f>LEFT(N3215,FIND("/",N3215)-1)</f>
        <v>theater</v>
      </c>
      <c r="R3215" t="str">
        <f>RIGHT(N3215,LEN(N3215)-FIND("/",N3215))</f>
        <v>plays</v>
      </c>
      <c r="S3215" s="10">
        <f>(((J3215/60)/60)/24)+DATE(1970,1,1)</f>
        <v>42171.763414351852</v>
      </c>
      <c r="T3215" s="10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>
        <f>E3216/L3216</f>
        <v>106.57391304347826</v>
      </c>
      <c r="Q3216" t="str">
        <f>LEFT(N3216,FIND("/",N3216)-1)</f>
        <v>theater</v>
      </c>
      <c r="R3216" t="str">
        <f>RIGHT(N3216,LEN(N3216)-FIND("/",N3216))</f>
        <v>plays</v>
      </c>
      <c r="S3216" s="10">
        <f>(((J3216/60)/60)/24)+DATE(1970,1,1)</f>
        <v>42337.792511574073</v>
      </c>
      <c r="T3216" s="10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>
        <f>E3217/L3217</f>
        <v>262.11194029850748</v>
      </c>
      <c r="Q3217" t="str">
        <f>LEFT(N3217,FIND("/",N3217)-1)</f>
        <v>theater</v>
      </c>
      <c r="R3217" t="str">
        <f>RIGHT(N3217,LEN(N3217)-FIND("/",N3217))</f>
        <v>plays</v>
      </c>
      <c r="S3217" s="10">
        <f>(((J3217/60)/60)/24)+DATE(1970,1,1)</f>
        <v>42219.665173611109</v>
      </c>
      <c r="T3217" s="10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>
        <f>E3218/L3218</f>
        <v>57.171428571428571</v>
      </c>
      <c r="Q3218" t="str">
        <f>LEFT(N3218,FIND("/",N3218)-1)</f>
        <v>theater</v>
      </c>
      <c r="R3218" t="str">
        <f>RIGHT(N3218,LEN(N3218)-FIND("/",N3218))</f>
        <v>plays</v>
      </c>
      <c r="S3218" s="10">
        <f>(((J3218/60)/60)/24)+DATE(1970,1,1)</f>
        <v>42165.462627314817</v>
      </c>
      <c r="T3218" s="10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>
        <f>E3219/L3219</f>
        <v>50.20192307692308</v>
      </c>
      <c r="Q3219" t="str">
        <f>LEFT(N3219,FIND("/",N3219)-1)</f>
        <v>theater</v>
      </c>
      <c r="R3219" t="str">
        <f>RIGHT(N3219,LEN(N3219)-FIND("/",N3219))</f>
        <v>plays</v>
      </c>
      <c r="S3219" s="10">
        <f>(((J3219/60)/60)/24)+DATE(1970,1,1)</f>
        <v>42648.546111111107</v>
      </c>
      <c r="T3219" s="10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>
        <f>E3220/L3220</f>
        <v>66.586956521739125</v>
      </c>
      <c r="Q3220" t="str">
        <f>LEFT(N3220,FIND("/",N3220)-1)</f>
        <v>theater</v>
      </c>
      <c r="R3220" t="str">
        <f>RIGHT(N3220,LEN(N3220)-FIND("/",N3220))</f>
        <v>plays</v>
      </c>
      <c r="S3220" s="10">
        <f>(((J3220/60)/60)/24)+DATE(1970,1,1)</f>
        <v>41971.002152777779</v>
      </c>
      <c r="T3220" s="10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>
        <f>E3221/L3221</f>
        <v>168.25210084033614</v>
      </c>
      <c r="Q3221" t="str">
        <f>LEFT(N3221,FIND("/",N3221)-1)</f>
        <v>theater</v>
      </c>
      <c r="R3221" t="str">
        <f>RIGHT(N3221,LEN(N3221)-FIND("/",N3221))</f>
        <v>plays</v>
      </c>
      <c r="S3221" s="10">
        <f>(((J3221/60)/60)/24)+DATE(1970,1,1)</f>
        <v>42050.983182870375</v>
      </c>
      <c r="T3221" s="10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>
        <f>E3222/L3222</f>
        <v>256.37288135593218</v>
      </c>
      <c r="Q3222" t="str">
        <f>LEFT(N3222,FIND("/",N3222)-1)</f>
        <v>theater</v>
      </c>
      <c r="R3222" t="str">
        <f>RIGHT(N3222,LEN(N3222)-FIND("/",N3222))</f>
        <v>plays</v>
      </c>
      <c r="S3222" s="10">
        <f>(((J3222/60)/60)/24)+DATE(1970,1,1)</f>
        <v>42772.833379629628</v>
      </c>
      <c r="T3222" s="10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>
        <f>E3223/L3223</f>
        <v>36.610619469026545</v>
      </c>
      <c r="Q3223" t="str">
        <f>LEFT(N3223,FIND("/",N3223)-1)</f>
        <v>theater</v>
      </c>
      <c r="R3223" t="str">
        <f>RIGHT(N3223,LEN(N3223)-FIND("/",N3223))</f>
        <v>plays</v>
      </c>
      <c r="S3223" s="10">
        <f>(((J3223/60)/60)/24)+DATE(1970,1,1)</f>
        <v>42155.696793981479</v>
      </c>
      <c r="T3223" s="10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>
        <f>E3224/L3224</f>
        <v>37.142857142857146</v>
      </c>
      <c r="Q3224" t="str">
        <f>LEFT(N3224,FIND("/",N3224)-1)</f>
        <v>theater</v>
      </c>
      <c r="R3224" t="str">
        <f>RIGHT(N3224,LEN(N3224)-FIND("/",N3224))</f>
        <v>plays</v>
      </c>
      <c r="S3224" s="10">
        <f>(((J3224/60)/60)/24)+DATE(1970,1,1)</f>
        <v>42270.582141203704</v>
      </c>
      <c r="T3224" s="10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>
        <f>E3225/L3225</f>
        <v>45.878378378378379</v>
      </c>
      <c r="Q3225" t="str">
        <f>LEFT(N3225,FIND("/",N3225)-1)</f>
        <v>theater</v>
      </c>
      <c r="R3225" t="str">
        <f>RIGHT(N3225,LEN(N3225)-FIND("/",N3225))</f>
        <v>plays</v>
      </c>
      <c r="S3225" s="10">
        <f>(((J3225/60)/60)/24)+DATE(1970,1,1)</f>
        <v>42206.835370370376</v>
      </c>
      <c r="T3225" s="10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>
        <f>E3226/L3226</f>
        <v>141.71296296296296</v>
      </c>
      <c r="Q3226" t="str">
        <f>LEFT(N3226,FIND("/",N3226)-1)</f>
        <v>theater</v>
      </c>
      <c r="R3226" t="str">
        <f>RIGHT(N3226,LEN(N3226)-FIND("/",N3226))</f>
        <v>plays</v>
      </c>
      <c r="S3226" s="10">
        <f>(((J3226/60)/60)/24)+DATE(1970,1,1)</f>
        <v>42697.850844907407</v>
      </c>
      <c r="T3226" s="10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>
        <f>E3227/L3227</f>
        <v>52.487179487179489</v>
      </c>
      <c r="Q3227" t="str">
        <f>LEFT(N3227,FIND("/",N3227)-1)</f>
        <v>theater</v>
      </c>
      <c r="R3227" t="str">
        <f>RIGHT(N3227,LEN(N3227)-FIND("/",N3227))</f>
        <v>plays</v>
      </c>
      <c r="S3227" s="10">
        <f>(((J3227/60)/60)/24)+DATE(1970,1,1)</f>
        <v>42503.559467592597</v>
      </c>
      <c r="T3227" s="10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>
        <f>E3228/L3228</f>
        <v>59.523809523809526</v>
      </c>
      <c r="Q3228" t="str">
        <f>LEFT(N3228,FIND("/",N3228)-1)</f>
        <v>theater</v>
      </c>
      <c r="R3228" t="str">
        <f>RIGHT(N3228,LEN(N3228)-FIND("/",N3228))</f>
        <v>plays</v>
      </c>
      <c r="S3228" s="10">
        <f>(((J3228/60)/60)/24)+DATE(1970,1,1)</f>
        <v>42277.583472222221</v>
      </c>
      <c r="T3228" s="10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>
        <f>E3229/L3229</f>
        <v>50</v>
      </c>
      <c r="Q3229" t="str">
        <f>LEFT(N3229,FIND("/",N3229)-1)</f>
        <v>theater</v>
      </c>
      <c r="R3229" t="str">
        <f>RIGHT(N3229,LEN(N3229)-FIND("/",N3229))</f>
        <v>plays</v>
      </c>
      <c r="S3229" s="10">
        <f>(((J3229/60)/60)/24)+DATE(1970,1,1)</f>
        <v>42722.882361111115</v>
      </c>
      <c r="T3229" s="10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>
        <f>E3230/L3230</f>
        <v>193.62162162162161</v>
      </c>
      <c r="Q3230" t="str">
        <f>LEFT(N3230,FIND("/",N3230)-1)</f>
        <v>theater</v>
      </c>
      <c r="R3230" t="str">
        <f>RIGHT(N3230,LEN(N3230)-FIND("/",N3230))</f>
        <v>plays</v>
      </c>
      <c r="S3230" s="10">
        <f>(((J3230/60)/60)/24)+DATE(1970,1,1)</f>
        <v>42323.70930555556</v>
      </c>
      <c r="T3230" s="10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>
        <f>E3231/L3231</f>
        <v>106.79702970297029</v>
      </c>
      <c r="Q3231" t="str">
        <f>LEFT(N3231,FIND("/",N3231)-1)</f>
        <v>theater</v>
      </c>
      <c r="R3231" t="str">
        <f>RIGHT(N3231,LEN(N3231)-FIND("/",N3231))</f>
        <v>plays</v>
      </c>
      <c r="S3231" s="10">
        <f>(((J3231/60)/60)/24)+DATE(1970,1,1)</f>
        <v>41933.291643518518</v>
      </c>
      <c r="T3231" s="10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>
        <f>E3232/L3232</f>
        <v>77.21621621621621</v>
      </c>
      <c r="Q3232" t="str">
        <f>LEFT(N3232,FIND("/",N3232)-1)</f>
        <v>theater</v>
      </c>
      <c r="R3232" t="str">
        <f>RIGHT(N3232,LEN(N3232)-FIND("/",N3232))</f>
        <v>plays</v>
      </c>
      <c r="S3232" s="10">
        <f>(((J3232/60)/60)/24)+DATE(1970,1,1)</f>
        <v>41898.168125000004</v>
      </c>
      <c r="T3232" s="10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>
        <f>E3233/L3233</f>
        <v>57.5</v>
      </c>
      <c r="Q3233" t="str">
        <f>LEFT(N3233,FIND("/",N3233)-1)</f>
        <v>theater</v>
      </c>
      <c r="R3233" t="str">
        <f>RIGHT(N3233,LEN(N3233)-FIND("/",N3233))</f>
        <v>plays</v>
      </c>
      <c r="S3233" s="10">
        <f>(((J3233/60)/60)/24)+DATE(1970,1,1)</f>
        <v>42446.943831018521</v>
      </c>
      <c r="T3233" s="10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>
        <f>E3234/L3234</f>
        <v>50.46153846153846</v>
      </c>
      <c r="Q3234" t="str">
        <f>LEFT(N3234,FIND("/",N3234)-1)</f>
        <v>theater</v>
      </c>
      <c r="R3234" t="str">
        <f>RIGHT(N3234,LEN(N3234)-FIND("/",N3234))</f>
        <v>plays</v>
      </c>
      <c r="S3234" s="10">
        <f>(((J3234/60)/60)/24)+DATE(1970,1,1)</f>
        <v>42463.81385416667</v>
      </c>
      <c r="T3234" s="10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>
        <f>E3235/L3235</f>
        <v>97.377049180327873</v>
      </c>
      <c r="Q3235" t="str">
        <f>LEFT(N3235,FIND("/",N3235)-1)</f>
        <v>theater</v>
      </c>
      <c r="R3235" t="str">
        <f>RIGHT(N3235,LEN(N3235)-FIND("/",N3235))</f>
        <v>plays</v>
      </c>
      <c r="S3235" s="10">
        <f>(((J3235/60)/60)/24)+DATE(1970,1,1)</f>
        <v>42766.805034722223</v>
      </c>
      <c r="T3235" s="10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>
        <f>E3236/L3236</f>
        <v>34.91921739130435</v>
      </c>
      <c r="Q3236" t="str">
        <f>LEFT(N3236,FIND("/",N3236)-1)</f>
        <v>theater</v>
      </c>
      <c r="R3236" t="str">
        <f>RIGHT(N3236,LEN(N3236)-FIND("/",N3236))</f>
        <v>plays</v>
      </c>
      <c r="S3236" s="10">
        <f>(((J3236/60)/60)/24)+DATE(1970,1,1)</f>
        <v>42734.789444444439</v>
      </c>
      <c r="T3236" s="10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>
        <f>E3237/L3237</f>
        <v>85.530386740331494</v>
      </c>
      <c r="Q3237" t="str">
        <f>LEFT(N3237,FIND("/",N3237)-1)</f>
        <v>theater</v>
      </c>
      <c r="R3237" t="str">
        <f>RIGHT(N3237,LEN(N3237)-FIND("/",N3237))</f>
        <v>plays</v>
      </c>
      <c r="S3237" s="10">
        <f>(((J3237/60)/60)/24)+DATE(1970,1,1)</f>
        <v>42522.347812499997</v>
      </c>
      <c r="T3237" s="10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>
        <f>E3238/L3238</f>
        <v>182.90909090909091</v>
      </c>
      <c r="Q3238" t="str">
        <f>LEFT(N3238,FIND("/",N3238)-1)</f>
        <v>theater</v>
      </c>
      <c r="R3238" t="str">
        <f>RIGHT(N3238,LEN(N3238)-FIND("/",N3238))</f>
        <v>plays</v>
      </c>
      <c r="S3238" s="10">
        <f>(((J3238/60)/60)/24)+DATE(1970,1,1)</f>
        <v>42702.917048611111</v>
      </c>
      <c r="T3238" s="10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>
        <f>E3239/L3239</f>
        <v>131.13620817843866</v>
      </c>
      <c r="Q3239" t="str">
        <f>LEFT(N3239,FIND("/",N3239)-1)</f>
        <v>theater</v>
      </c>
      <c r="R3239" t="str">
        <f>RIGHT(N3239,LEN(N3239)-FIND("/",N3239))</f>
        <v>plays</v>
      </c>
      <c r="S3239" s="10">
        <f>(((J3239/60)/60)/24)+DATE(1970,1,1)</f>
        <v>42252.474351851852</v>
      </c>
      <c r="T3239" s="10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>
        <f>E3240/L3240</f>
        <v>39.810126582278478</v>
      </c>
      <c r="Q3240" t="str">
        <f>LEFT(N3240,FIND("/",N3240)-1)</f>
        <v>theater</v>
      </c>
      <c r="R3240" t="str">
        <f>RIGHT(N3240,LEN(N3240)-FIND("/",N3240))</f>
        <v>plays</v>
      </c>
      <c r="S3240" s="10">
        <f>(((J3240/60)/60)/24)+DATE(1970,1,1)</f>
        <v>42156.510393518518</v>
      </c>
      <c r="T3240" s="10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>
        <f>E3241/L3241</f>
        <v>59.701730769230764</v>
      </c>
      <c r="Q3241" t="str">
        <f>LEFT(N3241,FIND("/",N3241)-1)</f>
        <v>theater</v>
      </c>
      <c r="R3241" t="str">
        <f>RIGHT(N3241,LEN(N3241)-FIND("/",N3241))</f>
        <v>plays</v>
      </c>
      <c r="S3241" s="10">
        <f>(((J3241/60)/60)/24)+DATE(1970,1,1)</f>
        <v>42278.089039351849</v>
      </c>
      <c r="T3241" s="10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>
        <f>E3242/L3242</f>
        <v>88.735294117647058</v>
      </c>
      <c r="Q3242" t="str">
        <f>LEFT(N3242,FIND("/",N3242)-1)</f>
        <v>theater</v>
      </c>
      <c r="R3242" t="str">
        <f>RIGHT(N3242,LEN(N3242)-FIND("/",N3242))</f>
        <v>plays</v>
      </c>
      <c r="S3242" s="10">
        <f>(((J3242/60)/60)/24)+DATE(1970,1,1)</f>
        <v>42754.693842592591</v>
      </c>
      <c r="T3242" s="10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>
        <f>E3243/L3243</f>
        <v>58.688622754491021</v>
      </c>
      <c r="Q3243" t="str">
        <f>LEFT(N3243,FIND("/",N3243)-1)</f>
        <v>theater</v>
      </c>
      <c r="R3243" t="str">
        <f>RIGHT(N3243,LEN(N3243)-FIND("/",N3243))</f>
        <v>plays</v>
      </c>
      <c r="S3243" s="10">
        <f>(((J3243/60)/60)/24)+DATE(1970,1,1)</f>
        <v>41893.324884259258</v>
      </c>
      <c r="T3243" s="10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>
        <f>E3244/L3244</f>
        <v>69.56513661202186</v>
      </c>
      <c r="Q3244" t="str">
        <f>LEFT(N3244,FIND("/",N3244)-1)</f>
        <v>theater</v>
      </c>
      <c r="R3244" t="str">
        <f>RIGHT(N3244,LEN(N3244)-FIND("/",N3244))</f>
        <v>plays</v>
      </c>
      <c r="S3244" s="10">
        <f>(((J3244/60)/60)/24)+DATE(1970,1,1)</f>
        <v>41871.755694444444</v>
      </c>
      <c r="T3244" s="10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>
        <f>E3245/L3245</f>
        <v>115.87323943661971</v>
      </c>
      <c r="Q3245" t="str">
        <f>LEFT(N3245,FIND("/",N3245)-1)</f>
        <v>theater</v>
      </c>
      <c r="R3245" t="str">
        <f>RIGHT(N3245,LEN(N3245)-FIND("/",N3245))</f>
        <v>plays</v>
      </c>
      <c r="S3245" s="10">
        <f>(((J3245/60)/60)/24)+DATE(1970,1,1)</f>
        <v>42262.096782407403</v>
      </c>
      <c r="T3245" s="10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>
        <f>E3246/L3246</f>
        <v>23.869565217391305</v>
      </c>
      <c r="Q3246" t="str">
        <f>LEFT(N3246,FIND("/",N3246)-1)</f>
        <v>theater</v>
      </c>
      <c r="R3246" t="str">
        <f>RIGHT(N3246,LEN(N3246)-FIND("/",N3246))</f>
        <v>plays</v>
      </c>
      <c r="S3246" s="10">
        <f>(((J3246/60)/60)/24)+DATE(1970,1,1)</f>
        <v>42675.694236111114</v>
      </c>
      <c r="T3246" s="10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>
        <f>E3247/L3247</f>
        <v>81.125925925925927</v>
      </c>
      <c r="Q3247" t="str">
        <f>LEFT(N3247,FIND("/",N3247)-1)</f>
        <v>theater</v>
      </c>
      <c r="R3247" t="str">
        <f>RIGHT(N3247,LEN(N3247)-FIND("/",N3247))</f>
        <v>plays</v>
      </c>
      <c r="S3247" s="10">
        <f>(((J3247/60)/60)/24)+DATE(1970,1,1)</f>
        <v>42135.60020833333</v>
      </c>
      <c r="T3247" s="10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>
        <f>E3248/L3248</f>
        <v>57.626943005181346</v>
      </c>
      <c r="Q3248" t="str">
        <f>LEFT(N3248,FIND("/",N3248)-1)</f>
        <v>theater</v>
      </c>
      <c r="R3248" t="str">
        <f>RIGHT(N3248,LEN(N3248)-FIND("/",N3248))</f>
        <v>plays</v>
      </c>
      <c r="S3248" s="10">
        <f>(((J3248/60)/60)/24)+DATE(1970,1,1)</f>
        <v>42230.472222222219</v>
      </c>
      <c r="T3248" s="10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>
        <f>E3249/L3249</f>
        <v>46.429824561403507</v>
      </c>
      <c r="Q3249" t="str">
        <f>LEFT(N3249,FIND("/",N3249)-1)</f>
        <v>theater</v>
      </c>
      <c r="R3249" t="str">
        <f>RIGHT(N3249,LEN(N3249)-FIND("/",N3249))</f>
        <v>plays</v>
      </c>
      <c r="S3249" s="10">
        <f>(((J3249/60)/60)/24)+DATE(1970,1,1)</f>
        <v>42167.434166666666</v>
      </c>
      <c r="T3249" s="10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>
        <f>E3250/L3250</f>
        <v>60.475000000000001</v>
      </c>
      <c r="Q3250" t="str">
        <f>LEFT(N3250,FIND("/",N3250)-1)</f>
        <v>theater</v>
      </c>
      <c r="R3250" t="str">
        <f>RIGHT(N3250,LEN(N3250)-FIND("/",N3250))</f>
        <v>plays</v>
      </c>
      <c r="S3250" s="10">
        <f>(((J3250/60)/60)/24)+DATE(1970,1,1)</f>
        <v>42068.888391203705</v>
      </c>
      <c r="T3250" s="10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>
        <f>E3251/L3251</f>
        <v>65.579545454545453</v>
      </c>
      <c r="Q3251" t="str">
        <f>LEFT(N3251,FIND("/",N3251)-1)</f>
        <v>theater</v>
      </c>
      <c r="R3251" t="str">
        <f>RIGHT(N3251,LEN(N3251)-FIND("/",N3251))</f>
        <v>plays</v>
      </c>
      <c r="S3251" s="10">
        <f>(((J3251/60)/60)/24)+DATE(1970,1,1)</f>
        <v>42145.746689814812</v>
      </c>
      <c r="T3251" s="10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>
        <f>E3252/L3252</f>
        <v>119.1924882629108</v>
      </c>
      <c r="Q3252" t="str">
        <f>LEFT(N3252,FIND("/",N3252)-1)</f>
        <v>theater</v>
      </c>
      <c r="R3252" t="str">
        <f>RIGHT(N3252,LEN(N3252)-FIND("/",N3252))</f>
        <v>plays</v>
      </c>
      <c r="S3252" s="10">
        <f>(((J3252/60)/60)/24)+DATE(1970,1,1)</f>
        <v>41918.742175925923</v>
      </c>
      <c r="T3252" s="10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>
        <f>E3253/L3253</f>
        <v>83.05</v>
      </c>
      <c r="Q3253" t="str">
        <f>LEFT(N3253,FIND("/",N3253)-1)</f>
        <v>theater</v>
      </c>
      <c r="R3253" t="str">
        <f>RIGHT(N3253,LEN(N3253)-FIND("/",N3253))</f>
        <v>plays</v>
      </c>
      <c r="S3253" s="10">
        <f>(((J3253/60)/60)/24)+DATE(1970,1,1)</f>
        <v>42146.731087962966</v>
      </c>
      <c r="T3253" s="10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>
        <f>E3254/L3254</f>
        <v>57.52</v>
      </c>
      <c r="Q3254" t="str">
        <f>LEFT(N3254,FIND("/",N3254)-1)</f>
        <v>theater</v>
      </c>
      <c r="R3254" t="str">
        <f>RIGHT(N3254,LEN(N3254)-FIND("/",N3254))</f>
        <v>plays</v>
      </c>
      <c r="S3254" s="10">
        <f>(((J3254/60)/60)/24)+DATE(1970,1,1)</f>
        <v>42590.472685185188</v>
      </c>
      <c r="T3254" s="10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>
        <f>E3255/L3255</f>
        <v>177.08695652173913</v>
      </c>
      <c r="Q3255" t="str">
        <f>LEFT(N3255,FIND("/",N3255)-1)</f>
        <v>theater</v>
      </c>
      <c r="R3255" t="str">
        <f>RIGHT(N3255,LEN(N3255)-FIND("/",N3255))</f>
        <v>plays</v>
      </c>
      <c r="S3255" s="10">
        <f>(((J3255/60)/60)/24)+DATE(1970,1,1)</f>
        <v>42602.576712962968</v>
      </c>
      <c r="T3255" s="10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>
        <f>E3256/L3256</f>
        <v>70.771505376344081</v>
      </c>
      <c r="Q3256" t="str">
        <f>LEFT(N3256,FIND("/",N3256)-1)</f>
        <v>theater</v>
      </c>
      <c r="R3256" t="str">
        <f>RIGHT(N3256,LEN(N3256)-FIND("/",N3256))</f>
        <v>plays</v>
      </c>
      <c r="S3256" s="10">
        <f>(((J3256/60)/60)/24)+DATE(1970,1,1)</f>
        <v>42059.085752314815</v>
      </c>
      <c r="T3256" s="10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>
        <f>E3257/L3257</f>
        <v>29.166666666666668</v>
      </c>
      <c r="Q3257" t="str">
        <f>LEFT(N3257,FIND("/",N3257)-1)</f>
        <v>theater</v>
      </c>
      <c r="R3257" t="str">
        <f>RIGHT(N3257,LEN(N3257)-FIND("/",N3257))</f>
        <v>plays</v>
      </c>
      <c r="S3257" s="10">
        <f>(((J3257/60)/60)/24)+DATE(1970,1,1)</f>
        <v>41889.768229166664</v>
      </c>
      <c r="T3257" s="10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>
        <f>E3258/L3258</f>
        <v>72.76136363636364</v>
      </c>
      <c r="Q3258" t="str">
        <f>LEFT(N3258,FIND("/",N3258)-1)</f>
        <v>theater</v>
      </c>
      <c r="R3258" t="str">
        <f>RIGHT(N3258,LEN(N3258)-FIND("/",N3258))</f>
        <v>plays</v>
      </c>
      <c r="S3258" s="10">
        <f>(((J3258/60)/60)/24)+DATE(1970,1,1)</f>
        <v>42144.573807870373</v>
      </c>
      <c r="T3258" s="10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>
        <f>E3259/L3259</f>
        <v>51.853414634146333</v>
      </c>
      <c r="Q3259" t="str">
        <f>LEFT(N3259,FIND("/",N3259)-1)</f>
        <v>theater</v>
      </c>
      <c r="R3259" t="str">
        <f>RIGHT(N3259,LEN(N3259)-FIND("/",N3259))</f>
        <v>plays</v>
      </c>
      <c r="S3259" s="10">
        <f>(((J3259/60)/60)/24)+DATE(1970,1,1)</f>
        <v>42758.559629629628</v>
      </c>
      <c r="T3259" s="10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>
        <f>E3260/L3260</f>
        <v>98.2</v>
      </c>
      <c r="Q3260" t="str">
        <f>LEFT(N3260,FIND("/",N3260)-1)</f>
        <v>theater</v>
      </c>
      <c r="R3260" t="str">
        <f>RIGHT(N3260,LEN(N3260)-FIND("/",N3260))</f>
        <v>plays</v>
      </c>
      <c r="S3260" s="10">
        <f>(((J3260/60)/60)/24)+DATE(1970,1,1)</f>
        <v>41982.887280092589</v>
      </c>
      <c r="T3260" s="10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>
        <f>E3261/L3261</f>
        <v>251.7381443298969</v>
      </c>
      <c r="Q3261" t="str">
        <f>LEFT(N3261,FIND("/",N3261)-1)</f>
        <v>theater</v>
      </c>
      <c r="R3261" t="str">
        <f>RIGHT(N3261,LEN(N3261)-FIND("/",N3261))</f>
        <v>plays</v>
      </c>
      <c r="S3261" s="10">
        <f>(((J3261/60)/60)/24)+DATE(1970,1,1)</f>
        <v>42614.760937500003</v>
      </c>
      <c r="T3261" s="10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>
        <f>E3262/L3262</f>
        <v>74.821917808219183</v>
      </c>
      <c r="Q3262" t="str">
        <f>LEFT(N3262,FIND("/",N3262)-1)</f>
        <v>theater</v>
      </c>
      <c r="R3262" t="str">
        <f>RIGHT(N3262,LEN(N3262)-FIND("/",N3262))</f>
        <v>plays</v>
      </c>
      <c r="S3262" s="10">
        <f>(((J3262/60)/60)/24)+DATE(1970,1,1)</f>
        <v>42303.672662037032</v>
      </c>
      <c r="T3262" s="10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>
        <f>E3263/L3263</f>
        <v>67.65306122448979</v>
      </c>
      <c r="Q3263" t="str">
        <f>LEFT(N3263,FIND("/",N3263)-1)</f>
        <v>theater</v>
      </c>
      <c r="R3263" t="str">
        <f>RIGHT(N3263,LEN(N3263)-FIND("/",N3263))</f>
        <v>plays</v>
      </c>
      <c r="S3263" s="10">
        <f>(((J3263/60)/60)/24)+DATE(1970,1,1)</f>
        <v>42171.725416666668</v>
      </c>
      <c r="T3263" s="10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>
        <f>E3264/L3264</f>
        <v>93.81343283582089</v>
      </c>
      <c r="Q3264" t="str">
        <f>LEFT(N3264,FIND("/",N3264)-1)</f>
        <v>theater</v>
      </c>
      <c r="R3264" t="str">
        <f>RIGHT(N3264,LEN(N3264)-FIND("/",N3264))</f>
        <v>plays</v>
      </c>
      <c r="S3264" s="10">
        <f>(((J3264/60)/60)/24)+DATE(1970,1,1)</f>
        <v>41964.315532407403</v>
      </c>
      <c r="T3264" s="10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>
        <f>E3265/L3265</f>
        <v>41.237647058823526</v>
      </c>
      <c r="Q3265" t="str">
        <f>LEFT(N3265,FIND("/",N3265)-1)</f>
        <v>theater</v>
      </c>
      <c r="R3265" t="str">
        <f>RIGHT(N3265,LEN(N3265)-FIND("/",N3265))</f>
        <v>plays</v>
      </c>
      <c r="S3265" s="10">
        <f>(((J3265/60)/60)/24)+DATE(1970,1,1)</f>
        <v>42284.516064814816</v>
      </c>
      <c r="T3265" s="10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>
        <f>E3266/L3266</f>
        <v>52.551020408163268</v>
      </c>
      <c r="Q3266" t="str">
        <f>LEFT(N3266,FIND("/",N3266)-1)</f>
        <v>theater</v>
      </c>
      <c r="R3266" t="str">
        <f>RIGHT(N3266,LEN(N3266)-FIND("/",N3266))</f>
        <v>plays</v>
      </c>
      <c r="S3266" s="10">
        <f>(((J3266/60)/60)/24)+DATE(1970,1,1)</f>
        <v>42016.800208333334</v>
      </c>
      <c r="T3266" s="10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>
        <f>E3267/L3267</f>
        <v>70.285714285714292</v>
      </c>
      <c r="Q3267" t="str">
        <f>LEFT(N3267,FIND("/",N3267)-1)</f>
        <v>theater</v>
      </c>
      <c r="R3267" t="str">
        <f>RIGHT(N3267,LEN(N3267)-FIND("/",N3267))</f>
        <v>plays</v>
      </c>
      <c r="S3267" s="10">
        <f>(((J3267/60)/60)/24)+DATE(1970,1,1)</f>
        <v>42311.711979166663</v>
      </c>
      <c r="T3267" s="10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>
        <f>E3268/L3268</f>
        <v>48.325153374233132</v>
      </c>
      <c r="Q3268" t="str">
        <f>LEFT(N3268,FIND("/",N3268)-1)</f>
        <v>theater</v>
      </c>
      <c r="R3268" t="str">
        <f>RIGHT(N3268,LEN(N3268)-FIND("/",N3268))</f>
        <v>plays</v>
      </c>
      <c r="S3268" s="10">
        <f>(((J3268/60)/60)/24)+DATE(1970,1,1)</f>
        <v>42136.536134259266</v>
      </c>
      <c r="T3268" s="10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>
        <f>E3269/L3269</f>
        <v>53.177083333333336</v>
      </c>
      <c r="Q3269" t="str">
        <f>LEFT(N3269,FIND("/",N3269)-1)</f>
        <v>theater</v>
      </c>
      <c r="R3269" t="str">
        <f>RIGHT(N3269,LEN(N3269)-FIND("/",N3269))</f>
        <v>plays</v>
      </c>
      <c r="S3269" s="10">
        <f>(((J3269/60)/60)/24)+DATE(1970,1,1)</f>
        <v>42172.757638888885</v>
      </c>
      <c r="T3269" s="10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>
        <f>E3270/L3270</f>
        <v>60.952380952380949</v>
      </c>
      <c r="Q3270" t="str">
        <f>LEFT(N3270,FIND("/",N3270)-1)</f>
        <v>theater</v>
      </c>
      <c r="R3270" t="str">
        <f>RIGHT(N3270,LEN(N3270)-FIND("/",N3270))</f>
        <v>plays</v>
      </c>
      <c r="S3270" s="10">
        <f>(((J3270/60)/60)/24)+DATE(1970,1,1)</f>
        <v>42590.90425925926</v>
      </c>
      <c r="T3270" s="10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>
        <f>E3271/L3271</f>
        <v>116</v>
      </c>
      <c r="Q3271" t="str">
        <f>LEFT(N3271,FIND("/",N3271)-1)</f>
        <v>theater</v>
      </c>
      <c r="R3271" t="str">
        <f>RIGHT(N3271,LEN(N3271)-FIND("/",N3271))</f>
        <v>plays</v>
      </c>
      <c r="S3271" s="10">
        <f>(((J3271/60)/60)/24)+DATE(1970,1,1)</f>
        <v>42137.395798611105</v>
      </c>
      <c r="T3271" s="10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>
        <f>E3272/L3272</f>
        <v>61</v>
      </c>
      <c r="Q3272" t="str">
        <f>LEFT(N3272,FIND("/",N3272)-1)</f>
        <v>theater</v>
      </c>
      <c r="R3272" t="str">
        <f>RIGHT(N3272,LEN(N3272)-FIND("/",N3272))</f>
        <v>plays</v>
      </c>
      <c r="S3272" s="10">
        <f>(((J3272/60)/60)/24)+DATE(1970,1,1)</f>
        <v>42167.533159722225</v>
      </c>
      <c r="T3272" s="10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>
        <f>E3273/L3273</f>
        <v>38.235294117647058</v>
      </c>
      <c r="Q3273" t="str">
        <f>LEFT(N3273,FIND("/",N3273)-1)</f>
        <v>theater</v>
      </c>
      <c r="R3273" t="str">
        <f>RIGHT(N3273,LEN(N3273)-FIND("/",N3273))</f>
        <v>plays</v>
      </c>
      <c r="S3273" s="10">
        <f>(((J3273/60)/60)/24)+DATE(1970,1,1)</f>
        <v>41915.437210648146</v>
      </c>
      <c r="T3273" s="10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>
        <f>E3274/L3274</f>
        <v>106.50344827586207</v>
      </c>
      <c r="Q3274" t="str">
        <f>LEFT(N3274,FIND("/",N3274)-1)</f>
        <v>theater</v>
      </c>
      <c r="R3274" t="str">
        <f>RIGHT(N3274,LEN(N3274)-FIND("/",N3274))</f>
        <v>plays</v>
      </c>
      <c r="S3274" s="10">
        <f>(((J3274/60)/60)/24)+DATE(1970,1,1)</f>
        <v>42284.500104166669</v>
      </c>
      <c r="T3274" s="10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>
        <f>E3275/L3275</f>
        <v>204.57142857142858</v>
      </c>
      <c r="Q3275" t="str">
        <f>LEFT(N3275,FIND("/",N3275)-1)</f>
        <v>theater</v>
      </c>
      <c r="R3275" t="str">
        <f>RIGHT(N3275,LEN(N3275)-FIND("/",N3275))</f>
        <v>plays</v>
      </c>
      <c r="S3275" s="10">
        <f>(((J3275/60)/60)/24)+DATE(1970,1,1)</f>
        <v>42611.801412037035</v>
      </c>
      <c r="T3275" s="10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>
        <f>E3276/L3276</f>
        <v>54.912587412587413</v>
      </c>
      <c r="Q3276" t="str">
        <f>LEFT(N3276,FIND("/",N3276)-1)</f>
        <v>theater</v>
      </c>
      <c r="R3276" t="str">
        <f>RIGHT(N3276,LEN(N3276)-FIND("/",N3276))</f>
        <v>plays</v>
      </c>
      <c r="S3276" s="10">
        <f>(((J3276/60)/60)/24)+DATE(1970,1,1)</f>
        <v>42400.704537037032</v>
      </c>
      <c r="T3276" s="10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>
        <f>E3277/L3277</f>
        <v>150.41666666666666</v>
      </c>
      <c r="Q3277" t="str">
        <f>LEFT(N3277,FIND("/",N3277)-1)</f>
        <v>theater</v>
      </c>
      <c r="R3277" t="str">
        <f>RIGHT(N3277,LEN(N3277)-FIND("/",N3277))</f>
        <v>plays</v>
      </c>
      <c r="S3277" s="10">
        <f>(((J3277/60)/60)/24)+DATE(1970,1,1)</f>
        <v>42017.88045138889</v>
      </c>
      <c r="T3277" s="10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>
        <f>E3278/L3278</f>
        <v>52.58</v>
      </c>
      <c r="Q3278" t="str">
        <f>LEFT(N3278,FIND("/",N3278)-1)</f>
        <v>theater</v>
      </c>
      <c r="R3278" t="str">
        <f>RIGHT(N3278,LEN(N3278)-FIND("/",N3278))</f>
        <v>plays</v>
      </c>
      <c r="S3278" s="10">
        <f>(((J3278/60)/60)/24)+DATE(1970,1,1)</f>
        <v>42426.949988425928</v>
      </c>
      <c r="T3278" s="10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>
        <f>E3279/L3279</f>
        <v>54.3</v>
      </c>
      <c r="Q3279" t="str">
        <f>LEFT(N3279,FIND("/",N3279)-1)</f>
        <v>theater</v>
      </c>
      <c r="R3279" t="str">
        <f>RIGHT(N3279,LEN(N3279)-FIND("/",N3279))</f>
        <v>plays</v>
      </c>
      <c r="S3279" s="10">
        <f>(((J3279/60)/60)/24)+DATE(1970,1,1)</f>
        <v>41931.682939814818</v>
      </c>
      <c r="T3279" s="10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>
        <f>E3280/L3280</f>
        <v>76.029411764705884</v>
      </c>
      <c r="Q3280" t="str">
        <f>LEFT(N3280,FIND("/",N3280)-1)</f>
        <v>theater</v>
      </c>
      <c r="R3280" t="str">
        <f>RIGHT(N3280,LEN(N3280)-FIND("/",N3280))</f>
        <v>plays</v>
      </c>
      <c r="S3280" s="10">
        <f>(((J3280/60)/60)/24)+DATE(1970,1,1)</f>
        <v>42124.848414351851</v>
      </c>
      <c r="T3280" s="10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>
        <f>E3281/L3281</f>
        <v>105.2063492063492</v>
      </c>
      <c r="Q3281" t="str">
        <f>LEFT(N3281,FIND("/",N3281)-1)</f>
        <v>theater</v>
      </c>
      <c r="R3281" t="str">
        <f>RIGHT(N3281,LEN(N3281)-FIND("/",N3281))</f>
        <v>plays</v>
      </c>
      <c r="S3281" s="10">
        <f>(((J3281/60)/60)/24)+DATE(1970,1,1)</f>
        <v>42431.102534722217</v>
      </c>
      <c r="T3281" s="10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>
        <f>E3282/L3282</f>
        <v>68.666666666666671</v>
      </c>
      <c r="Q3282" t="str">
        <f>LEFT(N3282,FIND("/",N3282)-1)</f>
        <v>theater</v>
      </c>
      <c r="R3282" t="str">
        <f>RIGHT(N3282,LEN(N3282)-FIND("/",N3282))</f>
        <v>plays</v>
      </c>
      <c r="S3282" s="10">
        <f>(((J3282/60)/60)/24)+DATE(1970,1,1)</f>
        <v>42121.756921296299</v>
      </c>
      <c r="T3282" s="10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>
        <f>E3283/L3283</f>
        <v>129.36170212765958</v>
      </c>
      <c r="Q3283" t="str">
        <f>LEFT(N3283,FIND("/",N3283)-1)</f>
        <v>theater</v>
      </c>
      <c r="R3283" t="str">
        <f>RIGHT(N3283,LEN(N3283)-FIND("/",N3283))</f>
        <v>plays</v>
      </c>
      <c r="S3283" s="10">
        <f>(((J3283/60)/60)/24)+DATE(1970,1,1)</f>
        <v>42219.019733796296</v>
      </c>
      <c r="T3283" s="10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>
        <f>E3284/L3284</f>
        <v>134.26371308016877</v>
      </c>
      <c r="Q3284" t="str">
        <f>LEFT(N3284,FIND("/",N3284)-1)</f>
        <v>theater</v>
      </c>
      <c r="R3284" t="str">
        <f>RIGHT(N3284,LEN(N3284)-FIND("/",N3284))</f>
        <v>plays</v>
      </c>
      <c r="S3284" s="10">
        <f>(((J3284/60)/60)/24)+DATE(1970,1,1)</f>
        <v>42445.19430555556</v>
      </c>
      <c r="T3284" s="10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>
        <f>E3285/L3285</f>
        <v>17.829787234042552</v>
      </c>
      <c r="Q3285" t="str">
        <f>LEFT(N3285,FIND("/",N3285)-1)</f>
        <v>theater</v>
      </c>
      <c r="R3285" t="str">
        <f>RIGHT(N3285,LEN(N3285)-FIND("/",N3285))</f>
        <v>plays</v>
      </c>
      <c r="S3285" s="10">
        <f>(((J3285/60)/60)/24)+DATE(1970,1,1)</f>
        <v>42379.74418981481</v>
      </c>
      <c r="T3285" s="10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>
        <f>E3286/L3286</f>
        <v>203.2</v>
      </c>
      <c r="Q3286" t="str">
        <f>LEFT(N3286,FIND("/",N3286)-1)</f>
        <v>theater</v>
      </c>
      <c r="R3286" t="str">
        <f>RIGHT(N3286,LEN(N3286)-FIND("/",N3286))</f>
        <v>plays</v>
      </c>
      <c r="S3286" s="10">
        <f>(((J3286/60)/60)/24)+DATE(1970,1,1)</f>
        <v>42380.884872685187</v>
      </c>
      <c r="T3286" s="10">
        <f>(((I3286/60)/60)/24)+DATE(1970,1,1)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>
        <f>E3287/L3287</f>
        <v>69.18518518518519</v>
      </c>
      <c r="Q3287" t="str">
        <f>LEFT(N3287,FIND("/",N3287)-1)</f>
        <v>theater</v>
      </c>
      <c r="R3287" t="str">
        <f>RIGHT(N3287,LEN(N3287)-FIND("/",N3287))</f>
        <v>plays</v>
      </c>
      <c r="S3287" s="10">
        <f>(((J3287/60)/60)/24)+DATE(1970,1,1)</f>
        <v>42762.942430555559</v>
      </c>
      <c r="T3287" s="10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>
        <f>E3288/L3288</f>
        <v>125.12295081967213</v>
      </c>
      <c r="Q3288" t="str">
        <f>LEFT(N3288,FIND("/",N3288)-1)</f>
        <v>theater</v>
      </c>
      <c r="R3288" t="str">
        <f>RIGHT(N3288,LEN(N3288)-FIND("/",N3288))</f>
        <v>plays</v>
      </c>
      <c r="S3288" s="10">
        <f>(((J3288/60)/60)/24)+DATE(1970,1,1)</f>
        <v>42567.840069444443</v>
      </c>
      <c r="T3288" s="10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>
        <f>E3289/L3289</f>
        <v>73.529411764705884</v>
      </c>
      <c r="Q3289" t="str">
        <f>LEFT(N3289,FIND("/",N3289)-1)</f>
        <v>theater</v>
      </c>
      <c r="R3289" t="str">
        <f>RIGHT(N3289,LEN(N3289)-FIND("/",N3289))</f>
        <v>plays</v>
      </c>
      <c r="S3289" s="10">
        <f>(((J3289/60)/60)/24)+DATE(1970,1,1)</f>
        <v>42311.750324074077</v>
      </c>
      <c r="T3289" s="10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>
        <f>E3290/L3290</f>
        <v>48.437149758454105</v>
      </c>
      <c r="Q3290" t="str">
        <f>LEFT(N3290,FIND("/",N3290)-1)</f>
        <v>theater</v>
      </c>
      <c r="R3290" t="str">
        <f>RIGHT(N3290,LEN(N3290)-FIND("/",N3290))</f>
        <v>plays</v>
      </c>
      <c r="S3290" s="10">
        <f>(((J3290/60)/60)/24)+DATE(1970,1,1)</f>
        <v>42505.774479166663</v>
      </c>
      <c r="T3290" s="10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>
        <f>E3291/L3291</f>
        <v>26.608400000000003</v>
      </c>
      <c r="Q3291" t="str">
        <f>LEFT(N3291,FIND("/",N3291)-1)</f>
        <v>theater</v>
      </c>
      <c r="R3291" t="str">
        <f>RIGHT(N3291,LEN(N3291)-FIND("/",N3291))</f>
        <v>plays</v>
      </c>
      <c r="S3291" s="10">
        <f>(((J3291/60)/60)/24)+DATE(1970,1,1)</f>
        <v>42758.368078703701</v>
      </c>
      <c r="T3291" s="10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>
        <f>E3292/L3292</f>
        <v>33.666666666666664</v>
      </c>
      <c r="Q3292" t="str">
        <f>LEFT(N3292,FIND("/",N3292)-1)</f>
        <v>theater</v>
      </c>
      <c r="R3292" t="str">
        <f>RIGHT(N3292,LEN(N3292)-FIND("/",N3292))</f>
        <v>plays</v>
      </c>
      <c r="S3292" s="10">
        <f>(((J3292/60)/60)/24)+DATE(1970,1,1)</f>
        <v>42775.51494212963</v>
      </c>
      <c r="T3292" s="10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>
        <f>E3293/L3293</f>
        <v>40.714285714285715</v>
      </c>
      <c r="Q3293" t="str">
        <f>LEFT(N3293,FIND("/",N3293)-1)</f>
        <v>theater</v>
      </c>
      <c r="R3293" t="str">
        <f>RIGHT(N3293,LEN(N3293)-FIND("/",N3293))</f>
        <v>plays</v>
      </c>
      <c r="S3293" s="10">
        <f>(((J3293/60)/60)/24)+DATE(1970,1,1)</f>
        <v>42232.702546296292</v>
      </c>
      <c r="T3293" s="10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>
        <f>E3294/L3294</f>
        <v>19.266666666666666</v>
      </c>
      <c r="Q3294" t="str">
        <f>LEFT(N3294,FIND("/",N3294)-1)</f>
        <v>theater</v>
      </c>
      <c r="R3294" t="str">
        <f>RIGHT(N3294,LEN(N3294)-FIND("/",N3294))</f>
        <v>plays</v>
      </c>
      <c r="S3294" s="10">
        <f>(((J3294/60)/60)/24)+DATE(1970,1,1)</f>
        <v>42282.770231481481</v>
      </c>
      <c r="T3294" s="10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>
        <f>E3295/L3295</f>
        <v>84.285714285714292</v>
      </c>
      <c r="Q3295" t="str">
        <f>LEFT(N3295,FIND("/",N3295)-1)</f>
        <v>theater</v>
      </c>
      <c r="R3295" t="str">
        <f>RIGHT(N3295,LEN(N3295)-FIND("/",N3295))</f>
        <v>plays</v>
      </c>
      <c r="S3295" s="10">
        <f>(((J3295/60)/60)/24)+DATE(1970,1,1)</f>
        <v>42768.425370370373</v>
      </c>
      <c r="T3295" s="10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>
        <f>E3296/L3296</f>
        <v>29.583333333333332</v>
      </c>
      <c r="Q3296" t="str">
        <f>LEFT(N3296,FIND("/",N3296)-1)</f>
        <v>theater</v>
      </c>
      <c r="R3296" t="str">
        <f>RIGHT(N3296,LEN(N3296)-FIND("/",N3296))</f>
        <v>plays</v>
      </c>
      <c r="S3296" s="10">
        <f>(((J3296/60)/60)/24)+DATE(1970,1,1)</f>
        <v>42141.541134259256</v>
      </c>
      <c r="T3296" s="10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>
        <f>E3297/L3297</f>
        <v>26.667037037037037</v>
      </c>
      <c r="Q3297" t="str">
        <f>LEFT(N3297,FIND("/",N3297)-1)</f>
        <v>theater</v>
      </c>
      <c r="R3297" t="str">
        <f>RIGHT(N3297,LEN(N3297)-FIND("/",N3297))</f>
        <v>plays</v>
      </c>
      <c r="S3297" s="10">
        <f>(((J3297/60)/60)/24)+DATE(1970,1,1)</f>
        <v>42609.442465277782</v>
      </c>
      <c r="T3297" s="10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>
        <f>E3298/L3298</f>
        <v>45.978723404255319</v>
      </c>
      <c r="Q3298" t="str">
        <f>LEFT(N3298,FIND("/",N3298)-1)</f>
        <v>theater</v>
      </c>
      <c r="R3298" t="str">
        <f>RIGHT(N3298,LEN(N3298)-FIND("/",N3298))</f>
        <v>plays</v>
      </c>
      <c r="S3298" s="10">
        <f>(((J3298/60)/60)/24)+DATE(1970,1,1)</f>
        <v>42309.756620370375</v>
      </c>
      <c r="T3298" s="10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>
        <f>E3299/L3299</f>
        <v>125.09090909090909</v>
      </c>
      <c r="Q3299" t="str">
        <f>LEFT(N3299,FIND("/",N3299)-1)</f>
        <v>theater</v>
      </c>
      <c r="R3299" t="str">
        <f>RIGHT(N3299,LEN(N3299)-FIND("/",N3299))</f>
        <v>plays</v>
      </c>
      <c r="S3299" s="10">
        <f>(((J3299/60)/60)/24)+DATE(1970,1,1)</f>
        <v>42193.771481481483</v>
      </c>
      <c r="T3299" s="10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>
        <f>E3300/L3300</f>
        <v>141.29166666666666</v>
      </c>
      <c r="Q3300" t="str">
        <f>LEFT(N3300,FIND("/",N3300)-1)</f>
        <v>theater</v>
      </c>
      <c r="R3300" t="str">
        <f>RIGHT(N3300,LEN(N3300)-FIND("/",N3300))</f>
        <v>plays</v>
      </c>
      <c r="S3300" s="10">
        <f>(((J3300/60)/60)/24)+DATE(1970,1,1)</f>
        <v>42239.957962962959</v>
      </c>
      <c r="T3300" s="10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>
        <f>E3301/L3301</f>
        <v>55.333333333333336</v>
      </c>
      <c r="Q3301" t="str">
        <f>LEFT(N3301,FIND("/",N3301)-1)</f>
        <v>theater</v>
      </c>
      <c r="R3301" t="str">
        <f>RIGHT(N3301,LEN(N3301)-FIND("/",N3301))</f>
        <v>plays</v>
      </c>
      <c r="S3301" s="10">
        <f>(((J3301/60)/60)/24)+DATE(1970,1,1)</f>
        <v>42261.917395833334</v>
      </c>
      <c r="T3301" s="10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>
        <f>E3302/L3302</f>
        <v>46.420454545454547</v>
      </c>
      <c r="Q3302" t="str">
        <f>LEFT(N3302,FIND("/",N3302)-1)</f>
        <v>theater</v>
      </c>
      <c r="R3302" t="str">
        <f>RIGHT(N3302,LEN(N3302)-FIND("/",N3302))</f>
        <v>plays</v>
      </c>
      <c r="S3302" s="10">
        <f>(((J3302/60)/60)/24)+DATE(1970,1,1)</f>
        <v>42102.743773148148</v>
      </c>
      <c r="T3302" s="10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>
        <f>E3303/L3303</f>
        <v>57.2</v>
      </c>
      <c r="Q3303" t="str">
        <f>LEFT(N3303,FIND("/",N3303)-1)</f>
        <v>theater</v>
      </c>
      <c r="R3303" t="str">
        <f>RIGHT(N3303,LEN(N3303)-FIND("/",N3303))</f>
        <v>plays</v>
      </c>
      <c r="S3303" s="10">
        <f>(((J3303/60)/60)/24)+DATE(1970,1,1)</f>
        <v>42538.73583333334</v>
      </c>
      <c r="T3303" s="10">
        <f>(((I3303/60)/60)/24)+DATE(1970,1,1)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>
        <f>E3304/L3304</f>
        <v>173.7</v>
      </c>
      <c r="Q3304" t="str">
        <f>LEFT(N3304,FIND("/",N3304)-1)</f>
        <v>theater</v>
      </c>
      <c r="R3304" t="str">
        <f>RIGHT(N3304,LEN(N3304)-FIND("/",N3304))</f>
        <v>plays</v>
      </c>
      <c r="S3304" s="10">
        <f>(((J3304/60)/60)/24)+DATE(1970,1,1)</f>
        <v>42681.35157407407</v>
      </c>
      <c r="T3304" s="10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>
        <f>E3305/L3305</f>
        <v>59.6</v>
      </c>
      <c r="Q3305" t="str">
        <f>LEFT(N3305,FIND("/",N3305)-1)</f>
        <v>theater</v>
      </c>
      <c r="R3305" t="str">
        <f>RIGHT(N3305,LEN(N3305)-FIND("/",N3305))</f>
        <v>plays</v>
      </c>
      <c r="S3305" s="10">
        <f>(((J3305/60)/60)/24)+DATE(1970,1,1)</f>
        <v>42056.65143518518</v>
      </c>
      <c r="T3305" s="10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>
        <f>E3306/L3306</f>
        <v>89.585714285714289</v>
      </c>
      <c r="Q3306" t="str">
        <f>LEFT(N3306,FIND("/",N3306)-1)</f>
        <v>theater</v>
      </c>
      <c r="R3306" t="str">
        <f>RIGHT(N3306,LEN(N3306)-FIND("/",N3306))</f>
        <v>plays</v>
      </c>
      <c r="S3306" s="10">
        <f>(((J3306/60)/60)/24)+DATE(1970,1,1)</f>
        <v>42696.624444444446</v>
      </c>
      <c r="T3306" s="10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>
        <f>E3307/L3307</f>
        <v>204.05</v>
      </c>
      <c r="Q3307" t="str">
        <f>LEFT(N3307,FIND("/",N3307)-1)</f>
        <v>theater</v>
      </c>
      <c r="R3307" t="str">
        <f>RIGHT(N3307,LEN(N3307)-FIND("/",N3307))</f>
        <v>plays</v>
      </c>
      <c r="S3307" s="10">
        <f>(((J3307/60)/60)/24)+DATE(1970,1,1)</f>
        <v>42186.855879629627</v>
      </c>
      <c r="T3307" s="10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>
        <f>E3308/L3308</f>
        <v>48.703703703703702</v>
      </c>
      <c r="Q3308" t="str">
        <f>LEFT(N3308,FIND("/",N3308)-1)</f>
        <v>theater</v>
      </c>
      <c r="R3308" t="str">
        <f>RIGHT(N3308,LEN(N3308)-FIND("/",N3308))</f>
        <v>plays</v>
      </c>
      <c r="S3308" s="10">
        <f>(((J3308/60)/60)/24)+DATE(1970,1,1)</f>
        <v>42493.219236111108</v>
      </c>
      <c r="T3308" s="10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>
        <f>E3309/L3309</f>
        <v>53.339999999999996</v>
      </c>
      <c r="Q3309" t="str">
        <f>LEFT(N3309,FIND("/",N3309)-1)</f>
        <v>theater</v>
      </c>
      <c r="R3309" t="str">
        <f>RIGHT(N3309,LEN(N3309)-FIND("/",N3309))</f>
        <v>plays</v>
      </c>
      <c r="S3309" s="10">
        <f>(((J3309/60)/60)/24)+DATE(1970,1,1)</f>
        <v>42475.057164351849</v>
      </c>
      <c r="T3309" s="10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>
        <f>E3310/L3310</f>
        <v>75.087719298245617</v>
      </c>
      <c r="Q3310" t="str">
        <f>LEFT(N3310,FIND("/",N3310)-1)</f>
        <v>theater</v>
      </c>
      <c r="R3310" t="str">
        <f>RIGHT(N3310,LEN(N3310)-FIND("/",N3310))</f>
        <v>plays</v>
      </c>
      <c r="S3310" s="10">
        <f>(((J3310/60)/60)/24)+DATE(1970,1,1)</f>
        <v>42452.876909722225</v>
      </c>
      <c r="T3310" s="10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>
        <f>E3311/L3311</f>
        <v>18</v>
      </c>
      <c r="Q3311" t="str">
        <f>LEFT(N3311,FIND("/",N3311)-1)</f>
        <v>theater</v>
      </c>
      <c r="R3311" t="str">
        <f>RIGHT(N3311,LEN(N3311)-FIND("/",N3311))</f>
        <v>plays</v>
      </c>
      <c r="S3311" s="10">
        <f>(((J3311/60)/60)/24)+DATE(1970,1,1)</f>
        <v>42628.650208333333</v>
      </c>
      <c r="T3311" s="10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>
        <f>E3312/L3312</f>
        <v>209.83870967741936</v>
      </c>
      <c r="Q3312" t="str">
        <f>LEFT(N3312,FIND("/",N3312)-1)</f>
        <v>theater</v>
      </c>
      <c r="R3312" t="str">
        <f>RIGHT(N3312,LEN(N3312)-FIND("/",N3312))</f>
        <v>plays</v>
      </c>
      <c r="S3312" s="10">
        <f>(((J3312/60)/60)/24)+DATE(1970,1,1)</f>
        <v>42253.928530092591</v>
      </c>
      <c r="T3312" s="10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>
        <f>E3313/L3313</f>
        <v>61.022222222222226</v>
      </c>
      <c r="Q3313" t="str">
        <f>LEFT(N3313,FIND("/",N3313)-1)</f>
        <v>theater</v>
      </c>
      <c r="R3313" t="str">
        <f>RIGHT(N3313,LEN(N3313)-FIND("/",N3313))</f>
        <v>plays</v>
      </c>
      <c r="S3313" s="10">
        <f>(((J3313/60)/60)/24)+DATE(1970,1,1)</f>
        <v>42264.29178240741</v>
      </c>
      <c r="T3313" s="10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>
        <f>E3314/L3314</f>
        <v>61</v>
      </c>
      <c r="Q3314" t="str">
        <f>LEFT(N3314,FIND("/",N3314)-1)</f>
        <v>theater</v>
      </c>
      <c r="R3314" t="str">
        <f>RIGHT(N3314,LEN(N3314)-FIND("/",N3314))</f>
        <v>plays</v>
      </c>
      <c r="S3314" s="10">
        <f>(((J3314/60)/60)/24)+DATE(1970,1,1)</f>
        <v>42664.809560185182</v>
      </c>
      <c r="T3314" s="10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>
        <f>E3315/L3315</f>
        <v>80.034482758620683</v>
      </c>
      <c r="Q3315" t="str">
        <f>LEFT(N3315,FIND("/",N3315)-1)</f>
        <v>theater</v>
      </c>
      <c r="R3315" t="str">
        <f>RIGHT(N3315,LEN(N3315)-FIND("/",N3315))</f>
        <v>plays</v>
      </c>
      <c r="S3315" s="10">
        <f>(((J3315/60)/60)/24)+DATE(1970,1,1)</f>
        <v>42382.244409722218</v>
      </c>
      <c r="T3315" s="10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>
        <f>E3316/L3316</f>
        <v>29.068965517241381</v>
      </c>
      <c r="Q3316" t="str">
        <f>LEFT(N3316,FIND("/",N3316)-1)</f>
        <v>theater</v>
      </c>
      <c r="R3316" t="str">
        <f>RIGHT(N3316,LEN(N3316)-FIND("/",N3316))</f>
        <v>plays</v>
      </c>
      <c r="S3316" s="10">
        <f>(((J3316/60)/60)/24)+DATE(1970,1,1)</f>
        <v>42105.267488425925</v>
      </c>
      <c r="T3316" s="10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>
        <f>E3317/L3317</f>
        <v>49.438202247191015</v>
      </c>
      <c r="Q3317" t="str">
        <f>LEFT(N3317,FIND("/",N3317)-1)</f>
        <v>theater</v>
      </c>
      <c r="R3317" t="str">
        <f>RIGHT(N3317,LEN(N3317)-FIND("/",N3317))</f>
        <v>plays</v>
      </c>
      <c r="S3317" s="10">
        <f>(((J3317/60)/60)/24)+DATE(1970,1,1)</f>
        <v>42466.303715277783</v>
      </c>
      <c r="T3317" s="10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>
        <f>E3318/L3318</f>
        <v>93.977440000000001</v>
      </c>
      <c r="Q3318" t="str">
        <f>LEFT(N3318,FIND("/",N3318)-1)</f>
        <v>theater</v>
      </c>
      <c r="R3318" t="str">
        <f>RIGHT(N3318,LEN(N3318)-FIND("/",N3318))</f>
        <v>plays</v>
      </c>
      <c r="S3318" s="10">
        <f>(((J3318/60)/60)/24)+DATE(1970,1,1)</f>
        <v>41826.871238425927</v>
      </c>
      <c r="T3318" s="10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>
        <f>E3319/L3319</f>
        <v>61.944444444444443</v>
      </c>
      <c r="Q3319" t="str">
        <f>LEFT(N3319,FIND("/",N3319)-1)</f>
        <v>theater</v>
      </c>
      <c r="R3319" t="str">
        <f>RIGHT(N3319,LEN(N3319)-FIND("/",N3319))</f>
        <v>plays</v>
      </c>
      <c r="S3319" s="10">
        <f>(((J3319/60)/60)/24)+DATE(1970,1,1)</f>
        <v>42499.039629629624</v>
      </c>
      <c r="T3319" s="10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>
        <f>E3320/L3320</f>
        <v>78.5</v>
      </c>
      <c r="Q3320" t="str">
        <f>LEFT(N3320,FIND("/",N3320)-1)</f>
        <v>theater</v>
      </c>
      <c r="R3320" t="str">
        <f>RIGHT(N3320,LEN(N3320)-FIND("/",N3320))</f>
        <v>plays</v>
      </c>
      <c r="S3320" s="10">
        <f>(((J3320/60)/60)/24)+DATE(1970,1,1)</f>
        <v>42431.302002314813</v>
      </c>
      <c r="T3320" s="10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>
        <f>E3321/L3321</f>
        <v>33.75</v>
      </c>
      <c r="Q3321" t="str">
        <f>LEFT(N3321,FIND("/",N3321)-1)</f>
        <v>theater</v>
      </c>
      <c r="R3321" t="str">
        <f>RIGHT(N3321,LEN(N3321)-FIND("/",N3321))</f>
        <v>plays</v>
      </c>
      <c r="S3321" s="10">
        <f>(((J3321/60)/60)/24)+DATE(1970,1,1)</f>
        <v>41990.585486111115</v>
      </c>
      <c r="T3321" s="10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>
        <f>E3322/L3322</f>
        <v>66.44736842105263</v>
      </c>
      <c r="Q3322" t="str">
        <f>LEFT(N3322,FIND("/",N3322)-1)</f>
        <v>theater</v>
      </c>
      <c r="R3322" t="str">
        <f>RIGHT(N3322,LEN(N3322)-FIND("/",N3322))</f>
        <v>plays</v>
      </c>
      <c r="S3322" s="10">
        <f>(((J3322/60)/60)/24)+DATE(1970,1,1)</f>
        <v>42513.045798611114</v>
      </c>
      <c r="T3322" s="10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>
        <f>E3323/L3323</f>
        <v>35.799999999999997</v>
      </c>
      <c r="Q3323" t="str">
        <f>LEFT(N3323,FIND("/",N3323)-1)</f>
        <v>theater</v>
      </c>
      <c r="R3323" t="str">
        <f>RIGHT(N3323,LEN(N3323)-FIND("/",N3323))</f>
        <v>plays</v>
      </c>
      <c r="S3323" s="10">
        <f>(((J3323/60)/60)/24)+DATE(1970,1,1)</f>
        <v>41914.100289351853</v>
      </c>
      <c r="T3323" s="10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>
        <f>E3324/L3324</f>
        <v>145.65217391304347</v>
      </c>
      <c r="Q3324" t="str">
        <f>LEFT(N3324,FIND("/",N3324)-1)</f>
        <v>theater</v>
      </c>
      <c r="R3324" t="str">
        <f>RIGHT(N3324,LEN(N3324)-FIND("/",N3324))</f>
        <v>plays</v>
      </c>
      <c r="S3324" s="10">
        <f>(((J3324/60)/60)/24)+DATE(1970,1,1)</f>
        <v>42521.010370370372</v>
      </c>
      <c r="T3324" s="10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>
        <f>E3325/L3325</f>
        <v>25.693877551020407</v>
      </c>
      <c r="Q3325" t="str">
        <f>LEFT(N3325,FIND("/",N3325)-1)</f>
        <v>theater</v>
      </c>
      <c r="R3325" t="str">
        <f>RIGHT(N3325,LEN(N3325)-FIND("/",N3325))</f>
        <v>plays</v>
      </c>
      <c r="S3325" s="10">
        <f>(((J3325/60)/60)/24)+DATE(1970,1,1)</f>
        <v>42608.36583333333</v>
      </c>
      <c r="T3325" s="10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>
        <f>E3326/L3326</f>
        <v>152.5</v>
      </c>
      <c r="Q3326" t="str">
        <f>LEFT(N3326,FIND("/",N3326)-1)</f>
        <v>theater</v>
      </c>
      <c r="R3326" t="str">
        <f>RIGHT(N3326,LEN(N3326)-FIND("/",N3326))</f>
        <v>plays</v>
      </c>
      <c r="S3326" s="10">
        <f>(((J3326/60)/60)/24)+DATE(1970,1,1)</f>
        <v>42512.58321759259</v>
      </c>
      <c r="T3326" s="10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>
        <f>E3327/L3327</f>
        <v>30</v>
      </c>
      <c r="Q3327" t="str">
        <f>LEFT(N3327,FIND("/",N3327)-1)</f>
        <v>theater</v>
      </c>
      <c r="R3327" t="str">
        <f>RIGHT(N3327,LEN(N3327)-FIND("/",N3327))</f>
        <v>plays</v>
      </c>
      <c r="S3327" s="10">
        <f>(((J3327/60)/60)/24)+DATE(1970,1,1)</f>
        <v>42064.785613425927</v>
      </c>
      <c r="T3327" s="10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>
        <f>E3328/L3328</f>
        <v>142.28070175438597</v>
      </c>
      <c r="Q3328" t="str">
        <f>LEFT(N3328,FIND("/",N3328)-1)</f>
        <v>theater</v>
      </c>
      <c r="R3328" t="str">
        <f>RIGHT(N3328,LEN(N3328)-FIND("/",N3328))</f>
        <v>plays</v>
      </c>
      <c r="S3328" s="10">
        <f>(((J3328/60)/60)/24)+DATE(1970,1,1)</f>
        <v>42041.714178240742</v>
      </c>
      <c r="T3328" s="10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>
        <f>E3329/L3329</f>
        <v>24.545454545454547</v>
      </c>
      <c r="Q3329" t="str">
        <f>LEFT(N3329,FIND("/",N3329)-1)</f>
        <v>theater</v>
      </c>
      <c r="R3329" t="str">
        <f>RIGHT(N3329,LEN(N3329)-FIND("/",N3329))</f>
        <v>plays</v>
      </c>
      <c r="S3329" s="10">
        <f>(((J3329/60)/60)/24)+DATE(1970,1,1)</f>
        <v>42468.374606481477</v>
      </c>
      <c r="T3329" s="10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>
        <f>E3330/L3330</f>
        <v>292.77777777777777</v>
      </c>
      <c r="Q3330" t="str">
        <f>LEFT(N3330,FIND("/",N3330)-1)</f>
        <v>theater</v>
      </c>
      <c r="R3330" t="str">
        <f>RIGHT(N3330,LEN(N3330)-FIND("/",N3330))</f>
        <v>plays</v>
      </c>
      <c r="S3330" s="10">
        <f>(((J3330/60)/60)/24)+DATE(1970,1,1)</f>
        <v>41822.57503472222</v>
      </c>
      <c r="T3330" s="10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>
        <f>E3331/L3331</f>
        <v>44.92307692307692</v>
      </c>
      <c r="Q3331" t="str">
        <f>LEFT(N3331,FIND("/",N3331)-1)</f>
        <v>theater</v>
      </c>
      <c r="R3331" t="str">
        <f>RIGHT(N3331,LEN(N3331)-FIND("/",N3331))</f>
        <v>plays</v>
      </c>
      <c r="S3331" s="10">
        <f>(((J3331/60)/60)/24)+DATE(1970,1,1)</f>
        <v>41837.323009259257</v>
      </c>
      <c r="T3331" s="10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>
        <f>E3332/L3332</f>
        <v>23.10144927536232</v>
      </c>
      <c r="Q3332" t="str">
        <f>LEFT(N3332,FIND("/",N3332)-1)</f>
        <v>theater</v>
      </c>
      <c r="R3332" t="str">
        <f>RIGHT(N3332,LEN(N3332)-FIND("/",N3332))</f>
        <v>plays</v>
      </c>
      <c r="S3332" s="10">
        <f>(((J3332/60)/60)/24)+DATE(1970,1,1)</f>
        <v>42065.887361111112</v>
      </c>
      <c r="T3332" s="10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>
        <f>E3333/L3333</f>
        <v>80.400000000000006</v>
      </c>
      <c r="Q3333" t="str">
        <f>LEFT(N3333,FIND("/",N3333)-1)</f>
        <v>theater</v>
      </c>
      <c r="R3333" t="str">
        <f>RIGHT(N3333,LEN(N3333)-FIND("/",N3333))</f>
        <v>plays</v>
      </c>
      <c r="S3333" s="10">
        <f>(((J3333/60)/60)/24)+DATE(1970,1,1)</f>
        <v>42248.697754629626</v>
      </c>
      <c r="T3333" s="10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>
        <f>E3334/L3334</f>
        <v>72.289156626506028</v>
      </c>
      <c r="Q3334" t="str">
        <f>LEFT(N3334,FIND("/",N3334)-1)</f>
        <v>theater</v>
      </c>
      <c r="R3334" t="str">
        <f>RIGHT(N3334,LEN(N3334)-FIND("/",N3334))</f>
        <v>plays</v>
      </c>
      <c r="S3334" s="10">
        <f>(((J3334/60)/60)/24)+DATE(1970,1,1)</f>
        <v>41809.860300925924</v>
      </c>
      <c r="T3334" s="10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>
        <f>E3335/L3335</f>
        <v>32.972972972972975</v>
      </c>
      <c r="Q3335" t="str">
        <f>LEFT(N3335,FIND("/",N3335)-1)</f>
        <v>theater</v>
      </c>
      <c r="R3335" t="str">
        <f>RIGHT(N3335,LEN(N3335)-FIND("/",N3335))</f>
        <v>plays</v>
      </c>
      <c r="S3335" s="10">
        <f>(((J3335/60)/60)/24)+DATE(1970,1,1)</f>
        <v>42148.676851851851</v>
      </c>
      <c r="T3335" s="10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>
        <f>E3336/L3336</f>
        <v>116.65217391304348</v>
      </c>
      <c r="Q3336" t="str">
        <f>LEFT(N3336,FIND("/",N3336)-1)</f>
        <v>theater</v>
      </c>
      <c r="R3336" t="str">
        <f>RIGHT(N3336,LEN(N3336)-FIND("/",N3336))</f>
        <v>plays</v>
      </c>
      <c r="S3336" s="10">
        <f>(((J3336/60)/60)/24)+DATE(1970,1,1)</f>
        <v>42185.521087962959</v>
      </c>
      <c r="T3336" s="10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>
        <f>E3337/L3337</f>
        <v>79.61904761904762</v>
      </c>
      <c r="Q3337" t="str">
        <f>LEFT(N3337,FIND("/",N3337)-1)</f>
        <v>theater</v>
      </c>
      <c r="R3337" t="str">
        <f>RIGHT(N3337,LEN(N3337)-FIND("/",N3337))</f>
        <v>plays</v>
      </c>
      <c r="S3337" s="10">
        <f>(((J3337/60)/60)/24)+DATE(1970,1,1)</f>
        <v>41827.674143518518</v>
      </c>
      <c r="T3337" s="10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>
        <f>E3338/L3338</f>
        <v>27.777777777777779</v>
      </c>
      <c r="Q3338" t="str">
        <f>LEFT(N3338,FIND("/",N3338)-1)</f>
        <v>theater</v>
      </c>
      <c r="R3338" t="str">
        <f>RIGHT(N3338,LEN(N3338)-FIND("/",N3338))</f>
        <v>plays</v>
      </c>
      <c r="S3338" s="10">
        <f>(((J3338/60)/60)/24)+DATE(1970,1,1)</f>
        <v>42437.398680555561</v>
      </c>
      <c r="T3338" s="10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>
        <f>E3339/L3339</f>
        <v>81.029411764705884</v>
      </c>
      <c r="Q3339" t="str">
        <f>LEFT(N3339,FIND("/",N3339)-1)</f>
        <v>theater</v>
      </c>
      <c r="R3339" t="str">
        <f>RIGHT(N3339,LEN(N3339)-FIND("/",N3339))</f>
        <v>plays</v>
      </c>
      <c r="S3339" s="10">
        <f>(((J3339/60)/60)/24)+DATE(1970,1,1)</f>
        <v>41901.282025462962</v>
      </c>
      <c r="T3339" s="10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>
        <f>E3340/L3340</f>
        <v>136.84821428571428</v>
      </c>
      <c r="Q3340" t="str">
        <f>LEFT(N3340,FIND("/",N3340)-1)</f>
        <v>theater</v>
      </c>
      <c r="R3340" t="str">
        <f>RIGHT(N3340,LEN(N3340)-FIND("/",N3340))</f>
        <v>plays</v>
      </c>
      <c r="S3340" s="10">
        <f>(((J3340/60)/60)/24)+DATE(1970,1,1)</f>
        <v>42769.574999999997</v>
      </c>
      <c r="T3340" s="10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>
        <f>E3341/L3341</f>
        <v>177.61702127659575</v>
      </c>
      <c r="Q3341" t="str">
        <f>LEFT(N3341,FIND("/",N3341)-1)</f>
        <v>theater</v>
      </c>
      <c r="R3341" t="str">
        <f>RIGHT(N3341,LEN(N3341)-FIND("/",N3341))</f>
        <v>plays</v>
      </c>
      <c r="S3341" s="10">
        <f>(((J3341/60)/60)/24)+DATE(1970,1,1)</f>
        <v>42549.665717592594</v>
      </c>
      <c r="T3341" s="10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>
        <f>E3342/L3342</f>
        <v>109.07894736842105</v>
      </c>
      <c r="Q3342" t="str">
        <f>LEFT(N3342,FIND("/",N3342)-1)</f>
        <v>theater</v>
      </c>
      <c r="R3342" t="str">
        <f>RIGHT(N3342,LEN(N3342)-FIND("/",N3342))</f>
        <v>plays</v>
      </c>
      <c r="S3342" s="10">
        <f>(((J3342/60)/60)/24)+DATE(1970,1,1)</f>
        <v>42685.974004629628</v>
      </c>
      <c r="T3342" s="10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>
        <f>E3343/L3343</f>
        <v>119.64285714285714</v>
      </c>
      <c r="Q3343" t="str">
        <f>LEFT(N3343,FIND("/",N3343)-1)</f>
        <v>theater</v>
      </c>
      <c r="R3343" t="str">
        <f>RIGHT(N3343,LEN(N3343)-FIND("/",N3343))</f>
        <v>plays</v>
      </c>
      <c r="S3343" s="10">
        <f>(((J3343/60)/60)/24)+DATE(1970,1,1)</f>
        <v>42510.798854166671</v>
      </c>
      <c r="T3343" s="10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>
        <f>E3344/L3344</f>
        <v>78.205128205128204</v>
      </c>
      <c r="Q3344" t="str">
        <f>LEFT(N3344,FIND("/",N3344)-1)</f>
        <v>theater</v>
      </c>
      <c r="R3344" t="str">
        <f>RIGHT(N3344,LEN(N3344)-FIND("/",N3344))</f>
        <v>plays</v>
      </c>
      <c r="S3344" s="10">
        <f>(((J3344/60)/60)/24)+DATE(1970,1,1)</f>
        <v>42062.296412037031</v>
      </c>
      <c r="T3344" s="10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>
        <f>E3345/L3345</f>
        <v>52.173913043478258</v>
      </c>
      <c r="Q3345" t="str">
        <f>LEFT(N3345,FIND("/",N3345)-1)</f>
        <v>theater</v>
      </c>
      <c r="R3345" t="str">
        <f>RIGHT(N3345,LEN(N3345)-FIND("/",N3345))</f>
        <v>plays</v>
      </c>
      <c r="S3345" s="10">
        <f>(((J3345/60)/60)/24)+DATE(1970,1,1)</f>
        <v>42452.916481481487</v>
      </c>
      <c r="T3345" s="10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>
        <f>E3346/L3346</f>
        <v>114.125</v>
      </c>
      <c r="Q3346" t="str">
        <f>LEFT(N3346,FIND("/",N3346)-1)</f>
        <v>theater</v>
      </c>
      <c r="R3346" t="str">
        <f>RIGHT(N3346,LEN(N3346)-FIND("/",N3346))</f>
        <v>plays</v>
      </c>
      <c r="S3346" s="10">
        <f>(((J3346/60)/60)/24)+DATE(1970,1,1)</f>
        <v>41851.200150462959</v>
      </c>
      <c r="T3346" s="10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>
        <f>E3347/L3347</f>
        <v>50</v>
      </c>
      <c r="Q3347" t="str">
        <f>LEFT(N3347,FIND("/",N3347)-1)</f>
        <v>theater</v>
      </c>
      <c r="R3347" t="str">
        <f>RIGHT(N3347,LEN(N3347)-FIND("/",N3347))</f>
        <v>plays</v>
      </c>
      <c r="S3347" s="10">
        <f>(((J3347/60)/60)/24)+DATE(1970,1,1)</f>
        <v>42053.106111111112</v>
      </c>
      <c r="T3347" s="10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>
        <f>E3348/L3348</f>
        <v>91.666666666666671</v>
      </c>
      <c r="Q3348" t="str">
        <f>LEFT(N3348,FIND("/",N3348)-1)</f>
        <v>theater</v>
      </c>
      <c r="R3348" t="str">
        <f>RIGHT(N3348,LEN(N3348)-FIND("/",N3348))</f>
        <v>plays</v>
      </c>
      <c r="S3348" s="10">
        <f>(((J3348/60)/60)/24)+DATE(1970,1,1)</f>
        <v>42054.024421296301</v>
      </c>
      <c r="T3348" s="10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>
        <f>E3349/L3349</f>
        <v>108.59090909090909</v>
      </c>
      <c r="Q3349" t="str">
        <f>LEFT(N3349,FIND("/",N3349)-1)</f>
        <v>theater</v>
      </c>
      <c r="R3349" t="str">
        <f>RIGHT(N3349,LEN(N3349)-FIND("/",N3349))</f>
        <v>plays</v>
      </c>
      <c r="S3349" s="10">
        <f>(((J3349/60)/60)/24)+DATE(1970,1,1)</f>
        <v>42484.551550925928</v>
      </c>
      <c r="T3349" s="10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>
        <f>E3350/L3350</f>
        <v>69.822784810126578</v>
      </c>
      <c r="Q3350" t="str">
        <f>LEFT(N3350,FIND("/",N3350)-1)</f>
        <v>theater</v>
      </c>
      <c r="R3350" t="str">
        <f>RIGHT(N3350,LEN(N3350)-FIND("/",N3350))</f>
        <v>plays</v>
      </c>
      <c r="S3350" s="10">
        <f>(((J3350/60)/60)/24)+DATE(1970,1,1)</f>
        <v>42466.558796296296</v>
      </c>
      <c r="T3350" s="10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>
        <f>E3351/L3351</f>
        <v>109.57142857142857</v>
      </c>
      <c r="Q3351" t="str">
        <f>LEFT(N3351,FIND("/",N3351)-1)</f>
        <v>theater</v>
      </c>
      <c r="R3351" t="str">
        <f>RIGHT(N3351,LEN(N3351)-FIND("/",N3351))</f>
        <v>plays</v>
      </c>
      <c r="S3351" s="10">
        <f>(((J3351/60)/60)/24)+DATE(1970,1,1)</f>
        <v>42513.110787037032</v>
      </c>
      <c r="T3351" s="10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>
        <f>E3352/L3352</f>
        <v>71.666666666666671</v>
      </c>
      <c r="Q3352" t="str">
        <f>LEFT(N3352,FIND("/",N3352)-1)</f>
        <v>theater</v>
      </c>
      <c r="R3352" t="str">
        <f>RIGHT(N3352,LEN(N3352)-FIND("/",N3352))</f>
        <v>plays</v>
      </c>
      <c r="S3352" s="10">
        <f>(((J3352/60)/60)/24)+DATE(1970,1,1)</f>
        <v>42302.701516203699</v>
      </c>
      <c r="T3352" s="10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>
        <f>E3353/L3353</f>
        <v>93.611111111111114</v>
      </c>
      <c r="Q3353" t="str">
        <f>LEFT(N3353,FIND("/",N3353)-1)</f>
        <v>theater</v>
      </c>
      <c r="R3353" t="str">
        <f>RIGHT(N3353,LEN(N3353)-FIND("/",N3353))</f>
        <v>plays</v>
      </c>
      <c r="S3353" s="10">
        <f>(((J3353/60)/60)/24)+DATE(1970,1,1)</f>
        <v>41806.395428240743</v>
      </c>
      <c r="T3353" s="10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>
        <f>E3354/L3354</f>
        <v>76.8</v>
      </c>
      <c r="Q3354" t="str">
        <f>LEFT(N3354,FIND("/",N3354)-1)</f>
        <v>theater</v>
      </c>
      <c r="R3354" t="str">
        <f>RIGHT(N3354,LEN(N3354)-FIND("/",N3354))</f>
        <v>plays</v>
      </c>
      <c r="S3354" s="10">
        <f>(((J3354/60)/60)/24)+DATE(1970,1,1)</f>
        <v>42495.992800925931</v>
      </c>
      <c r="T3354" s="10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>
        <f>E3355/L3355</f>
        <v>35.795454545454547</v>
      </c>
      <c r="Q3355" t="str">
        <f>LEFT(N3355,FIND("/",N3355)-1)</f>
        <v>theater</v>
      </c>
      <c r="R3355" t="str">
        <f>RIGHT(N3355,LEN(N3355)-FIND("/",N3355))</f>
        <v>plays</v>
      </c>
      <c r="S3355" s="10">
        <f>(((J3355/60)/60)/24)+DATE(1970,1,1)</f>
        <v>42479.432291666672</v>
      </c>
      <c r="T3355" s="10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>
        <f>E3356/L3356</f>
        <v>55.6</v>
      </c>
      <c r="Q3356" t="str">
        <f>LEFT(N3356,FIND("/",N3356)-1)</f>
        <v>theater</v>
      </c>
      <c r="R3356" t="str">
        <f>RIGHT(N3356,LEN(N3356)-FIND("/",N3356))</f>
        <v>plays</v>
      </c>
      <c r="S3356" s="10">
        <f>(((J3356/60)/60)/24)+DATE(1970,1,1)</f>
        <v>42270.7269212963</v>
      </c>
      <c r="T3356" s="10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>
        <f>E3357/L3357</f>
        <v>147.33333333333334</v>
      </c>
      <c r="Q3357" t="str">
        <f>LEFT(N3357,FIND("/",N3357)-1)</f>
        <v>theater</v>
      </c>
      <c r="R3357" t="str">
        <f>RIGHT(N3357,LEN(N3357)-FIND("/",N3357))</f>
        <v>plays</v>
      </c>
      <c r="S3357" s="10">
        <f>(((J3357/60)/60)/24)+DATE(1970,1,1)</f>
        <v>42489.619525462964</v>
      </c>
      <c r="T3357" s="10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>
        <f>E3358/L3358</f>
        <v>56.333333333333336</v>
      </c>
      <c r="Q3358" t="str">
        <f>LEFT(N3358,FIND("/",N3358)-1)</f>
        <v>theater</v>
      </c>
      <c r="R3358" t="str">
        <f>RIGHT(N3358,LEN(N3358)-FIND("/",N3358))</f>
        <v>plays</v>
      </c>
      <c r="S3358" s="10">
        <f>(((J3358/60)/60)/24)+DATE(1970,1,1)</f>
        <v>42536.815648148149</v>
      </c>
      <c r="T3358" s="10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>
        <f>E3359/L3359</f>
        <v>96.19047619047619</v>
      </c>
      <c r="Q3359" t="str">
        <f>LEFT(N3359,FIND("/",N3359)-1)</f>
        <v>theater</v>
      </c>
      <c r="R3359" t="str">
        <f>RIGHT(N3359,LEN(N3359)-FIND("/",N3359))</f>
        <v>plays</v>
      </c>
      <c r="S3359" s="10">
        <f>(((J3359/60)/60)/24)+DATE(1970,1,1)</f>
        <v>41822.417939814812</v>
      </c>
      <c r="T3359" s="10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>
        <f>E3360/L3360</f>
        <v>63.574074074074076</v>
      </c>
      <c r="Q3360" t="str">
        <f>LEFT(N3360,FIND("/",N3360)-1)</f>
        <v>theater</v>
      </c>
      <c r="R3360" t="str">
        <f>RIGHT(N3360,LEN(N3360)-FIND("/",N3360))</f>
        <v>plays</v>
      </c>
      <c r="S3360" s="10">
        <f>(((J3360/60)/60)/24)+DATE(1970,1,1)</f>
        <v>41932.311099537037</v>
      </c>
      <c r="T3360" s="10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>
        <f>E3361/L3361</f>
        <v>184.78260869565219</v>
      </c>
      <c r="Q3361" t="str">
        <f>LEFT(N3361,FIND("/",N3361)-1)</f>
        <v>theater</v>
      </c>
      <c r="R3361" t="str">
        <f>RIGHT(N3361,LEN(N3361)-FIND("/",N3361))</f>
        <v>plays</v>
      </c>
      <c r="S3361" s="10">
        <f>(((J3361/60)/60)/24)+DATE(1970,1,1)</f>
        <v>42746.057106481487</v>
      </c>
      <c r="T3361" s="10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>
        <f>E3362/L3362</f>
        <v>126.72222222222223</v>
      </c>
      <c r="Q3362" t="str">
        <f>LEFT(N3362,FIND("/",N3362)-1)</f>
        <v>theater</v>
      </c>
      <c r="R3362" t="str">
        <f>RIGHT(N3362,LEN(N3362)-FIND("/",N3362))</f>
        <v>plays</v>
      </c>
      <c r="S3362" s="10">
        <f>(((J3362/60)/60)/24)+DATE(1970,1,1)</f>
        <v>42697.082673611112</v>
      </c>
      <c r="T3362" s="10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>
        <f>E3363/L3363</f>
        <v>83.42647058823529</v>
      </c>
      <c r="Q3363" t="str">
        <f>LEFT(N3363,FIND("/",N3363)-1)</f>
        <v>theater</v>
      </c>
      <c r="R3363" t="str">
        <f>RIGHT(N3363,LEN(N3363)-FIND("/",N3363))</f>
        <v>plays</v>
      </c>
      <c r="S3363" s="10">
        <f>(((J3363/60)/60)/24)+DATE(1970,1,1)</f>
        <v>41866.025347222225</v>
      </c>
      <c r="T3363" s="10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>
        <f>E3364/L3364</f>
        <v>54.5</v>
      </c>
      <c r="Q3364" t="str">
        <f>LEFT(N3364,FIND("/",N3364)-1)</f>
        <v>theater</v>
      </c>
      <c r="R3364" t="str">
        <f>RIGHT(N3364,LEN(N3364)-FIND("/",N3364))</f>
        <v>plays</v>
      </c>
      <c r="S3364" s="10">
        <f>(((J3364/60)/60)/24)+DATE(1970,1,1)</f>
        <v>42056.091631944444</v>
      </c>
      <c r="T3364" s="10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>
        <f>E3365/L3365</f>
        <v>302.30769230769232</v>
      </c>
      <c r="Q3365" t="str">
        <f>LEFT(N3365,FIND("/",N3365)-1)</f>
        <v>theater</v>
      </c>
      <c r="R3365" t="str">
        <f>RIGHT(N3365,LEN(N3365)-FIND("/",N3365))</f>
        <v>plays</v>
      </c>
      <c r="S3365" s="10">
        <f>(((J3365/60)/60)/24)+DATE(1970,1,1)</f>
        <v>41851.771354166667</v>
      </c>
      <c r="T3365" s="10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>
        <f>E3366/L3366</f>
        <v>44.138888888888886</v>
      </c>
      <c r="Q3366" t="str">
        <f>LEFT(N3366,FIND("/",N3366)-1)</f>
        <v>theater</v>
      </c>
      <c r="R3366" t="str">
        <f>RIGHT(N3366,LEN(N3366)-FIND("/",N3366))</f>
        <v>plays</v>
      </c>
      <c r="S3366" s="10">
        <f>(((J3366/60)/60)/24)+DATE(1970,1,1)</f>
        <v>42422.977418981478</v>
      </c>
      <c r="T3366" s="10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>
        <f>E3367/L3367</f>
        <v>866.66666666666663</v>
      </c>
      <c r="Q3367" t="str">
        <f>LEFT(N3367,FIND("/",N3367)-1)</f>
        <v>theater</v>
      </c>
      <c r="R3367" t="str">
        <f>RIGHT(N3367,LEN(N3367)-FIND("/",N3367))</f>
        <v>plays</v>
      </c>
      <c r="S3367" s="10">
        <f>(((J3367/60)/60)/24)+DATE(1970,1,1)</f>
        <v>42321.101759259262</v>
      </c>
      <c r="T3367" s="10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>
        <f>E3368/L3368</f>
        <v>61.388888888888886</v>
      </c>
      <c r="Q3368" t="str">
        <f>LEFT(N3368,FIND("/",N3368)-1)</f>
        <v>theater</v>
      </c>
      <c r="R3368" t="str">
        <f>RIGHT(N3368,LEN(N3368)-FIND("/",N3368))</f>
        <v>plays</v>
      </c>
      <c r="S3368" s="10">
        <f>(((J3368/60)/60)/24)+DATE(1970,1,1)</f>
        <v>42107.067557870367</v>
      </c>
      <c r="T3368" s="10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>
        <f>E3369/L3369</f>
        <v>29.666666666666668</v>
      </c>
      <c r="Q3369" t="str">
        <f>LEFT(N3369,FIND("/",N3369)-1)</f>
        <v>theater</v>
      </c>
      <c r="R3369" t="str">
        <f>RIGHT(N3369,LEN(N3369)-FIND("/",N3369))</f>
        <v>plays</v>
      </c>
      <c r="S3369" s="10">
        <f>(((J3369/60)/60)/24)+DATE(1970,1,1)</f>
        <v>42192.933958333335</v>
      </c>
      <c r="T3369" s="10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>
        <f>E3370/L3370</f>
        <v>45.478260869565219</v>
      </c>
      <c r="Q3370" t="str">
        <f>LEFT(N3370,FIND("/",N3370)-1)</f>
        <v>theater</v>
      </c>
      <c r="R3370" t="str">
        <f>RIGHT(N3370,LEN(N3370)-FIND("/",N3370))</f>
        <v>plays</v>
      </c>
      <c r="S3370" s="10">
        <f>(((J3370/60)/60)/24)+DATE(1970,1,1)</f>
        <v>41969.199756944443</v>
      </c>
      <c r="T3370" s="10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>
        <f>E3371/L3371</f>
        <v>96.203703703703709</v>
      </c>
      <c r="Q3371" t="str">
        <f>LEFT(N3371,FIND("/",N3371)-1)</f>
        <v>theater</v>
      </c>
      <c r="R3371" t="str">
        <f>RIGHT(N3371,LEN(N3371)-FIND("/",N3371))</f>
        <v>plays</v>
      </c>
      <c r="S3371" s="10">
        <f>(((J3371/60)/60)/24)+DATE(1970,1,1)</f>
        <v>42690.041435185187</v>
      </c>
      <c r="T3371" s="10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>
        <f>E3372/L3372</f>
        <v>67.92307692307692</v>
      </c>
      <c r="Q3372" t="str">
        <f>LEFT(N3372,FIND("/",N3372)-1)</f>
        <v>theater</v>
      </c>
      <c r="R3372" t="str">
        <f>RIGHT(N3372,LEN(N3372)-FIND("/",N3372))</f>
        <v>plays</v>
      </c>
      <c r="S3372" s="10">
        <f>(((J3372/60)/60)/24)+DATE(1970,1,1)</f>
        <v>42690.334317129629</v>
      </c>
      <c r="T3372" s="10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>
        <f>E3373/L3373</f>
        <v>30.777777777777779</v>
      </c>
      <c r="Q3373" t="str">
        <f>LEFT(N3373,FIND("/",N3373)-1)</f>
        <v>theater</v>
      </c>
      <c r="R3373" t="str">
        <f>RIGHT(N3373,LEN(N3373)-FIND("/",N3373))</f>
        <v>plays</v>
      </c>
      <c r="S3373" s="10">
        <f>(((J3373/60)/60)/24)+DATE(1970,1,1)</f>
        <v>42312.874594907407</v>
      </c>
      <c r="T3373" s="10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>
        <f>E3374/L3374</f>
        <v>38.333333333333336</v>
      </c>
      <c r="Q3374" t="str">
        <f>LEFT(N3374,FIND("/",N3374)-1)</f>
        <v>theater</v>
      </c>
      <c r="R3374" t="str">
        <f>RIGHT(N3374,LEN(N3374)-FIND("/",N3374))</f>
        <v>plays</v>
      </c>
      <c r="S3374" s="10">
        <f>(((J3374/60)/60)/24)+DATE(1970,1,1)</f>
        <v>41855.548101851848</v>
      </c>
      <c r="T3374" s="10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>
        <f>E3375/L3375</f>
        <v>66.833333333333329</v>
      </c>
      <c r="Q3375" t="str">
        <f>LEFT(N3375,FIND("/",N3375)-1)</f>
        <v>theater</v>
      </c>
      <c r="R3375" t="str">
        <f>RIGHT(N3375,LEN(N3375)-FIND("/",N3375))</f>
        <v>plays</v>
      </c>
      <c r="S3375" s="10">
        <f>(((J3375/60)/60)/24)+DATE(1970,1,1)</f>
        <v>42179.854629629626</v>
      </c>
      <c r="T3375" s="10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>
        <f>E3376/L3376</f>
        <v>71.730769230769226</v>
      </c>
      <c r="Q3376" t="str">
        <f>LEFT(N3376,FIND("/",N3376)-1)</f>
        <v>theater</v>
      </c>
      <c r="R3376" t="str">
        <f>RIGHT(N3376,LEN(N3376)-FIND("/",N3376))</f>
        <v>plays</v>
      </c>
      <c r="S3376" s="10">
        <f>(((J3376/60)/60)/24)+DATE(1970,1,1)</f>
        <v>42275.731666666667</v>
      </c>
      <c r="T3376" s="10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>
        <f>E3377/L3377</f>
        <v>176.47058823529412</v>
      </c>
      <c r="Q3377" t="str">
        <f>LEFT(N3377,FIND("/",N3377)-1)</f>
        <v>theater</v>
      </c>
      <c r="R3377" t="str">
        <f>RIGHT(N3377,LEN(N3377)-FIND("/",N3377))</f>
        <v>plays</v>
      </c>
      <c r="S3377" s="10">
        <f>(((J3377/60)/60)/24)+DATE(1970,1,1)</f>
        <v>41765.610798611109</v>
      </c>
      <c r="T3377" s="10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>
        <f>E3378/L3378</f>
        <v>421.10526315789474</v>
      </c>
      <c r="Q3378" t="str">
        <f>LEFT(N3378,FIND("/",N3378)-1)</f>
        <v>theater</v>
      </c>
      <c r="R3378" t="str">
        <f>RIGHT(N3378,LEN(N3378)-FIND("/",N3378))</f>
        <v>plays</v>
      </c>
      <c r="S3378" s="10">
        <f>(((J3378/60)/60)/24)+DATE(1970,1,1)</f>
        <v>42059.701319444444</v>
      </c>
      <c r="T3378" s="10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>
        <f>E3379/L3379</f>
        <v>104.98701298701299</v>
      </c>
      <c r="Q3379" t="str">
        <f>LEFT(N3379,FIND("/",N3379)-1)</f>
        <v>theater</v>
      </c>
      <c r="R3379" t="str">
        <f>RIGHT(N3379,LEN(N3379)-FIND("/",N3379))</f>
        <v>plays</v>
      </c>
      <c r="S3379" s="10">
        <f>(((J3379/60)/60)/24)+DATE(1970,1,1)</f>
        <v>42053.732627314821</v>
      </c>
      <c r="T3379" s="10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>
        <f>E3380/L3380</f>
        <v>28.19047619047619</v>
      </c>
      <c r="Q3380" t="str">
        <f>LEFT(N3380,FIND("/",N3380)-1)</f>
        <v>theater</v>
      </c>
      <c r="R3380" t="str">
        <f>RIGHT(N3380,LEN(N3380)-FIND("/",N3380))</f>
        <v>plays</v>
      </c>
      <c r="S3380" s="10">
        <f>(((J3380/60)/60)/24)+DATE(1970,1,1)</f>
        <v>41858.355393518519</v>
      </c>
      <c r="T3380" s="10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>
        <f>E3381/L3381</f>
        <v>54.55263157894737</v>
      </c>
      <c r="Q3381" t="str">
        <f>LEFT(N3381,FIND("/",N3381)-1)</f>
        <v>theater</v>
      </c>
      <c r="R3381" t="str">
        <f>RIGHT(N3381,LEN(N3381)-FIND("/",N3381))</f>
        <v>plays</v>
      </c>
      <c r="S3381" s="10">
        <f>(((J3381/60)/60)/24)+DATE(1970,1,1)</f>
        <v>42225.513888888891</v>
      </c>
      <c r="T3381" s="10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>
        <f>E3382/L3382</f>
        <v>111.89285714285714</v>
      </c>
      <c r="Q3382" t="str">
        <f>LEFT(N3382,FIND("/",N3382)-1)</f>
        <v>theater</v>
      </c>
      <c r="R3382" t="str">
        <f>RIGHT(N3382,LEN(N3382)-FIND("/",N3382))</f>
        <v>plays</v>
      </c>
      <c r="S3382" s="10">
        <f>(((J3382/60)/60)/24)+DATE(1970,1,1)</f>
        <v>41937.95344907407</v>
      </c>
      <c r="T3382" s="10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>
        <f>E3383/L3383</f>
        <v>85.208333333333329</v>
      </c>
      <c r="Q3383" t="str">
        <f>LEFT(N3383,FIND("/",N3383)-1)</f>
        <v>theater</v>
      </c>
      <c r="R3383" t="str">
        <f>RIGHT(N3383,LEN(N3383)-FIND("/",N3383))</f>
        <v>plays</v>
      </c>
      <c r="S3383" s="10">
        <f>(((J3383/60)/60)/24)+DATE(1970,1,1)</f>
        <v>42044.184988425928</v>
      </c>
      <c r="T3383" s="10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>
        <f>E3384/L3384</f>
        <v>76.652173913043484</v>
      </c>
      <c r="Q3384" t="str">
        <f>LEFT(N3384,FIND("/",N3384)-1)</f>
        <v>theater</v>
      </c>
      <c r="R3384" t="str">
        <f>RIGHT(N3384,LEN(N3384)-FIND("/",N3384))</f>
        <v>plays</v>
      </c>
      <c r="S3384" s="10">
        <f>(((J3384/60)/60)/24)+DATE(1970,1,1)</f>
        <v>42559.431203703702</v>
      </c>
      <c r="T3384" s="10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>
        <f>E3385/L3385</f>
        <v>65.166666666666671</v>
      </c>
      <c r="Q3385" t="str">
        <f>LEFT(N3385,FIND("/",N3385)-1)</f>
        <v>theater</v>
      </c>
      <c r="R3385" t="str">
        <f>RIGHT(N3385,LEN(N3385)-FIND("/",N3385))</f>
        <v>plays</v>
      </c>
      <c r="S3385" s="10">
        <f>(((J3385/60)/60)/24)+DATE(1970,1,1)</f>
        <v>42524.782638888893</v>
      </c>
      <c r="T3385" s="10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>
        <f>E3386/L3386</f>
        <v>93.760312499999998</v>
      </c>
      <c r="Q3386" t="str">
        <f>LEFT(N3386,FIND("/",N3386)-1)</f>
        <v>theater</v>
      </c>
      <c r="R3386" t="str">
        <f>RIGHT(N3386,LEN(N3386)-FIND("/",N3386))</f>
        <v>plays</v>
      </c>
      <c r="S3386" s="10">
        <f>(((J3386/60)/60)/24)+DATE(1970,1,1)</f>
        <v>42292.087592592594</v>
      </c>
      <c r="T3386" s="10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>
        <f>E3387/L3387</f>
        <v>133.33333333333334</v>
      </c>
      <c r="Q3387" t="str">
        <f>LEFT(N3387,FIND("/",N3387)-1)</f>
        <v>theater</v>
      </c>
      <c r="R3387" t="str">
        <f>RIGHT(N3387,LEN(N3387)-FIND("/",N3387))</f>
        <v>plays</v>
      </c>
      <c r="S3387" s="10">
        <f>(((J3387/60)/60)/24)+DATE(1970,1,1)</f>
        <v>41953.8675</v>
      </c>
      <c r="T3387" s="10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>
        <f>E3388/L3388</f>
        <v>51.219512195121951</v>
      </c>
      <c r="Q3388" t="str">
        <f>LEFT(N3388,FIND("/",N3388)-1)</f>
        <v>theater</v>
      </c>
      <c r="R3388" t="str">
        <f>RIGHT(N3388,LEN(N3388)-FIND("/",N3388))</f>
        <v>plays</v>
      </c>
      <c r="S3388" s="10">
        <f>(((J3388/60)/60)/24)+DATE(1970,1,1)</f>
        <v>41946.644745370373</v>
      </c>
      <c r="T3388" s="10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>
        <f>E3389/L3389</f>
        <v>100.17142857142858</v>
      </c>
      <c r="Q3389" t="str">
        <f>LEFT(N3389,FIND("/",N3389)-1)</f>
        <v>theater</v>
      </c>
      <c r="R3389" t="str">
        <f>RIGHT(N3389,LEN(N3389)-FIND("/",N3389))</f>
        <v>plays</v>
      </c>
      <c r="S3389" s="10">
        <f>(((J3389/60)/60)/24)+DATE(1970,1,1)</f>
        <v>41947.762592592589</v>
      </c>
      <c r="T3389" s="10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>
        <f>E3390/L3390</f>
        <v>34.6</v>
      </c>
      <c r="Q3390" t="str">
        <f>LEFT(N3390,FIND("/",N3390)-1)</f>
        <v>theater</v>
      </c>
      <c r="R3390" t="str">
        <f>RIGHT(N3390,LEN(N3390)-FIND("/",N3390))</f>
        <v>plays</v>
      </c>
      <c r="S3390" s="10">
        <f>(((J3390/60)/60)/24)+DATE(1970,1,1)</f>
        <v>42143.461122685185</v>
      </c>
      <c r="T3390" s="10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>
        <f>E3391/L3391</f>
        <v>184.67741935483872</v>
      </c>
      <c r="Q3391" t="str">
        <f>LEFT(N3391,FIND("/",N3391)-1)</f>
        <v>theater</v>
      </c>
      <c r="R3391" t="str">
        <f>RIGHT(N3391,LEN(N3391)-FIND("/",N3391))</f>
        <v>plays</v>
      </c>
      <c r="S3391" s="10">
        <f>(((J3391/60)/60)/24)+DATE(1970,1,1)</f>
        <v>42494.563449074078</v>
      </c>
      <c r="T3391" s="10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>
        <f>E3392/L3392</f>
        <v>69.818181818181813</v>
      </c>
      <c r="Q3392" t="str">
        <f>LEFT(N3392,FIND("/",N3392)-1)</f>
        <v>theater</v>
      </c>
      <c r="R3392" t="str">
        <f>RIGHT(N3392,LEN(N3392)-FIND("/",N3392))</f>
        <v>plays</v>
      </c>
      <c r="S3392" s="10">
        <f>(((J3392/60)/60)/24)+DATE(1970,1,1)</f>
        <v>41815.774826388886</v>
      </c>
      <c r="T3392" s="10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>
        <f>E3393/L3393</f>
        <v>61.944444444444443</v>
      </c>
      <c r="Q3393" t="str">
        <f>LEFT(N3393,FIND("/",N3393)-1)</f>
        <v>theater</v>
      </c>
      <c r="R3393" t="str">
        <f>RIGHT(N3393,LEN(N3393)-FIND("/",N3393))</f>
        <v>plays</v>
      </c>
      <c r="S3393" s="10">
        <f>(((J3393/60)/60)/24)+DATE(1970,1,1)</f>
        <v>41830.545694444445</v>
      </c>
      <c r="T3393" s="10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>
        <f>E3394/L3394</f>
        <v>41.666666666666664</v>
      </c>
      <c r="Q3394" t="str">
        <f>LEFT(N3394,FIND("/",N3394)-1)</f>
        <v>theater</v>
      </c>
      <c r="R3394" t="str">
        <f>RIGHT(N3394,LEN(N3394)-FIND("/",N3394))</f>
        <v>plays</v>
      </c>
      <c r="S3394" s="10">
        <f>(((J3394/60)/60)/24)+DATE(1970,1,1)</f>
        <v>42446.845543981486</v>
      </c>
      <c r="T3394" s="10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>
        <f>E3395/L3395</f>
        <v>36.06818181818182</v>
      </c>
      <c r="Q3395" t="str">
        <f>LEFT(N3395,FIND("/",N3395)-1)</f>
        <v>theater</v>
      </c>
      <c r="R3395" t="str">
        <f>RIGHT(N3395,LEN(N3395)-FIND("/",N3395))</f>
        <v>plays</v>
      </c>
      <c r="S3395" s="10">
        <f>(((J3395/60)/60)/24)+DATE(1970,1,1)</f>
        <v>41923.921643518523</v>
      </c>
      <c r="T3395" s="10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>
        <f>E3396/L3396</f>
        <v>29</v>
      </c>
      <c r="Q3396" t="str">
        <f>LEFT(N3396,FIND("/",N3396)-1)</f>
        <v>theater</v>
      </c>
      <c r="R3396" t="str">
        <f>RIGHT(N3396,LEN(N3396)-FIND("/",N3396))</f>
        <v>plays</v>
      </c>
      <c r="S3396" s="10">
        <f>(((J3396/60)/60)/24)+DATE(1970,1,1)</f>
        <v>41817.59542824074</v>
      </c>
      <c r="T3396" s="10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>
        <f>E3397/L3397</f>
        <v>24.210526315789473</v>
      </c>
      <c r="Q3397" t="str">
        <f>LEFT(N3397,FIND("/",N3397)-1)</f>
        <v>theater</v>
      </c>
      <c r="R3397" t="str">
        <f>RIGHT(N3397,LEN(N3397)-FIND("/",N3397))</f>
        <v>plays</v>
      </c>
      <c r="S3397" s="10">
        <f>(((J3397/60)/60)/24)+DATE(1970,1,1)</f>
        <v>42140.712314814817</v>
      </c>
      <c r="T3397" s="10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>
        <f>E3398/L3398</f>
        <v>55.892857142857146</v>
      </c>
      <c r="Q3398" t="str">
        <f>LEFT(N3398,FIND("/",N3398)-1)</f>
        <v>theater</v>
      </c>
      <c r="R3398" t="str">
        <f>RIGHT(N3398,LEN(N3398)-FIND("/",N3398))</f>
        <v>plays</v>
      </c>
      <c r="S3398" s="10">
        <f>(((J3398/60)/60)/24)+DATE(1970,1,1)</f>
        <v>41764.44663194444</v>
      </c>
      <c r="T3398" s="10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>
        <f>E3399/L3399</f>
        <v>11.666666666666666</v>
      </c>
      <c r="Q3399" t="str">
        <f>LEFT(N3399,FIND("/",N3399)-1)</f>
        <v>theater</v>
      </c>
      <c r="R3399" t="str">
        <f>RIGHT(N3399,LEN(N3399)-FIND("/",N3399))</f>
        <v>plays</v>
      </c>
      <c r="S3399" s="10">
        <f>(((J3399/60)/60)/24)+DATE(1970,1,1)</f>
        <v>42378.478344907402</v>
      </c>
      <c r="T3399" s="10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>
        <f>E3400/L3400</f>
        <v>68.353846153846149</v>
      </c>
      <c r="Q3400" t="str">
        <f>LEFT(N3400,FIND("/",N3400)-1)</f>
        <v>theater</v>
      </c>
      <c r="R3400" t="str">
        <f>RIGHT(N3400,LEN(N3400)-FIND("/",N3400))</f>
        <v>plays</v>
      </c>
      <c r="S3400" s="10">
        <f>(((J3400/60)/60)/24)+DATE(1970,1,1)</f>
        <v>41941.75203703704</v>
      </c>
      <c r="T3400" s="10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>
        <f>E3401/L3401</f>
        <v>27.065217391304348</v>
      </c>
      <c r="Q3401" t="str">
        <f>LEFT(N3401,FIND("/",N3401)-1)</f>
        <v>theater</v>
      </c>
      <c r="R3401" t="str">
        <f>RIGHT(N3401,LEN(N3401)-FIND("/",N3401))</f>
        <v>plays</v>
      </c>
      <c r="S3401" s="10">
        <f>(((J3401/60)/60)/24)+DATE(1970,1,1)</f>
        <v>42026.920428240745</v>
      </c>
      <c r="T3401" s="10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>
        <f>E3402/L3402</f>
        <v>118.12941176470588</v>
      </c>
      <c r="Q3402" t="str">
        <f>LEFT(N3402,FIND("/",N3402)-1)</f>
        <v>theater</v>
      </c>
      <c r="R3402" t="str">
        <f>RIGHT(N3402,LEN(N3402)-FIND("/",N3402))</f>
        <v>plays</v>
      </c>
      <c r="S3402" s="10">
        <f>(((J3402/60)/60)/24)+DATE(1970,1,1)</f>
        <v>41834.953865740739</v>
      </c>
      <c r="T3402" s="10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>
        <f>E3403/L3403</f>
        <v>44.757575757575758</v>
      </c>
      <c r="Q3403" t="str">
        <f>LEFT(N3403,FIND("/",N3403)-1)</f>
        <v>theater</v>
      </c>
      <c r="R3403" t="str">
        <f>RIGHT(N3403,LEN(N3403)-FIND("/",N3403))</f>
        <v>plays</v>
      </c>
      <c r="S3403" s="10">
        <f>(((J3403/60)/60)/24)+DATE(1970,1,1)</f>
        <v>42193.723912037036</v>
      </c>
      <c r="T3403" s="10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>
        <f>E3404/L3404</f>
        <v>99.787878787878782</v>
      </c>
      <c r="Q3404" t="str">
        <f>LEFT(N3404,FIND("/",N3404)-1)</f>
        <v>theater</v>
      </c>
      <c r="R3404" t="str">
        <f>RIGHT(N3404,LEN(N3404)-FIND("/",N3404))</f>
        <v>plays</v>
      </c>
      <c r="S3404" s="10">
        <f>(((J3404/60)/60)/24)+DATE(1970,1,1)</f>
        <v>42290.61855324074</v>
      </c>
      <c r="T3404" s="10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>
        <f>E3405/L3405</f>
        <v>117.64705882352941</v>
      </c>
      <c r="Q3405" t="str">
        <f>LEFT(N3405,FIND("/",N3405)-1)</f>
        <v>theater</v>
      </c>
      <c r="R3405" t="str">
        <f>RIGHT(N3405,LEN(N3405)-FIND("/",N3405))</f>
        <v>plays</v>
      </c>
      <c r="S3405" s="10">
        <f>(((J3405/60)/60)/24)+DATE(1970,1,1)</f>
        <v>42150.462083333332</v>
      </c>
      <c r="T3405" s="10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>
        <f>E3406/L3406</f>
        <v>203.33333333333334</v>
      </c>
      <c r="Q3406" t="str">
        <f>LEFT(N3406,FIND("/",N3406)-1)</f>
        <v>theater</v>
      </c>
      <c r="R3406" t="str">
        <f>RIGHT(N3406,LEN(N3406)-FIND("/",N3406))</f>
        <v>plays</v>
      </c>
      <c r="S3406" s="10">
        <f>(((J3406/60)/60)/24)+DATE(1970,1,1)</f>
        <v>42152.503495370373</v>
      </c>
      <c r="T3406" s="10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>
        <f>E3407/L3407</f>
        <v>28.323529411764707</v>
      </c>
      <c r="Q3407" t="str">
        <f>LEFT(N3407,FIND("/",N3407)-1)</f>
        <v>theater</v>
      </c>
      <c r="R3407" t="str">
        <f>RIGHT(N3407,LEN(N3407)-FIND("/",N3407))</f>
        <v>plays</v>
      </c>
      <c r="S3407" s="10">
        <f>(((J3407/60)/60)/24)+DATE(1970,1,1)</f>
        <v>42410.017199074078</v>
      </c>
      <c r="T3407" s="10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>
        <f>E3408/L3408</f>
        <v>110.23076923076923</v>
      </c>
      <c r="Q3408" t="str">
        <f>LEFT(N3408,FIND("/",N3408)-1)</f>
        <v>theater</v>
      </c>
      <c r="R3408" t="str">
        <f>RIGHT(N3408,LEN(N3408)-FIND("/",N3408))</f>
        <v>plays</v>
      </c>
      <c r="S3408" s="10">
        <f>(((J3408/60)/60)/24)+DATE(1970,1,1)</f>
        <v>41791.492777777778</v>
      </c>
      <c r="T3408" s="10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>
        <f>E3409/L3409</f>
        <v>31.970149253731343</v>
      </c>
      <c r="Q3409" t="str">
        <f>LEFT(N3409,FIND("/",N3409)-1)</f>
        <v>theater</v>
      </c>
      <c r="R3409" t="str">
        <f>RIGHT(N3409,LEN(N3409)-FIND("/",N3409))</f>
        <v>plays</v>
      </c>
      <c r="S3409" s="10">
        <f>(((J3409/60)/60)/24)+DATE(1970,1,1)</f>
        <v>41796.422326388885</v>
      </c>
      <c r="T3409" s="10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>
        <f>E3410/L3410</f>
        <v>58.611111111111114</v>
      </c>
      <c r="Q3410" t="str">
        <f>LEFT(N3410,FIND("/",N3410)-1)</f>
        <v>theater</v>
      </c>
      <c r="R3410" t="str">
        <f>RIGHT(N3410,LEN(N3410)-FIND("/",N3410))</f>
        <v>plays</v>
      </c>
      <c r="S3410" s="10">
        <f>(((J3410/60)/60)/24)+DATE(1970,1,1)</f>
        <v>41808.991944444446</v>
      </c>
      <c r="T3410" s="10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>
        <f>E3411/L3411</f>
        <v>29.428571428571427</v>
      </c>
      <c r="Q3411" t="str">
        <f>LEFT(N3411,FIND("/",N3411)-1)</f>
        <v>theater</v>
      </c>
      <c r="R3411" t="str">
        <f>RIGHT(N3411,LEN(N3411)-FIND("/",N3411))</f>
        <v>plays</v>
      </c>
      <c r="S3411" s="10">
        <f>(((J3411/60)/60)/24)+DATE(1970,1,1)</f>
        <v>42544.814328703709</v>
      </c>
      <c r="T3411" s="10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>
        <f>E3412/L3412</f>
        <v>81.375</v>
      </c>
      <c r="Q3412" t="str">
        <f>LEFT(N3412,FIND("/",N3412)-1)</f>
        <v>theater</v>
      </c>
      <c r="R3412" t="str">
        <f>RIGHT(N3412,LEN(N3412)-FIND("/",N3412))</f>
        <v>plays</v>
      </c>
      <c r="S3412" s="10">
        <f>(((J3412/60)/60)/24)+DATE(1970,1,1)</f>
        <v>42500.041550925926</v>
      </c>
      <c r="T3412" s="10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>
        <f>E3413/L3413</f>
        <v>199.16666666666666</v>
      </c>
      <c r="Q3413" t="str">
        <f>LEFT(N3413,FIND("/",N3413)-1)</f>
        <v>theater</v>
      </c>
      <c r="R3413" t="str">
        <f>RIGHT(N3413,LEN(N3413)-FIND("/",N3413))</f>
        <v>plays</v>
      </c>
      <c r="S3413" s="10">
        <f>(((J3413/60)/60)/24)+DATE(1970,1,1)</f>
        <v>42265.022824074069</v>
      </c>
      <c r="T3413" s="10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>
        <f>E3414/L3414</f>
        <v>115.38461538461539</v>
      </c>
      <c r="Q3414" t="str">
        <f>LEFT(N3414,FIND("/",N3414)-1)</f>
        <v>theater</v>
      </c>
      <c r="R3414" t="str">
        <f>RIGHT(N3414,LEN(N3414)-FIND("/",N3414))</f>
        <v>plays</v>
      </c>
      <c r="S3414" s="10">
        <f>(((J3414/60)/60)/24)+DATE(1970,1,1)</f>
        <v>41879.959050925929</v>
      </c>
      <c r="T3414" s="10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>
        <f>E3415/L3415</f>
        <v>46.428571428571431</v>
      </c>
      <c r="Q3415" t="str">
        <f>LEFT(N3415,FIND("/",N3415)-1)</f>
        <v>theater</v>
      </c>
      <c r="R3415" t="str">
        <f>RIGHT(N3415,LEN(N3415)-FIND("/",N3415))</f>
        <v>plays</v>
      </c>
      <c r="S3415" s="10">
        <f>(((J3415/60)/60)/24)+DATE(1970,1,1)</f>
        <v>42053.733078703706</v>
      </c>
      <c r="T3415" s="10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>
        <f>E3416/L3416</f>
        <v>70.568181818181813</v>
      </c>
      <c r="Q3416" t="str">
        <f>LEFT(N3416,FIND("/",N3416)-1)</f>
        <v>theater</v>
      </c>
      <c r="R3416" t="str">
        <f>RIGHT(N3416,LEN(N3416)-FIND("/",N3416))</f>
        <v>plays</v>
      </c>
      <c r="S3416" s="10">
        <f>(((J3416/60)/60)/24)+DATE(1970,1,1)</f>
        <v>42675.832465277781</v>
      </c>
      <c r="T3416" s="10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>
        <f>E3417/L3417</f>
        <v>22.222222222222221</v>
      </c>
      <c r="Q3417" t="str">
        <f>LEFT(N3417,FIND("/",N3417)-1)</f>
        <v>theater</v>
      </c>
      <c r="R3417" t="str">
        <f>RIGHT(N3417,LEN(N3417)-FIND("/",N3417))</f>
        <v>plays</v>
      </c>
      <c r="S3417" s="10">
        <f>(((J3417/60)/60)/24)+DATE(1970,1,1)</f>
        <v>42467.144166666665</v>
      </c>
      <c r="T3417" s="10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>
        <f>E3418/L3418</f>
        <v>159.46666666666667</v>
      </c>
      <c r="Q3418" t="str">
        <f>LEFT(N3418,FIND("/",N3418)-1)</f>
        <v>theater</v>
      </c>
      <c r="R3418" t="str">
        <f>RIGHT(N3418,LEN(N3418)-FIND("/",N3418))</f>
        <v>plays</v>
      </c>
      <c r="S3418" s="10">
        <f>(((J3418/60)/60)/24)+DATE(1970,1,1)</f>
        <v>42089.412557870368</v>
      </c>
      <c r="T3418" s="10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>
        <f>E3419/L3419</f>
        <v>37.777999999999999</v>
      </c>
      <c r="Q3419" t="str">
        <f>LEFT(N3419,FIND("/",N3419)-1)</f>
        <v>theater</v>
      </c>
      <c r="R3419" t="str">
        <f>RIGHT(N3419,LEN(N3419)-FIND("/",N3419))</f>
        <v>plays</v>
      </c>
      <c r="S3419" s="10">
        <f>(((J3419/60)/60)/24)+DATE(1970,1,1)</f>
        <v>41894.91375</v>
      </c>
      <c r="T3419" s="10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>
        <f>E3420/L3420</f>
        <v>72.053571428571431</v>
      </c>
      <c r="Q3420" t="str">
        <f>LEFT(N3420,FIND("/",N3420)-1)</f>
        <v>theater</v>
      </c>
      <c r="R3420" t="str">
        <f>RIGHT(N3420,LEN(N3420)-FIND("/",N3420))</f>
        <v>plays</v>
      </c>
      <c r="S3420" s="10">
        <f>(((J3420/60)/60)/24)+DATE(1970,1,1)</f>
        <v>41752.83457175926</v>
      </c>
      <c r="T3420" s="10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>
        <f>E3421/L3421</f>
        <v>63.695652173913047</v>
      </c>
      <c r="Q3421" t="str">
        <f>LEFT(N3421,FIND("/",N3421)-1)</f>
        <v>theater</v>
      </c>
      <c r="R3421" t="str">
        <f>RIGHT(N3421,LEN(N3421)-FIND("/",N3421))</f>
        <v>plays</v>
      </c>
      <c r="S3421" s="10">
        <f>(((J3421/60)/60)/24)+DATE(1970,1,1)</f>
        <v>42448.821585648147</v>
      </c>
      <c r="T3421" s="10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>
        <f>E3422/L3422</f>
        <v>28.411764705882351</v>
      </c>
      <c r="Q3422" t="str">
        <f>LEFT(N3422,FIND("/",N3422)-1)</f>
        <v>theater</v>
      </c>
      <c r="R3422" t="str">
        <f>RIGHT(N3422,LEN(N3422)-FIND("/",N3422))</f>
        <v>plays</v>
      </c>
      <c r="S3422" s="10">
        <f>(((J3422/60)/60)/24)+DATE(1970,1,1)</f>
        <v>42405.090300925927</v>
      </c>
      <c r="T3422" s="10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>
        <f>E3423/L3423</f>
        <v>103.21428571428571</v>
      </c>
      <c r="Q3423" t="str">
        <f>LEFT(N3423,FIND("/",N3423)-1)</f>
        <v>theater</v>
      </c>
      <c r="R3423" t="str">
        <f>RIGHT(N3423,LEN(N3423)-FIND("/",N3423))</f>
        <v>plays</v>
      </c>
      <c r="S3423" s="10">
        <f>(((J3423/60)/60)/24)+DATE(1970,1,1)</f>
        <v>42037.791238425925</v>
      </c>
      <c r="T3423" s="10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>
        <f>E3424/L3424</f>
        <v>71.152173913043484</v>
      </c>
      <c r="Q3424" t="str">
        <f>LEFT(N3424,FIND("/",N3424)-1)</f>
        <v>theater</v>
      </c>
      <c r="R3424" t="str">
        <f>RIGHT(N3424,LEN(N3424)-FIND("/",N3424))</f>
        <v>plays</v>
      </c>
      <c r="S3424" s="10">
        <f>(((J3424/60)/60)/24)+DATE(1970,1,1)</f>
        <v>42323.562222222223</v>
      </c>
      <c r="T3424" s="10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>
        <f>E3425/L3425</f>
        <v>35</v>
      </c>
      <c r="Q3425" t="str">
        <f>LEFT(N3425,FIND("/",N3425)-1)</f>
        <v>theater</v>
      </c>
      <c r="R3425" t="str">
        <f>RIGHT(N3425,LEN(N3425)-FIND("/",N3425))</f>
        <v>plays</v>
      </c>
      <c r="S3425" s="10">
        <f>(((J3425/60)/60)/24)+DATE(1970,1,1)</f>
        <v>42088.911354166667</v>
      </c>
      <c r="T3425" s="10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>
        <f>E3426/L3426</f>
        <v>81.776315789473685</v>
      </c>
      <c r="Q3426" t="str">
        <f>LEFT(N3426,FIND("/",N3426)-1)</f>
        <v>theater</v>
      </c>
      <c r="R3426" t="str">
        <f>RIGHT(N3426,LEN(N3426)-FIND("/",N3426))</f>
        <v>plays</v>
      </c>
      <c r="S3426" s="10">
        <f>(((J3426/60)/60)/24)+DATE(1970,1,1)</f>
        <v>42018.676898148144</v>
      </c>
      <c r="T3426" s="10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>
        <f>E3427/L3427</f>
        <v>297.02980769230766</v>
      </c>
      <c r="Q3427" t="str">
        <f>LEFT(N3427,FIND("/",N3427)-1)</f>
        <v>theater</v>
      </c>
      <c r="R3427" t="str">
        <f>RIGHT(N3427,LEN(N3427)-FIND("/",N3427))</f>
        <v>plays</v>
      </c>
      <c r="S3427" s="10">
        <f>(((J3427/60)/60)/24)+DATE(1970,1,1)</f>
        <v>41884.617314814815</v>
      </c>
      <c r="T3427" s="10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>
        <f>E3428/L3428</f>
        <v>46.609195402298852</v>
      </c>
      <c r="Q3428" t="str">
        <f>LEFT(N3428,FIND("/",N3428)-1)</f>
        <v>theater</v>
      </c>
      <c r="R3428" t="str">
        <f>RIGHT(N3428,LEN(N3428)-FIND("/",N3428))</f>
        <v>plays</v>
      </c>
      <c r="S3428" s="10">
        <f>(((J3428/60)/60)/24)+DATE(1970,1,1)</f>
        <v>41884.056747685187</v>
      </c>
      <c r="T3428" s="10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>
        <f>E3429/L3429</f>
        <v>51.724137931034484</v>
      </c>
      <c r="Q3429" t="str">
        <f>LEFT(N3429,FIND("/",N3429)-1)</f>
        <v>theater</v>
      </c>
      <c r="R3429" t="str">
        <f>RIGHT(N3429,LEN(N3429)-FIND("/",N3429))</f>
        <v>plays</v>
      </c>
      <c r="S3429" s="10">
        <f>(((J3429/60)/60)/24)+DATE(1970,1,1)</f>
        <v>41792.645277777774</v>
      </c>
      <c r="T3429" s="10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>
        <f>E3430/L3430</f>
        <v>40.294117647058826</v>
      </c>
      <c r="Q3430" t="str">
        <f>LEFT(N3430,FIND("/",N3430)-1)</f>
        <v>theater</v>
      </c>
      <c r="R3430" t="str">
        <f>RIGHT(N3430,LEN(N3430)-FIND("/",N3430))</f>
        <v>plays</v>
      </c>
      <c r="S3430" s="10">
        <f>(((J3430/60)/60)/24)+DATE(1970,1,1)</f>
        <v>42038.720451388886</v>
      </c>
      <c r="T3430" s="10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>
        <f>E3431/L3431</f>
        <v>16.25</v>
      </c>
      <c r="Q3431" t="str">
        <f>LEFT(N3431,FIND("/",N3431)-1)</f>
        <v>theater</v>
      </c>
      <c r="R3431" t="str">
        <f>RIGHT(N3431,LEN(N3431)-FIND("/",N3431))</f>
        <v>plays</v>
      </c>
      <c r="S3431" s="10">
        <f>(((J3431/60)/60)/24)+DATE(1970,1,1)</f>
        <v>42662.021539351852</v>
      </c>
      <c r="T3431" s="10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>
        <f>E3432/L3432</f>
        <v>30.152638888888887</v>
      </c>
      <c r="Q3432" t="str">
        <f>LEFT(N3432,FIND("/",N3432)-1)</f>
        <v>theater</v>
      </c>
      <c r="R3432" t="str">
        <f>RIGHT(N3432,LEN(N3432)-FIND("/",N3432))</f>
        <v>plays</v>
      </c>
      <c r="S3432" s="10">
        <f>(((J3432/60)/60)/24)+DATE(1970,1,1)</f>
        <v>41820.945613425924</v>
      </c>
      <c r="T3432" s="10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>
        <f>E3433/L3433</f>
        <v>95.238095238095241</v>
      </c>
      <c r="Q3433" t="str">
        <f>LEFT(N3433,FIND("/",N3433)-1)</f>
        <v>theater</v>
      </c>
      <c r="R3433" t="str">
        <f>RIGHT(N3433,LEN(N3433)-FIND("/",N3433))</f>
        <v>plays</v>
      </c>
      <c r="S3433" s="10">
        <f>(((J3433/60)/60)/24)+DATE(1970,1,1)</f>
        <v>41839.730937500004</v>
      </c>
      <c r="T3433" s="10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>
        <f>E3434/L3434</f>
        <v>52.214285714285715</v>
      </c>
      <c r="Q3434" t="str">
        <f>LEFT(N3434,FIND("/",N3434)-1)</f>
        <v>theater</v>
      </c>
      <c r="R3434" t="str">
        <f>RIGHT(N3434,LEN(N3434)-FIND("/",N3434))</f>
        <v>plays</v>
      </c>
      <c r="S3434" s="10">
        <f>(((J3434/60)/60)/24)+DATE(1970,1,1)</f>
        <v>42380.581180555557</v>
      </c>
      <c r="T3434" s="10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>
        <f>E3435/L3435</f>
        <v>134.1549295774648</v>
      </c>
      <c r="Q3435" t="str">
        <f>LEFT(N3435,FIND("/",N3435)-1)</f>
        <v>theater</v>
      </c>
      <c r="R3435" t="str">
        <f>RIGHT(N3435,LEN(N3435)-FIND("/",N3435))</f>
        <v>plays</v>
      </c>
      <c r="S3435" s="10">
        <f>(((J3435/60)/60)/24)+DATE(1970,1,1)</f>
        <v>41776.063136574077</v>
      </c>
      <c r="T3435" s="10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>
        <f>E3436/L3436</f>
        <v>62.827380952380949</v>
      </c>
      <c r="Q3436" t="str">
        <f>LEFT(N3436,FIND("/",N3436)-1)</f>
        <v>theater</v>
      </c>
      <c r="R3436" t="str">
        <f>RIGHT(N3436,LEN(N3436)-FIND("/",N3436))</f>
        <v>plays</v>
      </c>
      <c r="S3436" s="10">
        <f>(((J3436/60)/60)/24)+DATE(1970,1,1)</f>
        <v>41800.380428240744</v>
      </c>
      <c r="T3436" s="10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>
        <f>E3437/L3437</f>
        <v>58.94736842105263</v>
      </c>
      <c r="Q3437" t="str">
        <f>LEFT(N3437,FIND("/",N3437)-1)</f>
        <v>theater</v>
      </c>
      <c r="R3437" t="str">
        <f>RIGHT(N3437,LEN(N3437)-FIND("/",N3437))</f>
        <v>plays</v>
      </c>
      <c r="S3437" s="10">
        <f>(((J3437/60)/60)/24)+DATE(1970,1,1)</f>
        <v>42572.61681712963</v>
      </c>
      <c r="T3437" s="10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>
        <f>E3438/L3438</f>
        <v>143.1081081081081</v>
      </c>
      <c r="Q3438" t="str">
        <f>LEFT(N3438,FIND("/",N3438)-1)</f>
        <v>theater</v>
      </c>
      <c r="R3438" t="str">
        <f>RIGHT(N3438,LEN(N3438)-FIND("/",N3438))</f>
        <v>plays</v>
      </c>
      <c r="S3438" s="10">
        <f>(((J3438/60)/60)/24)+DATE(1970,1,1)</f>
        <v>41851.541585648149</v>
      </c>
      <c r="T3438" s="10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>
        <f>E3439/L3439</f>
        <v>84.166666666666671</v>
      </c>
      <c r="Q3439" t="str">
        <f>LEFT(N3439,FIND("/",N3439)-1)</f>
        <v>theater</v>
      </c>
      <c r="R3439" t="str">
        <f>RIGHT(N3439,LEN(N3439)-FIND("/",N3439))</f>
        <v>plays</v>
      </c>
      <c r="S3439" s="10">
        <f>(((J3439/60)/60)/24)+DATE(1970,1,1)</f>
        <v>42205.710879629631</v>
      </c>
      <c r="T3439" s="10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>
        <f>E3440/L3440</f>
        <v>186.07142857142858</v>
      </c>
      <c r="Q3440" t="str">
        <f>LEFT(N3440,FIND("/",N3440)-1)</f>
        <v>theater</v>
      </c>
      <c r="R3440" t="str">
        <f>RIGHT(N3440,LEN(N3440)-FIND("/",N3440))</f>
        <v>plays</v>
      </c>
      <c r="S3440" s="10">
        <f>(((J3440/60)/60)/24)+DATE(1970,1,1)</f>
        <v>42100.927858796291</v>
      </c>
      <c r="T3440" s="10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>
        <f>E3441/L3441</f>
        <v>89.785555555555561</v>
      </c>
      <c r="Q3441" t="str">
        <f>LEFT(N3441,FIND("/",N3441)-1)</f>
        <v>theater</v>
      </c>
      <c r="R3441" t="str">
        <f>RIGHT(N3441,LEN(N3441)-FIND("/",N3441))</f>
        <v>plays</v>
      </c>
      <c r="S3441" s="10">
        <f>(((J3441/60)/60)/24)+DATE(1970,1,1)</f>
        <v>42374.911226851851</v>
      </c>
      <c r="T3441" s="10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>
        <f>E3442/L3442</f>
        <v>64.157560975609755</v>
      </c>
      <c r="Q3442" t="str">
        <f>LEFT(N3442,FIND("/",N3442)-1)</f>
        <v>theater</v>
      </c>
      <c r="R3442" t="str">
        <f>RIGHT(N3442,LEN(N3442)-FIND("/",N3442))</f>
        <v>plays</v>
      </c>
      <c r="S3442" s="10">
        <f>(((J3442/60)/60)/24)+DATE(1970,1,1)</f>
        <v>41809.12300925926</v>
      </c>
      <c r="T3442" s="10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>
        <f>E3443/L3443</f>
        <v>59.651162790697676</v>
      </c>
      <c r="Q3443" t="str">
        <f>LEFT(N3443,FIND("/",N3443)-1)</f>
        <v>theater</v>
      </c>
      <c r="R3443" t="str">
        <f>RIGHT(N3443,LEN(N3443)-FIND("/",N3443))</f>
        <v>plays</v>
      </c>
      <c r="S3443" s="10">
        <f>(((J3443/60)/60)/24)+DATE(1970,1,1)</f>
        <v>42294.429641203707</v>
      </c>
      <c r="T3443" s="10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>
        <f>E3444/L3444</f>
        <v>31.25</v>
      </c>
      <c r="Q3444" t="str">
        <f>LEFT(N3444,FIND("/",N3444)-1)</f>
        <v>theater</v>
      </c>
      <c r="R3444" t="str">
        <f>RIGHT(N3444,LEN(N3444)-FIND("/",N3444))</f>
        <v>plays</v>
      </c>
      <c r="S3444" s="10">
        <f>(((J3444/60)/60)/24)+DATE(1970,1,1)</f>
        <v>42124.841111111105</v>
      </c>
      <c r="T3444" s="10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>
        <f>E3445/L3445</f>
        <v>41.222222222222221</v>
      </c>
      <c r="Q3445" t="str">
        <f>LEFT(N3445,FIND("/",N3445)-1)</f>
        <v>theater</v>
      </c>
      <c r="R3445" t="str">
        <f>RIGHT(N3445,LEN(N3445)-FIND("/",N3445))</f>
        <v>plays</v>
      </c>
      <c r="S3445" s="10">
        <f>(((J3445/60)/60)/24)+DATE(1970,1,1)</f>
        <v>41861.524837962963</v>
      </c>
      <c r="T3445" s="10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>
        <f>E3446/L3446</f>
        <v>43.35</v>
      </c>
      <c r="Q3446" t="str">
        <f>LEFT(N3446,FIND("/",N3446)-1)</f>
        <v>theater</v>
      </c>
      <c r="R3446" t="str">
        <f>RIGHT(N3446,LEN(N3446)-FIND("/",N3446))</f>
        <v>plays</v>
      </c>
      <c r="S3446" s="10">
        <f>(((J3446/60)/60)/24)+DATE(1970,1,1)</f>
        <v>42521.291504629626</v>
      </c>
      <c r="T3446" s="10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>
        <f>E3447/L3447</f>
        <v>64.516129032258064</v>
      </c>
      <c r="Q3447" t="str">
        <f>LEFT(N3447,FIND("/",N3447)-1)</f>
        <v>theater</v>
      </c>
      <c r="R3447" t="str">
        <f>RIGHT(N3447,LEN(N3447)-FIND("/",N3447))</f>
        <v>plays</v>
      </c>
      <c r="S3447" s="10">
        <f>(((J3447/60)/60)/24)+DATE(1970,1,1)</f>
        <v>42272.530509259261</v>
      </c>
      <c r="T3447" s="10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>
        <f>E3448/L3448</f>
        <v>43.28</v>
      </c>
      <c r="Q3448" t="str">
        <f>LEFT(N3448,FIND("/",N3448)-1)</f>
        <v>theater</v>
      </c>
      <c r="R3448" t="str">
        <f>RIGHT(N3448,LEN(N3448)-FIND("/",N3448))</f>
        <v>plays</v>
      </c>
      <c r="S3448" s="10">
        <f>(((J3448/60)/60)/24)+DATE(1970,1,1)</f>
        <v>42016.832465277781</v>
      </c>
      <c r="T3448" s="10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>
        <f>E3449/L3449</f>
        <v>77</v>
      </c>
      <c r="Q3449" t="str">
        <f>LEFT(N3449,FIND("/",N3449)-1)</f>
        <v>theater</v>
      </c>
      <c r="R3449" t="str">
        <f>RIGHT(N3449,LEN(N3449)-FIND("/",N3449))</f>
        <v>plays</v>
      </c>
      <c r="S3449" s="10">
        <f>(((J3449/60)/60)/24)+DATE(1970,1,1)</f>
        <v>42402.889027777783</v>
      </c>
      <c r="T3449" s="10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>
        <f>E3450/L3450</f>
        <v>51.222222222222221</v>
      </c>
      <c r="Q3450" t="str">
        <f>LEFT(N3450,FIND("/",N3450)-1)</f>
        <v>theater</v>
      </c>
      <c r="R3450" t="str">
        <f>RIGHT(N3450,LEN(N3450)-FIND("/",N3450))</f>
        <v>plays</v>
      </c>
      <c r="S3450" s="10">
        <f>(((J3450/60)/60)/24)+DATE(1970,1,1)</f>
        <v>41960.119085648148</v>
      </c>
      <c r="T3450" s="10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>
        <f>E3451/L3451</f>
        <v>68.25</v>
      </c>
      <c r="Q3451" t="str">
        <f>LEFT(N3451,FIND("/",N3451)-1)</f>
        <v>theater</v>
      </c>
      <c r="R3451" t="str">
        <f>RIGHT(N3451,LEN(N3451)-FIND("/",N3451))</f>
        <v>plays</v>
      </c>
      <c r="S3451" s="10">
        <f>(((J3451/60)/60)/24)+DATE(1970,1,1)</f>
        <v>42532.052523148144</v>
      </c>
      <c r="T3451" s="10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>
        <f>E3452/L3452</f>
        <v>19.487179487179485</v>
      </c>
      <c r="Q3452" t="str">
        <f>LEFT(N3452,FIND("/",N3452)-1)</f>
        <v>theater</v>
      </c>
      <c r="R3452" t="str">
        <f>RIGHT(N3452,LEN(N3452)-FIND("/",N3452))</f>
        <v>plays</v>
      </c>
      <c r="S3452" s="10">
        <f>(((J3452/60)/60)/24)+DATE(1970,1,1)</f>
        <v>42036.704525462963</v>
      </c>
      <c r="T3452" s="10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>
        <f>E3453/L3453</f>
        <v>41.125</v>
      </c>
      <c r="Q3453" t="str">
        <f>LEFT(N3453,FIND("/",N3453)-1)</f>
        <v>theater</v>
      </c>
      <c r="R3453" t="str">
        <f>RIGHT(N3453,LEN(N3453)-FIND("/",N3453))</f>
        <v>plays</v>
      </c>
      <c r="S3453" s="10">
        <f>(((J3453/60)/60)/24)+DATE(1970,1,1)</f>
        <v>42088.723692129628</v>
      </c>
      <c r="T3453" s="10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>
        <f>E3454/L3454</f>
        <v>41.405405405405403</v>
      </c>
      <c r="Q3454" t="str">
        <f>LEFT(N3454,FIND("/",N3454)-1)</f>
        <v>theater</v>
      </c>
      <c r="R3454" t="str">
        <f>RIGHT(N3454,LEN(N3454)-FIND("/",N3454))</f>
        <v>plays</v>
      </c>
      <c r="S3454" s="10">
        <f>(((J3454/60)/60)/24)+DATE(1970,1,1)</f>
        <v>41820.639189814814</v>
      </c>
      <c r="T3454" s="10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>
        <f>E3455/L3455</f>
        <v>27.5</v>
      </c>
      <c r="Q3455" t="str">
        <f>LEFT(N3455,FIND("/",N3455)-1)</f>
        <v>theater</v>
      </c>
      <c r="R3455" t="str">
        <f>RIGHT(N3455,LEN(N3455)-FIND("/",N3455))</f>
        <v>plays</v>
      </c>
      <c r="S3455" s="10">
        <f>(((J3455/60)/60)/24)+DATE(1970,1,1)</f>
        <v>42535.97865740741</v>
      </c>
      <c r="T3455" s="10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>
        <f>E3456/L3456</f>
        <v>33.571428571428569</v>
      </c>
      <c r="Q3456" t="str">
        <f>LEFT(N3456,FIND("/",N3456)-1)</f>
        <v>theater</v>
      </c>
      <c r="R3456" t="str">
        <f>RIGHT(N3456,LEN(N3456)-FIND("/",N3456))</f>
        <v>plays</v>
      </c>
      <c r="S3456" s="10">
        <f>(((J3456/60)/60)/24)+DATE(1970,1,1)</f>
        <v>41821.698599537034</v>
      </c>
      <c r="T3456" s="10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>
        <f>E3457/L3457</f>
        <v>145.86956521739131</v>
      </c>
      <c r="Q3457" t="str">
        <f>LEFT(N3457,FIND("/",N3457)-1)</f>
        <v>theater</v>
      </c>
      <c r="R3457" t="str">
        <f>RIGHT(N3457,LEN(N3457)-FIND("/",N3457))</f>
        <v>plays</v>
      </c>
      <c r="S3457" s="10">
        <f>(((J3457/60)/60)/24)+DATE(1970,1,1)</f>
        <v>42626.7503125</v>
      </c>
      <c r="T3457" s="10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>
        <f>E3458/L3458</f>
        <v>358.6875</v>
      </c>
      <c r="Q3458" t="str">
        <f>LEFT(N3458,FIND("/",N3458)-1)</f>
        <v>theater</v>
      </c>
      <c r="R3458" t="str">
        <f>RIGHT(N3458,LEN(N3458)-FIND("/",N3458))</f>
        <v>plays</v>
      </c>
      <c r="S3458" s="10">
        <f>(((J3458/60)/60)/24)+DATE(1970,1,1)</f>
        <v>41821.205636574072</v>
      </c>
      <c r="T3458" s="10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>
        <f>E3459/L3459</f>
        <v>50.981818181818184</v>
      </c>
      <c r="Q3459" t="str">
        <f>LEFT(N3459,FIND("/",N3459)-1)</f>
        <v>theater</v>
      </c>
      <c r="R3459" t="str">
        <f>RIGHT(N3459,LEN(N3459)-FIND("/",N3459))</f>
        <v>plays</v>
      </c>
      <c r="S3459" s="10">
        <f>(((J3459/60)/60)/24)+DATE(1970,1,1)</f>
        <v>42016.706678240742</v>
      </c>
      <c r="T3459" s="10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>
        <f>E3460/L3460</f>
        <v>45.037037037037038</v>
      </c>
      <c r="Q3460" t="str">
        <f>LEFT(N3460,FIND("/",N3460)-1)</f>
        <v>theater</v>
      </c>
      <c r="R3460" t="str">
        <f>RIGHT(N3460,LEN(N3460)-FIND("/",N3460))</f>
        <v>plays</v>
      </c>
      <c r="S3460" s="10">
        <f>(((J3460/60)/60)/24)+DATE(1970,1,1)</f>
        <v>42011.202581018515</v>
      </c>
      <c r="T3460" s="10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>
        <f>E3461/L3461</f>
        <v>17.527777777777779</v>
      </c>
      <c r="Q3461" t="str">
        <f>LEFT(N3461,FIND("/",N3461)-1)</f>
        <v>theater</v>
      </c>
      <c r="R3461" t="str">
        <f>RIGHT(N3461,LEN(N3461)-FIND("/",N3461))</f>
        <v>plays</v>
      </c>
      <c r="S3461" s="10">
        <f>(((J3461/60)/60)/24)+DATE(1970,1,1)</f>
        <v>42480.479861111111</v>
      </c>
      <c r="T3461" s="10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>
        <f>E3462/L3462</f>
        <v>50</v>
      </c>
      <c r="Q3462" t="str">
        <f>LEFT(N3462,FIND("/",N3462)-1)</f>
        <v>theater</v>
      </c>
      <c r="R3462" t="str">
        <f>RIGHT(N3462,LEN(N3462)-FIND("/",N3462))</f>
        <v>plays</v>
      </c>
      <c r="S3462" s="10">
        <f>(((J3462/60)/60)/24)+DATE(1970,1,1)</f>
        <v>41852.527222222219</v>
      </c>
      <c r="T3462" s="10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>
        <f>E3463/L3463</f>
        <v>57.916666666666664</v>
      </c>
      <c r="Q3463" t="str">
        <f>LEFT(N3463,FIND("/",N3463)-1)</f>
        <v>theater</v>
      </c>
      <c r="R3463" t="str">
        <f>RIGHT(N3463,LEN(N3463)-FIND("/",N3463))</f>
        <v>plays</v>
      </c>
      <c r="S3463" s="10">
        <f>(((J3463/60)/60)/24)+DATE(1970,1,1)</f>
        <v>42643.632858796293</v>
      </c>
      <c r="T3463" s="10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>
        <f>E3464/L3464</f>
        <v>29.705882352941178</v>
      </c>
      <c r="Q3464" t="str">
        <f>LEFT(N3464,FIND("/",N3464)-1)</f>
        <v>theater</v>
      </c>
      <c r="R3464" t="str">
        <f>RIGHT(N3464,LEN(N3464)-FIND("/",N3464))</f>
        <v>plays</v>
      </c>
      <c r="S3464" s="10">
        <f>(((J3464/60)/60)/24)+DATE(1970,1,1)</f>
        <v>42179.898472222223</v>
      </c>
      <c r="T3464" s="10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>
        <f>E3465/L3465</f>
        <v>90.684210526315795</v>
      </c>
      <c r="Q3465" t="str">
        <f>LEFT(N3465,FIND("/",N3465)-1)</f>
        <v>theater</v>
      </c>
      <c r="R3465" t="str">
        <f>RIGHT(N3465,LEN(N3465)-FIND("/",N3465))</f>
        <v>plays</v>
      </c>
      <c r="S3465" s="10">
        <f>(((J3465/60)/60)/24)+DATE(1970,1,1)</f>
        <v>42612.918807870374</v>
      </c>
      <c r="T3465" s="10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>
        <f>E3466/L3466</f>
        <v>55.012688172043013</v>
      </c>
      <c r="Q3466" t="str">
        <f>LEFT(N3466,FIND("/",N3466)-1)</f>
        <v>theater</v>
      </c>
      <c r="R3466" t="str">
        <f>RIGHT(N3466,LEN(N3466)-FIND("/",N3466))</f>
        <v>plays</v>
      </c>
      <c r="S3466" s="10">
        <f>(((J3466/60)/60)/24)+DATE(1970,1,1)</f>
        <v>42575.130057870367</v>
      </c>
      <c r="T3466" s="10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>
        <f>E3467/L3467</f>
        <v>57.222222222222221</v>
      </c>
      <c r="Q3467" t="str">
        <f>LEFT(N3467,FIND("/",N3467)-1)</f>
        <v>theater</v>
      </c>
      <c r="R3467" t="str">
        <f>RIGHT(N3467,LEN(N3467)-FIND("/",N3467))</f>
        <v>plays</v>
      </c>
      <c r="S3467" s="10">
        <f>(((J3467/60)/60)/24)+DATE(1970,1,1)</f>
        <v>42200.625833333332</v>
      </c>
      <c r="T3467" s="10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>
        <f>E3468/L3468</f>
        <v>72.950819672131146</v>
      </c>
      <c r="Q3468" t="str">
        <f>LEFT(N3468,FIND("/",N3468)-1)</f>
        <v>theater</v>
      </c>
      <c r="R3468" t="str">
        <f>RIGHT(N3468,LEN(N3468)-FIND("/",N3468))</f>
        <v>plays</v>
      </c>
      <c r="S3468" s="10">
        <f>(((J3468/60)/60)/24)+DATE(1970,1,1)</f>
        <v>42420.019097222219</v>
      </c>
      <c r="T3468" s="10">
        <f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>
        <f>E3469/L3469</f>
        <v>64.468085106382972</v>
      </c>
      <c r="Q3469" t="str">
        <f>LEFT(N3469,FIND("/",N3469)-1)</f>
        <v>theater</v>
      </c>
      <c r="R3469" t="str">
        <f>RIGHT(N3469,LEN(N3469)-FIND("/",N3469))</f>
        <v>plays</v>
      </c>
      <c r="S3469" s="10">
        <f>(((J3469/60)/60)/24)+DATE(1970,1,1)</f>
        <v>42053.671666666662</v>
      </c>
      <c r="T3469" s="10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>
        <f>E3470/L3470</f>
        <v>716.35294117647061</v>
      </c>
      <c r="Q3470" t="str">
        <f>LEFT(N3470,FIND("/",N3470)-1)</f>
        <v>theater</v>
      </c>
      <c r="R3470" t="str">
        <f>RIGHT(N3470,LEN(N3470)-FIND("/",N3470))</f>
        <v>plays</v>
      </c>
      <c r="S3470" s="10">
        <f>(((J3470/60)/60)/24)+DATE(1970,1,1)</f>
        <v>42605.765381944439</v>
      </c>
      <c r="T3470" s="10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>
        <f>E3471/L3471</f>
        <v>50.396825396825399</v>
      </c>
      <c r="Q3471" t="str">
        <f>LEFT(N3471,FIND("/",N3471)-1)</f>
        <v>theater</v>
      </c>
      <c r="R3471" t="str">
        <f>RIGHT(N3471,LEN(N3471)-FIND("/",N3471))</f>
        <v>plays</v>
      </c>
      <c r="S3471" s="10">
        <f>(((J3471/60)/60)/24)+DATE(1970,1,1)</f>
        <v>42458.641724537039</v>
      </c>
      <c r="T3471" s="10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>
        <f>E3472/L3472</f>
        <v>41.666666666666664</v>
      </c>
      <c r="Q3472" t="str">
        <f>LEFT(N3472,FIND("/",N3472)-1)</f>
        <v>theater</v>
      </c>
      <c r="R3472" t="str">
        <f>RIGHT(N3472,LEN(N3472)-FIND("/",N3472))</f>
        <v>plays</v>
      </c>
      <c r="S3472" s="10">
        <f>(((J3472/60)/60)/24)+DATE(1970,1,1)</f>
        <v>42529.022013888884</v>
      </c>
      <c r="T3472" s="10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>
        <f>E3473/L3473</f>
        <v>35.766666666666666</v>
      </c>
      <c r="Q3473" t="str">
        <f>LEFT(N3473,FIND("/",N3473)-1)</f>
        <v>theater</v>
      </c>
      <c r="R3473" t="str">
        <f>RIGHT(N3473,LEN(N3473)-FIND("/",N3473))</f>
        <v>plays</v>
      </c>
      <c r="S3473" s="10">
        <f>(((J3473/60)/60)/24)+DATE(1970,1,1)</f>
        <v>41841.820486111108</v>
      </c>
      <c r="T3473" s="10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>
        <f>E3474/L3474</f>
        <v>88.739130434782609</v>
      </c>
      <c r="Q3474" t="str">
        <f>LEFT(N3474,FIND("/",N3474)-1)</f>
        <v>theater</v>
      </c>
      <c r="R3474" t="str">
        <f>RIGHT(N3474,LEN(N3474)-FIND("/",N3474))</f>
        <v>plays</v>
      </c>
      <c r="S3474" s="10">
        <f>(((J3474/60)/60)/24)+DATE(1970,1,1)</f>
        <v>41928.170497685183</v>
      </c>
      <c r="T3474" s="10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>
        <f>E3475/L3475</f>
        <v>148.4848484848485</v>
      </c>
      <c r="Q3475" t="str">
        <f>LEFT(N3475,FIND("/",N3475)-1)</f>
        <v>theater</v>
      </c>
      <c r="R3475" t="str">
        <f>RIGHT(N3475,LEN(N3475)-FIND("/",N3475))</f>
        <v>plays</v>
      </c>
      <c r="S3475" s="10">
        <f>(((J3475/60)/60)/24)+DATE(1970,1,1)</f>
        <v>42062.834444444445</v>
      </c>
      <c r="T3475" s="10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>
        <f>E3476/L3476</f>
        <v>51.794871794871796</v>
      </c>
      <c r="Q3476" t="str">
        <f>LEFT(N3476,FIND("/",N3476)-1)</f>
        <v>theater</v>
      </c>
      <c r="R3476" t="str">
        <f>RIGHT(N3476,LEN(N3476)-FIND("/",N3476))</f>
        <v>plays</v>
      </c>
      <c r="S3476" s="10">
        <f>(((J3476/60)/60)/24)+DATE(1970,1,1)</f>
        <v>42541.501516203702</v>
      </c>
      <c r="T3476" s="10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>
        <f>E3477/L3477</f>
        <v>20</v>
      </c>
      <c r="Q3477" t="str">
        <f>LEFT(N3477,FIND("/",N3477)-1)</f>
        <v>theater</v>
      </c>
      <c r="R3477" t="str">
        <f>RIGHT(N3477,LEN(N3477)-FIND("/",N3477))</f>
        <v>plays</v>
      </c>
      <c r="S3477" s="10">
        <f>(((J3477/60)/60)/24)+DATE(1970,1,1)</f>
        <v>41918.880833333329</v>
      </c>
      <c r="T3477" s="10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>
        <f>E3478/L3478</f>
        <v>52</v>
      </c>
      <c r="Q3478" t="str">
        <f>LEFT(N3478,FIND("/",N3478)-1)</f>
        <v>theater</v>
      </c>
      <c r="R3478" t="str">
        <f>RIGHT(N3478,LEN(N3478)-FIND("/",N3478))</f>
        <v>plays</v>
      </c>
      <c r="S3478" s="10">
        <f>(((J3478/60)/60)/24)+DATE(1970,1,1)</f>
        <v>41921.279976851853</v>
      </c>
      <c r="T3478" s="10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>
        <f>E3479/L3479</f>
        <v>53.230769230769234</v>
      </c>
      <c r="Q3479" t="str">
        <f>LEFT(N3479,FIND("/",N3479)-1)</f>
        <v>theater</v>
      </c>
      <c r="R3479" t="str">
        <f>RIGHT(N3479,LEN(N3479)-FIND("/",N3479))</f>
        <v>plays</v>
      </c>
      <c r="S3479" s="10">
        <f>(((J3479/60)/60)/24)+DATE(1970,1,1)</f>
        <v>42128.736608796295</v>
      </c>
      <c r="T3479" s="10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>
        <f>E3480/L3480</f>
        <v>39.596491228070178</v>
      </c>
      <c r="Q3480" t="str">
        <f>LEFT(N3480,FIND("/",N3480)-1)</f>
        <v>theater</v>
      </c>
      <c r="R3480" t="str">
        <f>RIGHT(N3480,LEN(N3480)-FIND("/",N3480))</f>
        <v>plays</v>
      </c>
      <c r="S3480" s="10">
        <f>(((J3480/60)/60)/24)+DATE(1970,1,1)</f>
        <v>42053.916921296302</v>
      </c>
      <c r="T3480" s="10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>
        <f>E3481/L3481</f>
        <v>34.25</v>
      </c>
      <c r="Q3481" t="str">
        <f>LEFT(N3481,FIND("/",N3481)-1)</f>
        <v>theater</v>
      </c>
      <c r="R3481" t="str">
        <f>RIGHT(N3481,LEN(N3481)-FIND("/",N3481))</f>
        <v>plays</v>
      </c>
      <c r="S3481" s="10">
        <f>(((J3481/60)/60)/24)+DATE(1970,1,1)</f>
        <v>41781.855092592588</v>
      </c>
      <c r="T3481" s="10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>
        <f>E3482/L3482</f>
        <v>164.61538461538461</v>
      </c>
      <c r="Q3482" t="str">
        <f>LEFT(N3482,FIND("/",N3482)-1)</f>
        <v>theater</v>
      </c>
      <c r="R3482" t="str">
        <f>RIGHT(N3482,LEN(N3482)-FIND("/",N3482))</f>
        <v>plays</v>
      </c>
      <c r="S3482" s="10">
        <f>(((J3482/60)/60)/24)+DATE(1970,1,1)</f>
        <v>42171.317442129628</v>
      </c>
      <c r="T3482" s="10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>
        <f>E3483/L3483</f>
        <v>125.05263157894737</v>
      </c>
      <c r="Q3483" t="str">
        <f>LEFT(N3483,FIND("/",N3483)-1)</f>
        <v>theater</v>
      </c>
      <c r="R3483" t="str">
        <f>RIGHT(N3483,LEN(N3483)-FIND("/",N3483))</f>
        <v>plays</v>
      </c>
      <c r="S3483" s="10">
        <f>(((J3483/60)/60)/24)+DATE(1970,1,1)</f>
        <v>41989.24754629629</v>
      </c>
      <c r="T3483" s="10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>
        <f>E3484/L3484</f>
        <v>51.875</v>
      </c>
      <c r="Q3484" t="str">
        <f>LEFT(N3484,FIND("/",N3484)-1)</f>
        <v>theater</v>
      </c>
      <c r="R3484" t="str">
        <f>RIGHT(N3484,LEN(N3484)-FIND("/",N3484))</f>
        <v>plays</v>
      </c>
      <c r="S3484" s="10">
        <f>(((J3484/60)/60)/24)+DATE(1970,1,1)</f>
        <v>41796.771597222221</v>
      </c>
      <c r="T3484" s="10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>
        <f>E3485/L3485</f>
        <v>40.285714285714285</v>
      </c>
      <c r="Q3485" t="str">
        <f>LEFT(N3485,FIND("/",N3485)-1)</f>
        <v>theater</v>
      </c>
      <c r="R3485" t="str">
        <f>RIGHT(N3485,LEN(N3485)-FIND("/",N3485))</f>
        <v>plays</v>
      </c>
      <c r="S3485" s="10">
        <f>(((J3485/60)/60)/24)+DATE(1970,1,1)</f>
        <v>41793.668761574074</v>
      </c>
      <c r="T3485" s="10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>
        <f>E3486/L3486</f>
        <v>64.909090909090907</v>
      </c>
      <c r="Q3486" t="str">
        <f>LEFT(N3486,FIND("/",N3486)-1)</f>
        <v>theater</v>
      </c>
      <c r="R3486" t="str">
        <f>RIGHT(N3486,LEN(N3486)-FIND("/",N3486))</f>
        <v>plays</v>
      </c>
      <c r="S3486" s="10">
        <f>(((J3486/60)/60)/24)+DATE(1970,1,1)</f>
        <v>42506.760405092587</v>
      </c>
      <c r="T3486" s="10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>
        <f>E3487/L3487</f>
        <v>55.333333333333336</v>
      </c>
      <c r="Q3487" t="str">
        <f>LEFT(N3487,FIND("/",N3487)-1)</f>
        <v>theater</v>
      </c>
      <c r="R3487" t="str">
        <f>RIGHT(N3487,LEN(N3487)-FIND("/",N3487))</f>
        <v>plays</v>
      </c>
      <c r="S3487" s="10">
        <f>(((J3487/60)/60)/24)+DATE(1970,1,1)</f>
        <v>42372.693055555559</v>
      </c>
      <c r="T3487" s="10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>
        <f>E3488/L3488</f>
        <v>83.142857142857139</v>
      </c>
      <c r="Q3488" t="str">
        <f>LEFT(N3488,FIND("/",N3488)-1)</f>
        <v>theater</v>
      </c>
      <c r="R3488" t="str">
        <f>RIGHT(N3488,LEN(N3488)-FIND("/",N3488))</f>
        <v>plays</v>
      </c>
      <c r="S3488" s="10">
        <f>(((J3488/60)/60)/24)+DATE(1970,1,1)</f>
        <v>42126.87501157407</v>
      </c>
      <c r="T3488" s="10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>
        <f>E3489/L3489</f>
        <v>38.712121212121211</v>
      </c>
      <c r="Q3489" t="str">
        <f>LEFT(N3489,FIND("/",N3489)-1)</f>
        <v>theater</v>
      </c>
      <c r="R3489" t="str">
        <f>RIGHT(N3489,LEN(N3489)-FIND("/",N3489))</f>
        <v>plays</v>
      </c>
      <c r="S3489" s="10">
        <f>(((J3489/60)/60)/24)+DATE(1970,1,1)</f>
        <v>42149.940416666665</v>
      </c>
      <c r="T3489" s="10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>
        <f>E3490/L3490</f>
        <v>125.37931034482759</v>
      </c>
      <c r="Q3490" t="str">
        <f>LEFT(N3490,FIND("/",N3490)-1)</f>
        <v>theater</v>
      </c>
      <c r="R3490" t="str">
        <f>RIGHT(N3490,LEN(N3490)-FIND("/",N3490))</f>
        <v>plays</v>
      </c>
      <c r="S3490" s="10">
        <f>(((J3490/60)/60)/24)+DATE(1970,1,1)</f>
        <v>42087.768055555556</v>
      </c>
      <c r="T3490" s="10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>
        <f>E3491/L3491</f>
        <v>78.263888888888886</v>
      </c>
      <c r="Q3491" t="str">
        <f>LEFT(N3491,FIND("/",N3491)-1)</f>
        <v>theater</v>
      </c>
      <c r="R3491" t="str">
        <f>RIGHT(N3491,LEN(N3491)-FIND("/",N3491))</f>
        <v>plays</v>
      </c>
      <c r="S3491" s="10">
        <f>(((J3491/60)/60)/24)+DATE(1970,1,1)</f>
        <v>41753.635775462964</v>
      </c>
      <c r="T3491" s="10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>
        <f>E3492/L3492</f>
        <v>47.222222222222221</v>
      </c>
      <c r="Q3492" t="str">
        <f>LEFT(N3492,FIND("/",N3492)-1)</f>
        <v>theater</v>
      </c>
      <c r="R3492" t="str">
        <f>RIGHT(N3492,LEN(N3492)-FIND("/",N3492))</f>
        <v>plays</v>
      </c>
      <c r="S3492" s="10">
        <f>(((J3492/60)/60)/24)+DATE(1970,1,1)</f>
        <v>42443.802361111113</v>
      </c>
      <c r="T3492" s="10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>
        <f>E3493/L3493</f>
        <v>79.099999999999994</v>
      </c>
      <c r="Q3493" t="str">
        <f>LEFT(N3493,FIND("/",N3493)-1)</f>
        <v>theater</v>
      </c>
      <c r="R3493" t="str">
        <f>RIGHT(N3493,LEN(N3493)-FIND("/",N3493))</f>
        <v>plays</v>
      </c>
      <c r="S3493" s="10">
        <f>(((J3493/60)/60)/24)+DATE(1970,1,1)</f>
        <v>42121.249814814815</v>
      </c>
      <c r="T3493" s="10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>
        <f>E3494/L3494</f>
        <v>114.29199999999999</v>
      </c>
      <c r="Q3494" t="str">
        <f>LEFT(N3494,FIND("/",N3494)-1)</f>
        <v>theater</v>
      </c>
      <c r="R3494" t="str">
        <f>RIGHT(N3494,LEN(N3494)-FIND("/",N3494))</f>
        <v>plays</v>
      </c>
      <c r="S3494" s="10">
        <f>(((J3494/60)/60)/24)+DATE(1970,1,1)</f>
        <v>42268.009224537032</v>
      </c>
      <c r="T3494" s="10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>
        <f>E3495/L3495</f>
        <v>51.724137931034484</v>
      </c>
      <c r="Q3495" t="str">
        <f>LEFT(N3495,FIND("/",N3495)-1)</f>
        <v>theater</v>
      </c>
      <c r="R3495" t="str">
        <f>RIGHT(N3495,LEN(N3495)-FIND("/",N3495))</f>
        <v>plays</v>
      </c>
      <c r="S3495" s="10">
        <f>(((J3495/60)/60)/24)+DATE(1970,1,1)</f>
        <v>41848.866157407407</v>
      </c>
      <c r="T3495" s="10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>
        <f>E3496/L3496</f>
        <v>30.76923076923077</v>
      </c>
      <c r="Q3496" t="str">
        <f>LEFT(N3496,FIND("/",N3496)-1)</f>
        <v>theater</v>
      </c>
      <c r="R3496" t="str">
        <f>RIGHT(N3496,LEN(N3496)-FIND("/",N3496))</f>
        <v>plays</v>
      </c>
      <c r="S3496" s="10">
        <f>(((J3496/60)/60)/24)+DATE(1970,1,1)</f>
        <v>42689.214988425927</v>
      </c>
      <c r="T3496" s="10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>
        <f>E3497/L3497</f>
        <v>74.208333333333329</v>
      </c>
      <c r="Q3497" t="str">
        <f>LEFT(N3497,FIND("/",N3497)-1)</f>
        <v>theater</v>
      </c>
      <c r="R3497" t="str">
        <f>RIGHT(N3497,LEN(N3497)-FIND("/",N3497))</f>
        <v>plays</v>
      </c>
      <c r="S3497" s="10">
        <f>(((J3497/60)/60)/24)+DATE(1970,1,1)</f>
        <v>41915.762835648151</v>
      </c>
      <c r="T3497" s="10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>
        <f>E3498/L3498</f>
        <v>47.846153846153847</v>
      </c>
      <c r="Q3498" t="str">
        <f>LEFT(N3498,FIND("/",N3498)-1)</f>
        <v>theater</v>
      </c>
      <c r="R3498" t="str">
        <f>RIGHT(N3498,LEN(N3498)-FIND("/",N3498))</f>
        <v>plays</v>
      </c>
      <c r="S3498" s="10">
        <f>(((J3498/60)/60)/24)+DATE(1970,1,1)</f>
        <v>42584.846828703703</v>
      </c>
      <c r="T3498" s="10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>
        <f>E3499/L3499</f>
        <v>34.408163265306122</v>
      </c>
      <c r="Q3499" t="str">
        <f>LEFT(N3499,FIND("/",N3499)-1)</f>
        <v>theater</v>
      </c>
      <c r="R3499" t="str">
        <f>RIGHT(N3499,LEN(N3499)-FIND("/",N3499))</f>
        <v>plays</v>
      </c>
      <c r="S3499" s="10">
        <f>(((J3499/60)/60)/24)+DATE(1970,1,1)</f>
        <v>42511.741944444439</v>
      </c>
      <c r="T3499" s="10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>
        <f>E3500/L3500</f>
        <v>40.238095238095241</v>
      </c>
      <c r="Q3500" t="str">
        <f>LEFT(N3500,FIND("/",N3500)-1)</f>
        <v>theater</v>
      </c>
      <c r="R3500" t="str">
        <f>RIGHT(N3500,LEN(N3500)-FIND("/",N3500))</f>
        <v>plays</v>
      </c>
      <c r="S3500" s="10">
        <f>(((J3500/60)/60)/24)+DATE(1970,1,1)</f>
        <v>42459.15861111111</v>
      </c>
      <c r="T3500" s="10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>
        <f>E3501/L3501</f>
        <v>60.285714285714285</v>
      </c>
      <c r="Q3501" t="str">
        <f>LEFT(N3501,FIND("/",N3501)-1)</f>
        <v>theater</v>
      </c>
      <c r="R3501" t="str">
        <f>RIGHT(N3501,LEN(N3501)-FIND("/",N3501))</f>
        <v>plays</v>
      </c>
      <c r="S3501" s="10">
        <f>(((J3501/60)/60)/24)+DATE(1970,1,1)</f>
        <v>42132.036168981482</v>
      </c>
      <c r="T3501" s="10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>
        <f>E3502/L3502</f>
        <v>25.30952380952381</v>
      </c>
      <c r="Q3502" t="str">
        <f>LEFT(N3502,FIND("/",N3502)-1)</f>
        <v>theater</v>
      </c>
      <c r="R3502" t="str">
        <f>RIGHT(N3502,LEN(N3502)-FIND("/",N3502))</f>
        <v>plays</v>
      </c>
      <c r="S3502" s="10">
        <f>(((J3502/60)/60)/24)+DATE(1970,1,1)</f>
        <v>42419.91942129629</v>
      </c>
      <c r="T3502" s="10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>
        <f>E3503/L3503</f>
        <v>35.952380952380949</v>
      </c>
      <c r="Q3503" t="str">
        <f>LEFT(N3503,FIND("/",N3503)-1)</f>
        <v>theater</v>
      </c>
      <c r="R3503" t="str">
        <f>RIGHT(N3503,LEN(N3503)-FIND("/",N3503))</f>
        <v>plays</v>
      </c>
      <c r="S3503" s="10">
        <f>(((J3503/60)/60)/24)+DATE(1970,1,1)</f>
        <v>42233.763831018514</v>
      </c>
      <c r="T3503" s="10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>
        <f>E3504/L3504</f>
        <v>136</v>
      </c>
      <c r="Q3504" t="str">
        <f>LEFT(N3504,FIND("/",N3504)-1)</f>
        <v>theater</v>
      </c>
      <c r="R3504" t="str">
        <f>RIGHT(N3504,LEN(N3504)-FIND("/",N3504))</f>
        <v>plays</v>
      </c>
      <c r="S3504" s="10">
        <f>(((J3504/60)/60)/24)+DATE(1970,1,1)</f>
        <v>42430.839398148149</v>
      </c>
      <c r="T3504" s="10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>
        <f>E3505/L3505</f>
        <v>70.763157894736835</v>
      </c>
      <c r="Q3505" t="str">
        <f>LEFT(N3505,FIND("/",N3505)-1)</f>
        <v>theater</v>
      </c>
      <c r="R3505" t="str">
        <f>RIGHT(N3505,LEN(N3505)-FIND("/",N3505))</f>
        <v>plays</v>
      </c>
      <c r="S3505" s="10">
        <f>(((J3505/60)/60)/24)+DATE(1970,1,1)</f>
        <v>42545.478333333333</v>
      </c>
      <c r="T3505" s="10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>
        <f>E3506/L3506</f>
        <v>125</v>
      </c>
      <c r="Q3506" t="str">
        <f>LEFT(N3506,FIND("/",N3506)-1)</f>
        <v>theater</v>
      </c>
      <c r="R3506" t="str">
        <f>RIGHT(N3506,LEN(N3506)-FIND("/",N3506))</f>
        <v>plays</v>
      </c>
      <c r="S3506" s="10">
        <f>(((J3506/60)/60)/24)+DATE(1970,1,1)</f>
        <v>42297.748738425929</v>
      </c>
      <c r="T3506" s="10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>
        <f>E3507/L3507</f>
        <v>66.512820512820511</v>
      </c>
      <c r="Q3507" t="str">
        <f>LEFT(N3507,FIND("/",N3507)-1)</f>
        <v>theater</v>
      </c>
      <c r="R3507" t="str">
        <f>RIGHT(N3507,LEN(N3507)-FIND("/",N3507))</f>
        <v>plays</v>
      </c>
      <c r="S3507" s="10">
        <f>(((J3507/60)/60)/24)+DATE(1970,1,1)</f>
        <v>41760.935706018521</v>
      </c>
      <c r="T3507" s="10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>
        <f>E3508/L3508</f>
        <v>105</v>
      </c>
      <c r="Q3508" t="str">
        <f>LEFT(N3508,FIND("/",N3508)-1)</f>
        <v>theater</v>
      </c>
      <c r="R3508" t="str">
        <f>RIGHT(N3508,LEN(N3508)-FIND("/",N3508))</f>
        <v>plays</v>
      </c>
      <c r="S3508" s="10">
        <f>(((J3508/60)/60)/24)+DATE(1970,1,1)</f>
        <v>41829.734259259261</v>
      </c>
      <c r="T3508" s="10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>
        <f>E3509/L3509</f>
        <v>145</v>
      </c>
      <c r="Q3509" t="str">
        <f>LEFT(N3509,FIND("/",N3509)-1)</f>
        <v>theater</v>
      </c>
      <c r="R3509" t="str">
        <f>RIGHT(N3509,LEN(N3509)-FIND("/",N3509))</f>
        <v>plays</v>
      </c>
      <c r="S3509" s="10">
        <f>(((J3509/60)/60)/24)+DATE(1970,1,1)</f>
        <v>42491.92288194444</v>
      </c>
      <c r="T3509" s="10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>
        <f>E3510/L3510</f>
        <v>12</v>
      </c>
      <c r="Q3510" t="str">
        <f>LEFT(N3510,FIND("/",N3510)-1)</f>
        <v>theater</v>
      </c>
      <c r="R3510" t="str">
        <f>RIGHT(N3510,LEN(N3510)-FIND("/",N3510))</f>
        <v>plays</v>
      </c>
      <c r="S3510" s="10">
        <f>(((J3510/60)/60)/24)+DATE(1970,1,1)</f>
        <v>42477.729780092588</v>
      </c>
      <c r="T3510" s="10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>
        <f>E3511/L3511</f>
        <v>96.666666666666671</v>
      </c>
      <c r="Q3511" t="str">
        <f>LEFT(N3511,FIND("/",N3511)-1)</f>
        <v>theater</v>
      </c>
      <c r="R3511" t="str">
        <f>RIGHT(N3511,LEN(N3511)-FIND("/",N3511))</f>
        <v>plays</v>
      </c>
      <c r="S3511" s="10">
        <f>(((J3511/60)/60)/24)+DATE(1970,1,1)</f>
        <v>41950.859560185185</v>
      </c>
      <c r="T3511" s="10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>
        <f>E3512/L3512</f>
        <v>60.333333333333336</v>
      </c>
      <c r="Q3512" t="str">
        <f>LEFT(N3512,FIND("/",N3512)-1)</f>
        <v>theater</v>
      </c>
      <c r="R3512" t="str">
        <f>RIGHT(N3512,LEN(N3512)-FIND("/",N3512))</f>
        <v>plays</v>
      </c>
      <c r="S3512" s="10">
        <f>(((J3512/60)/60)/24)+DATE(1970,1,1)</f>
        <v>41802.62090277778</v>
      </c>
      <c r="T3512" s="10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>
        <f>E3513/L3513</f>
        <v>79.89473684210526</v>
      </c>
      <c r="Q3513" t="str">
        <f>LEFT(N3513,FIND("/",N3513)-1)</f>
        <v>theater</v>
      </c>
      <c r="R3513" t="str">
        <f>RIGHT(N3513,LEN(N3513)-FIND("/",N3513))</f>
        <v>plays</v>
      </c>
      <c r="S3513" s="10">
        <f>(((J3513/60)/60)/24)+DATE(1970,1,1)</f>
        <v>41927.873784722222</v>
      </c>
      <c r="T3513" s="10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>
        <f>E3514/L3514</f>
        <v>58.823529411764703</v>
      </c>
      <c r="Q3514" t="str">
        <f>LEFT(N3514,FIND("/",N3514)-1)</f>
        <v>theater</v>
      </c>
      <c r="R3514" t="str">
        <f>RIGHT(N3514,LEN(N3514)-FIND("/",N3514))</f>
        <v>plays</v>
      </c>
      <c r="S3514" s="10">
        <f>(((J3514/60)/60)/24)+DATE(1970,1,1)</f>
        <v>42057.536944444444</v>
      </c>
      <c r="T3514" s="10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>
        <f>E3515/L3515</f>
        <v>75.340909090909093</v>
      </c>
      <c r="Q3515" t="str">
        <f>LEFT(N3515,FIND("/",N3515)-1)</f>
        <v>theater</v>
      </c>
      <c r="R3515" t="str">
        <f>RIGHT(N3515,LEN(N3515)-FIND("/",N3515))</f>
        <v>plays</v>
      </c>
      <c r="S3515" s="10">
        <f>(((J3515/60)/60)/24)+DATE(1970,1,1)</f>
        <v>41781.096203703702</v>
      </c>
      <c r="T3515" s="10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>
        <f>E3516/L3516</f>
        <v>55</v>
      </c>
      <c r="Q3516" t="str">
        <f>LEFT(N3516,FIND("/",N3516)-1)</f>
        <v>theater</v>
      </c>
      <c r="R3516" t="str">
        <f>RIGHT(N3516,LEN(N3516)-FIND("/",N3516))</f>
        <v>plays</v>
      </c>
      <c r="S3516" s="10">
        <f>(((J3516/60)/60)/24)+DATE(1970,1,1)</f>
        <v>42020.846666666665</v>
      </c>
      <c r="T3516" s="10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>
        <f>E3517/L3517</f>
        <v>66.956521739130437</v>
      </c>
      <c r="Q3517" t="str">
        <f>LEFT(N3517,FIND("/",N3517)-1)</f>
        <v>theater</v>
      </c>
      <c r="R3517" t="str">
        <f>RIGHT(N3517,LEN(N3517)-FIND("/",N3517))</f>
        <v>plays</v>
      </c>
      <c r="S3517" s="10">
        <f>(((J3517/60)/60)/24)+DATE(1970,1,1)</f>
        <v>42125.772812499999</v>
      </c>
      <c r="T3517" s="10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>
        <f>E3518/L3518</f>
        <v>227.27272727272728</v>
      </c>
      <c r="Q3518" t="str">
        <f>LEFT(N3518,FIND("/",N3518)-1)</f>
        <v>theater</v>
      </c>
      <c r="R3518" t="str">
        <f>RIGHT(N3518,LEN(N3518)-FIND("/",N3518))</f>
        <v>plays</v>
      </c>
      <c r="S3518" s="10">
        <f>(((J3518/60)/60)/24)+DATE(1970,1,1)</f>
        <v>41856.010069444441</v>
      </c>
      <c r="T3518" s="10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>
        <f>E3519/L3519</f>
        <v>307.69230769230768</v>
      </c>
      <c r="Q3519" t="str">
        <f>LEFT(N3519,FIND("/",N3519)-1)</f>
        <v>theater</v>
      </c>
      <c r="R3519" t="str">
        <f>RIGHT(N3519,LEN(N3519)-FIND("/",N3519))</f>
        <v>plays</v>
      </c>
      <c r="S3519" s="10">
        <f>(((J3519/60)/60)/24)+DATE(1970,1,1)</f>
        <v>41794.817523148151</v>
      </c>
      <c r="T3519" s="10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>
        <f>E3520/L3520</f>
        <v>50.020909090909093</v>
      </c>
      <c r="Q3520" t="str">
        <f>LEFT(N3520,FIND("/",N3520)-1)</f>
        <v>theater</v>
      </c>
      <c r="R3520" t="str">
        <f>RIGHT(N3520,LEN(N3520)-FIND("/",N3520))</f>
        <v>plays</v>
      </c>
      <c r="S3520" s="10">
        <f>(((J3520/60)/60)/24)+DATE(1970,1,1)</f>
        <v>41893.783553240741</v>
      </c>
      <c r="T3520" s="10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>
        <f>E3521/L3521</f>
        <v>72.392857142857139</v>
      </c>
      <c r="Q3521" t="str">
        <f>LEFT(N3521,FIND("/",N3521)-1)</f>
        <v>theater</v>
      </c>
      <c r="R3521" t="str">
        <f>RIGHT(N3521,LEN(N3521)-FIND("/",N3521))</f>
        <v>plays</v>
      </c>
      <c r="S3521" s="10">
        <f>(((J3521/60)/60)/24)+DATE(1970,1,1)</f>
        <v>42037.598958333328</v>
      </c>
      <c r="T3521" s="10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>
        <f>E3522/L3522</f>
        <v>95.952380952380949</v>
      </c>
      <c r="Q3522" t="str">
        <f>LEFT(N3522,FIND("/",N3522)-1)</f>
        <v>theater</v>
      </c>
      <c r="R3522" t="str">
        <f>RIGHT(N3522,LEN(N3522)-FIND("/",N3522))</f>
        <v>plays</v>
      </c>
      <c r="S3522" s="10">
        <f>(((J3522/60)/60)/24)+DATE(1970,1,1)</f>
        <v>42227.824212962965</v>
      </c>
      <c r="T3522" s="10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>
        <f>E3523/L3523</f>
        <v>45.615384615384613</v>
      </c>
      <c r="Q3523" t="str">
        <f>LEFT(N3523,FIND("/",N3523)-1)</f>
        <v>theater</v>
      </c>
      <c r="R3523" t="str">
        <f>RIGHT(N3523,LEN(N3523)-FIND("/",N3523))</f>
        <v>plays</v>
      </c>
      <c r="S3523" s="10">
        <f>(((J3523/60)/60)/24)+DATE(1970,1,1)</f>
        <v>41881.361342592594</v>
      </c>
      <c r="T3523" s="10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>
        <f>E3524/L3524</f>
        <v>41.029411764705884</v>
      </c>
      <c r="Q3524" t="str">
        <f>LEFT(N3524,FIND("/",N3524)-1)</f>
        <v>theater</v>
      </c>
      <c r="R3524" t="str">
        <f>RIGHT(N3524,LEN(N3524)-FIND("/",N3524))</f>
        <v>plays</v>
      </c>
      <c r="S3524" s="10">
        <f>(((J3524/60)/60)/24)+DATE(1970,1,1)</f>
        <v>42234.789884259255</v>
      </c>
      <c r="T3524" s="10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>
        <f>E3525/L3525</f>
        <v>56.825000000000003</v>
      </c>
      <c r="Q3525" t="str">
        <f>LEFT(N3525,FIND("/",N3525)-1)</f>
        <v>theater</v>
      </c>
      <c r="R3525" t="str">
        <f>RIGHT(N3525,LEN(N3525)-FIND("/",N3525))</f>
        <v>plays</v>
      </c>
      <c r="S3525" s="10">
        <f>(((J3525/60)/60)/24)+DATE(1970,1,1)</f>
        <v>42581.397546296299</v>
      </c>
      <c r="T3525" s="10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>
        <f>E3526/L3526</f>
        <v>137.24324324324326</v>
      </c>
      <c r="Q3526" t="str">
        <f>LEFT(N3526,FIND("/",N3526)-1)</f>
        <v>theater</v>
      </c>
      <c r="R3526" t="str">
        <f>RIGHT(N3526,LEN(N3526)-FIND("/",N3526))</f>
        <v>plays</v>
      </c>
      <c r="S3526" s="10">
        <f>(((J3526/60)/60)/24)+DATE(1970,1,1)</f>
        <v>41880.76357638889</v>
      </c>
      <c r="T3526" s="10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>
        <f>E3527/L3527</f>
        <v>75.714285714285708</v>
      </c>
      <c r="Q3527" t="str">
        <f>LEFT(N3527,FIND("/",N3527)-1)</f>
        <v>theater</v>
      </c>
      <c r="R3527" t="str">
        <f>RIGHT(N3527,LEN(N3527)-FIND("/",N3527))</f>
        <v>plays</v>
      </c>
      <c r="S3527" s="10">
        <f>(((J3527/60)/60)/24)+DATE(1970,1,1)</f>
        <v>42214.6956712963</v>
      </c>
      <c r="T3527" s="10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>
        <f>E3528/L3528</f>
        <v>99</v>
      </c>
      <c r="Q3528" t="str">
        <f>LEFT(N3528,FIND("/",N3528)-1)</f>
        <v>theater</v>
      </c>
      <c r="R3528" t="str">
        <f>RIGHT(N3528,LEN(N3528)-FIND("/",N3528))</f>
        <v>plays</v>
      </c>
      <c r="S3528" s="10">
        <f>(((J3528/60)/60)/24)+DATE(1970,1,1)</f>
        <v>42460.335312499999</v>
      </c>
      <c r="T3528" s="10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>
        <f>E3529/L3529</f>
        <v>81.569767441860463</v>
      </c>
      <c r="Q3529" t="str">
        <f>LEFT(N3529,FIND("/",N3529)-1)</f>
        <v>theater</v>
      </c>
      <c r="R3529" t="str">
        <f>RIGHT(N3529,LEN(N3529)-FIND("/",N3529))</f>
        <v>plays</v>
      </c>
      <c r="S3529" s="10">
        <f>(((J3529/60)/60)/24)+DATE(1970,1,1)</f>
        <v>42167.023206018523</v>
      </c>
      <c r="T3529" s="10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>
        <f>E3530/L3530</f>
        <v>45.108108108108105</v>
      </c>
      <c r="Q3530" t="str">
        <f>LEFT(N3530,FIND("/",N3530)-1)</f>
        <v>theater</v>
      </c>
      <c r="R3530" t="str">
        <f>RIGHT(N3530,LEN(N3530)-FIND("/",N3530))</f>
        <v>plays</v>
      </c>
      <c r="S3530" s="10">
        <f>(((J3530/60)/60)/24)+DATE(1970,1,1)</f>
        <v>42733.50136574074</v>
      </c>
      <c r="T3530" s="10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>
        <f>E3531/L3531</f>
        <v>36.666666666666664</v>
      </c>
      <c r="Q3531" t="str">
        <f>LEFT(N3531,FIND("/",N3531)-1)</f>
        <v>theater</v>
      </c>
      <c r="R3531" t="str">
        <f>RIGHT(N3531,LEN(N3531)-FIND("/",N3531))</f>
        <v>plays</v>
      </c>
      <c r="S3531" s="10">
        <f>(((J3531/60)/60)/24)+DATE(1970,1,1)</f>
        <v>42177.761782407411</v>
      </c>
      <c r="T3531" s="10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>
        <f>E3532/L3532</f>
        <v>125</v>
      </c>
      <c r="Q3532" t="str">
        <f>LEFT(N3532,FIND("/",N3532)-1)</f>
        <v>theater</v>
      </c>
      <c r="R3532" t="str">
        <f>RIGHT(N3532,LEN(N3532)-FIND("/",N3532))</f>
        <v>plays</v>
      </c>
      <c r="S3532" s="10">
        <f>(((J3532/60)/60)/24)+DATE(1970,1,1)</f>
        <v>42442.623344907406</v>
      </c>
      <c r="T3532" s="10">
        <f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>
        <f>E3533/L3533</f>
        <v>49.230769230769234</v>
      </c>
      <c r="Q3533" t="str">
        <f>LEFT(N3533,FIND("/",N3533)-1)</f>
        <v>theater</v>
      </c>
      <c r="R3533" t="str">
        <f>RIGHT(N3533,LEN(N3533)-FIND("/",N3533))</f>
        <v>plays</v>
      </c>
      <c r="S3533" s="10">
        <f>(((J3533/60)/60)/24)+DATE(1970,1,1)</f>
        <v>42521.654328703706</v>
      </c>
      <c r="T3533" s="10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>
        <f>E3534/L3534</f>
        <v>42.296296296296298</v>
      </c>
      <c r="Q3534" t="str">
        <f>LEFT(N3534,FIND("/",N3534)-1)</f>
        <v>theater</v>
      </c>
      <c r="R3534" t="str">
        <f>RIGHT(N3534,LEN(N3534)-FIND("/",N3534))</f>
        <v>plays</v>
      </c>
      <c r="S3534" s="10">
        <f>(((J3534/60)/60)/24)+DATE(1970,1,1)</f>
        <v>41884.599849537037</v>
      </c>
      <c r="T3534" s="10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>
        <f>E3535/L3535</f>
        <v>78.875</v>
      </c>
      <c r="Q3535" t="str">
        <f>LEFT(N3535,FIND("/",N3535)-1)</f>
        <v>theater</v>
      </c>
      <c r="R3535" t="str">
        <f>RIGHT(N3535,LEN(N3535)-FIND("/",N3535))</f>
        <v>plays</v>
      </c>
      <c r="S3535" s="10">
        <f>(((J3535/60)/60)/24)+DATE(1970,1,1)</f>
        <v>42289.761192129634</v>
      </c>
      <c r="T3535" s="10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>
        <f>E3536/L3536</f>
        <v>38.284313725490193</v>
      </c>
      <c r="Q3536" t="str">
        <f>LEFT(N3536,FIND("/",N3536)-1)</f>
        <v>theater</v>
      </c>
      <c r="R3536" t="str">
        <f>RIGHT(N3536,LEN(N3536)-FIND("/",N3536))</f>
        <v>plays</v>
      </c>
      <c r="S3536" s="10">
        <f>(((J3536/60)/60)/24)+DATE(1970,1,1)</f>
        <v>42243.6252662037</v>
      </c>
      <c r="T3536" s="10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>
        <f>E3537/L3537</f>
        <v>44.847826086956523</v>
      </c>
      <c r="Q3537" t="str">
        <f>LEFT(N3537,FIND("/",N3537)-1)</f>
        <v>theater</v>
      </c>
      <c r="R3537" t="str">
        <f>RIGHT(N3537,LEN(N3537)-FIND("/",N3537))</f>
        <v>plays</v>
      </c>
      <c r="S3537" s="10">
        <f>(((J3537/60)/60)/24)+DATE(1970,1,1)</f>
        <v>42248.640162037031</v>
      </c>
      <c r="T3537" s="10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>
        <f>E3538/L3538</f>
        <v>13.529411764705882</v>
      </c>
      <c r="Q3538" t="str">
        <f>LEFT(N3538,FIND("/",N3538)-1)</f>
        <v>theater</v>
      </c>
      <c r="R3538" t="str">
        <f>RIGHT(N3538,LEN(N3538)-FIND("/",N3538))</f>
        <v>plays</v>
      </c>
      <c r="S3538" s="10">
        <f>(((J3538/60)/60)/24)+DATE(1970,1,1)</f>
        <v>42328.727141203708</v>
      </c>
      <c r="T3538" s="10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>
        <f>E3539/L3539</f>
        <v>43.5</v>
      </c>
      <c r="Q3539" t="str">
        <f>LEFT(N3539,FIND("/",N3539)-1)</f>
        <v>theater</v>
      </c>
      <c r="R3539" t="str">
        <f>RIGHT(N3539,LEN(N3539)-FIND("/",N3539))</f>
        <v>plays</v>
      </c>
      <c r="S3539" s="10">
        <f>(((J3539/60)/60)/24)+DATE(1970,1,1)</f>
        <v>41923.354351851849</v>
      </c>
      <c r="T3539" s="10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>
        <f>E3540/L3540</f>
        <v>30.951807228915662</v>
      </c>
      <c r="Q3540" t="str">
        <f>LEFT(N3540,FIND("/",N3540)-1)</f>
        <v>theater</v>
      </c>
      <c r="R3540" t="str">
        <f>RIGHT(N3540,LEN(N3540)-FIND("/",N3540))</f>
        <v>plays</v>
      </c>
      <c r="S3540" s="10">
        <f>(((J3540/60)/60)/24)+DATE(1970,1,1)</f>
        <v>42571.420601851853</v>
      </c>
      <c r="T3540" s="10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>
        <f>E3541/L3541</f>
        <v>55.230769230769234</v>
      </c>
      <c r="Q3541" t="str">
        <f>LEFT(N3541,FIND("/",N3541)-1)</f>
        <v>theater</v>
      </c>
      <c r="R3541" t="str">
        <f>RIGHT(N3541,LEN(N3541)-FIND("/",N3541))</f>
        <v>plays</v>
      </c>
      <c r="S3541" s="10">
        <f>(((J3541/60)/60)/24)+DATE(1970,1,1)</f>
        <v>42600.756041666667</v>
      </c>
      <c r="T3541" s="10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>
        <f>E3542/L3542</f>
        <v>46.125</v>
      </c>
      <c r="Q3542" t="str">
        <f>LEFT(N3542,FIND("/",N3542)-1)</f>
        <v>theater</v>
      </c>
      <c r="R3542" t="str">
        <f>RIGHT(N3542,LEN(N3542)-FIND("/",N3542))</f>
        <v>plays</v>
      </c>
      <c r="S3542" s="10">
        <f>(((J3542/60)/60)/24)+DATE(1970,1,1)</f>
        <v>42517.003368055557</v>
      </c>
      <c r="T3542" s="10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>
        <f>E3543/L3543</f>
        <v>39.375</v>
      </c>
      <c r="Q3543" t="str">
        <f>LEFT(N3543,FIND("/",N3543)-1)</f>
        <v>theater</v>
      </c>
      <c r="R3543" t="str">
        <f>RIGHT(N3543,LEN(N3543)-FIND("/",N3543))</f>
        <v>plays</v>
      </c>
      <c r="S3543" s="10">
        <f>(((J3543/60)/60)/24)+DATE(1970,1,1)</f>
        <v>42222.730034722219</v>
      </c>
      <c r="T3543" s="10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>
        <f>E3544/L3544</f>
        <v>66.152941176470591</v>
      </c>
      <c r="Q3544" t="str">
        <f>LEFT(N3544,FIND("/",N3544)-1)</f>
        <v>theater</v>
      </c>
      <c r="R3544" t="str">
        <f>RIGHT(N3544,LEN(N3544)-FIND("/",N3544))</f>
        <v>plays</v>
      </c>
      <c r="S3544" s="10">
        <f>(((J3544/60)/60)/24)+DATE(1970,1,1)</f>
        <v>41829.599791666667</v>
      </c>
      <c r="T3544" s="10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>
        <f>E3545/L3545</f>
        <v>54.137931034482762</v>
      </c>
      <c r="Q3545" t="str">
        <f>LEFT(N3545,FIND("/",N3545)-1)</f>
        <v>theater</v>
      </c>
      <c r="R3545" t="str">
        <f>RIGHT(N3545,LEN(N3545)-FIND("/",N3545))</f>
        <v>plays</v>
      </c>
      <c r="S3545" s="10">
        <f>(((J3545/60)/60)/24)+DATE(1970,1,1)</f>
        <v>42150.755312499998</v>
      </c>
      <c r="T3545" s="10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>
        <f>E3546/L3546</f>
        <v>104.16666666666667</v>
      </c>
      <c r="Q3546" t="str">
        <f>LEFT(N3546,FIND("/",N3546)-1)</f>
        <v>theater</v>
      </c>
      <c r="R3546" t="str">
        <f>RIGHT(N3546,LEN(N3546)-FIND("/",N3546))</f>
        <v>plays</v>
      </c>
      <c r="S3546" s="10">
        <f>(((J3546/60)/60)/24)+DATE(1970,1,1)</f>
        <v>42040.831678240742</v>
      </c>
      <c r="T3546" s="10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>
        <f>E3547/L3547</f>
        <v>31.375</v>
      </c>
      <c r="Q3547" t="str">
        <f>LEFT(N3547,FIND("/",N3547)-1)</f>
        <v>theater</v>
      </c>
      <c r="R3547" t="str">
        <f>RIGHT(N3547,LEN(N3547)-FIND("/",N3547))</f>
        <v>plays</v>
      </c>
      <c r="S3547" s="10">
        <f>(((J3547/60)/60)/24)+DATE(1970,1,1)</f>
        <v>42075.807395833333</v>
      </c>
      <c r="T3547" s="10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>
        <f>E3548/L3548</f>
        <v>59.210526315789473</v>
      </c>
      <c r="Q3548" t="str">
        <f>LEFT(N3548,FIND("/",N3548)-1)</f>
        <v>theater</v>
      </c>
      <c r="R3548" t="str">
        <f>RIGHT(N3548,LEN(N3548)-FIND("/",N3548))</f>
        <v>plays</v>
      </c>
      <c r="S3548" s="10">
        <f>(((J3548/60)/60)/24)+DATE(1970,1,1)</f>
        <v>42073.660694444443</v>
      </c>
      <c r="T3548" s="10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>
        <f>E3549/L3549</f>
        <v>119.17633928571429</v>
      </c>
      <c r="Q3549" t="str">
        <f>LEFT(N3549,FIND("/",N3549)-1)</f>
        <v>theater</v>
      </c>
      <c r="R3549" t="str">
        <f>RIGHT(N3549,LEN(N3549)-FIND("/",N3549))</f>
        <v>plays</v>
      </c>
      <c r="S3549" s="10">
        <f>(((J3549/60)/60)/24)+DATE(1970,1,1)</f>
        <v>42480.078715277778</v>
      </c>
      <c r="T3549" s="10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>
        <f>E3550/L3550</f>
        <v>164.61538461538461</v>
      </c>
      <c r="Q3550" t="str">
        <f>LEFT(N3550,FIND("/",N3550)-1)</f>
        <v>theater</v>
      </c>
      <c r="R3550" t="str">
        <f>RIGHT(N3550,LEN(N3550)-FIND("/",N3550))</f>
        <v>plays</v>
      </c>
      <c r="S3550" s="10">
        <f>(((J3550/60)/60)/24)+DATE(1970,1,1)</f>
        <v>42411.942291666666</v>
      </c>
      <c r="T3550" s="10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>
        <f>E3551/L3551</f>
        <v>24.285714285714285</v>
      </c>
      <c r="Q3551" t="str">
        <f>LEFT(N3551,FIND("/",N3551)-1)</f>
        <v>theater</v>
      </c>
      <c r="R3551" t="str">
        <f>RIGHT(N3551,LEN(N3551)-FIND("/",N3551))</f>
        <v>plays</v>
      </c>
      <c r="S3551" s="10">
        <f>(((J3551/60)/60)/24)+DATE(1970,1,1)</f>
        <v>42223.394363425927</v>
      </c>
      <c r="T3551" s="10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>
        <f>E3552/L3552</f>
        <v>40.9375</v>
      </c>
      <c r="Q3552" t="str">
        <f>LEFT(N3552,FIND("/",N3552)-1)</f>
        <v>theater</v>
      </c>
      <c r="R3552" t="str">
        <f>RIGHT(N3552,LEN(N3552)-FIND("/",N3552))</f>
        <v>plays</v>
      </c>
      <c r="S3552" s="10">
        <f>(((J3552/60)/60)/24)+DATE(1970,1,1)</f>
        <v>42462.893495370372</v>
      </c>
      <c r="T3552" s="10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>
        <f>E3553/L3553</f>
        <v>61.1</v>
      </c>
      <c r="Q3553" t="str">
        <f>LEFT(N3553,FIND("/",N3553)-1)</f>
        <v>theater</v>
      </c>
      <c r="R3553" t="str">
        <f>RIGHT(N3553,LEN(N3553)-FIND("/",N3553))</f>
        <v>plays</v>
      </c>
      <c r="S3553" s="10">
        <f>(((J3553/60)/60)/24)+DATE(1970,1,1)</f>
        <v>41753.515856481477</v>
      </c>
      <c r="T3553" s="10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>
        <f>E3554/L3554</f>
        <v>38.65</v>
      </c>
      <c r="Q3554" t="str">
        <f>LEFT(N3554,FIND("/",N3554)-1)</f>
        <v>theater</v>
      </c>
      <c r="R3554" t="str">
        <f>RIGHT(N3554,LEN(N3554)-FIND("/",N3554))</f>
        <v>plays</v>
      </c>
      <c r="S3554" s="10">
        <f>(((J3554/60)/60)/24)+DATE(1970,1,1)</f>
        <v>41788.587083333332</v>
      </c>
      <c r="T3554" s="10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>
        <f>E3555/L3555</f>
        <v>56.20192307692308</v>
      </c>
      <c r="Q3555" t="str">
        <f>LEFT(N3555,FIND("/",N3555)-1)</f>
        <v>theater</v>
      </c>
      <c r="R3555" t="str">
        <f>RIGHT(N3555,LEN(N3555)-FIND("/",N3555))</f>
        <v>plays</v>
      </c>
      <c r="S3555" s="10">
        <f>(((J3555/60)/60)/24)+DATE(1970,1,1)</f>
        <v>42196.028703703705</v>
      </c>
      <c r="T3555" s="10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>
        <f>E3556/L3556</f>
        <v>107.00207547169811</v>
      </c>
      <c r="Q3556" t="str">
        <f>LEFT(N3556,FIND("/",N3556)-1)</f>
        <v>theater</v>
      </c>
      <c r="R3556" t="str">
        <f>RIGHT(N3556,LEN(N3556)-FIND("/",N3556))</f>
        <v>plays</v>
      </c>
      <c r="S3556" s="10">
        <f>(((J3556/60)/60)/24)+DATE(1970,1,1)</f>
        <v>42016.050451388888</v>
      </c>
      <c r="T3556" s="10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>
        <f>E3557/L3557</f>
        <v>171.42857142857142</v>
      </c>
      <c r="Q3557" t="str">
        <f>LEFT(N3557,FIND("/",N3557)-1)</f>
        <v>theater</v>
      </c>
      <c r="R3557" t="str">
        <f>RIGHT(N3557,LEN(N3557)-FIND("/",N3557))</f>
        <v>plays</v>
      </c>
      <c r="S3557" s="10">
        <f>(((J3557/60)/60)/24)+DATE(1970,1,1)</f>
        <v>42661.442060185189</v>
      </c>
      <c r="T3557" s="10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>
        <f>E3558/L3558</f>
        <v>110.5</v>
      </c>
      <c r="Q3558" t="str">
        <f>LEFT(N3558,FIND("/",N3558)-1)</f>
        <v>theater</v>
      </c>
      <c r="R3558" t="str">
        <f>RIGHT(N3558,LEN(N3558)-FIND("/",N3558))</f>
        <v>plays</v>
      </c>
      <c r="S3558" s="10">
        <f>(((J3558/60)/60)/24)+DATE(1970,1,1)</f>
        <v>41808.649583333332</v>
      </c>
      <c r="T3558" s="10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>
        <f>E3559/L3559</f>
        <v>179.27598566308242</v>
      </c>
      <c r="Q3559" t="str">
        <f>LEFT(N3559,FIND("/",N3559)-1)</f>
        <v>theater</v>
      </c>
      <c r="R3559" t="str">
        <f>RIGHT(N3559,LEN(N3559)-FIND("/",N3559))</f>
        <v>plays</v>
      </c>
      <c r="S3559" s="10">
        <f>(((J3559/60)/60)/24)+DATE(1970,1,1)</f>
        <v>41730.276747685188</v>
      </c>
      <c r="T3559" s="10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>
        <f>E3560/L3560</f>
        <v>22.90909090909091</v>
      </c>
      <c r="Q3560" t="str">
        <f>LEFT(N3560,FIND("/",N3560)-1)</f>
        <v>theater</v>
      </c>
      <c r="R3560" t="str">
        <f>RIGHT(N3560,LEN(N3560)-FIND("/",N3560))</f>
        <v>plays</v>
      </c>
      <c r="S3560" s="10">
        <f>(((J3560/60)/60)/24)+DATE(1970,1,1)</f>
        <v>42139.816840277781</v>
      </c>
      <c r="T3560" s="10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>
        <f>E3561/L3561</f>
        <v>43.125</v>
      </c>
      <c r="Q3561" t="str">
        <f>LEFT(N3561,FIND("/",N3561)-1)</f>
        <v>theater</v>
      </c>
      <c r="R3561" t="str">
        <f>RIGHT(N3561,LEN(N3561)-FIND("/",N3561))</f>
        <v>plays</v>
      </c>
      <c r="S3561" s="10">
        <f>(((J3561/60)/60)/24)+DATE(1970,1,1)</f>
        <v>42194.096157407403</v>
      </c>
      <c r="T3561" s="10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>
        <f>E3562/L3562</f>
        <v>46.891891891891895</v>
      </c>
      <c r="Q3562" t="str">
        <f>LEFT(N3562,FIND("/",N3562)-1)</f>
        <v>theater</v>
      </c>
      <c r="R3562" t="str">
        <f>RIGHT(N3562,LEN(N3562)-FIND("/",N3562))</f>
        <v>plays</v>
      </c>
      <c r="S3562" s="10">
        <f>(((J3562/60)/60)/24)+DATE(1970,1,1)</f>
        <v>42115.889652777783</v>
      </c>
      <c r="T3562" s="10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>
        <f>E3563/L3563</f>
        <v>47.407407407407405</v>
      </c>
      <c r="Q3563" t="str">
        <f>LEFT(N3563,FIND("/",N3563)-1)</f>
        <v>theater</v>
      </c>
      <c r="R3563" t="str">
        <f>RIGHT(N3563,LEN(N3563)-FIND("/",N3563))</f>
        <v>plays</v>
      </c>
      <c r="S3563" s="10">
        <f>(((J3563/60)/60)/24)+DATE(1970,1,1)</f>
        <v>42203.680300925931</v>
      </c>
      <c r="T3563" s="10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>
        <f>E3564/L3564</f>
        <v>15.129032258064516</v>
      </c>
      <c r="Q3564" t="str">
        <f>LEFT(N3564,FIND("/",N3564)-1)</f>
        <v>theater</v>
      </c>
      <c r="R3564" t="str">
        <f>RIGHT(N3564,LEN(N3564)-FIND("/",N3564))</f>
        <v>plays</v>
      </c>
      <c r="S3564" s="10">
        <f>(((J3564/60)/60)/24)+DATE(1970,1,1)</f>
        <v>42433.761886574073</v>
      </c>
      <c r="T3564" s="10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>
        <f>E3565/L3565</f>
        <v>21.098000000000003</v>
      </c>
      <c r="Q3565" t="str">
        <f>LEFT(N3565,FIND("/",N3565)-1)</f>
        <v>theater</v>
      </c>
      <c r="R3565" t="str">
        <f>RIGHT(N3565,LEN(N3565)-FIND("/",N3565))</f>
        <v>plays</v>
      </c>
      <c r="S3565" s="10">
        <f>(((J3565/60)/60)/24)+DATE(1970,1,1)</f>
        <v>42555.671944444446</v>
      </c>
      <c r="T3565" s="10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>
        <f>E3566/L3566</f>
        <v>59.117647058823529</v>
      </c>
      <c r="Q3566" t="str">
        <f>LEFT(N3566,FIND("/",N3566)-1)</f>
        <v>theater</v>
      </c>
      <c r="R3566" t="str">
        <f>RIGHT(N3566,LEN(N3566)-FIND("/",N3566))</f>
        <v>plays</v>
      </c>
      <c r="S3566" s="10">
        <f>(((J3566/60)/60)/24)+DATE(1970,1,1)</f>
        <v>42236.623252314821</v>
      </c>
      <c r="T3566" s="10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>
        <f>E3567/L3567</f>
        <v>97.916666666666671</v>
      </c>
      <c r="Q3567" t="str">
        <f>LEFT(N3567,FIND("/",N3567)-1)</f>
        <v>theater</v>
      </c>
      <c r="R3567" t="str">
        <f>RIGHT(N3567,LEN(N3567)-FIND("/",N3567))</f>
        <v>plays</v>
      </c>
      <c r="S3567" s="10">
        <f>(((J3567/60)/60)/24)+DATE(1970,1,1)</f>
        <v>41974.743148148147</v>
      </c>
      <c r="T3567" s="10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>
        <f>E3568/L3568</f>
        <v>55.131578947368418</v>
      </c>
      <c r="Q3568" t="str">
        <f>LEFT(N3568,FIND("/",N3568)-1)</f>
        <v>theater</v>
      </c>
      <c r="R3568" t="str">
        <f>RIGHT(N3568,LEN(N3568)-FIND("/",N3568))</f>
        <v>plays</v>
      </c>
      <c r="S3568" s="10">
        <f>(((J3568/60)/60)/24)+DATE(1970,1,1)</f>
        <v>41997.507905092592</v>
      </c>
      <c r="T3568" s="10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>
        <f>E3569/L3569</f>
        <v>26.536585365853657</v>
      </c>
      <c r="Q3569" t="str">
        <f>LEFT(N3569,FIND("/",N3569)-1)</f>
        <v>theater</v>
      </c>
      <c r="R3569" t="str">
        <f>RIGHT(N3569,LEN(N3569)-FIND("/",N3569))</f>
        <v>plays</v>
      </c>
      <c r="S3569" s="10">
        <f>(((J3569/60)/60)/24)+DATE(1970,1,1)</f>
        <v>42135.810694444444</v>
      </c>
      <c r="T3569" s="10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>
        <f>E3570/L3570</f>
        <v>58.421052631578945</v>
      </c>
      <c r="Q3570" t="str">
        <f>LEFT(N3570,FIND("/",N3570)-1)</f>
        <v>theater</v>
      </c>
      <c r="R3570" t="str">
        <f>RIGHT(N3570,LEN(N3570)-FIND("/",N3570))</f>
        <v>plays</v>
      </c>
      <c r="S3570" s="10">
        <f>(((J3570/60)/60)/24)+DATE(1970,1,1)</f>
        <v>41869.740671296298</v>
      </c>
      <c r="T3570" s="10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>
        <f>E3571/L3571</f>
        <v>122.53658536585365</v>
      </c>
      <c r="Q3571" t="str">
        <f>LEFT(N3571,FIND("/",N3571)-1)</f>
        <v>theater</v>
      </c>
      <c r="R3571" t="str">
        <f>RIGHT(N3571,LEN(N3571)-FIND("/",N3571))</f>
        <v>plays</v>
      </c>
      <c r="S3571" s="10">
        <f>(((J3571/60)/60)/24)+DATE(1970,1,1)</f>
        <v>41982.688611111109</v>
      </c>
      <c r="T3571" s="10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>
        <f>E3572/L3572</f>
        <v>87.961538461538467</v>
      </c>
      <c r="Q3572" t="str">
        <f>LEFT(N3572,FIND("/",N3572)-1)</f>
        <v>theater</v>
      </c>
      <c r="R3572" t="str">
        <f>RIGHT(N3572,LEN(N3572)-FIND("/",N3572))</f>
        <v>plays</v>
      </c>
      <c r="S3572" s="10">
        <f>(((J3572/60)/60)/24)+DATE(1970,1,1)</f>
        <v>41976.331979166673</v>
      </c>
      <c r="T3572" s="10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>
        <f>E3573/L3573</f>
        <v>73.239999999999995</v>
      </c>
      <c r="Q3573" t="str">
        <f>LEFT(N3573,FIND("/",N3573)-1)</f>
        <v>theater</v>
      </c>
      <c r="R3573" t="str">
        <f>RIGHT(N3573,LEN(N3573)-FIND("/",N3573))</f>
        <v>plays</v>
      </c>
      <c r="S3573" s="10">
        <f>(((J3573/60)/60)/24)+DATE(1970,1,1)</f>
        <v>41912.858946759261</v>
      </c>
      <c r="T3573" s="10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>
        <f>E3574/L3574</f>
        <v>55.555555555555557</v>
      </c>
      <c r="Q3574" t="str">
        <f>LEFT(N3574,FIND("/",N3574)-1)</f>
        <v>theater</v>
      </c>
      <c r="R3574" t="str">
        <f>RIGHT(N3574,LEN(N3574)-FIND("/",N3574))</f>
        <v>plays</v>
      </c>
      <c r="S3574" s="10">
        <f>(((J3574/60)/60)/24)+DATE(1970,1,1)</f>
        <v>42146.570393518516</v>
      </c>
      <c r="T3574" s="10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>
        <f>E3575/L3575</f>
        <v>39.53846153846154</v>
      </c>
      <c r="Q3575" t="str">
        <f>LEFT(N3575,FIND("/",N3575)-1)</f>
        <v>theater</v>
      </c>
      <c r="R3575" t="str">
        <f>RIGHT(N3575,LEN(N3575)-FIND("/",N3575))</f>
        <v>plays</v>
      </c>
      <c r="S3575" s="10">
        <f>(((J3575/60)/60)/24)+DATE(1970,1,1)</f>
        <v>41921.375532407408</v>
      </c>
      <c r="T3575" s="10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>
        <f>E3576/L3576</f>
        <v>136.77777777777777</v>
      </c>
      <c r="Q3576" t="str">
        <f>LEFT(N3576,FIND("/",N3576)-1)</f>
        <v>theater</v>
      </c>
      <c r="R3576" t="str">
        <f>RIGHT(N3576,LEN(N3576)-FIND("/",N3576))</f>
        <v>plays</v>
      </c>
      <c r="S3576" s="10">
        <f>(((J3576/60)/60)/24)+DATE(1970,1,1)</f>
        <v>41926.942685185182</v>
      </c>
      <c r="T3576" s="10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>
        <f>E3577/L3577</f>
        <v>99.343137254901961</v>
      </c>
      <c r="Q3577" t="str">
        <f>LEFT(N3577,FIND("/",N3577)-1)</f>
        <v>theater</v>
      </c>
      <c r="R3577" t="str">
        <f>RIGHT(N3577,LEN(N3577)-FIND("/",N3577))</f>
        <v>plays</v>
      </c>
      <c r="S3577" s="10">
        <f>(((J3577/60)/60)/24)+DATE(1970,1,1)</f>
        <v>42561.783877314811</v>
      </c>
      <c r="T3577" s="10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>
        <f>E3578/L3578</f>
        <v>20</v>
      </c>
      <c r="Q3578" t="str">
        <f>LEFT(N3578,FIND("/",N3578)-1)</f>
        <v>theater</v>
      </c>
      <c r="R3578" t="str">
        <f>RIGHT(N3578,LEN(N3578)-FIND("/",N3578))</f>
        <v>plays</v>
      </c>
      <c r="S3578" s="10">
        <f>(((J3578/60)/60)/24)+DATE(1970,1,1)</f>
        <v>42649.54923611111</v>
      </c>
      <c r="T3578" s="10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>
        <f>E3579/L3579</f>
        <v>28.888888888888889</v>
      </c>
      <c r="Q3579" t="str">
        <f>LEFT(N3579,FIND("/",N3579)-1)</f>
        <v>theater</v>
      </c>
      <c r="R3579" t="str">
        <f>RIGHT(N3579,LEN(N3579)-FIND("/",N3579))</f>
        <v>plays</v>
      </c>
      <c r="S3579" s="10">
        <f>(((J3579/60)/60)/24)+DATE(1970,1,1)</f>
        <v>42093.786840277782</v>
      </c>
      <c r="T3579" s="10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>
        <f>E3580/L3580</f>
        <v>40.545945945945945</v>
      </c>
      <c r="Q3580" t="str">
        <f>LEFT(N3580,FIND("/",N3580)-1)</f>
        <v>theater</v>
      </c>
      <c r="R3580" t="str">
        <f>RIGHT(N3580,LEN(N3580)-FIND("/",N3580))</f>
        <v>plays</v>
      </c>
      <c r="S3580" s="10">
        <f>(((J3580/60)/60)/24)+DATE(1970,1,1)</f>
        <v>42460.733530092592</v>
      </c>
      <c r="T3580" s="10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>
        <f>E3581/L3581</f>
        <v>35.714285714285715</v>
      </c>
      <c r="Q3581" t="str">
        <f>LEFT(N3581,FIND("/",N3581)-1)</f>
        <v>theater</v>
      </c>
      <c r="R3581" t="str">
        <f>RIGHT(N3581,LEN(N3581)-FIND("/",N3581))</f>
        <v>plays</v>
      </c>
      <c r="S3581" s="10">
        <f>(((J3581/60)/60)/24)+DATE(1970,1,1)</f>
        <v>42430.762222222227</v>
      </c>
      <c r="T3581" s="10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>
        <f>E3582/L3582</f>
        <v>37.962962962962962</v>
      </c>
      <c r="Q3582" t="str">
        <f>LEFT(N3582,FIND("/",N3582)-1)</f>
        <v>theater</v>
      </c>
      <c r="R3582" t="str">
        <f>RIGHT(N3582,LEN(N3582)-FIND("/",N3582))</f>
        <v>plays</v>
      </c>
      <c r="S3582" s="10">
        <f>(((J3582/60)/60)/24)+DATE(1970,1,1)</f>
        <v>42026.176180555558</v>
      </c>
      <c r="T3582" s="10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>
        <f>E3583/L3583</f>
        <v>33.333333333333336</v>
      </c>
      <c r="Q3583" t="str">
        <f>LEFT(N3583,FIND("/",N3583)-1)</f>
        <v>theater</v>
      </c>
      <c r="R3583" t="str">
        <f>RIGHT(N3583,LEN(N3583)-FIND("/",N3583))</f>
        <v>plays</v>
      </c>
      <c r="S3583" s="10">
        <f>(((J3583/60)/60)/24)+DATE(1970,1,1)</f>
        <v>41836.471180555556</v>
      </c>
      <c r="T3583" s="10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>
        <f>E3584/L3584</f>
        <v>58.571428571428569</v>
      </c>
      <c r="Q3584" t="str">
        <f>LEFT(N3584,FIND("/",N3584)-1)</f>
        <v>theater</v>
      </c>
      <c r="R3584" t="str">
        <f>RIGHT(N3584,LEN(N3584)-FIND("/",N3584))</f>
        <v>plays</v>
      </c>
      <c r="S3584" s="10">
        <f>(((J3584/60)/60)/24)+DATE(1970,1,1)</f>
        <v>42451.095856481479</v>
      </c>
      <c r="T3584" s="10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>
        <f>E3585/L3585</f>
        <v>135.625</v>
      </c>
      <c r="Q3585" t="str">
        <f>LEFT(N3585,FIND("/",N3585)-1)</f>
        <v>theater</v>
      </c>
      <c r="R3585" t="str">
        <f>RIGHT(N3585,LEN(N3585)-FIND("/",N3585))</f>
        <v>plays</v>
      </c>
      <c r="S3585" s="10">
        <f>(((J3585/60)/60)/24)+DATE(1970,1,1)</f>
        <v>42418.425983796296</v>
      </c>
      <c r="T3585" s="10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>
        <f>E3586/L3586</f>
        <v>30.9375</v>
      </c>
      <c r="Q3586" t="str">
        <f>LEFT(N3586,FIND("/",N3586)-1)</f>
        <v>theater</v>
      </c>
      <c r="R3586" t="str">
        <f>RIGHT(N3586,LEN(N3586)-FIND("/",N3586))</f>
        <v>plays</v>
      </c>
      <c r="S3586" s="10">
        <f>(((J3586/60)/60)/24)+DATE(1970,1,1)</f>
        <v>42168.316481481481</v>
      </c>
      <c r="T3586" s="10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>
        <f>E3587/L3587</f>
        <v>176.08695652173913</v>
      </c>
      <c r="Q3587" t="str">
        <f>LEFT(N3587,FIND("/",N3587)-1)</f>
        <v>theater</v>
      </c>
      <c r="R3587" t="str">
        <f>RIGHT(N3587,LEN(N3587)-FIND("/",N3587))</f>
        <v>plays</v>
      </c>
      <c r="S3587" s="10">
        <f>(((J3587/60)/60)/24)+DATE(1970,1,1)</f>
        <v>41964.716319444444</v>
      </c>
      <c r="T3587" s="10">
        <f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>
        <f>E3588/L3588</f>
        <v>151.9814814814815</v>
      </c>
      <c r="Q3588" t="str">
        <f>LEFT(N3588,FIND("/",N3588)-1)</f>
        <v>theater</v>
      </c>
      <c r="R3588" t="str">
        <f>RIGHT(N3588,LEN(N3588)-FIND("/",N3588))</f>
        <v>plays</v>
      </c>
      <c r="S3588" s="10">
        <f>(((J3588/60)/60)/24)+DATE(1970,1,1)</f>
        <v>42576.697569444441</v>
      </c>
      <c r="T3588" s="10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>
        <f>E3589/L3589</f>
        <v>22.607142857142858</v>
      </c>
      <c r="Q3589" t="str">
        <f>LEFT(N3589,FIND("/",N3589)-1)</f>
        <v>theater</v>
      </c>
      <c r="R3589" t="str">
        <f>RIGHT(N3589,LEN(N3589)-FIND("/",N3589))</f>
        <v>plays</v>
      </c>
      <c r="S3589" s="10">
        <f>(((J3589/60)/60)/24)+DATE(1970,1,1)</f>
        <v>42503.539976851855</v>
      </c>
      <c r="T3589" s="10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>
        <f>E3590/L3590</f>
        <v>18.272727272727273</v>
      </c>
      <c r="Q3590" t="str">
        <f>LEFT(N3590,FIND("/",N3590)-1)</f>
        <v>theater</v>
      </c>
      <c r="R3590" t="str">
        <f>RIGHT(N3590,LEN(N3590)-FIND("/",N3590))</f>
        <v>plays</v>
      </c>
      <c r="S3590" s="10">
        <f>(((J3590/60)/60)/24)+DATE(1970,1,1)</f>
        <v>42101.828819444447</v>
      </c>
      <c r="T3590" s="10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>
        <f>E3591/L3591</f>
        <v>82.258064516129039</v>
      </c>
      <c r="Q3591" t="str">
        <f>LEFT(N3591,FIND("/",N3591)-1)</f>
        <v>theater</v>
      </c>
      <c r="R3591" t="str">
        <f>RIGHT(N3591,LEN(N3591)-FIND("/",N3591))</f>
        <v>plays</v>
      </c>
      <c r="S3591" s="10">
        <f>(((J3591/60)/60)/24)+DATE(1970,1,1)</f>
        <v>42125.647534722222</v>
      </c>
      <c r="T3591" s="10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>
        <f>E3592/L3592</f>
        <v>68.534246575342465</v>
      </c>
      <c r="Q3592" t="str">
        <f>LEFT(N3592,FIND("/",N3592)-1)</f>
        <v>theater</v>
      </c>
      <c r="R3592" t="str">
        <f>RIGHT(N3592,LEN(N3592)-FIND("/",N3592))</f>
        <v>plays</v>
      </c>
      <c r="S3592" s="10">
        <f>(((J3592/60)/60)/24)+DATE(1970,1,1)</f>
        <v>41902.333726851852</v>
      </c>
      <c r="T3592" s="10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>
        <f>E3593/L3593</f>
        <v>68.055555555555557</v>
      </c>
      <c r="Q3593" t="str">
        <f>LEFT(N3593,FIND("/",N3593)-1)</f>
        <v>theater</v>
      </c>
      <c r="R3593" t="str">
        <f>RIGHT(N3593,LEN(N3593)-FIND("/",N3593))</f>
        <v>plays</v>
      </c>
      <c r="S3593" s="10">
        <f>(((J3593/60)/60)/24)+DATE(1970,1,1)</f>
        <v>42003.948425925926</v>
      </c>
      <c r="T3593" s="10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>
        <f>E3594/L3594</f>
        <v>72.714285714285708</v>
      </c>
      <c r="Q3594" t="str">
        <f>LEFT(N3594,FIND("/",N3594)-1)</f>
        <v>theater</v>
      </c>
      <c r="R3594" t="str">
        <f>RIGHT(N3594,LEN(N3594)-FIND("/",N3594))</f>
        <v>plays</v>
      </c>
      <c r="S3594" s="10">
        <f>(((J3594/60)/60)/24)+DATE(1970,1,1)</f>
        <v>41988.829942129625</v>
      </c>
      <c r="T3594" s="10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>
        <f>E3595/L3595</f>
        <v>77.186046511627907</v>
      </c>
      <c r="Q3595" t="str">
        <f>LEFT(N3595,FIND("/",N3595)-1)</f>
        <v>theater</v>
      </c>
      <c r="R3595" t="str">
        <f>RIGHT(N3595,LEN(N3595)-FIND("/",N3595))</f>
        <v>plays</v>
      </c>
      <c r="S3595" s="10">
        <f>(((J3595/60)/60)/24)+DATE(1970,1,1)</f>
        <v>41974.898599537039</v>
      </c>
      <c r="T3595" s="10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>
        <f>E3596/L3596</f>
        <v>55.972222222222221</v>
      </c>
      <c r="Q3596" t="str">
        <f>LEFT(N3596,FIND("/",N3596)-1)</f>
        <v>theater</v>
      </c>
      <c r="R3596" t="str">
        <f>RIGHT(N3596,LEN(N3596)-FIND("/",N3596))</f>
        <v>plays</v>
      </c>
      <c r="S3596" s="10">
        <f>(((J3596/60)/60)/24)+DATE(1970,1,1)</f>
        <v>42592.066921296297</v>
      </c>
      <c r="T3596" s="10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>
        <f>E3597/L3597</f>
        <v>49.693548387096776</v>
      </c>
      <c r="Q3597" t="str">
        <f>LEFT(N3597,FIND("/",N3597)-1)</f>
        <v>theater</v>
      </c>
      <c r="R3597" t="str">
        <f>RIGHT(N3597,LEN(N3597)-FIND("/",N3597))</f>
        <v>plays</v>
      </c>
      <c r="S3597" s="10">
        <f>(((J3597/60)/60)/24)+DATE(1970,1,1)</f>
        <v>42050.008368055554</v>
      </c>
      <c r="T3597" s="10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>
        <f>E3598/L3598</f>
        <v>79</v>
      </c>
      <c r="Q3598" t="str">
        <f>LEFT(N3598,FIND("/",N3598)-1)</f>
        <v>theater</v>
      </c>
      <c r="R3598" t="str">
        <f>RIGHT(N3598,LEN(N3598)-FIND("/",N3598))</f>
        <v>plays</v>
      </c>
      <c r="S3598" s="10">
        <f>(((J3598/60)/60)/24)+DATE(1970,1,1)</f>
        <v>41856.715069444443</v>
      </c>
      <c r="T3598" s="10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>
        <f>E3599/L3599</f>
        <v>77.727272727272734</v>
      </c>
      <c r="Q3599" t="str">
        <f>LEFT(N3599,FIND("/",N3599)-1)</f>
        <v>theater</v>
      </c>
      <c r="R3599" t="str">
        <f>RIGHT(N3599,LEN(N3599)-FIND("/",N3599))</f>
        <v>plays</v>
      </c>
      <c r="S3599" s="10">
        <f>(((J3599/60)/60)/24)+DATE(1970,1,1)</f>
        <v>42417.585532407407</v>
      </c>
      <c r="T3599" s="10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>
        <f>E3600/L3600</f>
        <v>40.777777777777779</v>
      </c>
      <c r="Q3600" t="str">
        <f>LEFT(N3600,FIND("/",N3600)-1)</f>
        <v>theater</v>
      </c>
      <c r="R3600" t="str">
        <f>RIGHT(N3600,LEN(N3600)-FIND("/",N3600))</f>
        <v>plays</v>
      </c>
      <c r="S3600" s="10">
        <f>(((J3600/60)/60)/24)+DATE(1970,1,1)</f>
        <v>41866.79886574074</v>
      </c>
      <c r="T3600" s="10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>
        <f>E3601/L3601</f>
        <v>59.411764705882355</v>
      </c>
      <c r="Q3601" t="str">
        <f>LEFT(N3601,FIND("/",N3601)-1)</f>
        <v>theater</v>
      </c>
      <c r="R3601" t="str">
        <f>RIGHT(N3601,LEN(N3601)-FIND("/",N3601))</f>
        <v>plays</v>
      </c>
      <c r="S3601" s="10">
        <f>(((J3601/60)/60)/24)+DATE(1970,1,1)</f>
        <v>42220.79487268519</v>
      </c>
      <c r="T3601" s="10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>
        <f>E3602/L3602</f>
        <v>3.25</v>
      </c>
      <c r="Q3602" t="str">
        <f>LEFT(N3602,FIND("/",N3602)-1)</f>
        <v>theater</v>
      </c>
      <c r="R3602" t="str">
        <f>RIGHT(N3602,LEN(N3602)-FIND("/",N3602))</f>
        <v>plays</v>
      </c>
      <c r="S3602" s="10">
        <f>(((J3602/60)/60)/24)+DATE(1970,1,1)</f>
        <v>42628.849120370374</v>
      </c>
      <c r="T3602" s="10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>
        <f>E3603/L3603</f>
        <v>39.377358490566039</v>
      </c>
      <c r="Q3603" t="str">
        <f>LEFT(N3603,FIND("/",N3603)-1)</f>
        <v>theater</v>
      </c>
      <c r="R3603" t="str">
        <f>RIGHT(N3603,LEN(N3603)-FIND("/",N3603))</f>
        <v>plays</v>
      </c>
      <c r="S3603" s="10">
        <f>(((J3603/60)/60)/24)+DATE(1970,1,1)</f>
        <v>41990.99863425926</v>
      </c>
      <c r="T3603" s="10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>
        <f>E3604/L3604</f>
        <v>81.673469387755105</v>
      </c>
      <c r="Q3604" t="str">
        <f>LEFT(N3604,FIND("/",N3604)-1)</f>
        <v>theater</v>
      </c>
      <c r="R3604" t="str">
        <f>RIGHT(N3604,LEN(N3604)-FIND("/",N3604))</f>
        <v>plays</v>
      </c>
      <c r="S3604" s="10">
        <f>(((J3604/60)/60)/24)+DATE(1970,1,1)</f>
        <v>42447.894432870366</v>
      </c>
      <c r="T3604" s="10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>
        <f>E3605/L3605</f>
        <v>44.912280701754383</v>
      </c>
      <c r="Q3605" t="str">
        <f>LEFT(N3605,FIND("/",N3605)-1)</f>
        <v>theater</v>
      </c>
      <c r="R3605" t="str">
        <f>RIGHT(N3605,LEN(N3605)-FIND("/",N3605))</f>
        <v>plays</v>
      </c>
      <c r="S3605" s="10">
        <f>(((J3605/60)/60)/24)+DATE(1970,1,1)</f>
        <v>42283.864351851851</v>
      </c>
      <c r="T3605" s="10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>
        <f>E3606/L3606</f>
        <v>49.05797101449275</v>
      </c>
      <c r="Q3606" t="str">
        <f>LEFT(N3606,FIND("/",N3606)-1)</f>
        <v>theater</v>
      </c>
      <c r="R3606" t="str">
        <f>RIGHT(N3606,LEN(N3606)-FIND("/",N3606))</f>
        <v>plays</v>
      </c>
      <c r="S3606" s="10">
        <f>(((J3606/60)/60)/24)+DATE(1970,1,1)</f>
        <v>42483.015694444446</v>
      </c>
      <c r="T3606" s="10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>
        <f>E3607/L3607</f>
        <v>30.666666666666668</v>
      </c>
      <c r="Q3607" t="str">
        <f>LEFT(N3607,FIND("/",N3607)-1)</f>
        <v>theater</v>
      </c>
      <c r="R3607" t="str">
        <f>RIGHT(N3607,LEN(N3607)-FIND("/",N3607))</f>
        <v>plays</v>
      </c>
      <c r="S3607" s="10">
        <f>(((J3607/60)/60)/24)+DATE(1970,1,1)</f>
        <v>42383.793124999997</v>
      </c>
      <c r="T3607" s="10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>
        <f>E3608/L3608</f>
        <v>61.0625</v>
      </c>
      <c r="Q3608" t="str">
        <f>LEFT(N3608,FIND("/",N3608)-1)</f>
        <v>theater</v>
      </c>
      <c r="R3608" t="str">
        <f>RIGHT(N3608,LEN(N3608)-FIND("/",N3608))</f>
        <v>plays</v>
      </c>
      <c r="S3608" s="10">
        <f>(((J3608/60)/60)/24)+DATE(1970,1,1)</f>
        <v>42566.604826388888</v>
      </c>
      <c r="T3608" s="10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>
        <f>E3609/L3609</f>
        <v>29</v>
      </c>
      <c r="Q3609" t="str">
        <f>LEFT(N3609,FIND("/",N3609)-1)</f>
        <v>theater</v>
      </c>
      <c r="R3609" t="str">
        <f>RIGHT(N3609,LEN(N3609)-FIND("/",N3609))</f>
        <v>plays</v>
      </c>
      <c r="S3609" s="10">
        <f>(((J3609/60)/60)/24)+DATE(1970,1,1)</f>
        <v>42338.963912037041</v>
      </c>
      <c r="T3609" s="10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>
        <f>E3610/L3610</f>
        <v>29.62962962962963</v>
      </c>
      <c r="Q3610" t="str">
        <f>LEFT(N3610,FIND("/",N3610)-1)</f>
        <v>theater</v>
      </c>
      <c r="R3610" t="str">
        <f>RIGHT(N3610,LEN(N3610)-FIND("/",N3610))</f>
        <v>plays</v>
      </c>
      <c r="S3610" s="10">
        <f>(((J3610/60)/60)/24)+DATE(1970,1,1)</f>
        <v>42506.709375000006</v>
      </c>
      <c r="T3610" s="10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>
        <f>E3611/L3611</f>
        <v>143.0952380952381</v>
      </c>
      <c r="Q3611" t="str">
        <f>LEFT(N3611,FIND("/",N3611)-1)</f>
        <v>theater</v>
      </c>
      <c r="R3611" t="str">
        <f>RIGHT(N3611,LEN(N3611)-FIND("/",N3611))</f>
        <v>plays</v>
      </c>
      <c r="S3611" s="10">
        <f>(((J3611/60)/60)/24)+DATE(1970,1,1)</f>
        <v>42429.991724537031</v>
      </c>
      <c r="T3611" s="10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>
        <f>E3612/L3612</f>
        <v>52.354838709677416</v>
      </c>
      <c r="Q3612" t="str">
        <f>LEFT(N3612,FIND("/",N3612)-1)</f>
        <v>theater</v>
      </c>
      <c r="R3612" t="str">
        <f>RIGHT(N3612,LEN(N3612)-FIND("/",N3612))</f>
        <v>plays</v>
      </c>
      <c r="S3612" s="10">
        <f>(((J3612/60)/60)/24)+DATE(1970,1,1)</f>
        <v>42203.432129629626</v>
      </c>
      <c r="T3612" s="10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>
        <f>E3613/L3613</f>
        <v>66.666666666666671</v>
      </c>
      <c r="Q3613" t="str">
        <f>LEFT(N3613,FIND("/",N3613)-1)</f>
        <v>theater</v>
      </c>
      <c r="R3613" t="str">
        <f>RIGHT(N3613,LEN(N3613)-FIND("/",N3613))</f>
        <v>plays</v>
      </c>
      <c r="S3613" s="10">
        <f>(((J3613/60)/60)/24)+DATE(1970,1,1)</f>
        <v>42072.370381944449</v>
      </c>
      <c r="T3613" s="10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>
        <f>E3614/L3614</f>
        <v>126.66666666666667</v>
      </c>
      <c r="Q3614" t="str">
        <f>LEFT(N3614,FIND("/",N3614)-1)</f>
        <v>theater</v>
      </c>
      <c r="R3614" t="str">
        <f>RIGHT(N3614,LEN(N3614)-FIND("/",N3614))</f>
        <v>plays</v>
      </c>
      <c r="S3614" s="10">
        <f>(((J3614/60)/60)/24)+DATE(1970,1,1)</f>
        <v>41789.726979166669</v>
      </c>
      <c r="T3614" s="10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>
        <f>E3615/L3615</f>
        <v>62.5</v>
      </c>
      <c r="Q3615" t="str">
        <f>LEFT(N3615,FIND("/",N3615)-1)</f>
        <v>theater</v>
      </c>
      <c r="R3615" t="str">
        <f>RIGHT(N3615,LEN(N3615)-FIND("/",N3615))</f>
        <v>plays</v>
      </c>
      <c r="S3615" s="10">
        <f>(((J3615/60)/60)/24)+DATE(1970,1,1)</f>
        <v>41788.58997685185</v>
      </c>
      <c r="T3615" s="10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>
        <f>E3616/L3616</f>
        <v>35.492957746478872</v>
      </c>
      <c r="Q3616" t="str">
        <f>LEFT(N3616,FIND("/",N3616)-1)</f>
        <v>theater</v>
      </c>
      <c r="R3616" t="str">
        <f>RIGHT(N3616,LEN(N3616)-FIND("/",N3616))</f>
        <v>plays</v>
      </c>
      <c r="S3616" s="10">
        <f>(((J3616/60)/60)/24)+DATE(1970,1,1)</f>
        <v>42144.041851851856</v>
      </c>
      <c r="T3616" s="10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>
        <f>E3617/L3617</f>
        <v>37.083333333333336</v>
      </c>
      <c r="Q3617" t="str">
        <f>LEFT(N3617,FIND("/",N3617)-1)</f>
        <v>theater</v>
      </c>
      <c r="R3617" t="str">
        <f>RIGHT(N3617,LEN(N3617)-FIND("/",N3617))</f>
        <v>plays</v>
      </c>
      <c r="S3617" s="10">
        <f>(((J3617/60)/60)/24)+DATE(1970,1,1)</f>
        <v>42318.593703703707</v>
      </c>
      <c r="T3617" s="10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>
        <f>E3618/L3618</f>
        <v>69.333333333333329</v>
      </c>
      <c r="Q3618" t="str">
        <f>LEFT(N3618,FIND("/",N3618)-1)</f>
        <v>theater</v>
      </c>
      <c r="R3618" t="str">
        <f>RIGHT(N3618,LEN(N3618)-FIND("/",N3618))</f>
        <v>plays</v>
      </c>
      <c r="S3618" s="10">
        <f>(((J3618/60)/60)/24)+DATE(1970,1,1)</f>
        <v>42052.949814814812</v>
      </c>
      <c r="T3618" s="10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>
        <f>E3619/L3619</f>
        <v>17.254901960784313</v>
      </c>
      <c r="Q3619" t="str">
        <f>LEFT(N3619,FIND("/",N3619)-1)</f>
        <v>theater</v>
      </c>
      <c r="R3619" t="str">
        <f>RIGHT(N3619,LEN(N3619)-FIND("/",N3619))</f>
        <v>plays</v>
      </c>
      <c r="S3619" s="10">
        <f>(((J3619/60)/60)/24)+DATE(1970,1,1)</f>
        <v>42779.610289351855</v>
      </c>
      <c r="T3619" s="10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>
        <f>E3620/L3620</f>
        <v>36.071428571428569</v>
      </c>
      <c r="Q3620" t="str">
        <f>LEFT(N3620,FIND("/",N3620)-1)</f>
        <v>theater</v>
      </c>
      <c r="R3620" t="str">
        <f>RIGHT(N3620,LEN(N3620)-FIND("/",N3620))</f>
        <v>plays</v>
      </c>
      <c r="S3620" s="10">
        <f>(((J3620/60)/60)/24)+DATE(1970,1,1)</f>
        <v>42128.627893518518</v>
      </c>
      <c r="T3620" s="10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>
        <f>E3621/L3621</f>
        <v>66.470588235294116</v>
      </c>
      <c r="Q3621" t="str">
        <f>LEFT(N3621,FIND("/",N3621)-1)</f>
        <v>theater</v>
      </c>
      <c r="R3621" t="str">
        <f>RIGHT(N3621,LEN(N3621)-FIND("/",N3621))</f>
        <v>plays</v>
      </c>
      <c r="S3621" s="10">
        <f>(((J3621/60)/60)/24)+DATE(1970,1,1)</f>
        <v>42661.132245370376</v>
      </c>
      <c r="T3621" s="10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>
        <f>E3622/L3622</f>
        <v>56.065989847715734</v>
      </c>
      <c r="Q3622" t="str">
        <f>LEFT(N3622,FIND("/",N3622)-1)</f>
        <v>theater</v>
      </c>
      <c r="R3622" t="str">
        <f>RIGHT(N3622,LEN(N3622)-FIND("/",N3622))</f>
        <v>plays</v>
      </c>
      <c r="S3622" s="10">
        <f>(((J3622/60)/60)/24)+DATE(1970,1,1)</f>
        <v>42037.938206018516</v>
      </c>
      <c r="T3622" s="10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>
        <f>E3623/L3623</f>
        <v>47.028571428571432</v>
      </c>
      <c r="Q3623" t="str">
        <f>LEFT(N3623,FIND("/",N3623)-1)</f>
        <v>theater</v>
      </c>
      <c r="R3623" t="str">
        <f>RIGHT(N3623,LEN(N3623)-FIND("/",N3623))</f>
        <v>plays</v>
      </c>
      <c r="S3623" s="10">
        <f>(((J3623/60)/60)/24)+DATE(1970,1,1)</f>
        <v>42619.935694444444</v>
      </c>
      <c r="T3623" s="10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>
        <f>E3624/L3624</f>
        <v>47.666190476190479</v>
      </c>
      <c r="Q3624" t="str">
        <f>LEFT(N3624,FIND("/",N3624)-1)</f>
        <v>theater</v>
      </c>
      <c r="R3624" t="str">
        <f>RIGHT(N3624,LEN(N3624)-FIND("/",N3624))</f>
        <v>plays</v>
      </c>
      <c r="S3624" s="10">
        <f>(((J3624/60)/60)/24)+DATE(1970,1,1)</f>
        <v>41877.221886574072</v>
      </c>
      <c r="T3624" s="10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>
        <f>E3625/L3625</f>
        <v>88.235294117647058</v>
      </c>
      <c r="Q3625" t="str">
        <f>LEFT(N3625,FIND("/",N3625)-1)</f>
        <v>theater</v>
      </c>
      <c r="R3625" t="str">
        <f>RIGHT(N3625,LEN(N3625)-FIND("/",N3625))</f>
        <v>plays</v>
      </c>
      <c r="S3625" s="10">
        <f>(((J3625/60)/60)/24)+DATE(1970,1,1)</f>
        <v>41828.736921296295</v>
      </c>
      <c r="T3625" s="10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>
        <f>E3626/L3626</f>
        <v>80.717948717948715</v>
      </c>
      <c r="Q3626" t="str">
        <f>LEFT(N3626,FIND("/",N3626)-1)</f>
        <v>theater</v>
      </c>
      <c r="R3626" t="str">
        <f>RIGHT(N3626,LEN(N3626)-FIND("/",N3626))</f>
        <v>plays</v>
      </c>
      <c r="S3626" s="10">
        <f>(((J3626/60)/60)/24)+DATE(1970,1,1)</f>
        <v>42545.774189814809</v>
      </c>
      <c r="T3626" s="10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>
        <f>E3627/L3627</f>
        <v>39.487179487179489</v>
      </c>
      <c r="Q3627" t="str">
        <f>LEFT(N3627,FIND("/",N3627)-1)</f>
        <v>theater</v>
      </c>
      <c r="R3627" t="str">
        <f>RIGHT(N3627,LEN(N3627)-FIND("/",N3627))</f>
        <v>plays</v>
      </c>
      <c r="S3627" s="10">
        <f>(((J3627/60)/60)/24)+DATE(1970,1,1)</f>
        <v>42157.652511574073</v>
      </c>
      <c r="T3627" s="10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>
        <f>E3628/L3628</f>
        <v>84.854166666666671</v>
      </c>
      <c r="Q3628" t="str">
        <f>LEFT(N3628,FIND("/",N3628)-1)</f>
        <v>theater</v>
      </c>
      <c r="R3628" t="str">
        <f>RIGHT(N3628,LEN(N3628)-FIND("/",N3628))</f>
        <v>plays</v>
      </c>
      <c r="S3628" s="10">
        <f>(((J3628/60)/60)/24)+DATE(1970,1,1)</f>
        <v>41846.667326388888</v>
      </c>
      <c r="T3628" s="10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>
        <f>E3629/L3629</f>
        <v>68.965517241379317</v>
      </c>
      <c r="Q3629" t="str">
        <f>LEFT(N3629,FIND("/",N3629)-1)</f>
        <v>theater</v>
      </c>
      <c r="R3629" t="str">
        <f>RIGHT(N3629,LEN(N3629)-FIND("/",N3629))</f>
        <v>plays</v>
      </c>
      <c r="S3629" s="10">
        <f>(((J3629/60)/60)/24)+DATE(1970,1,1)</f>
        <v>42460.741747685184</v>
      </c>
      <c r="T3629" s="10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t="e">
        <f>E3630/L3630</f>
        <v>#DIV/0!</v>
      </c>
      <c r="Q3630" t="str">
        <f>LEFT(N3630,FIND("/",N3630)-1)</f>
        <v>theater</v>
      </c>
      <c r="R3630" t="str">
        <f>RIGHT(N3630,LEN(N3630)-FIND("/",N3630))</f>
        <v>musical</v>
      </c>
      <c r="S3630" s="10">
        <f>(((J3630/60)/60)/24)+DATE(1970,1,1)</f>
        <v>42291.833287037036</v>
      </c>
      <c r="T3630" s="10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>
        <f>E3631/L3631</f>
        <v>1</v>
      </c>
      <c r="Q3631" t="str">
        <f>LEFT(N3631,FIND("/",N3631)-1)</f>
        <v>theater</v>
      </c>
      <c r="R3631" t="str">
        <f>RIGHT(N3631,LEN(N3631)-FIND("/",N3631))</f>
        <v>musical</v>
      </c>
      <c r="S3631" s="10">
        <f>(((J3631/60)/60)/24)+DATE(1970,1,1)</f>
        <v>42437.094490740739</v>
      </c>
      <c r="T3631" s="10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>
        <f>E3632/L3632</f>
        <v>1</v>
      </c>
      <c r="Q3632" t="str">
        <f>LEFT(N3632,FIND("/",N3632)-1)</f>
        <v>theater</v>
      </c>
      <c r="R3632" t="str">
        <f>RIGHT(N3632,LEN(N3632)-FIND("/",N3632))</f>
        <v>musical</v>
      </c>
      <c r="S3632" s="10">
        <f>(((J3632/60)/60)/24)+DATE(1970,1,1)</f>
        <v>41942.84710648148</v>
      </c>
      <c r="T3632" s="10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>
        <f>E3633/L3633</f>
        <v>147.88135593220338</v>
      </c>
      <c r="Q3633" t="str">
        <f>LEFT(N3633,FIND("/",N3633)-1)</f>
        <v>theater</v>
      </c>
      <c r="R3633" t="str">
        <f>RIGHT(N3633,LEN(N3633)-FIND("/",N3633))</f>
        <v>musical</v>
      </c>
      <c r="S3633" s="10">
        <f>(((J3633/60)/60)/24)+DATE(1970,1,1)</f>
        <v>41880.753437499996</v>
      </c>
      <c r="T3633" s="10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>
        <f>E3634/L3634</f>
        <v>100</v>
      </c>
      <c r="Q3634" t="str">
        <f>LEFT(N3634,FIND("/",N3634)-1)</f>
        <v>theater</v>
      </c>
      <c r="R3634" t="str">
        <f>RIGHT(N3634,LEN(N3634)-FIND("/",N3634))</f>
        <v>musical</v>
      </c>
      <c r="S3634" s="10">
        <f>(((J3634/60)/60)/24)+DATE(1970,1,1)</f>
        <v>41946.936909722222</v>
      </c>
      <c r="T3634" s="10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>
        <f>E3635/L3635</f>
        <v>56.838709677419352</v>
      </c>
      <c r="Q3635" t="str">
        <f>LEFT(N3635,FIND("/",N3635)-1)</f>
        <v>theater</v>
      </c>
      <c r="R3635" t="str">
        <f>RIGHT(N3635,LEN(N3635)-FIND("/",N3635))</f>
        <v>musical</v>
      </c>
      <c r="S3635" s="10">
        <f>(((J3635/60)/60)/24)+DATE(1970,1,1)</f>
        <v>42649.623460648145</v>
      </c>
      <c r="T3635" s="10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>
        <f>E3636/L3636</f>
        <v>176.94444444444446</v>
      </c>
      <c r="Q3636" t="str">
        <f>LEFT(N3636,FIND("/",N3636)-1)</f>
        <v>theater</v>
      </c>
      <c r="R3636" t="str">
        <f>RIGHT(N3636,LEN(N3636)-FIND("/",N3636))</f>
        <v>musical</v>
      </c>
      <c r="S3636" s="10">
        <f>(((J3636/60)/60)/24)+DATE(1970,1,1)</f>
        <v>42701.166365740741</v>
      </c>
      <c r="T3636" s="10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>
        <f>E3637/L3637</f>
        <v>127.6</v>
      </c>
      <c r="Q3637" t="str">
        <f>LEFT(N3637,FIND("/",N3637)-1)</f>
        <v>theater</v>
      </c>
      <c r="R3637" t="str">
        <f>RIGHT(N3637,LEN(N3637)-FIND("/",N3637))</f>
        <v>musical</v>
      </c>
      <c r="S3637" s="10">
        <f>(((J3637/60)/60)/24)+DATE(1970,1,1)</f>
        <v>42450.88282407407</v>
      </c>
      <c r="T3637" s="10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t="e">
        <f>E3638/L3638</f>
        <v>#DIV/0!</v>
      </c>
      <c r="Q3638" t="str">
        <f>LEFT(N3638,FIND("/",N3638)-1)</f>
        <v>theater</v>
      </c>
      <c r="R3638" t="str">
        <f>RIGHT(N3638,LEN(N3638)-FIND("/",N3638))</f>
        <v>musical</v>
      </c>
      <c r="S3638" s="10">
        <f>(((J3638/60)/60)/24)+DATE(1970,1,1)</f>
        <v>42226.694780092599</v>
      </c>
      <c r="T3638" s="10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>
        <f>E3639/L3639</f>
        <v>66.142857142857139</v>
      </c>
      <c r="Q3639" t="str">
        <f>LEFT(N3639,FIND("/",N3639)-1)</f>
        <v>theater</v>
      </c>
      <c r="R3639" t="str">
        <f>RIGHT(N3639,LEN(N3639)-FIND("/",N3639))</f>
        <v>musical</v>
      </c>
      <c r="S3639" s="10">
        <f>(((J3639/60)/60)/24)+DATE(1970,1,1)</f>
        <v>41975.700636574074</v>
      </c>
      <c r="T3639" s="10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>
        <f>E3640/L3640</f>
        <v>108</v>
      </c>
      <c r="Q3640" t="str">
        <f>LEFT(N3640,FIND("/",N3640)-1)</f>
        <v>theater</v>
      </c>
      <c r="R3640" t="str">
        <f>RIGHT(N3640,LEN(N3640)-FIND("/",N3640))</f>
        <v>musical</v>
      </c>
      <c r="S3640" s="10">
        <f>(((J3640/60)/60)/24)+DATE(1970,1,1)</f>
        <v>42053.672824074078</v>
      </c>
      <c r="T3640" s="10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>
        <f>E3641/L3641</f>
        <v>1</v>
      </c>
      <c r="Q3641" t="str">
        <f>LEFT(N3641,FIND("/",N3641)-1)</f>
        <v>theater</v>
      </c>
      <c r="R3641" t="str">
        <f>RIGHT(N3641,LEN(N3641)-FIND("/",N3641))</f>
        <v>musical</v>
      </c>
      <c r="S3641" s="10">
        <f>(((J3641/60)/60)/24)+DATE(1970,1,1)</f>
        <v>42590.677152777775</v>
      </c>
      <c r="T3641" s="10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>
        <f>E3642/L3642</f>
        <v>18.333333333333332</v>
      </c>
      <c r="Q3642" t="str">
        <f>LEFT(N3642,FIND("/",N3642)-1)</f>
        <v>theater</v>
      </c>
      <c r="R3642" t="str">
        <f>RIGHT(N3642,LEN(N3642)-FIND("/",N3642))</f>
        <v>musical</v>
      </c>
      <c r="S3642" s="10">
        <f>(((J3642/60)/60)/24)+DATE(1970,1,1)</f>
        <v>42104.781597222223</v>
      </c>
      <c r="T3642" s="10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t="e">
        <f>E3643/L3643</f>
        <v>#DIV/0!</v>
      </c>
      <c r="Q3643" t="str">
        <f>LEFT(N3643,FIND("/",N3643)-1)</f>
        <v>theater</v>
      </c>
      <c r="R3643" t="str">
        <f>RIGHT(N3643,LEN(N3643)-FIND("/",N3643))</f>
        <v>musical</v>
      </c>
      <c r="S3643" s="10">
        <f>(((J3643/60)/60)/24)+DATE(1970,1,1)</f>
        <v>41899.627071759263</v>
      </c>
      <c r="T3643" s="10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>
        <f>E3644/L3644</f>
        <v>7.5</v>
      </c>
      <c r="Q3644" t="str">
        <f>LEFT(N3644,FIND("/",N3644)-1)</f>
        <v>theater</v>
      </c>
      <c r="R3644" t="str">
        <f>RIGHT(N3644,LEN(N3644)-FIND("/",N3644))</f>
        <v>musical</v>
      </c>
      <c r="S3644" s="10">
        <f>(((J3644/60)/60)/24)+DATE(1970,1,1)</f>
        <v>42297.816284722227</v>
      </c>
      <c r="T3644" s="10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t="e">
        <f>E3645/L3645</f>
        <v>#DIV/0!</v>
      </c>
      <c r="Q3645" t="str">
        <f>LEFT(N3645,FIND("/",N3645)-1)</f>
        <v>theater</v>
      </c>
      <c r="R3645" t="str">
        <f>RIGHT(N3645,LEN(N3645)-FIND("/",N3645))</f>
        <v>musical</v>
      </c>
      <c r="S3645" s="10">
        <f>(((J3645/60)/60)/24)+DATE(1970,1,1)</f>
        <v>42285.143969907411</v>
      </c>
      <c r="T3645" s="10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>
        <f>E3646/L3646</f>
        <v>68.416666666666671</v>
      </c>
      <c r="Q3646" t="str">
        <f>LEFT(N3646,FIND("/",N3646)-1)</f>
        <v>theater</v>
      </c>
      <c r="R3646" t="str">
        <f>RIGHT(N3646,LEN(N3646)-FIND("/",N3646))</f>
        <v>musical</v>
      </c>
      <c r="S3646" s="10">
        <f>(((J3646/60)/60)/24)+DATE(1970,1,1)</f>
        <v>42409.241747685184</v>
      </c>
      <c r="T3646" s="10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>
        <f>E3647/L3647</f>
        <v>1</v>
      </c>
      <c r="Q3647" t="str">
        <f>LEFT(N3647,FIND("/",N3647)-1)</f>
        <v>theater</v>
      </c>
      <c r="R3647" t="str">
        <f>RIGHT(N3647,LEN(N3647)-FIND("/",N3647))</f>
        <v>musical</v>
      </c>
      <c r="S3647" s="10">
        <f>(((J3647/60)/60)/24)+DATE(1970,1,1)</f>
        <v>42665.970347222217</v>
      </c>
      <c r="T3647" s="10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>
        <f>E3648/L3648</f>
        <v>60.125</v>
      </c>
      <c r="Q3648" t="str">
        <f>LEFT(N3648,FIND("/",N3648)-1)</f>
        <v>theater</v>
      </c>
      <c r="R3648" t="str">
        <f>RIGHT(N3648,LEN(N3648)-FIND("/",N3648))</f>
        <v>musical</v>
      </c>
      <c r="S3648" s="10">
        <f>(((J3648/60)/60)/24)+DATE(1970,1,1)</f>
        <v>42140.421319444446</v>
      </c>
      <c r="T3648" s="10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>
        <f>E3649/L3649</f>
        <v>15</v>
      </c>
      <c r="Q3649" t="str">
        <f>LEFT(N3649,FIND("/",N3649)-1)</f>
        <v>theater</v>
      </c>
      <c r="R3649" t="str">
        <f>RIGHT(N3649,LEN(N3649)-FIND("/",N3649))</f>
        <v>musical</v>
      </c>
      <c r="S3649" s="10">
        <f>(((J3649/60)/60)/24)+DATE(1970,1,1)</f>
        <v>42598.749155092592</v>
      </c>
      <c r="T3649" s="10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>
        <f>E3650/L3650</f>
        <v>550.04109589041093</v>
      </c>
      <c r="Q3650" t="str">
        <f>LEFT(N3650,FIND("/",N3650)-1)</f>
        <v>theater</v>
      </c>
      <c r="R3650" t="str">
        <f>RIGHT(N3650,LEN(N3650)-FIND("/",N3650))</f>
        <v>plays</v>
      </c>
      <c r="S3650" s="10">
        <f>(((J3650/60)/60)/24)+DATE(1970,1,1)</f>
        <v>41887.292187500003</v>
      </c>
      <c r="T3650" s="10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>
        <f>E3651/L3651</f>
        <v>97.5</v>
      </c>
      <c r="Q3651" t="str">
        <f>LEFT(N3651,FIND("/",N3651)-1)</f>
        <v>theater</v>
      </c>
      <c r="R3651" t="str">
        <f>RIGHT(N3651,LEN(N3651)-FIND("/",N3651))</f>
        <v>plays</v>
      </c>
      <c r="S3651" s="10">
        <f>(((J3651/60)/60)/24)+DATE(1970,1,1)</f>
        <v>41780.712893518517</v>
      </c>
      <c r="T3651" s="10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>
        <f>E3652/L3652</f>
        <v>29.411764705882351</v>
      </c>
      <c r="Q3652" t="str">
        <f>LEFT(N3652,FIND("/",N3652)-1)</f>
        <v>theater</v>
      </c>
      <c r="R3652" t="str">
        <f>RIGHT(N3652,LEN(N3652)-FIND("/",N3652))</f>
        <v>plays</v>
      </c>
      <c r="S3652" s="10">
        <f>(((J3652/60)/60)/24)+DATE(1970,1,1)</f>
        <v>42381.478981481487</v>
      </c>
      <c r="T3652" s="10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>
        <f>E3653/L3653</f>
        <v>57.777777777777779</v>
      </c>
      <c r="Q3653" t="str">
        <f>LEFT(N3653,FIND("/",N3653)-1)</f>
        <v>theater</v>
      </c>
      <c r="R3653" t="str">
        <f>RIGHT(N3653,LEN(N3653)-FIND("/",N3653))</f>
        <v>plays</v>
      </c>
      <c r="S3653" s="10">
        <f>(((J3653/60)/60)/24)+DATE(1970,1,1)</f>
        <v>41828.646319444444</v>
      </c>
      <c r="T3653" s="10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>
        <f>E3654/L3654</f>
        <v>44.235294117647058</v>
      </c>
      <c r="Q3654" t="str">
        <f>LEFT(N3654,FIND("/",N3654)-1)</f>
        <v>theater</v>
      </c>
      <c r="R3654" t="str">
        <f>RIGHT(N3654,LEN(N3654)-FIND("/",N3654))</f>
        <v>plays</v>
      </c>
      <c r="S3654" s="10">
        <f>(((J3654/60)/60)/24)+DATE(1970,1,1)</f>
        <v>42596.644699074073</v>
      </c>
      <c r="T3654" s="10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>
        <f>E3655/L3655</f>
        <v>60.909090909090907</v>
      </c>
      <c r="Q3655" t="str">
        <f>LEFT(N3655,FIND("/",N3655)-1)</f>
        <v>theater</v>
      </c>
      <c r="R3655" t="str">
        <f>RIGHT(N3655,LEN(N3655)-FIND("/",N3655))</f>
        <v>plays</v>
      </c>
      <c r="S3655" s="10">
        <f>(((J3655/60)/60)/24)+DATE(1970,1,1)</f>
        <v>42191.363506944443</v>
      </c>
      <c r="T3655" s="10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>
        <f>E3656/L3656</f>
        <v>68.84210526315789</v>
      </c>
      <c r="Q3656" t="str">
        <f>LEFT(N3656,FIND("/",N3656)-1)</f>
        <v>theater</v>
      </c>
      <c r="R3656" t="str">
        <f>RIGHT(N3656,LEN(N3656)-FIND("/",N3656))</f>
        <v>plays</v>
      </c>
      <c r="S3656" s="10">
        <f>(((J3656/60)/60)/24)+DATE(1970,1,1)</f>
        <v>42440.416504629626</v>
      </c>
      <c r="T3656" s="10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>
        <f>E3657/L3657</f>
        <v>73.582278481012665</v>
      </c>
      <c r="Q3657" t="str">
        <f>LEFT(N3657,FIND("/",N3657)-1)</f>
        <v>theater</v>
      </c>
      <c r="R3657" t="str">
        <f>RIGHT(N3657,LEN(N3657)-FIND("/",N3657))</f>
        <v>plays</v>
      </c>
      <c r="S3657" s="10">
        <f>(((J3657/60)/60)/24)+DATE(1970,1,1)</f>
        <v>42173.803217592591</v>
      </c>
      <c r="T3657" s="10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>
        <f>E3658/L3658</f>
        <v>115.02173913043478</v>
      </c>
      <c r="Q3658" t="str">
        <f>LEFT(N3658,FIND("/",N3658)-1)</f>
        <v>theater</v>
      </c>
      <c r="R3658" t="str">
        <f>RIGHT(N3658,LEN(N3658)-FIND("/",N3658))</f>
        <v>plays</v>
      </c>
      <c r="S3658" s="10">
        <f>(((J3658/60)/60)/24)+DATE(1970,1,1)</f>
        <v>42737.910138888896</v>
      </c>
      <c r="T3658" s="10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>
        <f>E3659/L3659</f>
        <v>110.75</v>
      </c>
      <c r="Q3659" t="str">
        <f>LEFT(N3659,FIND("/",N3659)-1)</f>
        <v>theater</v>
      </c>
      <c r="R3659" t="str">
        <f>RIGHT(N3659,LEN(N3659)-FIND("/",N3659))</f>
        <v>plays</v>
      </c>
      <c r="S3659" s="10">
        <f>(((J3659/60)/60)/24)+DATE(1970,1,1)</f>
        <v>42499.629849537043</v>
      </c>
      <c r="T3659" s="10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>
        <f>E3660/L3660</f>
        <v>75.5</v>
      </c>
      <c r="Q3660" t="str">
        <f>LEFT(N3660,FIND("/",N3660)-1)</f>
        <v>theater</v>
      </c>
      <c r="R3660" t="str">
        <f>RIGHT(N3660,LEN(N3660)-FIND("/",N3660))</f>
        <v>plays</v>
      </c>
      <c r="S3660" s="10">
        <f>(((J3660/60)/60)/24)+DATE(1970,1,1)</f>
        <v>41775.858564814815</v>
      </c>
      <c r="T3660" s="10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>
        <f>E3661/L3661</f>
        <v>235.46153846153845</v>
      </c>
      <c r="Q3661" t="str">
        <f>LEFT(N3661,FIND("/",N3661)-1)</f>
        <v>theater</v>
      </c>
      <c r="R3661" t="str">
        <f>RIGHT(N3661,LEN(N3661)-FIND("/",N3661))</f>
        <v>plays</v>
      </c>
      <c r="S3661" s="10">
        <f>(((J3661/60)/60)/24)+DATE(1970,1,1)</f>
        <v>42055.277199074073</v>
      </c>
      <c r="T3661" s="10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>
        <f>E3662/L3662</f>
        <v>11.363636363636363</v>
      </c>
      <c r="Q3662" t="str">
        <f>LEFT(N3662,FIND("/",N3662)-1)</f>
        <v>theater</v>
      </c>
      <c r="R3662" t="str">
        <f>RIGHT(N3662,LEN(N3662)-FIND("/",N3662))</f>
        <v>plays</v>
      </c>
      <c r="S3662" s="10">
        <f>(((J3662/60)/60)/24)+DATE(1970,1,1)</f>
        <v>41971.881076388891</v>
      </c>
      <c r="T3662" s="10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>
        <f>E3663/L3663</f>
        <v>92.5</v>
      </c>
      <c r="Q3663" t="str">
        <f>LEFT(N3663,FIND("/",N3663)-1)</f>
        <v>theater</v>
      </c>
      <c r="R3663" t="str">
        <f>RIGHT(N3663,LEN(N3663)-FIND("/",N3663))</f>
        <v>plays</v>
      </c>
      <c r="S3663" s="10">
        <f>(((J3663/60)/60)/24)+DATE(1970,1,1)</f>
        <v>42447.896666666667</v>
      </c>
      <c r="T3663" s="10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>
        <f>E3664/L3664</f>
        <v>202.85</v>
      </c>
      <c r="Q3664" t="str">
        <f>LEFT(N3664,FIND("/",N3664)-1)</f>
        <v>theater</v>
      </c>
      <c r="R3664" t="str">
        <f>RIGHT(N3664,LEN(N3664)-FIND("/",N3664))</f>
        <v>plays</v>
      </c>
      <c r="S3664" s="10">
        <f>(((J3664/60)/60)/24)+DATE(1970,1,1)</f>
        <v>42064.220069444447</v>
      </c>
      <c r="T3664" s="10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>
        <f>E3665/L3665</f>
        <v>26</v>
      </c>
      <c r="Q3665" t="str">
        <f>LEFT(N3665,FIND("/",N3665)-1)</f>
        <v>theater</v>
      </c>
      <c r="R3665" t="str">
        <f>RIGHT(N3665,LEN(N3665)-FIND("/",N3665))</f>
        <v>plays</v>
      </c>
      <c r="S3665" s="10">
        <f>(((J3665/60)/60)/24)+DATE(1970,1,1)</f>
        <v>42665.451736111107</v>
      </c>
      <c r="T3665" s="10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>
        <f>E3666/L3666</f>
        <v>46.05263157894737</v>
      </c>
      <c r="Q3666" t="str">
        <f>LEFT(N3666,FIND("/",N3666)-1)</f>
        <v>theater</v>
      </c>
      <c r="R3666" t="str">
        <f>RIGHT(N3666,LEN(N3666)-FIND("/",N3666))</f>
        <v>plays</v>
      </c>
      <c r="S3666" s="10">
        <f>(((J3666/60)/60)/24)+DATE(1970,1,1)</f>
        <v>42523.248715277776</v>
      </c>
      <c r="T3666" s="10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>
        <f>E3667/L3667</f>
        <v>51</v>
      </c>
      <c r="Q3667" t="str">
        <f>LEFT(N3667,FIND("/",N3667)-1)</f>
        <v>theater</v>
      </c>
      <c r="R3667" t="str">
        <f>RIGHT(N3667,LEN(N3667)-FIND("/",N3667))</f>
        <v>plays</v>
      </c>
      <c r="S3667" s="10">
        <f>(((J3667/60)/60)/24)+DATE(1970,1,1)</f>
        <v>42294.808124999996</v>
      </c>
      <c r="T3667" s="10">
        <f>(((I3667/60)/60)/24)+DATE(1970,1,1)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>
        <f>E3668/L3668</f>
        <v>31.578947368421051</v>
      </c>
      <c r="Q3668" t="str">
        <f>LEFT(N3668,FIND("/",N3668)-1)</f>
        <v>theater</v>
      </c>
      <c r="R3668" t="str">
        <f>RIGHT(N3668,LEN(N3668)-FIND("/",N3668))</f>
        <v>plays</v>
      </c>
      <c r="S3668" s="10">
        <f>(((J3668/60)/60)/24)+DATE(1970,1,1)</f>
        <v>41822.90488425926</v>
      </c>
      <c r="T3668" s="10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>
        <f>E3669/L3669</f>
        <v>53.363965517241382</v>
      </c>
      <c r="Q3669" t="str">
        <f>LEFT(N3669,FIND("/",N3669)-1)</f>
        <v>theater</v>
      </c>
      <c r="R3669" t="str">
        <f>RIGHT(N3669,LEN(N3669)-FIND("/",N3669))</f>
        <v>plays</v>
      </c>
      <c r="S3669" s="10">
        <f>(((J3669/60)/60)/24)+DATE(1970,1,1)</f>
        <v>42173.970127314817</v>
      </c>
      <c r="T3669" s="10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>
        <f>E3670/L3670</f>
        <v>36.964285714285715</v>
      </c>
      <c r="Q3670" t="str">
        <f>LEFT(N3670,FIND("/",N3670)-1)</f>
        <v>theater</v>
      </c>
      <c r="R3670" t="str">
        <f>RIGHT(N3670,LEN(N3670)-FIND("/",N3670))</f>
        <v>plays</v>
      </c>
      <c r="S3670" s="10">
        <f>(((J3670/60)/60)/24)+DATE(1970,1,1)</f>
        <v>42185.556157407409</v>
      </c>
      <c r="T3670" s="10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>
        <f>E3671/L3671</f>
        <v>81.294117647058826</v>
      </c>
      <c r="Q3671" t="str">
        <f>LEFT(N3671,FIND("/",N3671)-1)</f>
        <v>theater</v>
      </c>
      <c r="R3671" t="str">
        <f>RIGHT(N3671,LEN(N3671)-FIND("/",N3671))</f>
        <v>plays</v>
      </c>
      <c r="S3671" s="10">
        <f>(((J3671/60)/60)/24)+DATE(1970,1,1)</f>
        <v>42136.675196759257</v>
      </c>
      <c r="T3671" s="10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>
        <f>E3672/L3672</f>
        <v>20.083333333333332</v>
      </c>
      <c r="Q3672" t="str">
        <f>LEFT(N3672,FIND("/",N3672)-1)</f>
        <v>theater</v>
      </c>
      <c r="R3672" t="str">
        <f>RIGHT(N3672,LEN(N3672)-FIND("/",N3672))</f>
        <v>plays</v>
      </c>
      <c r="S3672" s="10">
        <f>(((J3672/60)/60)/24)+DATE(1970,1,1)</f>
        <v>42142.514016203699</v>
      </c>
      <c r="T3672" s="10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>
        <f>E3673/L3673</f>
        <v>88.25</v>
      </c>
      <c r="Q3673" t="str">
        <f>LEFT(N3673,FIND("/",N3673)-1)</f>
        <v>theater</v>
      </c>
      <c r="R3673" t="str">
        <f>RIGHT(N3673,LEN(N3673)-FIND("/",N3673))</f>
        <v>plays</v>
      </c>
      <c r="S3673" s="10">
        <f>(((J3673/60)/60)/24)+DATE(1970,1,1)</f>
        <v>41820.62809027778</v>
      </c>
      <c r="T3673" s="10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>
        <f>E3674/L3674</f>
        <v>53.438596491228068</v>
      </c>
      <c r="Q3674" t="str">
        <f>LEFT(N3674,FIND("/",N3674)-1)</f>
        <v>theater</v>
      </c>
      <c r="R3674" t="str">
        <f>RIGHT(N3674,LEN(N3674)-FIND("/",N3674))</f>
        <v>plays</v>
      </c>
      <c r="S3674" s="10">
        <f>(((J3674/60)/60)/24)+DATE(1970,1,1)</f>
        <v>41878.946574074071</v>
      </c>
      <c r="T3674" s="10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>
        <f>E3675/L3675</f>
        <v>39.868421052631582</v>
      </c>
      <c r="Q3675" t="str">
        <f>LEFT(N3675,FIND("/",N3675)-1)</f>
        <v>theater</v>
      </c>
      <c r="R3675" t="str">
        <f>RIGHT(N3675,LEN(N3675)-FIND("/",N3675))</f>
        <v>plays</v>
      </c>
      <c r="S3675" s="10">
        <f>(((J3675/60)/60)/24)+DATE(1970,1,1)</f>
        <v>41914.295104166667</v>
      </c>
      <c r="T3675" s="10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>
        <f>E3676/L3676</f>
        <v>145.16129032258064</v>
      </c>
      <c r="Q3676" t="str">
        <f>LEFT(N3676,FIND("/",N3676)-1)</f>
        <v>theater</v>
      </c>
      <c r="R3676" t="str">
        <f>RIGHT(N3676,LEN(N3676)-FIND("/",N3676))</f>
        <v>plays</v>
      </c>
      <c r="S3676" s="10">
        <f>(((J3676/60)/60)/24)+DATE(1970,1,1)</f>
        <v>42556.873020833329</v>
      </c>
      <c r="T3676" s="10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>
        <f>E3677/L3677</f>
        <v>23.333333333333332</v>
      </c>
      <c r="Q3677" t="str">
        <f>LEFT(N3677,FIND("/",N3677)-1)</f>
        <v>theater</v>
      </c>
      <c r="R3677" t="str">
        <f>RIGHT(N3677,LEN(N3677)-FIND("/",N3677))</f>
        <v>plays</v>
      </c>
      <c r="S3677" s="10">
        <f>(((J3677/60)/60)/24)+DATE(1970,1,1)</f>
        <v>42493.597013888888</v>
      </c>
      <c r="T3677" s="10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>
        <f>E3678/L3678</f>
        <v>64.375</v>
      </c>
      <c r="Q3678" t="str">
        <f>LEFT(N3678,FIND("/",N3678)-1)</f>
        <v>theater</v>
      </c>
      <c r="R3678" t="str">
        <f>RIGHT(N3678,LEN(N3678)-FIND("/",N3678))</f>
        <v>plays</v>
      </c>
      <c r="S3678" s="10">
        <f>(((J3678/60)/60)/24)+DATE(1970,1,1)</f>
        <v>41876.815787037034</v>
      </c>
      <c r="T3678" s="10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>
        <f>E3679/L3679</f>
        <v>62.052763819095475</v>
      </c>
      <c r="Q3679" t="str">
        <f>LEFT(N3679,FIND("/",N3679)-1)</f>
        <v>theater</v>
      </c>
      <c r="R3679" t="str">
        <f>RIGHT(N3679,LEN(N3679)-FIND("/",N3679))</f>
        <v>plays</v>
      </c>
      <c r="S3679" s="10">
        <f>(((J3679/60)/60)/24)+DATE(1970,1,1)</f>
        <v>41802.574282407404</v>
      </c>
      <c r="T3679" s="10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>
        <f>E3680/L3680</f>
        <v>66.129032258064512</v>
      </c>
      <c r="Q3680" t="str">
        <f>LEFT(N3680,FIND("/",N3680)-1)</f>
        <v>theater</v>
      </c>
      <c r="R3680" t="str">
        <f>RIGHT(N3680,LEN(N3680)-FIND("/",N3680))</f>
        <v>plays</v>
      </c>
      <c r="S3680" s="10">
        <f>(((J3680/60)/60)/24)+DATE(1970,1,1)</f>
        <v>42120.531226851846</v>
      </c>
      <c r="T3680" s="10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>
        <f>E3681/L3681</f>
        <v>73.400000000000006</v>
      </c>
      <c r="Q3681" t="str">
        <f>LEFT(N3681,FIND("/",N3681)-1)</f>
        <v>theater</v>
      </c>
      <c r="R3681" t="str">
        <f>RIGHT(N3681,LEN(N3681)-FIND("/",N3681))</f>
        <v>plays</v>
      </c>
      <c r="S3681" s="10">
        <f>(((J3681/60)/60)/24)+DATE(1970,1,1)</f>
        <v>41786.761354166665</v>
      </c>
      <c r="T3681" s="10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>
        <f>E3682/L3682</f>
        <v>99.5</v>
      </c>
      <c r="Q3682" t="str">
        <f>LEFT(N3682,FIND("/",N3682)-1)</f>
        <v>theater</v>
      </c>
      <c r="R3682" t="str">
        <f>RIGHT(N3682,LEN(N3682)-FIND("/",N3682))</f>
        <v>plays</v>
      </c>
      <c r="S3682" s="10">
        <f>(((J3682/60)/60)/24)+DATE(1970,1,1)</f>
        <v>42627.454097222217</v>
      </c>
      <c r="T3682" s="10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>
        <f>E3683/L3683</f>
        <v>62.166666666666664</v>
      </c>
      <c r="Q3683" t="str">
        <f>LEFT(N3683,FIND("/",N3683)-1)</f>
        <v>theater</v>
      </c>
      <c r="R3683" t="str">
        <f>RIGHT(N3683,LEN(N3683)-FIND("/",N3683))</f>
        <v>plays</v>
      </c>
      <c r="S3683" s="10">
        <f>(((J3683/60)/60)/24)+DATE(1970,1,1)</f>
        <v>42374.651504629626</v>
      </c>
      <c r="T3683" s="10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>
        <f>E3684/L3684</f>
        <v>62.328358208955223</v>
      </c>
      <c r="Q3684" t="str">
        <f>LEFT(N3684,FIND("/",N3684)-1)</f>
        <v>theater</v>
      </c>
      <c r="R3684" t="str">
        <f>RIGHT(N3684,LEN(N3684)-FIND("/",N3684))</f>
        <v>plays</v>
      </c>
      <c r="S3684" s="10">
        <f>(((J3684/60)/60)/24)+DATE(1970,1,1)</f>
        <v>41772.685393518521</v>
      </c>
      <c r="T3684" s="10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>
        <f>E3685/L3685</f>
        <v>58.787878787878789</v>
      </c>
      <c r="Q3685" t="str">
        <f>LEFT(N3685,FIND("/",N3685)-1)</f>
        <v>theater</v>
      </c>
      <c r="R3685" t="str">
        <f>RIGHT(N3685,LEN(N3685)-FIND("/",N3685))</f>
        <v>plays</v>
      </c>
      <c r="S3685" s="10">
        <f>(((J3685/60)/60)/24)+DATE(1970,1,1)</f>
        <v>42633.116851851853</v>
      </c>
      <c r="T3685" s="10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>
        <f>E3686/L3686</f>
        <v>45.347826086956523</v>
      </c>
      <c r="Q3686" t="str">
        <f>LEFT(N3686,FIND("/",N3686)-1)</f>
        <v>theater</v>
      </c>
      <c r="R3686" t="str">
        <f>RIGHT(N3686,LEN(N3686)-FIND("/",N3686))</f>
        <v>plays</v>
      </c>
      <c r="S3686" s="10">
        <f>(((J3686/60)/60)/24)+DATE(1970,1,1)</f>
        <v>42219.180393518516</v>
      </c>
      <c r="T3686" s="10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>
        <f>E3687/L3687</f>
        <v>41.944444444444443</v>
      </c>
      <c r="Q3687" t="str">
        <f>LEFT(N3687,FIND("/",N3687)-1)</f>
        <v>theater</v>
      </c>
      <c r="R3687" t="str">
        <f>RIGHT(N3687,LEN(N3687)-FIND("/",N3687))</f>
        <v>plays</v>
      </c>
      <c r="S3687" s="10">
        <f>(((J3687/60)/60)/24)+DATE(1970,1,1)</f>
        <v>41753.593275462961</v>
      </c>
      <c r="T3687" s="10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>
        <f>E3688/L3688</f>
        <v>59.166666666666664</v>
      </c>
      <c r="Q3688" t="str">
        <f>LEFT(N3688,FIND("/",N3688)-1)</f>
        <v>theater</v>
      </c>
      <c r="R3688" t="str">
        <f>RIGHT(N3688,LEN(N3688)-FIND("/",N3688))</f>
        <v>plays</v>
      </c>
      <c r="S3688" s="10">
        <f>(((J3688/60)/60)/24)+DATE(1970,1,1)</f>
        <v>42230.662731481483</v>
      </c>
      <c r="T3688" s="10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>
        <f>E3689/L3689</f>
        <v>200.49</v>
      </c>
      <c r="Q3689" t="str">
        <f>LEFT(N3689,FIND("/",N3689)-1)</f>
        <v>theater</v>
      </c>
      <c r="R3689" t="str">
        <f>RIGHT(N3689,LEN(N3689)-FIND("/",N3689))</f>
        <v>plays</v>
      </c>
      <c r="S3689" s="10">
        <f>(((J3689/60)/60)/24)+DATE(1970,1,1)</f>
        <v>41787.218229166669</v>
      </c>
      <c r="T3689" s="10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>
        <f>E3690/L3690</f>
        <v>83.974358974358978</v>
      </c>
      <c r="Q3690" t="str">
        <f>LEFT(N3690,FIND("/",N3690)-1)</f>
        <v>theater</v>
      </c>
      <c r="R3690" t="str">
        <f>RIGHT(N3690,LEN(N3690)-FIND("/",N3690))</f>
        <v>plays</v>
      </c>
      <c r="S3690" s="10">
        <f>(((J3690/60)/60)/24)+DATE(1970,1,1)</f>
        <v>41829.787083333329</v>
      </c>
      <c r="T3690" s="10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>
        <f>E3691/L3691</f>
        <v>57.258064516129032</v>
      </c>
      <c r="Q3691" t="str">
        <f>LEFT(N3691,FIND("/",N3691)-1)</f>
        <v>theater</v>
      </c>
      <c r="R3691" t="str">
        <f>RIGHT(N3691,LEN(N3691)-FIND("/",N3691))</f>
        <v>plays</v>
      </c>
      <c r="S3691" s="10">
        <f>(((J3691/60)/60)/24)+DATE(1970,1,1)</f>
        <v>42147.826840277776</v>
      </c>
      <c r="T3691" s="10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>
        <f>E3692/L3692</f>
        <v>58.064516129032256</v>
      </c>
      <c r="Q3692" t="str">
        <f>LEFT(N3692,FIND("/",N3692)-1)</f>
        <v>theater</v>
      </c>
      <c r="R3692" t="str">
        <f>RIGHT(N3692,LEN(N3692)-FIND("/",N3692))</f>
        <v>plays</v>
      </c>
      <c r="S3692" s="10">
        <f>(((J3692/60)/60)/24)+DATE(1970,1,1)</f>
        <v>41940.598182870373</v>
      </c>
      <c r="T3692" s="10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>
        <f>E3693/L3693</f>
        <v>186.80291970802921</v>
      </c>
      <c r="Q3693" t="str">
        <f>LEFT(N3693,FIND("/",N3693)-1)</f>
        <v>theater</v>
      </c>
      <c r="R3693" t="str">
        <f>RIGHT(N3693,LEN(N3693)-FIND("/",N3693))</f>
        <v>plays</v>
      </c>
      <c r="S3693" s="10">
        <f>(((J3693/60)/60)/24)+DATE(1970,1,1)</f>
        <v>42020.700567129628</v>
      </c>
      <c r="T3693" s="10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>
        <f>E3694/L3694</f>
        <v>74.117647058823536</v>
      </c>
      <c r="Q3694" t="str">
        <f>LEFT(N3694,FIND("/",N3694)-1)</f>
        <v>theater</v>
      </c>
      <c r="R3694" t="str">
        <f>RIGHT(N3694,LEN(N3694)-FIND("/",N3694))</f>
        <v>plays</v>
      </c>
      <c r="S3694" s="10">
        <f>(((J3694/60)/60)/24)+DATE(1970,1,1)</f>
        <v>41891.96503472222</v>
      </c>
      <c r="T3694" s="10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>
        <f>E3695/L3695</f>
        <v>30.714285714285715</v>
      </c>
      <c r="Q3695" t="str">
        <f>LEFT(N3695,FIND("/",N3695)-1)</f>
        <v>theater</v>
      </c>
      <c r="R3695" t="str">
        <f>RIGHT(N3695,LEN(N3695)-FIND("/",N3695))</f>
        <v>plays</v>
      </c>
      <c r="S3695" s="10">
        <f>(((J3695/60)/60)/24)+DATE(1970,1,1)</f>
        <v>42309.191307870366</v>
      </c>
      <c r="T3695" s="10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>
        <f>E3696/L3696</f>
        <v>62.666666666666664</v>
      </c>
      <c r="Q3696" t="str">
        <f>LEFT(N3696,FIND("/",N3696)-1)</f>
        <v>theater</v>
      </c>
      <c r="R3696" t="str">
        <f>RIGHT(N3696,LEN(N3696)-FIND("/",N3696))</f>
        <v>plays</v>
      </c>
      <c r="S3696" s="10">
        <f>(((J3696/60)/60)/24)+DATE(1970,1,1)</f>
        <v>42490.133877314816</v>
      </c>
      <c r="T3696" s="10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>
        <f>E3697/L3697</f>
        <v>121.36363636363636</v>
      </c>
      <c r="Q3697" t="str">
        <f>LEFT(N3697,FIND("/",N3697)-1)</f>
        <v>theater</v>
      </c>
      <c r="R3697" t="str">
        <f>RIGHT(N3697,LEN(N3697)-FIND("/",N3697))</f>
        <v>plays</v>
      </c>
      <c r="S3697" s="10">
        <f>(((J3697/60)/60)/24)+DATE(1970,1,1)</f>
        <v>41995.870486111111</v>
      </c>
      <c r="T3697" s="10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>
        <f>E3698/L3698</f>
        <v>39.743589743589745</v>
      </c>
      <c r="Q3698" t="str">
        <f>LEFT(N3698,FIND("/",N3698)-1)</f>
        <v>theater</v>
      </c>
      <c r="R3698" t="str">
        <f>RIGHT(N3698,LEN(N3698)-FIND("/",N3698))</f>
        <v>plays</v>
      </c>
      <c r="S3698" s="10">
        <f>(((J3698/60)/60)/24)+DATE(1970,1,1)</f>
        <v>41988.617083333331</v>
      </c>
      <c r="T3698" s="10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>
        <f>E3699/L3699</f>
        <v>72</v>
      </c>
      <c r="Q3699" t="str">
        <f>LEFT(N3699,FIND("/",N3699)-1)</f>
        <v>theater</v>
      </c>
      <c r="R3699" t="str">
        <f>RIGHT(N3699,LEN(N3699)-FIND("/",N3699))</f>
        <v>plays</v>
      </c>
      <c r="S3699" s="10">
        <f>(((J3699/60)/60)/24)+DATE(1970,1,1)</f>
        <v>42479.465833333335</v>
      </c>
      <c r="T3699" s="10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>
        <f>E3700/L3700</f>
        <v>40.632352941176471</v>
      </c>
      <c r="Q3700" t="str">
        <f>LEFT(N3700,FIND("/",N3700)-1)</f>
        <v>theater</v>
      </c>
      <c r="R3700" t="str">
        <f>RIGHT(N3700,LEN(N3700)-FIND("/",N3700))</f>
        <v>plays</v>
      </c>
      <c r="S3700" s="10">
        <f>(((J3700/60)/60)/24)+DATE(1970,1,1)</f>
        <v>42401.806562500002</v>
      </c>
      <c r="T3700" s="10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>
        <f>E3701/L3701</f>
        <v>63</v>
      </c>
      <c r="Q3701" t="str">
        <f>LEFT(N3701,FIND("/",N3701)-1)</f>
        <v>theater</v>
      </c>
      <c r="R3701" t="str">
        <f>RIGHT(N3701,LEN(N3701)-FIND("/",N3701))</f>
        <v>plays</v>
      </c>
      <c r="S3701" s="10">
        <f>(((J3701/60)/60)/24)+DATE(1970,1,1)</f>
        <v>41897.602037037039</v>
      </c>
      <c r="T3701" s="10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>
        <f>E3702/L3702</f>
        <v>33.666666666666664</v>
      </c>
      <c r="Q3702" t="str">
        <f>LEFT(N3702,FIND("/",N3702)-1)</f>
        <v>theater</v>
      </c>
      <c r="R3702" t="str">
        <f>RIGHT(N3702,LEN(N3702)-FIND("/",N3702))</f>
        <v>plays</v>
      </c>
      <c r="S3702" s="10">
        <f>(((J3702/60)/60)/24)+DATE(1970,1,1)</f>
        <v>41882.585648148146</v>
      </c>
      <c r="T3702" s="10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>
        <f>E3703/L3703</f>
        <v>38.589743589743591</v>
      </c>
      <c r="Q3703" t="str">
        <f>LEFT(N3703,FIND("/",N3703)-1)</f>
        <v>theater</v>
      </c>
      <c r="R3703" t="str">
        <f>RIGHT(N3703,LEN(N3703)-FIND("/",N3703))</f>
        <v>plays</v>
      </c>
      <c r="S3703" s="10">
        <f>(((J3703/60)/60)/24)+DATE(1970,1,1)</f>
        <v>42129.541585648149</v>
      </c>
      <c r="T3703" s="10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>
        <f>E3704/L3704</f>
        <v>155.95238095238096</v>
      </c>
      <c r="Q3704" t="str">
        <f>LEFT(N3704,FIND("/",N3704)-1)</f>
        <v>theater</v>
      </c>
      <c r="R3704" t="str">
        <f>RIGHT(N3704,LEN(N3704)-FIND("/",N3704))</f>
        <v>plays</v>
      </c>
      <c r="S3704" s="10">
        <f>(((J3704/60)/60)/24)+DATE(1970,1,1)</f>
        <v>42524.53800925926</v>
      </c>
      <c r="T3704" s="10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>
        <f>E3705/L3705</f>
        <v>43.2</v>
      </c>
      <c r="Q3705" t="str">
        <f>LEFT(N3705,FIND("/",N3705)-1)</f>
        <v>theater</v>
      </c>
      <c r="R3705" t="str">
        <f>RIGHT(N3705,LEN(N3705)-FIND("/",N3705))</f>
        <v>plays</v>
      </c>
      <c r="S3705" s="10">
        <f>(((J3705/60)/60)/24)+DATE(1970,1,1)</f>
        <v>42556.504490740743</v>
      </c>
      <c r="T3705" s="10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>
        <f>E3706/L3706</f>
        <v>15.148518518518518</v>
      </c>
      <c r="Q3706" t="str">
        <f>LEFT(N3706,FIND("/",N3706)-1)</f>
        <v>theater</v>
      </c>
      <c r="R3706" t="str">
        <f>RIGHT(N3706,LEN(N3706)-FIND("/",N3706))</f>
        <v>plays</v>
      </c>
      <c r="S3706" s="10">
        <f>(((J3706/60)/60)/24)+DATE(1970,1,1)</f>
        <v>42461.689745370371</v>
      </c>
      <c r="T3706" s="10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>
        <f>E3707/L3707</f>
        <v>83.571428571428569</v>
      </c>
      <c r="Q3707" t="str">
        <f>LEFT(N3707,FIND("/",N3707)-1)</f>
        <v>theater</v>
      </c>
      <c r="R3707" t="str">
        <f>RIGHT(N3707,LEN(N3707)-FIND("/",N3707))</f>
        <v>plays</v>
      </c>
      <c r="S3707" s="10">
        <f>(((J3707/60)/60)/24)+DATE(1970,1,1)</f>
        <v>41792.542986111112</v>
      </c>
      <c r="T3707" s="10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>
        <f>E3708/L3708</f>
        <v>140</v>
      </c>
      <c r="Q3708" t="str">
        <f>LEFT(N3708,FIND("/",N3708)-1)</f>
        <v>theater</v>
      </c>
      <c r="R3708" t="str">
        <f>RIGHT(N3708,LEN(N3708)-FIND("/",N3708))</f>
        <v>plays</v>
      </c>
      <c r="S3708" s="10">
        <f>(((J3708/60)/60)/24)+DATE(1970,1,1)</f>
        <v>41879.913761574076</v>
      </c>
      <c r="T3708" s="10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>
        <f>E3709/L3709</f>
        <v>80.869565217391298</v>
      </c>
      <c r="Q3709" t="str">
        <f>LEFT(N3709,FIND("/",N3709)-1)</f>
        <v>theater</v>
      </c>
      <c r="R3709" t="str">
        <f>RIGHT(N3709,LEN(N3709)-FIND("/",N3709))</f>
        <v>plays</v>
      </c>
      <c r="S3709" s="10">
        <f>(((J3709/60)/60)/24)+DATE(1970,1,1)</f>
        <v>42552.048356481479</v>
      </c>
      <c r="T3709" s="10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>
        <f>E3710/L3710</f>
        <v>53.846153846153847</v>
      </c>
      <c r="Q3710" t="str">
        <f>LEFT(N3710,FIND("/",N3710)-1)</f>
        <v>theater</v>
      </c>
      <c r="R3710" t="str">
        <f>RIGHT(N3710,LEN(N3710)-FIND("/",N3710))</f>
        <v>plays</v>
      </c>
      <c r="S3710" s="10">
        <f>(((J3710/60)/60)/24)+DATE(1970,1,1)</f>
        <v>41810.142199074071</v>
      </c>
      <c r="T3710" s="10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>
        <f>E3711/L3711</f>
        <v>30.928571428571427</v>
      </c>
      <c r="Q3711" t="str">
        <f>LEFT(N3711,FIND("/",N3711)-1)</f>
        <v>theater</v>
      </c>
      <c r="R3711" t="str">
        <f>RIGHT(N3711,LEN(N3711)-FIND("/",N3711))</f>
        <v>plays</v>
      </c>
      <c r="S3711" s="10">
        <f>(((J3711/60)/60)/24)+DATE(1970,1,1)</f>
        <v>41785.707708333335</v>
      </c>
      <c r="T3711" s="10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>
        <f>E3712/L3712</f>
        <v>67.962962962962962</v>
      </c>
      <c r="Q3712" t="str">
        <f>LEFT(N3712,FIND("/",N3712)-1)</f>
        <v>theater</v>
      </c>
      <c r="R3712" t="str">
        <f>RIGHT(N3712,LEN(N3712)-FIND("/",N3712))</f>
        <v>plays</v>
      </c>
      <c r="S3712" s="10">
        <f>(((J3712/60)/60)/24)+DATE(1970,1,1)</f>
        <v>42072.576249999998</v>
      </c>
      <c r="T3712" s="10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>
        <f>E3713/L3713</f>
        <v>27.142857142857142</v>
      </c>
      <c r="Q3713" t="str">
        <f>LEFT(N3713,FIND("/",N3713)-1)</f>
        <v>theater</v>
      </c>
      <c r="R3713" t="str">
        <f>RIGHT(N3713,LEN(N3713)-FIND("/",N3713))</f>
        <v>plays</v>
      </c>
      <c r="S3713" s="10">
        <f>(((J3713/60)/60)/24)+DATE(1970,1,1)</f>
        <v>41779.724224537036</v>
      </c>
      <c r="T3713" s="10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>
        <f>E3714/L3714</f>
        <v>110.86538461538461</v>
      </c>
      <c r="Q3714" t="str">
        <f>LEFT(N3714,FIND("/",N3714)-1)</f>
        <v>theater</v>
      </c>
      <c r="R3714" t="str">
        <f>RIGHT(N3714,LEN(N3714)-FIND("/",N3714))</f>
        <v>plays</v>
      </c>
      <c r="S3714" s="10">
        <f>(((J3714/60)/60)/24)+DATE(1970,1,1)</f>
        <v>42134.172071759262</v>
      </c>
      <c r="T3714" s="10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>
        <f>E3715/L3715</f>
        <v>106.84210526315789</v>
      </c>
      <c r="Q3715" t="str">
        <f>LEFT(N3715,FIND("/",N3715)-1)</f>
        <v>theater</v>
      </c>
      <c r="R3715" t="str">
        <f>RIGHT(N3715,LEN(N3715)-FIND("/",N3715))</f>
        <v>plays</v>
      </c>
      <c r="S3715" s="10">
        <f>(((J3715/60)/60)/24)+DATE(1970,1,1)</f>
        <v>42505.738032407404</v>
      </c>
      <c r="T3715" s="10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>
        <f>E3716/L3716</f>
        <v>105.51546391752578</v>
      </c>
      <c r="Q3716" t="str">
        <f>LEFT(N3716,FIND("/",N3716)-1)</f>
        <v>theater</v>
      </c>
      <c r="R3716" t="str">
        <f>RIGHT(N3716,LEN(N3716)-FIND("/",N3716))</f>
        <v>plays</v>
      </c>
      <c r="S3716" s="10">
        <f>(((J3716/60)/60)/24)+DATE(1970,1,1)</f>
        <v>42118.556331018524</v>
      </c>
      <c r="T3716" s="10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>
        <f>E3717/L3717</f>
        <v>132.96296296296296</v>
      </c>
      <c r="Q3717" t="str">
        <f>LEFT(N3717,FIND("/",N3717)-1)</f>
        <v>theater</v>
      </c>
      <c r="R3717" t="str">
        <f>RIGHT(N3717,LEN(N3717)-FIND("/",N3717))</f>
        <v>plays</v>
      </c>
      <c r="S3717" s="10">
        <f>(((J3717/60)/60)/24)+DATE(1970,1,1)</f>
        <v>42036.995590277773</v>
      </c>
      <c r="T3717" s="10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>
        <f>E3718/L3718</f>
        <v>51.916666666666664</v>
      </c>
      <c r="Q3718" t="str">
        <f>LEFT(N3718,FIND("/",N3718)-1)</f>
        <v>theater</v>
      </c>
      <c r="R3718" t="str">
        <f>RIGHT(N3718,LEN(N3718)-FIND("/",N3718))</f>
        <v>plays</v>
      </c>
      <c r="S3718" s="10">
        <f>(((J3718/60)/60)/24)+DATE(1970,1,1)</f>
        <v>42360.887835648144</v>
      </c>
      <c r="T3718" s="10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>
        <f>E3719/L3719</f>
        <v>310</v>
      </c>
      <c r="Q3719" t="str">
        <f>LEFT(N3719,FIND("/",N3719)-1)</f>
        <v>theater</v>
      </c>
      <c r="R3719" t="str">
        <f>RIGHT(N3719,LEN(N3719)-FIND("/",N3719))</f>
        <v>plays</v>
      </c>
      <c r="S3719" s="10">
        <f>(((J3719/60)/60)/24)+DATE(1970,1,1)</f>
        <v>42102.866307870368</v>
      </c>
      <c r="T3719" s="10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>
        <f>E3720/L3720</f>
        <v>26.021739130434781</v>
      </c>
      <c r="Q3720" t="str">
        <f>LEFT(N3720,FIND("/",N3720)-1)</f>
        <v>theater</v>
      </c>
      <c r="R3720" t="str">
        <f>RIGHT(N3720,LEN(N3720)-FIND("/",N3720))</f>
        <v>plays</v>
      </c>
      <c r="S3720" s="10">
        <f>(((J3720/60)/60)/24)+DATE(1970,1,1)</f>
        <v>42032.716145833328</v>
      </c>
      <c r="T3720" s="10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>
        <f>E3721/L3721</f>
        <v>105</v>
      </c>
      <c r="Q3721" t="str">
        <f>LEFT(N3721,FIND("/",N3721)-1)</f>
        <v>theater</v>
      </c>
      <c r="R3721" t="str">
        <f>RIGHT(N3721,LEN(N3721)-FIND("/",N3721))</f>
        <v>plays</v>
      </c>
      <c r="S3721" s="10">
        <f>(((J3721/60)/60)/24)+DATE(1970,1,1)</f>
        <v>42147.729930555557</v>
      </c>
      <c r="T3721" s="10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>
        <f>E3722/L3722</f>
        <v>86.224999999999994</v>
      </c>
      <c r="Q3722" t="str">
        <f>LEFT(N3722,FIND("/",N3722)-1)</f>
        <v>theater</v>
      </c>
      <c r="R3722" t="str">
        <f>RIGHT(N3722,LEN(N3722)-FIND("/",N3722))</f>
        <v>plays</v>
      </c>
      <c r="S3722" s="10">
        <f>(((J3722/60)/60)/24)+DATE(1970,1,1)</f>
        <v>42165.993125000001</v>
      </c>
      <c r="T3722" s="10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>
        <f>E3723/L3723</f>
        <v>114.54545454545455</v>
      </c>
      <c r="Q3723" t="str">
        <f>LEFT(N3723,FIND("/",N3723)-1)</f>
        <v>theater</v>
      </c>
      <c r="R3723" t="str">
        <f>RIGHT(N3723,LEN(N3723)-FIND("/",N3723))</f>
        <v>plays</v>
      </c>
      <c r="S3723" s="10">
        <f>(((J3723/60)/60)/24)+DATE(1970,1,1)</f>
        <v>41927.936157407406</v>
      </c>
      <c r="T3723" s="10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>
        <f>E3724/L3724</f>
        <v>47.657142857142858</v>
      </c>
      <c r="Q3724" t="str">
        <f>LEFT(N3724,FIND("/",N3724)-1)</f>
        <v>theater</v>
      </c>
      <c r="R3724" t="str">
        <f>RIGHT(N3724,LEN(N3724)-FIND("/",N3724))</f>
        <v>plays</v>
      </c>
      <c r="S3724" s="10">
        <f>(((J3724/60)/60)/24)+DATE(1970,1,1)</f>
        <v>42381.671840277777</v>
      </c>
      <c r="T3724" s="10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>
        <f>E3725/L3725</f>
        <v>72.888888888888886</v>
      </c>
      <c r="Q3725" t="str">
        <f>LEFT(N3725,FIND("/",N3725)-1)</f>
        <v>theater</v>
      </c>
      <c r="R3725" t="str">
        <f>RIGHT(N3725,LEN(N3725)-FIND("/",N3725))</f>
        <v>plays</v>
      </c>
      <c r="S3725" s="10">
        <f>(((J3725/60)/60)/24)+DATE(1970,1,1)</f>
        <v>41943.753032407411</v>
      </c>
      <c r="T3725" s="10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>
        <f>E3726/L3726</f>
        <v>49.545505617977533</v>
      </c>
      <c r="Q3726" t="str">
        <f>LEFT(N3726,FIND("/",N3726)-1)</f>
        <v>theater</v>
      </c>
      <c r="R3726" t="str">
        <f>RIGHT(N3726,LEN(N3726)-FIND("/",N3726))</f>
        <v>plays</v>
      </c>
      <c r="S3726" s="10">
        <f>(((J3726/60)/60)/24)+DATE(1970,1,1)</f>
        <v>42465.491435185191</v>
      </c>
      <c r="T3726" s="10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>
        <f>E3727/L3727</f>
        <v>25.4</v>
      </c>
      <c r="Q3727" t="str">
        <f>LEFT(N3727,FIND("/",N3727)-1)</f>
        <v>theater</v>
      </c>
      <c r="R3727" t="str">
        <f>RIGHT(N3727,LEN(N3727)-FIND("/",N3727))</f>
        <v>plays</v>
      </c>
      <c r="S3727" s="10">
        <f>(((J3727/60)/60)/24)+DATE(1970,1,1)</f>
        <v>42401.945219907408</v>
      </c>
      <c r="T3727" s="10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>
        <f>E3728/L3728</f>
        <v>62.586956521739133</v>
      </c>
      <c r="Q3728" t="str">
        <f>LEFT(N3728,FIND("/",N3728)-1)</f>
        <v>theater</v>
      </c>
      <c r="R3728" t="str">
        <f>RIGHT(N3728,LEN(N3728)-FIND("/",N3728))</f>
        <v>plays</v>
      </c>
      <c r="S3728" s="10">
        <f>(((J3728/60)/60)/24)+DATE(1970,1,1)</f>
        <v>42462.140868055561</v>
      </c>
      <c r="T3728" s="10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>
        <f>E3729/L3729</f>
        <v>61.060606060606062</v>
      </c>
      <c r="Q3729" t="str">
        <f>LEFT(N3729,FIND("/",N3729)-1)</f>
        <v>theater</v>
      </c>
      <c r="R3729" t="str">
        <f>RIGHT(N3729,LEN(N3729)-FIND("/",N3729))</f>
        <v>plays</v>
      </c>
      <c r="S3729" s="10">
        <f>(((J3729/60)/60)/24)+DATE(1970,1,1)</f>
        <v>42632.348310185189</v>
      </c>
      <c r="T3729" s="10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>
        <f>E3730/L3730</f>
        <v>60.064516129032256</v>
      </c>
      <c r="Q3730" t="str">
        <f>LEFT(N3730,FIND("/",N3730)-1)</f>
        <v>theater</v>
      </c>
      <c r="R3730" t="str">
        <f>RIGHT(N3730,LEN(N3730)-FIND("/",N3730))</f>
        <v>plays</v>
      </c>
      <c r="S3730" s="10">
        <f>(((J3730/60)/60)/24)+DATE(1970,1,1)</f>
        <v>42205.171018518522</v>
      </c>
      <c r="T3730" s="10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>
        <f>E3731/L3731</f>
        <v>72.400000000000006</v>
      </c>
      <c r="Q3731" t="str">
        <f>LEFT(N3731,FIND("/",N3731)-1)</f>
        <v>theater</v>
      </c>
      <c r="R3731" t="str">
        <f>RIGHT(N3731,LEN(N3731)-FIND("/",N3731))</f>
        <v>plays</v>
      </c>
      <c r="S3731" s="10">
        <f>(((J3731/60)/60)/24)+DATE(1970,1,1)</f>
        <v>42041.205000000002</v>
      </c>
      <c r="T3731" s="10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>
        <f>E3732/L3732</f>
        <v>100</v>
      </c>
      <c r="Q3732" t="str">
        <f>LEFT(N3732,FIND("/",N3732)-1)</f>
        <v>theater</v>
      </c>
      <c r="R3732" t="str">
        <f>RIGHT(N3732,LEN(N3732)-FIND("/",N3732))</f>
        <v>plays</v>
      </c>
      <c r="S3732" s="10">
        <f>(((J3732/60)/60)/24)+DATE(1970,1,1)</f>
        <v>42203.677766203706</v>
      </c>
      <c r="T3732" s="10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>
        <f>E3733/L3733</f>
        <v>51.666666666666664</v>
      </c>
      <c r="Q3733" t="str">
        <f>LEFT(N3733,FIND("/",N3733)-1)</f>
        <v>theater</v>
      </c>
      <c r="R3733" t="str">
        <f>RIGHT(N3733,LEN(N3733)-FIND("/",N3733))</f>
        <v>plays</v>
      </c>
      <c r="S3733" s="10">
        <f>(((J3733/60)/60)/24)+DATE(1970,1,1)</f>
        <v>41983.752847222218</v>
      </c>
      <c r="T3733" s="10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>
        <f>E3734/L3734</f>
        <v>32.75</v>
      </c>
      <c r="Q3734" t="str">
        <f>LEFT(N3734,FIND("/",N3734)-1)</f>
        <v>theater</v>
      </c>
      <c r="R3734" t="str">
        <f>RIGHT(N3734,LEN(N3734)-FIND("/",N3734))</f>
        <v>plays</v>
      </c>
      <c r="S3734" s="10">
        <f>(((J3734/60)/60)/24)+DATE(1970,1,1)</f>
        <v>41968.677465277782</v>
      </c>
      <c r="T3734" s="10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t="e">
        <f>E3735/L3735</f>
        <v>#DIV/0!</v>
      </c>
      <c r="Q3735" t="str">
        <f>LEFT(N3735,FIND("/",N3735)-1)</f>
        <v>theater</v>
      </c>
      <c r="R3735" t="str">
        <f>RIGHT(N3735,LEN(N3735)-FIND("/",N3735))</f>
        <v>plays</v>
      </c>
      <c r="S3735" s="10">
        <f>(((J3735/60)/60)/24)+DATE(1970,1,1)</f>
        <v>42103.024398148147</v>
      </c>
      <c r="T3735" s="10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>
        <f>E3736/L3736</f>
        <v>61</v>
      </c>
      <c r="Q3736" t="str">
        <f>LEFT(N3736,FIND("/",N3736)-1)</f>
        <v>theater</v>
      </c>
      <c r="R3736" t="str">
        <f>RIGHT(N3736,LEN(N3736)-FIND("/",N3736))</f>
        <v>plays</v>
      </c>
      <c r="S3736" s="10">
        <f>(((J3736/60)/60)/24)+DATE(1970,1,1)</f>
        <v>42089.901574074072</v>
      </c>
      <c r="T3736" s="10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>
        <f>E3737/L3737</f>
        <v>10</v>
      </c>
      <c r="Q3737" t="str">
        <f>LEFT(N3737,FIND("/",N3737)-1)</f>
        <v>theater</v>
      </c>
      <c r="R3737" t="str">
        <f>RIGHT(N3737,LEN(N3737)-FIND("/",N3737))</f>
        <v>plays</v>
      </c>
      <c r="S3737" s="10">
        <f>(((J3737/60)/60)/24)+DATE(1970,1,1)</f>
        <v>42122.693159722221</v>
      </c>
      <c r="T3737" s="10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>
        <f>E3738/L3738</f>
        <v>10</v>
      </c>
      <c r="Q3738" t="str">
        <f>LEFT(N3738,FIND("/",N3738)-1)</f>
        <v>theater</v>
      </c>
      <c r="R3738" t="str">
        <f>RIGHT(N3738,LEN(N3738)-FIND("/",N3738))</f>
        <v>plays</v>
      </c>
      <c r="S3738" s="10">
        <f>(((J3738/60)/60)/24)+DATE(1970,1,1)</f>
        <v>42048.711724537032</v>
      </c>
      <c r="T3738" s="10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>
        <f>E3739/L3739</f>
        <v>37.5</v>
      </c>
      <c r="Q3739" t="str">
        <f>LEFT(N3739,FIND("/",N3739)-1)</f>
        <v>theater</v>
      </c>
      <c r="R3739" t="str">
        <f>RIGHT(N3739,LEN(N3739)-FIND("/",N3739))</f>
        <v>plays</v>
      </c>
      <c r="S3739" s="10">
        <f>(((J3739/60)/60)/24)+DATE(1970,1,1)</f>
        <v>42297.691006944442</v>
      </c>
      <c r="T3739" s="10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>
        <f>E3740/L3740</f>
        <v>45</v>
      </c>
      <c r="Q3740" t="str">
        <f>LEFT(N3740,FIND("/",N3740)-1)</f>
        <v>theater</v>
      </c>
      <c r="R3740" t="str">
        <f>RIGHT(N3740,LEN(N3740)-FIND("/",N3740))</f>
        <v>plays</v>
      </c>
      <c r="S3740" s="10">
        <f>(((J3740/60)/60)/24)+DATE(1970,1,1)</f>
        <v>41813.938715277778</v>
      </c>
      <c r="T3740" s="10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>
        <f>E3741/L3741</f>
        <v>100.625</v>
      </c>
      <c r="Q3741" t="str">
        <f>LEFT(N3741,FIND("/",N3741)-1)</f>
        <v>theater</v>
      </c>
      <c r="R3741" t="str">
        <f>RIGHT(N3741,LEN(N3741)-FIND("/",N3741))</f>
        <v>plays</v>
      </c>
      <c r="S3741" s="10">
        <f>(((J3741/60)/60)/24)+DATE(1970,1,1)</f>
        <v>42548.449861111112</v>
      </c>
      <c r="T3741" s="10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>
        <f>E3742/L3742</f>
        <v>25.571428571428573</v>
      </c>
      <c r="Q3742" t="str">
        <f>LEFT(N3742,FIND("/",N3742)-1)</f>
        <v>theater</v>
      </c>
      <c r="R3742" t="str">
        <f>RIGHT(N3742,LEN(N3742)-FIND("/",N3742))</f>
        <v>plays</v>
      </c>
      <c r="S3742" s="10">
        <f>(((J3742/60)/60)/24)+DATE(1970,1,1)</f>
        <v>41833.089756944442</v>
      </c>
      <c r="T3742" s="10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t="e">
        <f>E3743/L3743</f>
        <v>#DIV/0!</v>
      </c>
      <c r="Q3743" t="str">
        <f>LEFT(N3743,FIND("/",N3743)-1)</f>
        <v>theater</v>
      </c>
      <c r="R3743" t="str">
        <f>RIGHT(N3743,LEN(N3743)-FIND("/",N3743))</f>
        <v>plays</v>
      </c>
      <c r="S3743" s="10">
        <f>(((J3743/60)/60)/24)+DATE(1970,1,1)</f>
        <v>42325.920717592591</v>
      </c>
      <c r="T3743" s="10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>
        <f>E3744/L3744</f>
        <v>25</v>
      </c>
      <c r="Q3744" t="str">
        <f>LEFT(N3744,FIND("/",N3744)-1)</f>
        <v>theater</v>
      </c>
      <c r="R3744" t="str">
        <f>RIGHT(N3744,LEN(N3744)-FIND("/",N3744))</f>
        <v>plays</v>
      </c>
      <c r="S3744" s="10">
        <f>(((J3744/60)/60)/24)+DATE(1970,1,1)</f>
        <v>41858.214629629627</v>
      </c>
      <c r="T3744" s="10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t="e">
        <f>E3745/L3745</f>
        <v>#DIV/0!</v>
      </c>
      <c r="Q3745" t="str">
        <f>LEFT(N3745,FIND("/",N3745)-1)</f>
        <v>theater</v>
      </c>
      <c r="R3745" t="str">
        <f>RIGHT(N3745,LEN(N3745)-FIND("/",N3745))</f>
        <v>plays</v>
      </c>
      <c r="S3745" s="10">
        <f>(((J3745/60)/60)/24)+DATE(1970,1,1)</f>
        <v>41793.710231481484</v>
      </c>
      <c r="T3745" s="10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t="e">
        <f>E3746/L3746</f>
        <v>#DIV/0!</v>
      </c>
      <c r="Q3746" t="str">
        <f>LEFT(N3746,FIND("/",N3746)-1)</f>
        <v>theater</v>
      </c>
      <c r="R3746" t="str">
        <f>RIGHT(N3746,LEN(N3746)-FIND("/",N3746))</f>
        <v>plays</v>
      </c>
      <c r="S3746" s="10">
        <f>(((J3746/60)/60)/24)+DATE(1970,1,1)</f>
        <v>41793.814259259263</v>
      </c>
      <c r="T3746" s="10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>
        <f>E3747/L3747</f>
        <v>10</v>
      </c>
      <c r="Q3747" t="str">
        <f>LEFT(N3747,FIND("/",N3747)-1)</f>
        <v>theater</v>
      </c>
      <c r="R3747" t="str">
        <f>RIGHT(N3747,LEN(N3747)-FIND("/",N3747))</f>
        <v>plays</v>
      </c>
      <c r="S3747" s="10">
        <f>(((J3747/60)/60)/24)+DATE(1970,1,1)</f>
        <v>41831.697939814818</v>
      </c>
      <c r="T3747" s="10">
        <f>(((I3747/60)/60)/24)+DATE(1970,1,1)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>
        <f>E3748/L3748</f>
        <v>202</v>
      </c>
      <c r="Q3748" t="str">
        <f>LEFT(N3748,FIND("/",N3748)-1)</f>
        <v>theater</v>
      </c>
      <c r="R3748" t="str">
        <f>RIGHT(N3748,LEN(N3748)-FIND("/",N3748))</f>
        <v>plays</v>
      </c>
      <c r="S3748" s="10">
        <f>(((J3748/60)/60)/24)+DATE(1970,1,1)</f>
        <v>42621.389340277776</v>
      </c>
      <c r="T3748" s="10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>
        <f>E3749/L3749</f>
        <v>25</v>
      </c>
      <c r="Q3749" t="str">
        <f>LEFT(N3749,FIND("/",N3749)-1)</f>
        <v>theater</v>
      </c>
      <c r="R3749" t="str">
        <f>RIGHT(N3749,LEN(N3749)-FIND("/",N3749))</f>
        <v>plays</v>
      </c>
      <c r="S3749" s="10">
        <f>(((J3749/60)/60)/24)+DATE(1970,1,1)</f>
        <v>42164.299722222218</v>
      </c>
      <c r="T3749" s="10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>
        <f>E3750/L3750</f>
        <v>99.538461538461533</v>
      </c>
      <c r="Q3750" t="str">
        <f>LEFT(N3750,FIND("/",N3750)-1)</f>
        <v>theater</v>
      </c>
      <c r="R3750" t="str">
        <f>RIGHT(N3750,LEN(N3750)-FIND("/",N3750))</f>
        <v>musical</v>
      </c>
      <c r="S3750" s="10">
        <f>(((J3750/60)/60)/24)+DATE(1970,1,1)</f>
        <v>42395.706435185188</v>
      </c>
      <c r="T3750" s="10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>
        <f>E3751/L3751</f>
        <v>75</v>
      </c>
      <c r="Q3751" t="str">
        <f>LEFT(N3751,FIND("/",N3751)-1)</f>
        <v>theater</v>
      </c>
      <c r="R3751" t="str">
        <f>RIGHT(N3751,LEN(N3751)-FIND("/",N3751))</f>
        <v>musical</v>
      </c>
      <c r="S3751" s="10">
        <f>(((J3751/60)/60)/24)+DATE(1970,1,1)</f>
        <v>42458.127175925925</v>
      </c>
      <c r="T3751" s="10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>
        <f>E3752/L3752</f>
        <v>215.25</v>
      </c>
      <c r="Q3752" t="str">
        <f>LEFT(N3752,FIND("/",N3752)-1)</f>
        <v>theater</v>
      </c>
      <c r="R3752" t="str">
        <f>RIGHT(N3752,LEN(N3752)-FIND("/",N3752))</f>
        <v>musical</v>
      </c>
      <c r="S3752" s="10">
        <f>(((J3752/60)/60)/24)+DATE(1970,1,1)</f>
        <v>42016.981574074074</v>
      </c>
      <c r="T3752" s="10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>
        <f>E3753/L3753</f>
        <v>120.54545454545455</v>
      </c>
      <c r="Q3753" t="str">
        <f>LEFT(N3753,FIND("/",N3753)-1)</f>
        <v>theater</v>
      </c>
      <c r="R3753" t="str">
        <f>RIGHT(N3753,LEN(N3753)-FIND("/",N3753))</f>
        <v>musical</v>
      </c>
      <c r="S3753" s="10">
        <f>(((J3753/60)/60)/24)+DATE(1970,1,1)</f>
        <v>42403.035567129627</v>
      </c>
      <c r="T3753" s="10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>
        <f>E3754/L3754</f>
        <v>37.666666666666664</v>
      </c>
      <c r="Q3754" t="str">
        <f>LEFT(N3754,FIND("/",N3754)-1)</f>
        <v>theater</v>
      </c>
      <c r="R3754" t="str">
        <f>RIGHT(N3754,LEN(N3754)-FIND("/",N3754))</f>
        <v>musical</v>
      </c>
      <c r="S3754" s="10">
        <f>(((J3754/60)/60)/24)+DATE(1970,1,1)</f>
        <v>42619.802488425921</v>
      </c>
      <c r="T3754" s="10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>
        <f>E3755/L3755</f>
        <v>172.23333333333332</v>
      </c>
      <c r="Q3755" t="str">
        <f>LEFT(N3755,FIND("/",N3755)-1)</f>
        <v>theater</v>
      </c>
      <c r="R3755" t="str">
        <f>RIGHT(N3755,LEN(N3755)-FIND("/",N3755))</f>
        <v>musical</v>
      </c>
      <c r="S3755" s="10">
        <f>(((J3755/60)/60)/24)+DATE(1970,1,1)</f>
        <v>42128.824074074073</v>
      </c>
      <c r="T3755" s="10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>
        <f>E3756/L3756</f>
        <v>111.11111111111111</v>
      </c>
      <c r="Q3756" t="str">
        <f>LEFT(N3756,FIND("/",N3756)-1)</f>
        <v>theater</v>
      </c>
      <c r="R3756" t="str">
        <f>RIGHT(N3756,LEN(N3756)-FIND("/",N3756))</f>
        <v>musical</v>
      </c>
      <c r="S3756" s="10">
        <f>(((J3756/60)/60)/24)+DATE(1970,1,1)</f>
        <v>41808.881215277775</v>
      </c>
      <c r="T3756" s="10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>
        <f>E3757/L3757</f>
        <v>25.464285714285715</v>
      </c>
      <c r="Q3757" t="str">
        <f>LEFT(N3757,FIND("/",N3757)-1)</f>
        <v>theater</v>
      </c>
      <c r="R3757" t="str">
        <f>RIGHT(N3757,LEN(N3757)-FIND("/",N3757))</f>
        <v>musical</v>
      </c>
      <c r="S3757" s="10">
        <f>(((J3757/60)/60)/24)+DATE(1970,1,1)</f>
        <v>42445.866979166662</v>
      </c>
      <c r="T3757" s="10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>
        <f>E3758/L3758</f>
        <v>267.64705882352939</v>
      </c>
      <c r="Q3758" t="str">
        <f>LEFT(N3758,FIND("/",N3758)-1)</f>
        <v>theater</v>
      </c>
      <c r="R3758" t="str">
        <f>RIGHT(N3758,LEN(N3758)-FIND("/",N3758))</f>
        <v>musical</v>
      </c>
      <c r="S3758" s="10">
        <f>(((J3758/60)/60)/24)+DATE(1970,1,1)</f>
        <v>41771.814791666664</v>
      </c>
      <c r="T3758" s="10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>
        <f>E3759/L3759</f>
        <v>75.959999999999994</v>
      </c>
      <c r="Q3759" t="str">
        <f>LEFT(N3759,FIND("/",N3759)-1)</f>
        <v>theater</v>
      </c>
      <c r="R3759" t="str">
        <f>RIGHT(N3759,LEN(N3759)-FIND("/",N3759))</f>
        <v>musical</v>
      </c>
      <c r="S3759" s="10">
        <f>(((J3759/60)/60)/24)+DATE(1970,1,1)</f>
        <v>41954.850868055553</v>
      </c>
      <c r="T3759" s="10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>
        <f>E3760/L3760</f>
        <v>59.03846153846154</v>
      </c>
      <c r="Q3760" t="str">
        <f>LEFT(N3760,FIND("/",N3760)-1)</f>
        <v>theater</v>
      </c>
      <c r="R3760" t="str">
        <f>RIGHT(N3760,LEN(N3760)-FIND("/",N3760))</f>
        <v>musical</v>
      </c>
      <c r="S3760" s="10">
        <f>(((J3760/60)/60)/24)+DATE(1970,1,1)</f>
        <v>41747.471504629626</v>
      </c>
      <c r="T3760" s="10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>
        <f>E3761/L3761</f>
        <v>50.111022727272733</v>
      </c>
      <c r="Q3761" t="str">
        <f>LEFT(N3761,FIND("/",N3761)-1)</f>
        <v>theater</v>
      </c>
      <c r="R3761" t="str">
        <f>RIGHT(N3761,LEN(N3761)-FIND("/",N3761))</f>
        <v>musical</v>
      </c>
      <c r="S3761" s="10">
        <f>(((J3761/60)/60)/24)+DATE(1970,1,1)</f>
        <v>42182.108252314814</v>
      </c>
      <c r="T3761" s="10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>
        <f>E3762/L3762</f>
        <v>55.502967032967035</v>
      </c>
      <c r="Q3762" t="str">
        <f>LEFT(N3762,FIND("/",N3762)-1)</f>
        <v>theater</v>
      </c>
      <c r="R3762" t="str">
        <f>RIGHT(N3762,LEN(N3762)-FIND("/",N3762))</f>
        <v>musical</v>
      </c>
      <c r="S3762" s="10">
        <f>(((J3762/60)/60)/24)+DATE(1970,1,1)</f>
        <v>41739.525300925925</v>
      </c>
      <c r="T3762" s="10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>
        <f>E3763/L3763</f>
        <v>166.66666666666666</v>
      </c>
      <c r="Q3763" t="str">
        <f>LEFT(N3763,FIND("/",N3763)-1)</f>
        <v>theater</v>
      </c>
      <c r="R3763" t="str">
        <f>RIGHT(N3763,LEN(N3763)-FIND("/",N3763))</f>
        <v>musical</v>
      </c>
      <c r="S3763" s="10">
        <f>(((J3763/60)/60)/24)+DATE(1970,1,1)</f>
        <v>42173.466863425929</v>
      </c>
      <c r="T3763" s="10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>
        <f>E3764/L3764</f>
        <v>47.428571428571431</v>
      </c>
      <c r="Q3764" t="str">
        <f>LEFT(N3764,FIND("/",N3764)-1)</f>
        <v>theater</v>
      </c>
      <c r="R3764" t="str">
        <f>RIGHT(N3764,LEN(N3764)-FIND("/",N3764))</f>
        <v>musical</v>
      </c>
      <c r="S3764" s="10">
        <f>(((J3764/60)/60)/24)+DATE(1970,1,1)</f>
        <v>42193.813530092593</v>
      </c>
      <c r="T3764" s="10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>
        <f>E3765/L3765</f>
        <v>64.935064935064929</v>
      </c>
      <c r="Q3765" t="str">
        <f>LEFT(N3765,FIND("/",N3765)-1)</f>
        <v>theater</v>
      </c>
      <c r="R3765" t="str">
        <f>RIGHT(N3765,LEN(N3765)-FIND("/",N3765))</f>
        <v>musical</v>
      </c>
      <c r="S3765" s="10">
        <f>(((J3765/60)/60)/24)+DATE(1970,1,1)</f>
        <v>42065.750300925924</v>
      </c>
      <c r="T3765" s="10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>
        <f>E3766/L3766</f>
        <v>55.555555555555557</v>
      </c>
      <c r="Q3766" t="str">
        <f>LEFT(N3766,FIND("/",N3766)-1)</f>
        <v>theater</v>
      </c>
      <c r="R3766" t="str">
        <f>RIGHT(N3766,LEN(N3766)-FIND("/",N3766))</f>
        <v>musical</v>
      </c>
      <c r="S3766" s="10">
        <f>(((J3766/60)/60)/24)+DATE(1970,1,1)</f>
        <v>42499.842962962968</v>
      </c>
      <c r="T3766" s="10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>
        <f>E3767/L3767</f>
        <v>74.224299065420567</v>
      </c>
      <c r="Q3767" t="str">
        <f>LEFT(N3767,FIND("/",N3767)-1)</f>
        <v>theater</v>
      </c>
      <c r="R3767" t="str">
        <f>RIGHT(N3767,LEN(N3767)-FIND("/",N3767))</f>
        <v>musical</v>
      </c>
      <c r="S3767" s="10">
        <f>(((J3767/60)/60)/24)+DATE(1970,1,1)</f>
        <v>41820.776412037041</v>
      </c>
      <c r="T3767" s="10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>
        <f>E3768/L3768</f>
        <v>106.9271875</v>
      </c>
      <c r="Q3768" t="str">
        <f>LEFT(N3768,FIND("/",N3768)-1)</f>
        <v>theater</v>
      </c>
      <c r="R3768" t="str">
        <f>RIGHT(N3768,LEN(N3768)-FIND("/",N3768))</f>
        <v>musical</v>
      </c>
      <c r="S3768" s="10">
        <f>(((J3768/60)/60)/24)+DATE(1970,1,1)</f>
        <v>41788.167187500003</v>
      </c>
      <c r="T3768" s="10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>
        <f>E3769/L3769</f>
        <v>41.696428571428569</v>
      </c>
      <c r="Q3769" t="str">
        <f>LEFT(N3769,FIND("/",N3769)-1)</f>
        <v>theater</v>
      </c>
      <c r="R3769" t="str">
        <f>RIGHT(N3769,LEN(N3769)-FIND("/",N3769))</f>
        <v>musical</v>
      </c>
      <c r="S3769" s="10">
        <f>(((J3769/60)/60)/24)+DATE(1970,1,1)</f>
        <v>42050.019641203704</v>
      </c>
      <c r="T3769" s="10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>
        <f>E3770/L3770</f>
        <v>74.243275862068955</v>
      </c>
      <c r="Q3770" t="str">
        <f>LEFT(N3770,FIND("/",N3770)-1)</f>
        <v>theater</v>
      </c>
      <c r="R3770" t="str">
        <f>RIGHT(N3770,LEN(N3770)-FIND("/",N3770))</f>
        <v>musical</v>
      </c>
      <c r="S3770" s="10">
        <f>(((J3770/60)/60)/24)+DATE(1970,1,1)</f>
        <v>41772.727893518517</v>
      </c>
      <c r="T3770" s="10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>
        <f>E3771/L3771</f>
        <v>73.333333333333329</v>
      </c>
      <c r="Q3771" t="str">
        <f>LEFT(N3771,FIND("/",N3771)-1)</f>
        <v>theater</v>
      </c>
      <c r="R3771" t="str">
        <f>RIGHT(N3771,LEN(N3771)-FIND("/",N3771))</f>
        <v>musical</v>
      </c>
      <c r="S3771" s="10">
        <f>(((J3771/60)/60)/24)+DATE(1970,1,1)</f>
        <v>42445.598136574074</v>
      </c>
      <c r="T3771" s="10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>
        <f>E3772/L3772</f>
        <v>100</v>
      </c>
      <c r="Q3772" t="str">
        <f>LEFT(N3772,FIND("/",N3772)-1)</f>
        <v>theater</v>
      </c>
      <c r="R3772" t="str">
        <f>RIGHT(N3772,LEN(N3772)-FIND("/",N3772))</f>
        <v>musical</v>
      </c>
      <c r="S3772" s="10">
        <f>(((J3772/60)/60)/24)+DATE(1970,1,1)</f>
        <v>42138.930671296301</v>
      </c>
      <c r="T3772" s="10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>
        <f>E3773/L3773</f>
        <v>38.421052631578945</v>
      </c>
      <c r="Q3773" t="str">
        <f>LEFT(N3773,FIND("/",N3773)-1)</f>
        <v>theater</v>
      </c>
      <c r="R3773" t="str">
        <f>RIGHT(N3773,LEN(N3773)-FIND("/",N3773))</f>
        <v>musical</v>
      </c>
      <c r="S3773" s="10">
        <f>(((J3773/60)/60)/24)+DATE(1970,1,1)</f>
        <v>42493.857083333336</v>
      </c>
      <c r="T3773" s="10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>
        <f>E3774/L3774</f>
        <v>166.96969696969697</v>
      </c>
      <c r="Q3774" t="str">
        <f>LEFT(N3774,FIND("/",N3774)-1)</f>
        <v>theater</v>
      </c>
      <c r="R3774" t="str">
        <f>RIGHT(N3774,LEN(N3774)-FIND("/",N3774))</f>
        <v>musical</v>
      </c>
      <c r="S3774" s="10">
        <f>(((J3774/60)/60)/24)+DATE(1970,1,1)</f>
        <v>42682.616967592592</v>
      </c>
      <c r="T3774" s="10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>
        <f>E3775/L3775</f>
        <v>94.912280701754383</v>
      </c>
      <c r="Q3775" t="str">
        <f>LEFT(N3775,FIND("/",N3775)-1)</f>
        <v>theater</v>
      </c>
      <c r="R3775" t="str">
        <f>RIGHT(N3775,LEN(N3775)-FIND("/",N3775))</f>
        <v>musical</v>
      </c>
      <c r="S3775" s="10">
        <f>(((J3775/60)/60)/24)+DATE(1970,1,1)</f>
        <v>42656.005173611105</v>
      </c>
      <c r="T3775" s="10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>
        <f>E3776/L3776</f>
        <v>100</v>
      </c>
      <c r="Q3776" t="str">
        <f>LEFT(N3776,FIND("/",N3776)-1)</f>
        <v>theater</v>
      </c>
      <c r="R3776" t="str">
        <f>RIGHT(N3776,LEN(N3776)-FIND("/",N3776))</f>
        <v>musical</v>
      </c>
      <c r="S3776" s="10">
        <f>(((J3776/60)/60)/24)+DATE(1970,1,1)</f>
        <v>42087.792303240742</v>
      </c>
      <c r="T3776" s="10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>
        <f>E3777/L3777</f>
        <v>143.21428571428572</v>
      </c>
      <c r="Q3777" t="str">
        <f>LEFT(N3777,FIND("/",N3777)-1)</f>
        <v>theater</v>
      </c>
      <c r="R3777" t="str">
        <f>RIGHT(N3777,LEN(N3777)-FIND("/",N3777))</f>
        <v>musical</v>
      </c>
      <c r="S3777" s="10">
        <f>(((J3777/60)/60)/24)+DATE(1970,1,1)</f>
        <v>42075.942627314813</v>
      </c>
      <c r="T3777" s="10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>
        <f>E3778/L3778</f>
        <v>90.819148936170208</v>
      </c>
      <c r="Q3778" t="str">
        <f>LEFT(N3778,FIND("/",N3778)-1)</f>
        <v>theater</v>
      </c>
      <c r="R3778" t="str">
        <f>RIGHT(N3778,LEN(N3778)-FIND("/",N3778))</f>
        <v>musical</v>
      </c>
      <c r="S3778" s="10">
        <f>(((J3778/60)/60)/24)+DATE(1970,1,1)</f>
        <v>41814.367800925924</v>
      </c>
      <c r="T3778" s="10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>
        <f>E3779/L3779</f>
        <v>48.542372881355931</v>
      </c>
      <c r="Q3779" t="str">
        <f>LEFT(N3779,FIND("/",N3779)-1)</f>
        <v>theater</v>
      </c>
      <c r="R3779" t="str">
        <f>RIGHT(N3779,LEN(N3779)-FIND("/",N3779))</f>
        <v>musical</v>
      </c>
      <c r="S3779" s="10">
        <f>(((J3779/60)/60)/24)+DATE(1970,1,1)</f>
        <v>41887.111354166671</v>
      </c>
      <c r="T3779" s="10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>
        <f>E3780/L3780</f>
        <v>70.027777777777771</v>
      </c>
      <c r="Q3780" t="str">
        <f>LEFT(N3780,FIND("/",N3780)-1)</f>
        <v>theater</v>
      </c>
      <c r="R3780" t="str">
        <f>RIGHT(N3780,LEN(N3780)-FIND("/",N3780))</f>
        <v>musical</v>
      </c>
      <c r="S3780" s="10">
        <f>(((J3780/60)/60)/24)+DATE(1970,1,1)</f>
        <v>41989.819212962961</v>
      </c>
      <c r="T3780" s="10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>
        <f>E3781/L3781</f>
        <v>135.62608695652173</v>
      </c>
      <c r="Q3781" t="str">
        <f>LEFT(N3781,FIND("/",N3781)-1)</f>
        <v>theater</v>
      </c>
      <c r="R3781" t="str">
        <f>RIGHT(N3781,LEN(N3781)-FIND("/",N3781))</f>
        <v>musical</v>
      </c>
      <c r="S3781" s="10">
        <f>(((J3781/60)/60)/24)+DATE(1970,1,1)</f>
        <v>42425.735416666663</v>
      </c>
      <c r="T3781" s="10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>
        <f>E3782/L3782</f>
        <v>100</v>
      </c>
      <c r="Q3782" t="str">
        <f>LEFT(N3782,FIND("/",N3782)-1)</f>
        <v>theater</v>
      </c>
      <c r="R3782" t="str">
        <f>RIGHT(N3782,LEN(N3782)-FIND("/",N3782))</f>
        <v>musical</v>
      </c>
      <c r="S3782" s="10">
        <f>(((J3782/60)/60)/24)+DATE(1970,1,1)</f>
        <v>42166.219733796301</v>
      </c>
      <c r="T3782" s="10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>
        <f>E3783/L3783</f>
        <v>94.90384615384616</v>
      </c>
      <c r="Q3783" t="str">
        <f>LEFT(N3783,FIND("/",N3783)-1)</f>
        <v>theater</v>
      </c>
      <c r="R3783" t="str">
        <f>RIGHT(N3783,LEN(N3783)-FIND("/",N3783))</f>
        <v>musical</v>
      </c>
      <c r="S3783" s="10">
        <f>(((J3783/60)/60)/24)+DATE(1970,1,1)</f>
        <v>41865.882928240739</v>
      </c>
      <c r="T3783" s="10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>
        <f>E3784/L3784</f>
        <v>75.370370370370367</v>
      </c>
      <c r="Q3784" t="str">
        <f>LEFT(N3784,FIND("/",N3784)-1)</f>
        <v>theater</v>
      </c>
      <c r="R3784" t="str">
        <f>RIGHT(N3784,LEN(N3784)-FIND("/",N3784))</f>
        <v>musical</v>
      </c>
      <c r="S3784" s="10">
        <f>(((J3784/60)/60)/24)+DATE(1970,1,1)</f>
        <v>42546.862233796302</v>
      </c>
      <c r="T3784" s="10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>
        <f>E3785/L3785</f>
        <v>64.458333333333329</v>
      </c>
      <c r="Q3785" t="str">
        <f>LEFT(N3785,FIND("/",N3785)-1)</f>
        <v>theater</v>
      </c>
      <c r="R3785" t="str">
        <f>RIGHT(N3785,LEN(N3785)-FIND("/",N3785))</f>
        <v>musical</v>
      </c>
      <c r="S3785" s="10">
        <f>(((J3785/60)/60)/24)+DATE(1970,1,1)</f>
        <v>42420.140277777777</v>
      </c>
      <c r="T3785" s="10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>
        <f>E3786/L3786</f>
        <v>115</v>
      </c>
      <c r="Q3786" t="str">
        <f>LEFT(N3786,FIND("/",N3786)-1)</f>
        <v>theater</v>
      </c>
      <c r="R3786" t="str">
        <f>RIGHT(N3786,LEN(N3786)-FIND("/",N3786))</f>
        <v>musical</v>
      </c>
      <c r="S3786" s="10">
        <f>(((J3786/60)/60)/24)+DATE(1970,1,1)</f>
        <v>42531.980694444443</v>
      </c>
      <c r="T3786" s="10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>
        <f>E3787/L3787</f>
        <v>100.5</v>
      </c>
      <c r="Q3787" t="str">
        <f>LEFT(N3787,FIND("/",N3787)-1)</f>
        <v>theater</v>
      </c>
      <c r="R3787" t="str">
        <f>RIGHT(N3787,LEN(N3787)-FIND("/",N3787))</f>
        <v>musical</v>
      </c>
      <c r="S3787" s="10">
        <f>(((J3787/60)/60)/24)+DATE(1970,1,1)</f>
        <v>42548.63853009259</v>
      </c>
      <c r="T3787" s="10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>
        <f>E3788/L3788</f>
        <v>93.774647887323937</v>
      </c>
      <c r="Q3788" t="str">
        <f>LEFT(N3788,FIND("/",N3788)-1)</f>
        <v>theater</v>
      </c>
      <c r="R3788" t="str">
        <f>RIGHT(N3788,LEN(N3788)-FIND("/",N3788))</f>
        <v>musical</v>
      </c>
      <c r="S3788" s="10">
        <f>(((J3788/60)/60)/24)+DATE(1970,1,1)</f>
        <v>42487.037905092591</v>
      </c>
      <c r="T3788" s="10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>
        <f>E3789/L3789</f>
        <v>35.1</v>
      </c>
      <c r="Q3789" t="str">
        <f>LEFT(N3789,FIND("/",N3789)-1)</f>
        <v>theater</v>
      </c>
      <c r="R3789" t="str">
        <f>RIGHT(N3789,LEN(N3789)-FIND("/",N3789))</f>
        <v>musical</v>
      </c>
      <c r="S3789" s="10">
        <f>(((J3789/60)/60)/24)+DATE(1970,1,1)</f>
        <v>42167.534791666665</v>
      </c>
      <c r="T3789" s="10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>
        <f>E3790/L3790</f>
        <v>500</v>
      </c>
      <c r="Q3790" t="str">
        <f>LEFT(N3790,FIND("/",N3790)-1)</f>
        <v>theater</v>
      </c>
      <c r="R3790" t="str">
        <f>RIGHT(N3790,LEN(N3790)-FIND("/",N3790))</f>
        <v>musical</v>
      </c>
      <c r="S3790" s="10">
        <f>(((J3790/60)/60)/24)+DATE(1970,1,1)</f>
        <v>42333.695821759262</v>
      </c>
      <c r="T3790" s="10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>
        <f>E3791/L3791</f>
        <v>29</v>
      </c>
      <c r="Q3791" t="str">
        <f>LEFT(N3791,FIND("/",N3791)-1)</f>
        <v>theater</v>
      </c>
      <c r="R3791" t="str">
        <f>RIGHT(N3791,LEN(N3791)-FIND("/",N3791))</f>
        <v>musical</v>
      </c>
      <c r="S3791" s="10">
        <f>(((J3791/60)/60)/24)+DATE(1970,1,1)</f>
        <v>42138.798819444448</v>
      </c>
      <c r="T3791" s="10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t="e">
        <f>E3792/L3792</f>
        <v>#DIV/0!</v>
      </c>
      <c r="Q3792" t="str">
        <f>LEFT(N3792,FIND("/",N3792)-1)</f>
        <v>theater</v>
      </c>
      <c r="R3792" t="str">
        <f>RIGHT(N3792,LEN(N3792)-FIND("/",N3792))</f>
        <v>musical</v>
      </c>
      <c r="S3792" s="10">
        <f>(((J3792/60)/60)/24)+DATE(1970,1,1)</f>
        <v>42666.666932870372</v>
      </c>
      <c r="T3792" s="10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t="e">
        <f>E3793/L3793</f>
        <v>#DIV/0!</v>
      </c>
      <c r="Q3793" t="str">
        <f>LEFT(N3793,FIND("/",N3793)-1)</f>
        <v>theater</v>
      </c>
      <c r="R3793" t="str">
        <f>RIGHT(N3793,LEN(N3793)-FIND("/",N3793))</f>
        <v>musical</v>
      </c>
      <c r="S3793" s="10">
        <f>(((J3793/60)/60)/24)+DATE(1970,1,1)</f>
        <v>41766.692037037035</v>
      </c>
      <c r="T3793" s="10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>
        <f>E3794/L3794</f>
        <v>17.5</v>
      </c>
      <c r="Q3794" t="str">
        <f>LEFT(N3794,FIND("/",N3794)-1)</f>
        <v>theater</v>
      </c>
      <c r="R3794" t="str">
        <f>RIGHT(N3794,LEN(N3794)-FIND("/",N3794))</f>
        <v>musical</v>
      </c>
      <c r="S3794" s="10">
        <f>(((J3794/60)/60)/24)+DATE(1970,1,1)</f>
        <v>42170.447013888886</v>
      </c>
      <c r="T3794" s="10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>
        <f>E3795/L3795</f>
        <v>174</v>
      </c>
      <c r="Q3795" t="str">
        <f>LEFT(N3795,FIND("/",N3795)-1)</f>
        <v>theater</v>
      </c>
      <c r="R3795" t="str">
        <f>RIGHT(N3795,LEN(N3795)-FIND("/",N3795))</f>
        <v>musical</v>
      </c>
      <c r="S3795" s="10">
        <f>(((J3795/60)/60)/24)+DATE(1970,1,1)</f>
        <v>41968.938993055555</v>
      </c>
      <c r="T3795" s="10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>
        <f>E3796/L3796</f>
        <v>50</v>
      </c>
      <c r="Q3796" t="str">
        <f>LEFT(N3796,FIND("/",N3796)-1)</f>
        <v>theater</v>
      </c>
      <c r="R3796" t="str">
        <f>RIGHT(N3796,LEN(N3796)-FIND("/",N3796))</f>
        <v>musical</v>
      </c>
      <c r="S3796" s="10">
        <f>(((J3796/60)/60)/24)+DATE(1970,1,1)</f>
        <v>42132.58048611111</v>
      </c>
      <c r="T3796" s="10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>
        <f>E3797/L3797</f>
        <v>5</v>
      </c>
      <c r="Q3797" t="str">
        <f>LEFT(N3797,FIND("/",N3797)-1)</f>
        <v>theater</v>
      </c>
      <c r="R3797" t="str">
        <f>RIGHT(N3797,LEN(N3797)-FIND("/",N3797))</f>
        <v>musical</v>
      </c>
      <c r="S3797" s="10">
        <f>(((J3797/60)/60)/24)+DATE(1970,1,1)</f>
        <v>42201.436226851853</v>
      </c>
      <c r="T3797" s="10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>
        <f>E3798/L3798</f>
        <v>1</v>
      </c>
      <c r="Q3798" t="str">
        <f>LEFT(N3798,FIND("/",N3798)-1)</f>
        <v>theater</v>
      </c>
      <c r="R3798" t="str">
        <f>RIGHT(N3798,LEN(N3798)-FIND("/",N3798))</f>
        <v>musical</v>
      </c>
      <c r="S3798" s="10">
        <f>(((J3798/60)/60)/24)+DATE(1970,1,1)</f>
        <v>42689.029583333337</v>
      </c>
      <c r="T3798" s="10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>
        <f>E3799/L3799</f>
        <v>145.40540540540542</v>
      </c>
      <c r="Q3799" t="str">
        <f>LEFT(N3799,FIND("/",N3799)-1)</f>
        <v>theater</v>
      </c>
      <c r="R3799" t="str">
        <f>RIGHT(N3799,LEN(N3799)-FIND("/",N3799))</f>
        <v>musical</v>
      </c>
      <c r="S3799" s="10">
        <f>(((J3799/60)/60)/24)+DATE(1970,1,1)</f>
        <v>42084.881539351853</v>
      </c>
      <c r="T3799" s="10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>
        <f>E3800/L3800</f>
        <v>205</v>
      </c>
      <c r="Q3800" t="str">
        <f>LEFT(N3800,FIND("/",N3800)-1)</f>
        <v>theater</v>
      </c>
      <c r="R3800" t="str">
        <f>RIGHT(N3800,LEN(N3800)-FIND("/",N3800))</f>
        <v>musical</v>
      </c>
      <c r="S3800" s="10">
        <f>(((J3800/60)/60)/24)+DATE(1970,1,1)</f>
        <v>41831.722777777781</v>
      </c>
      <c r="T3800" s="10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>
        <f>E3801/L3801</f>
        <v>100.5</v>
      </c>
      <c r="Q3801" t="str">
        <f>LEFT(N3801,FIND("/",N3801)-1)</f>
        <v>theater</v>
      </c>
      <c r="R3801" t="str">
        <f>RIGHT(N3801,LEN(N3801)-FIND("/",N3801))</f>
        <v>musical</v>
      </c>
      <c r="S3801" s="10">
        <f>(((J3801/60)/60)/24)+DATE(1970,1,1)</f>
        <v>42410.93105324074</v>
      </c>
      <c r="T3801" s="10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>
        <f>E3802/L3802</f>
        <v>55.0625</v>
      </c>
      <c r="Q3802" t="str">
        <f>LEFT(N3802,FIND("/",N3802)-1)</f>
        <v>theater</v>
      </c>
      <c r="R3802" t="str">
        <f>RIGHT(N3802,LEN(N3802)-FIND("/",N3802))</f>
        <v>musical</v>
      </c>
      <c r="S3802" s="10">
        <f>(((J3802/60)/60)/24)+DATE(1970,1,1)</f>
        <v>41982.737071759257</v>
      </c>
      <c r="T3802" s="10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>
        <f>E3803/L3803</f>
        <v>47.333333333333336</v>
      </c>
      <c r="Q3803" t="str">
        <f>LEFT(N3803,FIND("/",N3803)-1)</f>
        <v>theater</v>
      </c>
      <c r="R3803" t="str">
        <f>RIGHT(N3803,LEN(N3803)-FIND("/",N3803))</f>
        <v>musical</v>
      </c>
      <c r="S3803" s="10">
        <f>(((J3803/60)/60)/24)+DATE(1970,1,1)</f>
        <v>41975.676111111112</v>
      </c>
      <c r="T3803" s="10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t="e">
        <f>E3804/L3804</f>
        <v>#DIV/0!</v>
      </c>
      <c r="Q3804" t="str">
        <f>LEFT(N3804,FIND("/",N3804)-1)</f>
        <v>theater</v>
      </c>
      <c r="R3804" t="str">
        <f>RIGHT(N3804,LEN(N3804)-FIND("/",N3804))</f>
        <v>musical</v>
      </c>
      <c r="S3804" s="10">
        <f>(((J3804/60)/60)/24)+DATE(1970,1,1)</f>
        <v>42269.126226851848</v>
      </c>
      <c r="T3804" s="10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>
        <f>E3805/L3805</f>
        <v>58.95</v>
      </c>
      <c r="Q3805" t="str">
        <f>LEFT(N3805,FIND("/",N3805)-1)</f>
        <v>theater</v>
      </c>
      <c r="R3805" t="str">
        <f>RIGHT(N3805,LEN(N3805)-FIND("/",N3805))</f>
        <v>musical</v>
      </c>
      <c r="S3805" s="10">
        <f>(((J3805/60)/60)/24)+DATE(1970,1,1)</f>
        <v>42403.971851851849</v>
      </c>
      <c r="T3805" s="10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t="e">
        <f>E3806/L3806</f>
        <v>#DIV/0!</v>
      </c>
      <c r="Q3806" t="str">
        <f>LEFT(N3806,FIND("/",N3806)-1)</f>
        <v>theater</v>
      </c>
      <c r="R3806" t="str">
        <f>RIGHT(N3806,LEN(N3806)-FIND("/",N3806))</f>
        <v>musical</v>
      </c>
      <c r="S3806" s="10">
        <f>(((J3806/60)/60)/24)+DATE(1970,1,1)</f>
        <v>42527.00953703704</v>
      </c>
      <c r="T3806" s="10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>
        <f>E3807/L3807</f>
        <v>1.5</v>
      </c>
      <c r="Q3807" t="str">
        <f>LEFT(N3807,FIND("/",N3807)-1)</f>
        <v>theater</v>
      </c>
      <c r="R3807" t="str">
        <f>RIGHT(N3807,LEN(N3807)-FIND("/",N3807))</f>
        <v>musical</v>
      </c>
      <c r="S3807" s="10">
        <f>(((J3807/60)/60)/24)+DATE(1970,1,1)</f>
        <v>41849.887037037035</v>
      </c>
      <c r="T3807" s="10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>
        <f>E3808/L3808</f>
        <v>5</v>
      </c>
      <c r="Q3808" t="str">
        <f>LEFT(N3808,FIND("/",N3808)-1)</f>
        <v>theater</v>
      </c>
      <c r="R3808" t="str">
        <f>RIGHT(N3808,LEN(N3808)-FIND("/",N3808))</f>
        <v>musical</v>
      </c>
      <c r="S3808" s="10">
        <f>(((J3808/60)/60)/24)+DATE(1970,1,1)</f>
        <v>41799.259039351848</v>
      </c>
      <c r="T3808" s="10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>
        <f>E3809/L3809</f>
        <v>50.555555555555557</v>
      </c>
      <c r="Q3809" t="str">
        <f>LEFT(N3809,FIND("/",N3809)-1)</f>
        <v>theater</v>
      </c>
      <c r="R3809" t="str">
        <f>RIGHT(N3809,LEN(N3809)-FIND("/",N3809))</f>
        <v>musical</v>
      </c>
      <c r="S3809" s="10">
        <f>(((J3809/60)/60)/24)+DATE(1970,1,1)</f>
        <v>42090.909016203703</v>
      </c>
      <c r="T3809" s="10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>
        <f>E3810/L3810</f>
        <v>41.666666666666664</v>
      </c>
      <c r="Q3810" t="str">
        <f>LEFT(N3810,FIND("/",N3810)-1)</f>
        <v>theater</v>
      </c>
      <c r="R3810" t="str">
        <f>RIGHT(N3810,LEN(N3810)-FIND("/",N3810))</f>
        <v>plays</v>
      </c>
      <c r="S3810" s="10">
        <f>(((J3810/60)/60)/24)+DATE(1970,1,1)</f>
        <v>42059.453923611116</v>
      </c>
      <c r="T3810" s="10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>
        <f>E3811/L3811</f>
        <v>53.289473684210527</v>
      </c>
      <c r="Q3811" t="str">
        <f>LEFT(N3811,FIND("/",N3811)-1)</f>
        <v>theater</v>
      </c>
      <c r="R3811" t="str">
        <f>RIGHT(N3811,LEN(N3811)-FIND("/",N3811))</f>
        <v>plays</v>
      </c>
      <c r="S3811" s="10">
        <f>(((J3811/60)/60)/24)+DATE(1970,1,1)</f>
        <v>41800.526701388888</v>
      </c>
      <c r="T3811" s="10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>
        <f>E3812/L3812</f>
        <v>70.230769230769226</v>
      </c>
      <c r="Q3812" t="str">
        <f>LEFT(N3812,FIND("/",N3812)-1)</f>
        <v>theater</v>
      </c>
      <c r="R3812" t="str">
        <f>RIGHT(N3812,LEN(N3812)-FIND("/",N3812))</f>
        <v>plays</v>
      </c>
      <c r="S3812" s="10">
        <f>(((J3812/60)/60)/24)+DATE(1970,1,1)</f>
        <v>42054.849050925928</v>
      </c>
      <c r="T3812" s="10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>
        <f>E3813/L3813</f>
        <v>43.421052631578945</v>
      </c>
      <c r="Q3813" t="str">
        <f>LEFT(N3813,FIND("/",N3813)-1)</f>
        <v>theater</v>
      </c>
      <c r="R3813" t="str">
        <f>RIGHT(N3813,LEN(N3813)-FIND("/",N3813))</f>
        <v>plays</v>
      </c>
      <c r="S3813" s="10">
        <f>(((J3813/60)/60)/24)+DATE(1970,1,1)</f>
        <v>42487.62700231481</v>
      </c>
      <c r="T3813" s="10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>
        <f>E3814/L3814</f>
        <v>199.18181818181819</v>
      </c>
      <c r="Q3814" t="str">
        <f>LEFT(N3814,FIND("/",N3814)-1)</f>
        <v>theater</v>
      </c>
      <c r="R3814" t="str">
        <f>RIGHT(N3814,LEN(N3814)-FIND("/",N3814))</f>
        <v>plays</v>
      </c>
      <c r="S3814" s="10">
        <f>(((J3814/60)/60)/24)+DATE(1970,1,1)</f>
        <v>42109.751250000001</v>
      </c>
      <c r="T3814" s="10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>
        <f>E3815/L3815</f>
        <v>78.518148148148143</v>
      </c>
      <c r="Q3815" t="str">
        <f>LEFT(N3815,FIND("/",N3815)-1)</f>
        <v>theater</v>
      </c>
      <c r="R3815" t="str">
        <f>RIGHT(N3815,LEN(N3815)-FIND("/",N3815))</f>
        <v>plays</v>
      </c>
      <c r="S3815" s="10">
        <f>(((J3815/60)/60)/24)+DATE(1970,1,1)</f>
        <v>42497.275706018518</v>
      </c>
      <c r="T3815" s="10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>
        <f>E3816/L3816</f>
        <v>61.823529411764703</v>
      </c>
      <c r="Q3816" t="str">
        <f>LEFT(N3816,FIND("/",N3816)-1)</f>
        <v>theater</v>
      </c>
      <c r="R3816" t="str">
        <f>RIGHT(N3816,LEN(N3816)-FIND("/",N3816))</f>
        <v>plays</v>
      </c>
      <c r="S3816" s="10">
        <f>(((J3816/60)/60)/24)+DATE(1970,1,1)</f>
        <v>42058.904074074075</v>
      </c>
      <c r="T3816" s="10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>
        <f>E3817/L3817</f>
        <v>50.000500000000002</v>
      </c>
      <c r="Q3817" t="str">
        <f>LEFT(N3817,FIND("/",N3817)-1)</f>
        <v>theater</v>
      </c>
      <c r="R3817" t="str">
        <f>RIGHT(N3817,LEN(N3817)-FIND("/",N3817))</f>
        <v>plays</v>
      </c>
      <c r="S3817" s="10">
        <f>(((J3817/60)/60)/24)+DATE(1970,1,1)</f>
        <v>42207.259918981479</v>
      </c>
      <c r="T3817" s="10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>
        <f>E3818/L3818</f>
        <v>48.339729729729726</v>
      </c>
      <c r="Q3818" t="str">
        <f>LEFT(N3818,FIND("/",N3818)-1)</f>
        <v>theater</v>
      </c>
      <c r="R3818" t="str">
        <f>RIGHT(N3818,LEN(N3818)-FIND("/",N3818))</f>
        <v>plays</v>
      </c>
      <c r="S3818" s="10">
        <f>(((J3818/60)/60)/24)+DATE(1970,1,1)</f>
        <v>41807.690081018518</v>
      </c>
      <c r="T3818" s="10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>
        <f>E3819/L3819</f>
        <v>107.25</v>
      </c>
      <c r="Q3819" t="str">
        <f>LEFT(N3819,FIND("/",N3819)-1)</f>
        <v>theater</v>
      </c>
      <c r="R3819" t="str">
        <f>RIGHT(N3819,LEN(N3819)-FIND("/",N3819))</f>
        <v>plays</v>
      </c>
      <c r="S3819" s="10">
        <f>(((J3819/60)/60)/24)+DATE(1970,1,1)</f>
        <v>42284.69694444444</v>
      </c>
      <c r="T3819" s="10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>
        <f>E3820/L3820</f>
        <v>57</v>
      </c>
      <c r="Q3820" t="str">
        <f>LEFT(N3820,FIND("/",N3820)-1)</f>
        <v>theater</v>
      </c>
      <c r="R3820" t="str">
        <f>RIGHT(N3820,LEN(N3820)-FIND("/",N3820))</f>
        <v>plays</v>
      </c>
      <c r="S3820" s="10">
        <f>(((J3820/60)/60)/24)+DATE(1970,1,1)</f>
        <v>42045.84238425926</v>
      </c>
      <c r="T3820" s="10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>
        <f>E3821/L3821</f>
        <v>40.92307692307692</v>
      </c>
      <c r="Q3821" t="str">
        <f>LEFT(N3821,FIND("/",N3821)-1)</f>
        <v>theater</v>
      </c>
      <c r="R3821" t="str">
        <f>RIGHT(N3821,LEN(N3821)-FIND("/",N3821))</f>
        <v>plays</v>
      </c>
      <c r="S3821" s="10">
        <f>(((J3821/60)/60)/24)+DATE(1970,1,1)</f>
        <v>42184.209537037037</v>
      </c>
      <c r="T3821" s="10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>
        <f>E3822/L3822</f>
        <v>21.5</v>
      </c>
      <c r="Q3822" t="str">
        <f>LEFT(N3822,FIND("/",N3822)-1)</f>
        <v>theater</v>
      </c>
      <c r="R3822" t="str">
        <f>RIGHT(N3822,LEN(N3822)-FIND("/",N3822))</f>
        <v>plays</v>
      </c>
      <c r="S3822" s="10">
        <f>(((J3822/60)/60)/24)+DATE(1970,1,1)</f>
        <v>42160.651817129634</v>
      </c>
      <c r="T3822" s="10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>
        <f>E3823/L3823</f>
        <v>79.543478260869563</v>
      </c>
      <c r="Q3823" t="str">
        <f>LEFT(N3823,FIND("/",N3823)-1)</f>
        <v>theater</v>
      </c>
      <c r="R3823" t="str">
        <f>RIGHT(N3823,LEN(N3823)-FIND("/",N3823))</f>
        <v>plays</v>
      </c>
      <c r="S3823" s="10">
        <f>(((J3823/60)/60)/24)+DATE(1970,1,1)</f>
        <v>42341.180636574078</v>
      </c>
      <c r="T3823" s="10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>
        <f>E3824/L3824</f>
        <v>72.381578947368425</v>
      </c>
      <c r="Q3824" t="str">
        <f>LEFT(N3824,FIND("/",N3824)-1)</f>
        <v>theater</v>
      </c>
      <c r="R3824" t="str">
        <f>RIGHT(N3824,LEN(N3824)-FIND("/",N3824))</f>
        <v>plays</v>
      </c>
      <c r="S3824" s="10">
        <f>(((J3824/60)/60)/24)+DATE(1970,1,1)</f>
        <v>42329.838159722218</v>
      </c>
      <c r="T3824" s="10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>
        <f>E3825/L3825</f>
        <v>64.634146341463421</v>
      </c>
      <c r="Q3825" t="str">
        <f>LEFT(N3825,FIND("/",N3825)-1)</f>
        <v>theater</v>
      </c>
      <c r="R3825" t="str">
        <f>RIGHT(N3825,LEN(N3825)-FIND("/",N3825))</f>
        <v>plays</v>
      </c>
      <c r="S3825" s="10">
        <f>(((J3825/60)/60)/24)+DATE(1970,1,1)</f>
        <v>42170.910231481481</v>
      </c>
      <c r="T3825" s="10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>
        <f>E3826/L3826</f>
        <v>38.571428571428569</v>
      </c>
      <c r="Q3826" t="str">
        <f>LEFT(N3826,FIND("/",N3826)-1)</f>
        <v>theater</v>
      </c>
      <c r="R3826" t="str">
        <f>RIGHT(N3826,LEN(N3826)-FIND("/",N3826))</f>
        <v>plays</v>
      </c>
      <c r="S3826" s="10">
        <f>(((J3826/60)/60)/24)+DATE(1970,1,1)</f>
        <v>42571.626192129625</v>
      </c>
      <c r="T3826" s="10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>
        <f>E3827/L3827</f>
        <v>107.57142857142857</v>
      </c>
      <c r="Q3827" t="str">
        <f>LEFT(N3827,FIND("/",N3827)-1)</f>
        <v>theater</v>
      </c>
      <c r="R3827" t="str">
        <f>RIGHT(N3827,LEN(N3827)-FIND("/",N3827))</f>
        <v>plays</v>
      </c>
      <c r="S3827" s="10">
        <f>(((J3827/60)/60)/24)+DATE(1970,1,1)</f>
        <v>42151.069606481484</v>
      </c>
      <c r="T3827" s="10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>
        <f>E3828/L3828</f>
        <v>27.5</v>
      </c>
      <c r="Q3828" t="str">
        <f>LEFT(N3828,FIND("/",N3828)-1)</f>
        <v>theater</v>
      </c>
      <c r="R3828" t="str">
        <f>RIGHT(N3828,LEN(N3828)-FIND("/",N3828))</f>
        <v>plays</v>
      </c>
      <c r="S3828" s="10">
        <f>(((J3828/60)/60)/24)+DATE(1970,1,1)</f>
        <v>42101.423541666663</v>
      </c>
      <c r="T3828" s="10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>
        <f>E3829/L3829</f>
        <v>70.461538461538467</v>
      </c>
      <c r="Q3829" t="str">
        <f>LEFT(N3829,FIND("/",N3829)-1)</f>
        <v>theater</v>
      </c>
      <c r="R3829" t="str">
        <f>RIGHT(N3829,LEN(N3829)-FIND("/",N3829))</f>
        <v>plays</v>
      </c>
      <c r="S3829" s="10">
        <f>(((J3829/60)/60)/24)+DATE(1970,1,1)</f>
        <v>42034.928252314814</v>
      </c>
      <c r="T3829" s="10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>
        <f>E3830/L3830</f>
        <v>178.57142857142858</v>
      </c>
      <c r="Q3830" t="str">
        <f>LEFT(N3830,FIND("/",N3830)-1)</f>
        <v>theater</v>
      </c>
      <c r="R3830" t="str">
        <f>RIGHT(N3830,LEN(N3830)-FIND("/",N3830))</f>
        <v>plays</v>
      </c>
      <c r="S3830" s="10">
        <f>(((J3830/60)/60)/24)+DATE(1970,1,1)</f>
        <v>41944.527627314819</v>
      </c>
      <c r="T3830" s="10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>
        <f>E3831/L3831</f>
        <v>62.625</v>
      </c>
      <c r="Q3831" t="str">
        <f>LEFT(N3831,FIND("/",N3831)-1)</f>
        <v>theater</v>
      </c>
      <c r="R3831" t="str">
        <f>RIGHT(N3831,LEN(N3831)-FIND("/",N3831))</f>
        <v>plays</v>
      </c>
      <c r="S3831" s="10">
        <f>(((J3831/60)/60)/24)+DATE(1970,1,1)</f>
        <v>42593.865405092598</v>
      </c>
      <c r="T3831" s="10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>
        <f>E3832/L3832</f>
        <v>75</v>
      </c>
      <c r="Q3832" t="str">
        <f>LEFT(N3832,FIND("/",N3832)-1)</f>
        <v>theater</v>
      </c>
      <c r="R3832" t="str">
        <f>RIGHT(N3832,LEN(N3832)-FIND("/",N3832))</f>
        <v>plays</v>
      </c>
      <c r="S3832" s="10">
        <f>(((J3832/60)/60)/24)+DATE(1970,1,1)</f>
        <v>42503.740868055553</v>
      </c>
      <c r="T3832" s="10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>
        <f>E3833/L3833</f>
        <v>58.901111111111113</v>
      </c>
      <c r="Q3833" t="str">
        <f>LEFT(N3833,FIND("/",N3833)-1)</f>
        <v>theater</v>
      </c>
      <c r="R3833" t="str">
        <f>RIGHT(N3833,LEN(N3833)-FIND("/",N3833))</f>
        <v>plays</v>
      </c>
      <c r="S3833" s="10">
        <f>(((J3833/60)/60)/24)+DATE(1970,1,1)</f>
        <v>41927.848900462966</v>
      </c>
      <c r="T3833" s="10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>
        <f>E3834/L3834</f>
        <v>139.55555555555554</v>
      </c>
      <c r="Q3834" t="str">
        <f>LEFT(N3834,FIND("/",N3834)-1)</f>
        <v>theater</v>
      </c>
      <c r="R3834" t="str">
        <f>RIGHT(N3834,LEN(N3834)-FIND("/",N3834))</f>
        <v>plays</v>
      </c>
      <c r="S3834" s="10">
        <f>(((J3834/60)/60)/24)+DATE(1970,1,1)</f>
        <v>42375.114988425921</v>
      </c>
      <c r="T3834" s="10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>
        <f>E3835/L3835</f>
        <v>70</v>
      </c>
      <c r="Q3835" t="str">
        <f>LEFT(N3835,FIND("/",N3835)-1)</f>
        <v>theater</v>
      </c>
      <c r="R3835" t="str">
        <f>RIGHT(N3835,LEN(N3835)-FIND("/",N3835))</f>
        <v>plays</v>
      </c>
      <c r="S3835" s="10">
        <f>(((J3835/60)/60)/24)+DATE(1970,1,1)</f>
        <v>41963.872361111105</v>
      </c>
      <c r="T3835" s="10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>
        <f>E3836/L3836</f>
        <v>57.385964912280699</v>
      </c>
      <c r="Q3836" t="str">
        <f>LEFT(N3836,FIND("/",N3836)-1)</f>
        <v>theater</v>
      </c>
      <c r="R3836" t="str">
        <f>RIGHT(N3836,LEN(N3836)-FIND("/",N3836))</f>
        <v>plays</v>
      </c>
      <c r="S3836" s="10">
        <f>(((J3836/60)/60)/24)+DATE(1970,1,1)</f>
        <v>42143.445219907408</v>
      </c>
      <c r="T3836" s="10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>
        <f>E3837/L3837</f>
        <v>40</v>
      </c>
      <c r="Q3837" t="str">
        <f>LEFT(N3837,FIND("/",N3837)-1)</f>
        <v>theater</v>
      </c>
      <c r="R3837" t="str">
        <f>RIGHT(N3837,LEN(N3837)-FIND("/",N3837))</f>
        <v>plays</v>
      </c>
      <c r="S3837" s="10">
        <f>(((J3837/60)/60)/24)+DATE(1970,1,1)</f>
        <v>42460.94222222222</v>
      </c>
      <c r="T3837" s="10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>
        <f>E3838/L3838</f>
        <v>64.285714285714292</v>
      </c>
      <c r="Q3838" t="str">
        <f>LEFT(N3838,FIND("/",N3838)-1)</f>
        <v>theater</v>
      </c>
      <c r="R3838" t="str">
        <f>RIGHT(N3838,LEN(N3838)-FIND("/",N3838))</f>
        <v>plays</v>
      </c>
      <c r="S3838" s="10">
        <f>(((J3838/60)/60)/24)+DATE(1970,1,1)</f>
        <v>42553.926527777774</v>
      </c>
      <c r="T3838" s="10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>
        <f>E3839/L3839</f>
        <v>120.11764705882354</v>
      </c>
      <c r="Q3839" t="str">
        <f>LEFT(N3839,FIND("/",N3839)-1)</f>
        <v>theater</v>
      </c>
      <c r="R3839" t="str">
        <f>RIGHT(N3839,LEN(N3839)-FIND("/",N3839))</f>
        <v>plays</v>
      </c>
      <c r="S3839" s="10">
        <f>(((J3839/60)/60)/24)+DATE(1970,1,1)</f>
        <v>42152.765717592592</v>
      </c>
      <c r="T3839" s="10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>
        <f>E3840/L3840</f>
        <v>1008.24</v>
      </c>
      <c r="Q3840" t="str">
        <f>LEFT(N3840,FIND("/",N3840)-1)</f>
        <v>theater</v>
      </c>
      <c r="R3840" t="str">
        <f>RIGHT(N3840,LEN(N3840)-FIND("/",N3840))</f>
        <v>plays</v>
      </c>
      <c r="S3840" s="10">
        <f>(((J3840/60)/60)/24)+DATE(1970,1,1)</f>
        <v>42116.710752314815</v>
      </c>
      <c r="T3840" s="10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>
        <f>E3841/L3841</f>
        <v>63.28125</v>
      </c>
      <c r="Q3841" t="str">
        <f>LEFT(N3841,FIND("/",N3841)-1)</f>
        <v>theater</v>
      </c>
      <c r="R3841" t="str">
        <f>RIGHT(N3841,LEN(N3841)-FIND("/",N3841))</f>
        <v>plays</v>
      </c>
      <c r="S3841" s="10">
        <f>(((J3841/60)/60)/24)+DATE(1970,1,1)</f>
        <v>42155.142638888887</v>
      </c>
      <c r="T3841" s="10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>
        <f>E3842/L3842</f>
        <v>21.666666666666668</v>
      </c>
      <c r="Q3842" t="str">
        <f>LEFT(N3842,FIND("/",N3842)-1)</f>
        <v>theater</v>
      </c>
      <c r="R3842" t="str">
        <f>RIGHT(N3842,LEN(N3842)-FIND("/",N3842))</f>
        <v>plays</v>
      </c>
      <c r="S3842" s="10">
        <f>(((J3842/60)/60)/24)+DATE(1970,1,1)</f>
        <v>42432.701724537037</v>
      </c>
      <c r="T3842" s="10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>
        <f>E3843/L3843</f>
        <v>25.647058823529413</v>
      </c>
      <c r="Q3843" t="str">
        <f>LEFT(N3843,FIND("/",N3843)-1)</f>
        <v>theater</v>
      </c>
      <c r="R3843" t="str">
        <f>RIGHT(N3843,LEN(N3843)-FIND("/",N3843))</f>
        <v>plays</v>
      </c>
      <c r="S3843" s="10">
        <f>(((J3843/60)/60)/24)+DATE(1970,1,1)</f>
        <v>41780.785729166666</v>
      </c>
      <c r="T3843" s="10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>
        <f>E3844/L3844</f>
        <v>47.695652173913047</v>
      </c>
      <c r="Q3844" t="str">
        <f>LEFT(N3844,FIND("/",N3844)-1)</f>
        <v>theater</v>
      </c>
      <c r="R3844" t="str">
        <f>RIGHT(N3844,LEN(N3844)-FIND("/",N3844))</f>
        <v>plays</v>
      </c>
      <c r="S3844" s="10">
        <f>(((J3844/60)/60)/24)+DATE(1970,1,1)</f>
        <v>41740.493657407409</v>
      </c>
      <c r="T3844" s="10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>
        <f>E3845/L3845</f>
        <v>56.05263157894737</v>
      </c>
      <c r="Q3845" t="str">
        <f>LEFT(N3845,FIND("/",N3845)-1)</f>
        <v>theater</v>
      </c>
      <c r="R3845" t="str">
        <f>RIGHT(N3845,LEN(N3845)-FIND("/",N3845))</f>
        <v>plays</v>
      </c>
      <c r="S3845" s="10">
        <f>(((J3845/60)/60)/24)+DATE(1970,1,1)</f>
        <v>41766.072500000002</v>
      </c>
      <c r="T3845" s="10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>
        <f>E3846/L3846</f>
        <v>81.319999999999993</v>
      </c>
      <c r="Q3846" t="str">
        <f>LEFT(N3846,FIND("/",N3846)-1)</f>
        <v>theater</v>
      </c>
      <c r="R3846" t="str">
        <f>RIGHT(N3846,LEN(N3846)-FIND("/",N3846))</f>
        <v>plays</v>
      </c>
      <c r="S3846" s="10">
        <f>(((J3846/60)/60)/24)+DATE(1970,1,1)</f>
        <v>41766.617291666669</v>
      </c>
      <c r="T3846" s="10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>
        <f>E3847/L3847</f>
        <v>70.166666666666671</v>
      </c>
      <c r="Q3847" t="str">
        <f>LEFT(N3847,FIND("/",N3847)-1)</f>
        <v>theater</v>
      </c>
      <c r="R3847" t="str">
        <f>RIGHT(N3847,LEN(N3847)-FIND("/",N3847))</f>
        <v>plays</v>
      </c>
      <c r="S3847" s="10">
        <f>(((J3847/60)/60)/24)+DATE(1970,1,1)</f>
        <v>42248.627013888887</v>
      </c>
      <c r="T3847" s="10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>
        <f>E3848/L3848</f>
        <v>23.625</v>
      </c>
      <c r="Q3848" t="str">
        <f>LEFT(N3848,FIND("/",N3848)-1)</f>
        <v>theater</v>
      </c>
      <c r="R3848" t="str">
        <f>RIGHT(N3848,LEN(N3848)-FIND("/",N3848))</f>
        <v>plays</v>
      </c>
      <c r="S3848" s="10">
        <f>(((J3848/60)/60)/24)+DATE(1970,1,1)</f>
        <v>41885.221550925926</v>
      </c>
      <c r="T3848" s="10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>
        <f>E3849/L3849</f>
        <v>188.55555555555554</v>
      </c>
      <c r="Q3849" t="str">
        <f>LEFT(N3849,FIND("/",N3849)-1)</f>
        <v>theater</v>
      </c>
      <c r="R3849" t="str">
        <f>RIGHT(N3849,LEN(N3849)-FIND("/",N3849))</f>
        <v>plays</v>
      </c>
      <c r="S3849" s="10">
        <f>(((J3849/60)/60)/24)+DATE(1970,1,1)</f>
        <v>42159.224432870367</v>
      </c>
      <c r="T3849" s="10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>
        <f>E3850/L3850</f>
        <v>49.511627906976742</v>
      </c>
      <c r="Q3850" t="str">
        <f>LEFT(N3850,FIND("/",N3850)-1)</f>
        <v>theater</v>
      </c>
      <c r="R3850" t="str">
        <f>RIGHT(N3850,LEN(N3850)-FIND("/",N3850))</f>
        <v>plays</v>
      </c>
      <c r="S3850" s="10">
        <f>(((J3850/60)/60)/24)+DATE(1970,1,1)</f>
        <v>42265.817002314812</v>
      </c>
      <c r="T3850" s="10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>
        <f>E3851/L3851</f>
        <v>75.464285714285708</v>
      </c>
      <c r="Q3851" t="str">
        <f>LEFT(N3851,FIND("/",N3851)-1)</f>
        <v>theater</v>
      </c>
      <c r="R3851" t="str">
        <f>RIGHT(N3851,LEN(N3851)-FIND("/",N3851))</f>
        <v>plays</v>
      </c>
      <c r="S3851" s="10">
        <f>(((J3851/60)/60)/24)+DATE(1970,1,1)</f>
        <v>42136.767175925925</v>
      </c>
      <c r="T3851" s="10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>
        <f>E3852/L3852</f>
        <v>9.5</v>
      </c>
      <c r="Q3852" t="str">
        <f>LEFT(N3852,FIND("/",N3852)-1)</f>
        <v>theater</v>
      </c>
      <c r="R3852" t="str">
        <f>RIGHT(N3852,LEN(N3852)-FIND("/",N3852))</f>
        <v>plays</v>
      </c>
      <c r="S3852" s="10">
        <f>(((J3852/60)/60)/24)+DATE(1970,1,1)</f>
        <v>41975.124340277776</v>
      </c>
      <c r="T3852" s="10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>
        <f>E3853/L3853</f>
        <v>35.5</v>
      </c>
      <c r="Q3853" t="str">
        <f>LEFT(N3853,FIND("/",N3853)-1)</f>
        <v>theater</v>
      </c>
      <c r="R3853" t="str">
        <f>RIGHT(N3853,LEN(N3853)-FIND("/",N3853))</f>
        <v>plays</v>
      </c>
      <c r="S3853" s="10">
        <f>(((J3853/60)/60)/24)+DATE(1970,1,1)</f>
        <v>42172.439571759256</v>
      </c>
      <c r="T3853" s="10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>
        <f>E3854/L3854</f>
        <v>10</v>
      </c>
      <c r="Q3854" t="str">
        <f>LEFT(N3854,FIND("/",N3854)-1)</f>
        <v>theater</v>
      </c>
      <c r="R3854" t="str">
        <f>RIGHT(N3854,LEN(N3854)-FIND("/",N3854))</f>
        <v>plays</v>
      </c>
      <c r="S3854" s="10">
        <f>(((J3854/60)/60)/24)+DATE(1970,1,1)</f>
        <v>42065.190694444449</v>
      </c>
      <c r="T3854" s="10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>
        <f>E3855/L3855</f>
        <v>13</v>
      </c>
      <c r="Q3855" t="str">
        <f>LEFT(N3855,FIND("/",N3855)-1)</f>
        <v>theater</v>
      </c>
      <c r="R3855" t="str">
        <f>RIGHT(N3855,LEN(N3855)-FIND("/",N3855))</f>
        <v>plays</v>
      </c>
      <c r="S3855" s="10">
        <f>(((J3855/60)/60)/24)+DATE(1970,1,1)</f>
        <v>41848.84002314815</v>
      </c>
      <c r="T3855" s="10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>
        <f>E3856/L3856</f>
        <v>89.4</v>
      </c>
      <c r="Q3856" t="str">
        <f>LEFT(N3856,FIND("/",N3856)-1)</f>
        <v>theater</v>
      </c>
      <c r="R3856" t="str">
        <f>RIGHT(N3856,LEN(N3856)-FIND("/",N3856))</f>
        <v>plays</v>
      </c>
      <c r="S3856" s="10">
        <f>(((J3856/60)/60)/24)+DATE(1970,1,1)</f>
        <v>42103.884930555556</v>
      </c>
      <c r="T3856" s="10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>
        <f>E3857/L3857</f>
        <v>25</v>
      </c>
      <c r="Q3857" t="str">
        <f>LEFT(N3857,FIND("/",N3857)-1)</f>
        <v>theater</v>
      </c>
      <c r="R3857" t="str">
        <f>RIGHT(N3857,LEN(N3857)-FIND("/",N3857))</f>
        <v>plays</v>
      </c>
      <c r="S3857" s="10">
        <f>(((J3857/60)/60)/24)+DATE(1970,1,1)</f>
        <v>42059.970729166671</v>
      </c>
      <c r="T3857" s="10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>
        <f>E3858/L3858</f>
        <v>1</v>
      </c>
      <c r="Q3858" t="str">
        <f>LEFT(N3858,FIND("/",N3858)-1)</f>
        <v>theater</v>
      </c>
      <c r="R3858" t="str">
        <f>RIGHT(N3858,LEN(N3858)-FIND("/",N3858))</f>
        <v>plays</v>
      </c>
      <c r="S3858" s="10">
        <f>(((J3858/60)/60)/24)+DATE(1970,1,1)</f>
        <v>42041.743090277778</v>
      </c>
      <c r="T3858" s="10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>
        <f>E3859/L3859</f>
        <v>65</v>
      </c>
      <c r="Q3859" t="str">
        <f>LEFT(N3859,FIND("/",N3859)-1)</f>
        <v>theater</v>
      </c>
      <c r="R3859" t="str">
        <f>RIGHT(N3859,LEN(N3859)-FIND("/",N3859))</f>
        <v>plays</v>
      </c>
      <c r="S3859" s="10">
        <f>(((J3859/60)/60)/24)+DATE(1970,1,1)</f>
        <v>41829.73715277778</v>
      </c>
      <c r="T3859" s="10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>
        <f>E3860/L3860</f>
        <v>10</v>
      </c>
      <c r="Q3860" t="str">
        <f>LEFT(N3860,FIND("/",N3860)-1)</f>
        <v>theater</v>
      </c>
      <c r="R3860" t="str">
        <f>RIGHT(N3860,LEN(N3860)-FIND("/",N3860))</f>
        <v>plays</v>
      </c>
      <c r="S3860" s="10">
        <f>(((J3860/60)/60)/24)+DATE(1970,1,1)</f>
        <v>42128.431064814817</v>
      </c>
      <c r="T3860" s="10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>
        <f>E3861/L3861</f>
        <v>1</v>
      </c>
      <c r="Q3861" t="str">
        <f>LEFT(N3861,FIND("/",N3861)-1)</f>
        <v>theater</v>
      </c>
      <c r="R3861" t="str">
        <f>RIGHT(N3861,LEN(N3861)-FIND("/",N3861))</f>
        <v>plays</v>
      </c>
      <c r="S3861" s="10">
        <f>(((J3861/60)/60)/24)+DATE(1970,1,1)</f>
        <v>41789.893599537041</v>
      </c>
      <c r="T3861" s="10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>
        <f>E3862/L3862</f>
        <v>81.538461538461533</v>
      </c>
      <c r="Q3862" t="str">
        <f>LEFT(N3862,FIND("/",N3862)-1)</f>
        <v>theater</v>
      </c>
      <c r="R3862" t="str">
        <f>RIGHT(N3862,LEN(N3862)-FIND("/",N3862))</f>
        <v>plays</v>
      </c>
      <c r="S3862" s="10">
        <f>(((J3862/60)/60)/24)+DATE(1970,1,1)</f>
        <v>41833.660995370366</v>
      </c>
      <c r="T3862" s="10">
        <f>(((I3862/60)/60)/24)+DATE(1970,1,1)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>
        <f>E3863/L3863</f>
        <v>100</v>
      </c>
      <c r="Q3863" t="str">
        <f>LEFT(N3863,FIND("/",N3863)-1)</f>
        <v>theater</v>
      </c>
      <c r="R3863" t="str">
        <f>RIGHT(N3863,LEN(N3863)-FIND("/",N3863))</f>
        <v>plays</v>
      </c>
      <c r="S3863" s="10">
        <f>(((J3863/60)/60)/24)+DATE(1970,1,1)</f>
        <v>41914.590011574073</v>
      </c>
      <c r="T3863" s="10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>
        <f>E3864/L3864</f>
        <v>1</v>
      </c>
      <c r="Q3864" t="str">
        <f>LEFT(N3864,FIND("/",N3864)-1)</f>
        <v>theater</v>
      </c>
      <c r="R3864" t="str">
        <f>RIGHT(N3864,LEN(N3864)-FIND("/",N3864))</f>
        <v>plays</v>
      </c>
      <c r="S3864" s="10">
        <f>(((J3864/60)/60)/24)+DATE(1970,1,1)</f>
        <v>42611.261064814811</v>
      </c>
      <c r="T3864" s="10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t="e">
        <f>E3865/L3865</f>
        <v>#DIV/0!</v>
      </c>
      <c r="Q3865" t="str">
        <f>LEFT(N3865,FIND("/",N3865)-1)</f>
        <v>theater</v>
      </c>
      <c r="R3865" t="str">
        <f>RIGHT(N3865,LEN(N3865)-FIND("/",N3865))</f>
        <v>plays</v>
      </c>
      <c r="S3865" s="10">
        <f>(((J3865/60)/60)/24)+DATE(1970,1,1)</f>
        <v>42253.633159722223</v>
      </c>
      <c r="T3865" s="10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>
        <f>E3866/L3866</f>
        <v>20</v>
      </c>
      <c r="Q3866" t="str">
        <f>LEFT(N3866,FIND("/",N3866)-1)</f>
        <v>theater</v>
      </c>
      <c r="R3866" t="str">
        <f>RIGHT(N3866,LEN(N3866)-FIND("/",N3866))</f>
        <v>plays</v>
      </c>
      <c r="S3866" s="10">
        <f>(((J3866/60)/60)/24)+DATE(1970,1,1)</f>
        <v>42295.891828703709</v>
      </c>
      <c r="T3866" s="10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>
        <f>E3867/L3867</f>
        <v>46.428571428571431</v>
      </c>
      <c r="Q3867" t="str">
        <f>LEFT(N3867,FIND("/",N3867)-1)</f>
        <v>theater</v>
      </c>
      <c r="R3867" t="str">
        <f>RIGHT(N3867,LEN(N3867)-FIND("/",N3867))</f>
        <v>plays</v>
      </c>
      <c r="S3867" s="10">
        <f>(((J3867/60)/60)/24)+DATE(1970,1,1)</f>
        <v>41841.651597222226</v>
      </c>
      <c r="T3867" s="10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>
        <f>E3868/L3868</f>
        <v>5.5</v>
      </c>
      <c r="Q3868" t="str">
        <f>LEFT(N3868,FIND("/",N3868)-1)</f>
        <v>theater</v>
      </c>
      <c r="R3868" t="str">
        <f>RIGHT(N3868,LEN(N3868)-FIND("/",N3868))</f>
        <v>plays</v>
      </c>
      <c r="S3868" s="10">
        <f>(((J3868/60)/60)/24)+DATE(1970,1,1)</f>
        <v>42402.947002314817</v>
      </c>
      <c r="T3868" s="10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>
        <f>E3869/L3869</f>
        <v>50.2</v>
      </c>
      <c r="Q3869" t="str">
        <f>LEFT(N3869,FIND("/",N3869)-1)</f>
        <v>theater</v>
      </c>
      <c r="R3869" t="str">
        <f>RIGHT(N3869,LEN(N3869)-FIND("/",N3869))</f>
        <v>plays</v>
      </c>
      <c r="S3869" s="10">
        <f>(((J3869/60)/60)/24)+DATE(1970,1,1)</f>
        <v>42509.814108796301</v>
      </c>
      <c r="T3869" s="10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>
        <f>E3870/L3870</f>
        <v>10</v>
      </c>
      <c r="Q3870" t="str">
        <f>LEFT(N3870,FIND("/",N3870)-1)</f>
        <v>theater</v>
      </c>
      <c r="R3870" t="str">
        <f>RIGHT(N3870,LEN(N3870)-FIND("/",N3870))</f>
        <v>musical</v>
      </c>
      <c r="S3870" s="10">
        <f>(((J3870/60)/60)/24)+DATE(1970,1,1)</f>
        <v>41865.659780092588</v>
      </c>
      <c r="T3870" s="10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>
        <f>E3871/L3871</f>
        <v>30.133333333333333</v>
      </c>
      <c r="Q3871" t="str">
        <f>LEFT(N3871,FIND("/",N3871)-1)</f>
        <v>theater</v>
      </c>
      <c r="R3871" t="str">
        <f>RIGHT(N3871,LEN(N3871)-FIND("/",N3871))</f>
        <v>musical</v>
      </c>
      <c r="S3871" s="10">
        <f>(((J3871/60)/60)/24)+DATE(1970,1,1)</f>
        <v>42047.724444444444</v>
      </c>
      <c r="T3871" s="10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>
        <f>E3872/L3872</f>
        <v>150</v>
      </c>
      <c r="Q3872" t="str">
        <f>LEFT(N3872,FIND("/",N3872)-1)</f>
        <v>theater</v>
      </c>
      <c r="R3872" t="str">
        <f>RIGHT(N3872,LEN(N3872)-FIND("/",N3872))</f>
        <v>musical</v>
      </c>
      <c r="S3872" s="10">
        <f>(((J3872/60)/60)/24)+DATE(1970,1,1)</f>
        <v>41793.17219907407</v>
      </c>
      <c r="T3872" s="10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>
        <f>E3873/L3873</f>
        <v>13.333333333333334</v>
      </c>
      <c r="Q3873" t="str">
        <f>LEFT(N3873,FIND("/",N3873)-1)</f>
        <v>theater</v>
      </c>
      <c r="R3873" t="str">
        <f>RIGHT(N3873,LEN(N3873)-FIND("/",N3873))</f>
        <v>musical</v>
      </c>
      <c r="S3873" s="10">
        <f>(((J3873/60)/60)/24)+DATE(1970,1,1)</f>
        <v>42763.780671296292</v>
      </c>
      <c r="T3873" s="10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t="e">
        <f>E3874/L3874</f>
        <v>#DIV/0!</v>
      </c>
      <c r="Q3874" t="str">
        <f>LEFT(N3874,FIND("/",N3874)-1)</f>
        <v>theater</v>
      </c>
      <c r="R3874" t="str">
        <f>RIGHT(N3874,LEN(N3874)-FIND("/",N3874))</f>
        <v>musical</v>
      </c>
      <c r="S3874" s="10">
        <f>(((J3874/60)/60)/24)+DATE(1970,1,1)</f>
        <v>42180.145787037036</v>
      </c>
      <c r="T3874" s="10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t="e">
        <f>E3875/L3875</f>
        <v>#DIV/0!</v>
      </c>
      <c r="Q3875" t="str">
        <f>LEFT(N3875,FIND("/",N3875)-1)</f>
        <v>theater</v>
      </c>
      <c r="R3875" t="str">
        <f>RIGHT(N3875,LEN(N3875)-FIND("/",N3875))</f>
        <v>musical</v>
      </c>
      <c r="S3875" s="10">
        <f>(((J3875/60)/60)/24)+DATE(1970,1,1)</f>
        <v>42255.696006944447</v>
      </c>
      <c r="T3875" s="10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t="e">
        <f>E3876/L3876</f>
        <v>#DIV/0!</v>
      </c>
      <c r="Q3876" t="str">
        <f>LEFT(N3876,FIND("/",N3876)-1)</f>
        <v>theater</v>
      </c>
      <c r="R3876" t="str">
        <f>RIGHT(N3876,LEN(N3876)-FIND("/",N3876))</f>
        <v>musical</v>
      </c>
      <c r="S3876" s="10">
        <f>(((J3876/60)/60)/24)+DATE(1970,1,1)</f>
        <v>42007.016458333332</v>
      </c>
      <c r="T3876" s="10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t="e">
        <f>E3877/L3877</f>
        <v>#DIV/0!</v>
      </c>
      <c r="Q3877" t="str">
        <f>LEFT(N3877,FIND("/",N3877)-1)</f>
        <v>theater</v>
      </c>
      <c r="R3877" t="str">
        <f>RIGHT(N3877,LEN(N3877)-FIND("/",N3877))</f>
        <v>musical</v>
      </c>
      <c r="S3877" s="10">
        <f>(((J3877/60)/60)/24)+DATE(1970,1,1)</f>
        <v>42615.346817129626</v>
      </c>
      <c r="T3877" s="10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>
        <f>E3878/L3878</f>
        <v>44.760869565217391</v>
      </c>
      <c r="Q3878" t="str">
        <f>LEFT(N3878,FIND("/",N3878)-1)</f>
        <v>theater</v>
      </c>
      <c r="R3878" t="str">
        <f>RIGHT(N3878,LEN(N3878)-FIND("/",N3878))</f>
        <v>musical</v>
      </c>
      <c r="S3878" s="10">
        <f>(((J3878/60)/60)/24)+DATE(1970,1,1)</f>
        <v>42372.624166666668</v>
      </c>
      <c r="T3878" s="10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>
        <f>E3879/L3879</f>
        <v>88.642857142857139</v>
      </c>
      <c r="Q3879" t="str">
        <f>LEFT(N3879,FIND("/",N3879)-1)</f>
        <v>theater</v>
      </c>
      <c r="R3879" t="str">
        <f>RIGHT(N3879,LEN(N3879)-FIND("/",N3879))</f>
        <v>musical</v>
      </c>
      <c r="S3879" s="10">
        <f>(((J3879/60)/60)/24)+DATE(1970,1,1)</f>
        <v>42682.67768518519</v>
      </c>
      <c r="T3879" s="10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>
        <f>E3880/L3880</f>
        <v>10</v>
      </c>
      <c r="Q3880" t="str">
        <f>LEFT(N3880,FIND("/",N3880)-1)</f>
        <v>theater</v>
      </c>
      <c r="R3880" t="str">
        <f>RIGHT(N3880,LEN(N3880)-FIND("/",N3880))</f>
        <v>musical</v>
      </c>
      <c r="S3880" s="10">
        <f>(((J3880/60)/60)/24)+DATE(1970,1,1)</f>
        <v>42154.818819444445</v>
      </c>
      <c r="T3880" s="10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t="e">
        <f>E3881/L3881</f>
        <v>#DIV/0!</v>
      </c>
      <c r="Q3881" t="str">
        <f>LEFT(N3881,FIND("/",N3881)-1)</f>
        <v>theater</v>
      </c>
      <c r="R3881" t="str">
        <f>RIGHT(N3881,LEN(N3881)-FIND("/",N3881))</f>
        <v>musical</v>
      </c>
      <c r="S3881" s="10">
        <f>(((J3881/60)/60)/24)+DATE(1970,1,1)</f>
        <v>41999.861064814817</v>
      </c>
      <c r="T3881" s="10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>
        <f>E3882/L3882</f>
        <v>57.647058823529413</v>
      </c>
      <c r="Q3882" t="str">
        <f>LEFT(N3882,FIND("/",N3882)-1)</f>
        <v>theater</v>
      </c>
      <c r="R3882" t="str">
        <f>RIGHT(N3882,LEN(N3882)-FIND("/",N3882))</f>
        <v>musical</v>
      </c>
      <c r="S3882" s="10">
        <f>(((J3882/60)/60)/24)+DATE(1970,1,1)</f>
        <v>41815.815046296295</v>
      </c>
      <c r="T3882" s="10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>
        <f>E3883/L3883</f>
        <v>25</v>
      </c>
      <c r="Q3883" t="str">
        <f>LEFT(N3883,FIND("/",N3883)-1)</f>
        <v>theater</v>
      </c>
      <c r="R3883" t="str">
        <f>RIGHT(N3883,LEN(N3883)-FIND("/",N3883))</f>
        <v>musical</v>
      </c>
      <c r="S3883" s="10">
        <f>(((J3883/60)/60)/24)+DATE(1970,1,1)</f>
        <v>42756.018506944441</v>
      </c>
      <c r="T3883" s="10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t="e">
        <f>E3884/L3884</f>
        <v>#DIV/0!</v>
      </c>
      <c r="Q3884" t="str">
        <f>LEFT(N3884,FIND("/",N3884)-1)</f>
        <v>theater</v>
      </c>
      <c r="R3884" t="str">
        <f>RIGHT(N3884,LEN(N3884)-FIND("/",N3884))</f>
        <v>musical</v>
      </c>
      <c r="S3884" s="10">
        <f>(((J3884/60)/60)/24)+DATE(1970,1,1)</f>
        <v>42373.983449074076</v>
      </c>
      <c r="T3884" s="10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t="e">
        <f>E3885/L3885</f>
        <v>#DIV/0!</v>
      </c>
      <c r="Q3885" t="str">
        <f>LEFT(N3885,FIND("/",N3885)-1)</f>
        <v>theater</v>
      </c>
      <c r="R3885" t="str">
        <f>RIGHT(N3885,LEN(N3885)-FIND("/",N3885))</f>
        <v>musical</v>
      </c>
      <c r="S3885" s="10">
        <f>(((J3885/60)/60)/24)+DATE(1970,1,1)</f>
        <v>41854.602650462963</v>
      </c>
      <c r="T3885" s="10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t="e">
        <f>E3886/L3886</f>
        <v>#DIV/0!</v>
      </c>
      <c r="Q3886" t="str">
        <f>LEFT(N3886,FIND("/",N3886)-1)</f>
        <v>theater</v>
      </c>
      <c r="R3886" t="str">
        <f>RIGHT(N3886,LEN(N3886)-FIND("/",N3886))</f>
        <v>musical</v>
      </c>
      <c r="S3886" s="10">
        <f>(((J3886/60)/60)/24)+DATE(1970,1,1)</f>
        <v>42065.791574074072</v>
      </c>
      <c r="T3886" s="10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t="e">
        <f>E3887/L3887</f>
        <v>#DIV/0!</v>
      </c>
      <c r="Q3887" t="str">
        <f>LEFT(N3887,FIND("/",N3887)-1)</f>
        <v>theater</v>
      </c>
      <c r="R3887" t="str">
        <f>RIGHT(N3887,LEN(N3887)-FIND("/",N3887))</f>
        <v>musical</v>
      </c>
      <c r="S3887" s="10">
        <f>(((J3887/60)/60)/24)+DATE(1970,1,1)</f>
        <v>42469.951284722221</v>
      </c>
      <c r="T3887" s="10">
        <f>(((I3887/60)/60)/24)+DATE(1970,1,1)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t="e">
        <f>E3888/L3888</f>
        <v>#DIV/0!</v>
      </c>
      <c r="Q3888" t="str">
        <f>LEFT(N3888,FIND("/",N3888)-1)</f>
        <v>theater</v>
      </c>
      <c r="R3888" t="str">
        <f>RIGHT(N3888,LEN(N3888)-FIND("/",N3888))</f>
        <v>musical</v>
      </c>
      <c r="S3888" s="10">
        <f>(((J3888/60)/60)/24)+DATE(1970,1,1)</f>
        <v>41954.228032407409</v>
      </c>
      <c r="T3888" s="10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>
        <f>E3889/L3889</f>
        <v>17.5</v>
      </c>
      <c r="Q3889" t="str">
        <f>LEFT(N3889,FIND("/",N3889)-1)</f>
        <v>theater</v>
      </c>
      <c r="R3889" t="str">
        <f>RIGHT(N3889,LEN(N3889)-FIND("/",N3889))</f>
        <v>musical</v>
      </c>
      <c r="S3889" s="10">
        <f>(((J3889/60)/60)/24)+DATE(1970,1,1)</f>
        <v>42079.857974537037</v>
      </c>
      <c r="T3889" s="10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>
        <f>E3890/L3890</f>
        <v>38.714285714285715</v>
      </c>
      <c r="Q3890" t="str">
        <f>LEFT(N3890,FIND("/",N3890)-1)</f>
        <v>theater</v>
      </c>
      <c r="R3890" t="str">
        <f>RIGHT(N3890,LEN(N3890)-FIND("/",N3890))</f>
        <v>plays</v>
      </c>
      <c r="S3890" s="10">
        <f>(((J3890/60)/60)/24)+DATE(1970,1,1)</f>
        <v>42762.545810185184</v>
      </c>
      <c r="T3890" s="10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>
        <f>E3891/L3891</f>
        <v>13.111111111111111</v>
      </c>
      <c r="Q3891" t="str">
        <f>LEFT(N3891,FIND("/",N3891)-1)</f>
        <v>theater</v>
      </c>
      <c r="R3891" t="str">
        <f>RIGHT(N3891,LEN(N3891)-FIND("/",N3891))</f>
        <v>plays</v>
      </c>
      <c r="S3891" s="10">
        <f>(((J3891/60)/60)/24)+DATE(1970,1,1)</f>
        <v>41977.004976851851</v>
      </c>
      <c r="T3891" s="10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>
        <f>E3892/L3892</f>
        <v>315.5</v>
      </c>
      <c r="Q3892" t="str">
        <f>LEFT(N3892,FIND("/",N3892)-1)</f>
        <v>theater</v>
      </c>
      <c r="R3892" t="str">
        <f>RIGHT(N3892,LEN(N3892)-FIND("/",N3892))</f>
        <v>plays</v>
      </c>
      <c r="S3892" s="10">
        <f>(((J3892/60)/60)/24)+DATE(1970,1,1)</f>
        <v>42171.758611111116</v>
      </c>
      <c r="T3892" s="10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>
        <f>E3893/L3893</f>
        <v>37.142857142857146</v>
      </c>
      <c r="Q3893" t="str">
        <f>LEFT(N3893,FIND("/",N3893)-1)</f>
        <v>theater</v>
      </c>
      <c r="R3893" t="str">
        <f>RIGHT(N3893,LEN(N3893)-FIND("/",N3893))</f>
        <v>plays</v>
      </c>
      <c r="S3893" s="10">
        <f>(((J3893/60)/60)/24)+DATE(1970,1,1)</f>
        <v>42056.1324537037</v>
      </c>
      <c r="T3893" s="10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t="e">
        <f>E3894/L3894</f>
        <v>#DIV/0!</v>
      </c>
      <c r="Q3894" t="str">
        <f>LEFT(N3894,FIND("/",N3894)-1)</f>
        <v>theater</v>
      </c>
      <c r="R3894" t="str">
        <f>RIGHT(N3894,LEN(N3894)-FIND("/",N3894))</f>
        <v>plays</v>
      </c>
      <c r="S3894" s="10">
        <f>(((J3894/60)/60)/24)+DATE(1970,1,1)</f>
        <v>41867.652280092596</v>
      </c>
      <c r="T3894" s="10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>
        <f>E3895/L3895</f>
        <v>128.27380952380952</v>
      </c>
      <c r="Q3895" t="str">
        <f>LEFT(N3895,FIND("/",N3895)-1)</f>
        <v>theater</v>
      </c>
      <c r="R3895" t="str">
        <f>RIGHT(N3895,LEN(N3895)-FIND("/",N3895))</f>
        <v>plays</v>
      </c>
      <c r="S3895" s="10">
        <f>(((J3895/60)/60)/24)+DATE(1970,1,1)</f>
        <v>41779.657870370371</v>
      </c>
      <c r="T3895" s="10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>
        <f>E3896/L3896</f>
        <v>47.272727272727273</v>
      </c>
      <c r="Q3896" t="str">
        <f>LEFT(N3896,FIND("/",N3896)-1)</f>
        <v>theater</v>
      </c>
      <c r="R3896" t="str">
        <f>RIGHT(N3896,LEN(N3896)-FIND("/",N3896))</f>
        <v>plays</v>
      </c>
      <c r="S3896" s="10">
        <f>(((J3896/60)/60)/24)+DATE(1970,1,1)</f>
        <v>42679.958472222221</v>
      </c>
      <c r="T3896" s="10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>
        <f>E3897/L3897</f>
        <v>50</v>
      </c>
      <c r="Q3897" t="str">
        <f>LEFT(N3897,FIND("/",N3897)-1)</f>
        <v>theater</v>
      </c>
      <c r="R3897" t="str">
        <f>RIGHT(N3897,LEN(N3897)-FIND("/",N3897))</f>
        <v>plays</v>
      </c>
      <c r="S3897" s="10">
        <f>(((J3897/60)/60)/24)+DATE(1970,1,1)</f>
        <v>42032.250208333338</v>
      </c>
      <c r="T3897" s="10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>
        <f>E3898/L3898</f>
        <v>42.5</v>
      </c>
      <c r="Q3898" t="str">
        <f>LEFT(N3898,FIND("/",N3898)-1)</f>
        <v>theater</v>
      </c>
      <c r="R3898" t="str">
        <f>RIGHT(N3898,LEN(N3898)-FIND("/",N3898))</f>
        <v>plays</v>
      </c>
      <c r="S3898" s="10">
        <f>(((J3898/60)/60)/24)+DATE(1970,1,1)</f>
        <v>41793.191875000004</v>
      </c>
      <c r="T3898" s="10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>
        <f>E3899/L3899</f>
        <v>44</v>
      </c>
      <c r="Q3899" t="str">
        <f>LEFT(N3899,FIND("/",N3899)-1)</f>
        <v>theater</v>
      </c>
      <c r="R3899" t="str">
        <f>RIGHT(N3899,LEN(N3899)-FIND("/",N3899))</f>
        <v>plays</v>
      </c>
      <c r="S3899" s="10">
        <f>(((J3899/60)/60)/24)+DATE(1970,1,1)</f>
        <v>41982.87364583333</v>
      </c>
      <c r="T3899" s="10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>
        <f>E3900/L3900</f>
        <v>50.875</v>
      </c>
      <c r="Q3900" t="str">
        <f>LEFT(N3900,FIND("/",N3900)-1)</f>
        <v>theater</v>
      </c>
      <c r="R3900" t="str">
        <f>RIGHT(N3900,LEN(N3900)-FIND("/",N3900))</f>
        <v>plays</v>
      </c>
      <c r="S3900" s="10">
        <f>(((J3900/60)/60)/24)+DATE(1970,1,1)</f>
        <v>42193.482291666667</v>
      </c>
      <c r="T3900" s="10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>
        <f>E3901/L3901</f>
        <v>62.5</v>
      </c>
      <c r="Q3901" t="str">
        <f>LEFT(N3901,FIND("/",N3901)-1)</f>
        <v>theater</v>
      </c>
      <c r="R3901" t="str">
        <f>RIGHT(N3901,LEN(N3901)-FIND("/",N3901))</f>
        <v>plays</v>
      </c>
      <c r="S3901" s="10">
        <f>(((J3901/60)/60)/24)+DATE(1970,1,1)</f>
        <v>41843.775011574071</v>
      </c>
      <c r="T3901" s="10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>
        <f>E3902/L3902</f>
        <v>27</v>
      </c>
      <c r="Q3902" t="str">
        <f>LEFT(N3902,FIND("/",N3902)-1)</f>
        <v>theater</v>
      </c>
      <c r="R3902" t="str">
        <f>RIGHT(N3902,LEN(N3902)-FIND("/",N3902))</f>
        <v>plays</v>
      </c>
      <c r="S3902" s="10">
        <f>(((J3902/60)/60)/24)+DATE(1970,1,1)</f>
        <v>42136.092488425929</v>
      </c>
      <c r="T3902" s="10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>
        <f>E3903/L3903</f>
        <v>25</v>
      </c>
      <c r="Q3903" t="str">
        <f>LEFT(N3903,FIND("/",N3903)-1)</f>
        <v>theater</v>
      </c>
      <c r="R3903" t="str">
        <f>RIGHT(N3903,LEN(N3903)-FIND("/",N3903))</f>
        <v>plays</v>
      </c>
      <c r="S3903" s="10">
        <f>(((J3903/60)/60)/24)+DATE(1970,1,1)</f>
        <v>42317.826377314821</v>
      </c>
      <c r="T3903" s="10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>
        <f>E3904/L3904</f>
        <v>47.258064516129032</v>
      </c>
      <c r="Q3904" t="str">
        <f>LEFT(N3904,FIND("/",N3904)-1)</f>
        <v>theater</v>
      </c>
      <c r="R3904" t="str">
        <f>RIGHT(N3904,LEN(N3904)-FIND("/",N3904))</f>
        <v>plays</v>
      </c>
      <c r="S3904" s="10">
        <f>(((J3904/60)/60)/24)+DATE(1970,1,1)</f>
        <v>42663.468078703707</v>
      </c>
      <c r="T3904" s="10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t="e">
        <f>E3905/L3905</f>
        <v>#DIV/0!</v>
      </c>
      <c r="Q3905" t="str">
        <f>LEFT(N3905,FIND("/",N3905)-1)</f>
        <v>theater</v>
      </c>
      <c r="R3905" t="str">
        <f>RIGHT(N3905,LEN(N3905)-FIND("/",N3905))</f>
        <v>plays</v>
      </c>
      <c r="S3905" s="10">
        <f>(((J3905/60)/60)/24)+DATE(1970,1,1)</f>
        <v>42186.01116898148</v>
      </c>
      <c r="T3905" s="10">
        <f>(((I3905/60)/60)/24)+DATE(1970,1,1)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>
        <f>E3906/L3906</f>
        <v>1.5</v>
      </c>
      <c r="Q3906" t="str">
        <f>LEFT(N3906,FIND("/",N3906)-1)</f>
        <v>theater</v>
      </c>
      <c r="R3906" t="str">
        <f>RIGHT(N3906,LEN(N3906)-FIND("/",N3906))</f>
        <v>plays</v>
      </c>
      <c r="S3906" s="10">
        <f>(((J3906/60)/60)/24)+DATE(1970,1,1)</f>
        <v>42095.229166666672</v>
      </c>
      <c r="T3906" s="10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>
        <f>E3907/L3907</f>
        <v>24.714285714285715</v>
      </c>
      <c r="Q3907" t="str">
        <f>LEFT(N3907,FIND("/",N3907)-1)</f>
        <v>theater</v>
      </c>
      <c r="R3907" t="str">
        <f>RIGHT(N3907,LEN(N3907)-FIND("/",N3907))</f>
        <v>plays</v>
      </c>
      <c r="S3907" s="10">
        <f>(((J3907/60)/60)/24)+DATE(1970,1,1)</f>
        <v>42124.623877314814</v>
      </c>
      <c r="T3907" s="10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>
        <f>E3908/L3908</f>
        <v>63.125</v>
      </c>
      <c r="Q3908" t="str">
        <f>LEFT(N3908,FIND("/",N3908)-1)</f>
        <v>theater</v>
      </c>
      <c r="R3908" t="str">
        <f>RIGHT(N3908,LEN(N3908)-FIND("/",N3908))</f>
        <v>plays</v>
      </c>
      <c r="S3908" s="10">
        <f>(((J3908/60)/60)/24)+DATE(1970,1,1)</f>
        <v>42143.917743055557</v>
      </c>
      <c r="T3908" s="10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>
        <f>E3909/L3909</f>
        <v>38.25</v>
      </c>
      <c r="Q3909" t="str">
        <f>LEFT(N3909,FIND("/",N3909)-1)</f>
        <v>theater</v>
      </c>
      <c r="R3909" t="str">
        <f>RIGHT(N3909,LEN(N3909)-FIND("/",N3909))</f>
        <v>plays</v>
      </c>
      <c r="S3909" s="10">
        <f>(((J3909/60)/60)/24)+DATE(1970,1,1)</f>
        <v>41906.819513888891</v>
      </c>
      <c r="T3909" s="10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>
        <f>E3910/L3910</f>
        <v>16.25</v>
      </c>
      <c r="Q3910" t="str">
        <f>LEFT(N3910,FIND("/",N3910)-1)</f>
        <v>theater</v>
      </c>
      <c r="R3910" t="str">
        <f>RIGHT(N3910,LEN(N3910)-FIND("/",N3910))</f>
        <v>plays</v>
      </c>
      <c r="S3910" s="10">
        <f>(((J3910/60)/60)/24)+DATE(1970,1,1)</f>
        <v>41834.135370370372</v>
      </c>
      <c r="T3910" s="10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>
        <f>E3911/L3911</f>
        <v>33.75</v>
      </c>
      <c r="Q3911" t="str">
        <f>LEFT(N3911,FIND("/",N3911)-1)</f>
        <v>theater</v>
      </c>
      <c r="R3911" t="str">
        <f>RIGHT(N3911,LEN(N3911)-FIND("/",N3911))</f>
        <v>plays</v>
      </c>
      <c r="S3911" s="10">
        <f>(((J3911/60)/60)/24)+DATE(1970,1,1)</f>
        <v>41863.359282407408</v>
      </c>
      <c r="T3911" s="10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>
        <f>E3912/L3912</f>
        <v>61.666666666666664</v>
      </c>
      <c r="Q3912" t="str">
        <f>LEFT(N3912,FIND("/",N3912)-1)</f>
        <v>theater</v>
      </c>
      <c r="R3912" t="str">
        <f>RIGHT(N3912,LEN(N3912)-FIND("/",N3912))</f>
        <v>plays</v>
      </c>
      <c r="S3912" s="10">
        <f>(((J3912/60)/60)/24)+DATE(1970,1,1)</f>
        <v>42224.756909722222</v>
      </c>
      <c r="T3912" s="10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>
        <f>E3913/L3913</f>
        <v>83.138888888888886</v>
      </c>
      <c r="Q3913" t="str">
        <f>LEFT(N3913,FIND("/",N3913)-1)</f>
        <v>theater</v>
      </c>
      <c r="R3913" t="str">
        <f>RIGHT(N3913,LEN(N3913)-FIND("/",N3913))</f>
        <v>plays</v>
      </c>
      <c r="S3913" s="10">
        <f>(((J3913/60)/60)/24)+DATE(1970,1,1)</f>
        <v>41939.8122337963</v>
      </c>
      <c r="T3913" s="10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>
        <f>E3914/L3914</f>
        <v>1</v>
      </c>
      <c r="Q3914" t="str">
        <f>LEFT(N3914,FIND("/",N3914)-1)</f>
        <v>theater</v>
      </c>
      <c r="R3914" t="str">
        <f>RIGHT(N3914,LEN(N3914)-FIND("/",N3914))</f>
        <v>plays</v>
      </c>
      <c r="S3914" s="10">
        <f>(((J3914/60)/60)/24)+DATE(1970,1,1)</f>
        <v>42059.270023148143</v>
      </c>
      <c r="T3914" s="10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>
        <f>E3915/L3915</f>
        <v>142.85714285714286</v>
      </c>
      <c r="Q3915" t="str">
        <f>LEFT(N3915,FIND("/",N3915)-1)</f>
        <v>theater</v>
      </c>
      <c r="R3915" t="str">
        <f>RIGHT(N3915,LEN(N3915)-FIND("/",N3915))</f>
        <v>plays</v>
      </c>
      <c r="S3915" s="10">
        <f>(((J3915/60)/60)/24)+DATE(1970,1,1)</f>
        <v>42308.211215277777</v>
      </c>
      <c r="T3915" s="10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>
        <f>E3916/L3916</f>
        <v>33.666666666666664</v>
      </c>
      <c r="Q3916" t="str">
        <f>LEFT(N3916,FIND("/",N3916)-1)</f>
        <v>theater</v>
      </c>
      <c r="R3916" t="str">
        <f>RIGHT(N3916,LEN(N3916)-FIND("/",N3916))</f>
        <v>plays</v>
      </c>
      <c r="S3916" s="10">
        <f>(((J3916/60)/60)/24)+DATE(1970,1,1)</f>
        <v>42114.818935185183</v>
      </c>
      <c r="T3916" s="10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>
        <f>E3917/L3917</f>
        <v>5</v>
      </c>
      <c r="Q3917" t="str">
        <f>LEFT(N3917,FIND("/",N3917)-1)</f>
        <v>theater</v>
      </c>
      <c r="R3917" t="str">
        <f>RIGHT(N3917,LEN(N3917)-FIND("/",N3917))</f>
        <v>plays</v>
      </c>
      <c r="S3917" s="10">
        <f>(((J3917/60)/60)/24)+DATE(1970,1,1)</f>
        <v>42492.98505787037</v>
      </c>
      <c r="T3917" s="10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t="e">
        <f>E3918/L3918</f>
        <v>#DIV/0!</v>
      </c>
      <c r="Q3918" t="str">
        <f>LEFT(N3918,FIND("/",N3918)-1)</f>
        <v>theater</v>
      </c>
      <c r="R3918" t="str">
        <f>RIGHT(N3918,LEN(N3918)-FIND("/",N3918))</f>
        <v>plays</v>
      </c>
      <c r="S3918" s="10">
        <f>(((J3918/60)/60)/24)+DATE(1970,1,1)</f>
        <v>42494.471666666665</v>
      </c>
      <c r="T3918" s="10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>
        <f>E3919/L3919</f>
        <v>10</v>
      </c>
      <c r="Q3919" t="str">
        <f>LEFT(N3919,FIND("/",N3919)-1)</f>
        <v>theater</v>
      </c>
      <c r="R3919" t="str">
        <f>RIGHT(N3919,LEN(N3919)-FIND("/",N3919))</f>
        <v>plays</v>
      </c>
      <c r="S3919" s="10">
        <f>(((J3919/60)/60)/24)+DATE(1970,1,1)</f>
        <v>41863.527326388888</v>
      </c>
      <c r="T3919" s="10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>
        <f>E3920/L3920</f>
        <v>40</v>
      </c>
      <c r="Q3920" t="str">
        <f>LEFT(N3920,FIND("/",N3920)-1)</f>
        <v>theater</v>
      </c>
      <c r="R3920" t="str">
        <f>RIGHT(N3920,LEN(N3920)-FIND("/",N3920))</f>
        <v>plays</v>
      </c>
      <c r="S3920" s="10">
        <f>(((J3920/60)/60)/24)+DATE(1970,1,1)</f>
        <v>41843.664618055554</v>
      </c>
      <c r="T3920" s="10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>
        <f>E3921/L3921</f>
        <v>30</v>
      </c>
      <c r="Q3921" t="str">
        <f>LEFT(N3921,FIND("/",N3921)-1)</f>
        <v>theater</v>
      </c>
      <c r="R3921" t="str">
        <f>RIGHT(N3921,LEN(N3921)-FIND("/",N3921))</f>
        <v>plays</v>
      </c>
      <c r="S3921" s="10">
        <f>(((J3921/60)/60)/24)+DATE(1970,1,1)</f>
        <v>42358.684872685189</v>
      </c>
      <c r="T3921" s="10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>
        <f>E3922/L3922</f>
        <v>45</v>
      </c>
      <c r="Q3922" t="str">
        <f>LEFT(N3922,FIND("/",N3922)-1)</f>
        <v>theater</v>
      </c>
      <c r="R3922" t="str">
        <f>RIGHT(N3922,LEN(N3922)-FIND("/",N3922))</f>
        <v>plays</v>
      </c>
      <c r="S3922" s="10">
        <f>(((J3922/60)/60)/24)+DATE(1970,1,1)</f>
        <v>42657.38726851852</v>
      </c>
      <c r="T3922" s="10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t="e">
        <f>E3923/L3923</f>
        <v>#DIV/0!</v>
      </c>
      <c r="Q3923" t="str">
        <f>LEFT(N3923,FIND("/",N3923)-1)</f>
        <v>theater</v>
      </c>
      <c r="R3923" t="str">
        <f>RIGHT(N3923,LEN(N3923)-FIND("/",N3923))</f>
        <v>plays</v>
      </c>
      <c r="S3923" s="10">
        <f>(((J3923/60)/60)/24)+DATE(1970,1,1)</f>
        <v>41926.542303240742</v>
      </c>
      <c r="T3923" s="10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>
        <f>E3924/L3924</f>
        <v>10.166666666666666</v>
      </c>
      <c r="Q3924" t="str">
        <f>LEFT(N3924,FIND("/",N3924)-1)</f>
        <v>theater</v>
      </c>
      <c r="R3924" t="str">
        <f>RIGHT(N3924,LEN(N3924)-FIND("/",N3924))</f>
        <v>plays</v>
      </c>
      <c r="S3924" s="10">
        <f>(((J3924/60)/60)/24)+DATE(1970,1,1)</f>
        <v>42020.768634259264</v>
      </c>
      <c r="T3924" s="10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>
        <f>E3925/L3925</f>
        <v>81.411764705882348</v>
      </c>
      <c r="Q3925" t="str">
        <f>LEFT(N3925,FIND("/",N3925)-1)</f>
        <v>theater</v>
      </c>
      <c r="R3925" t="str">
        <f>RIGHT(N3925,LEN(N3925)-FIND("/",N3925))</f>
        <v>plays</v>
      </c>
      <c r="S3925" s="10">
        <f>(((J3925/60)/60)/24)+DATE(1970,1,1)</f>
        <v>42075.979988425926</v>
      </c>
      <c r="T3925" s="10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>
        <f>E3926/L3926</f>
        <v>57.25</v>
      </c>
      <c r="Q3926" t="str">
        <f>LEFT(N3926,FIND("/",N3926)-1)</f>
        <v>theater</v>
      </c>
      <c r="R3926" t="str">
        <f>RIGHT(N3926,LEN(N3926)-FIND("/",N3926))</f>
        <v>plays</v>
      </c>
      <c r="S3926" s="10">
        <f>(((J3926/60)/60)/24)+DATE(1970,1,1)</f>
        <v>41786.959745370368</v>
      </c>
      <c r="T3926" s="10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>
        <f>E3927/L3927</f>
        <v>5</v>
      </c>
      <c r="Q3927" t="str">
        <f>LEFT(N3927,FIND("/",N3927)-1)</f>
        <v>theater</v>
      </c>
      <c r="R3927" t="str">
        <f>RIGHT(N3927,LEN(N3927)-FIND("/",N3927))</f>
        <v>plays</v>
      </c>
      <c r="S3927" s="10">
        <f>(((J3927/60)/60)/24)+DATE(1970,1,1)</f>
        <v>41820.870821759258</v>
      </c>
      <c r="T3927" s="10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>
        <f>E3928/L3928</f>
        <v>15</v>
      </c>
      <c r="Q3928" t="str">
        <f>LEFT(N3928,FIND("/",N3928)-1)</f>
        <v>theater</v>
      </c>
      <c r="R3928" t="str">
        <f>RIGHT(N3928,LEN(N3928)-FIND("/",N3928))</f>
        <v>plays</v>
      </c>
      <c r="S3928" s="10">
        <f>(((J3928/60)/60)/24)+DATE(1970,1,1)</f>
        <v>41970.085046296299</v>
      </c>
      <c r="T3928" s="10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>
        <f>E3929/L3929</f>
        <v>12.5</v>
      </c>
      <c r="Q3929" t="str">
        <f>LEFT(N3929,FIND("/",N3929)-1)</f>
        <v>theater</v>
      </c>
      <c r="R3929" t="str">
        <f>RIGHT(N3929,LEN(N3929)-FIND("/",N3929))</f>
        <v>plays</v>
      </c>
      <c r="S3929" s="10">
        <f>(((J3929/60)/60)/24)+DATE(1970,1,1)</f>
        <v>41830.267407407409</v>
      </c>
      <c r="T3929" s="10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>
        <f>E3930/L3930</f>
        <v>93</v>
      </c>
      <c r="Q3930" t="str">
        <f>LEFT(N3930,FIND("/",N3930)-1)</f>
        <v>theater</v>
      </c>
      <c r="R3930" t="str">
        <f>RIGHT(N3930,LEN(N3930)-FIND("/",N3930))</f>
        <v>plays</v>
      </c>
      <c r="S3930" s="10">
        <f>(((J3930/60)/60)/24)+DATE(1970,1,1)</f>
        <v>42265.683182870373</v>
      </c>
      <c r="T3930" s="10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>
        <f>E3931/L3931</f>
        <v>32.357142857142854</v>
      </c>
      <c r="Q3931" t="str">
        <f>LEFT(N3931,FIND("/",N3931)-1)</f>
        <v>theater</v>
      </c>
      <c r="R3931" t="str">
        <f>RIGHT(N3931,LEN(N3931)-FIND("/",N3931))</f>
        <v>plays</v>
      </c>
      <c r="S3931" s="10">
        <f>(((J3931/60)/60)/24)+DATE(1970,1,1)</f>
        <v>42601.827141203699</v>
      </c>
      <c r="T3931" s="10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t="e">
        <f>E3932/L3932</f>
        <v>#DIV/0!</v>
      </c>
      <c r="Q3932" t="str">
        <f>LEFT(N3932,FIND("/",N3932)-1)</f>
        <v>theater</v>
      </c>
      <c r="R3932" t="str">
        <f>RIGHT(N3932,LEN(N3932)-FIND("/",N3932))</f>
        <v>plays</v>
      </c>
      <c r="S3932" s="10">
        <f>(((J3932/60)/60)/24)+DATE(1970,1,1)</f>
        <v>42433.338749999995</v>
      </c>
      <c r="T3932" s="10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t="e">
        <f>E3933/L3933</f>
        <v>#DIV/0!</v>
      </c>
      <c r="Q3933" t="str">
        <f>LEFT(N3933,FIND("/",N3933)-1)</f>
        <v>theater</v>
      </c>
      <c r="R3933" t="str">
        <f>RIGHT(N3933,LEN(N3933)-FIND("/",N3933))</f>
        <v>plays</v>
      </c>
      <c r="S3933" s="10">
        <f>(((J3933/60)/60)/24)+DATE(1970,1,1)</f>
        <v>42228.151701388888</v>
      </c>
      <c r="T3933" s="10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>
        <f>E3934/L3934</f>
        <v>1</v>
      </c>
      <c r="Q3934" t="str">
        <f>LEFT(N3934,FIND("/",N3934)-1)</f>
        <v>theater</v>
      </c>
      <c r="R3934" t="str">
        <f>RIGHT(N3934,LEN(N3934)-FIND("/",N3934))</f>
        <v>plays</v>
      </c>
      <c r="S3934" s="10">
        <f>(((J3934/60)/60)/24)+DATE(1970,1,1)</f>
        <v>42415.168564814812</v>
      </c>
      <c r="T3934" s="10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>
        <f>E3935/L3935</f>
        <v>91.833333333333329</v>
      </c>
      <c r="Q3935" t="str">
        <f>LEFT(N3935,FIND("/",N3935)-1)</f>
        <v>theater</v>
      </c>
      <c r="R3935" t="str">
        <f>RIGHT(N3935,LEN(N3935)-FIND("/",N3935))</f>
        <v>plays</v>
      </c>
      <c r="S3935" s="10">
        <f>(((J3935/60)/60)/24)+DATE(1970,1,1)</f>
        <v>42538.968310185184</v>
      </c>
      <c r="T3935" s="10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>
        <f>E3936/L3936</f>
        <v>45.833333333333336</v>
      </c>
      <c r="Q3936" t="str">
        <f>LEFT(N3936,FIND("/",N3936)-1)</f>
        <v>theater</v>
      </c>
      <c r="R3936" t="str">
        <f>RIGHT(N3936,LEN(N3936)-FIND("/",N3936))</f>
        <v>plays</v>
      </c>
      <c r="S3936" s="10">
        <f>(((J3936/60)/60)/24)+DATE(1970,1,1)</f>
        <v>42233.671747685185</v>
      </c>
      <c r="T3936" s="10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>
        <f>E3937/L3937</f>
        <v>57.173913043478258</v>
      </c>
      <c r="Q3937" t="str">
        <f>LEFT(N3937,FIND("/",N3937)-1)</f>
        <v>theater</v>
      </c>
      <c r="R3937" t="str">
        <f>RIGHT(N3937,LEN(N3937)-FIND("/",N3937))</f>
        <v>plays</v>
      </c>
      <c r="S3937" s="10">
        <f>(((J3937/60)/60)/24)+DATE(1970,1,1)</f>
        <v>42221.656782407401</v>
      </c>
      <c r="T3937" s="10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t="e">
        <f>E3938/L3938</f>
        <v>#DIV/0!</v>
      </c>
      <c r="Q3938" t="str">
        <f>LEFT(N3938,FIND("/",N3938)-1)</f>
        <v>theater</v>
      </c>
      <c r="R3938" t="str">
        <f>RIGHT(N3938,LEN(N3938)-FIND("/",N3938))</f>
        <v>plays</v>
      </c>
      <c r="S3938" s="10">
        <f>(((J3938/60)/60)/24)+DATE(1970,1,1)</f>
        <v>42675.262962962966</v>
      </c>
      <c r="T3938" s="10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>
        <f>E3939/L3939</f>
        <v>248.5</v>
      </c>
      <c r="Q3939" t="str">
        <f>LEFT(N3939,FIND("/",N3939)-1)</f>
        <v>theater</v>
      </c>
      <c r="R3939" t="str">
        <f>RIGHT(N3939,LEN(N3939)-FIND("/",N3939))</f>
        <v>plays</v>
      </c>
      <c r="S3939" s="10">
        <f>(((J3939/60)/60)/24)+DATE(1970,1,1)</f>
        <v>42534.631481481483</v>
      </c>
      <c r="T3939" s="10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>
        <f>E3940/L3940</f>
        <v>79.400000000000006</v>
      </c>
      <c r="Q3940" t="str">
        <f>LEFT(N3940,FIND("/",N3940)-1)</f>
        <v>theater</v>
      </c>
      <c r="R3940" t="str">
        <f>RIGHT(N3940,LEN(N3940)-FIND("/",N3940))</f>
        <v>plays</v>
      </c>
      <c r="S3940" s="10">
        <f>(((J3940/60)/60)/24)+DATE(1970,1,1)</f>
        <v>42151.905717592599</v>
      </c>
      <c r="T3940" s="10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>
        <f>E3941/L3941</f>
        <v>5</v>
      </c>
      <c r="Q3941" t="str">
        <f>LEFT(N3941,FIND("/",N3941)-1)</f>
        <v>theater</v>
      </c>
      <c r="R3941" t="str">
        <f>RIGHT(N3941,LEN(N3941)-FIND("/",N3941))</f>
        <v>plays</v>
      </c>
      <c r="S3941" s="10">
        <f>(((J3941/60)/60)/24)+DATE(1970,1,1)</f>
        <v>41915.400219907409</v>
      </c>
      <c r="T3941" s="10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>
        <f>E3942/L3942</f>
        <v>5.5</v>
      </c>
      <c r="Q3942" t="str">
        <f>LEFT(N3942,FIND("/",N3942)-1)</f>
        <v>theater</v>
      </c>
      <c r="R3942" t="str">
        <f>RIGHT(N3942,LEN(N3942)-FIND("/",N3942))</f>
        <v>plays</v>
      </c>
      <c r="S3942" s="10">
        <f>(((J3942/60)/60)/24)+DATE(1970,1,1)</f>
        <v>41961.492488425924</v>
      </c>
      <c r="T3942" s="10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>
        <f>E3943/L3943</f>
        <v>25</v>
      </c>
      <c r="Q3943" t="str">
        <f>LEFT(N3943,FIND("/",N3943)-1)</f>
        <v>theater</v>
      </c>
      <c r="R3943" t="str">
        <f>RIGHT(N3943,LEN(N3943)-FIND("/",N3943))</f>
        <v>plays</v>
      </c>
      <c r="S3943" s="10">
        <f>(((J3943/60)/60)/24)+DATE(1970,1,1)</f>
        <v>41940.587233796294</v>
      </c>
      <c r="T3943" s="10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t="e">
        <f>E3944/L3944</f>
        <v>#DIV/0!</v>
      </c>
      <c r="Q3944" t="str">
        <f>LEFT(N3944,FIND("/",N3944)-1)</f>
        <v>theater</v>
      </c>
      <c r="R3944" t="str">
        <f>RIGHT(N3944,LEN(N3944)-FIND("/",N3944))</f>
        <v>plays</v>
      </c>
      <c r="S3944" s="10">
        <f>(((J3944/60)/60)/24)+DATE(1970,1,1)</f>
        <v>42111.904097222221</v>
      </c>
      <c r="T3944" s="10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>
        <f>E3945/L3945</f>
        <v>137.07692307692307</v>
      </c>
      <c r="Q3945" t="str">
        <f>LEFT(N3945,FIND("/",N3945)-1)</f>
        <v>theater</v>
      </c>
      <c r="R3945" t="str">
        <f>RIGHT(N3945,LEN(N3945)-FIND("/",N3945))</f>
        <v>plays</v>
      </c>
      <c r="S3945" s="10">
        <f>(((J3945/60)/60)/24)+DATE(1970,1,1)</f>
        <v>42279.778564814813</v>
      </c>
      <c r="T3945" s="10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t="e">
        <f>E3946/L3946</f>
        <v>#DIV/0!</v>
      </c>
      <c r="Q3946" t="str">
        <f>LEFT(N3946,FIND("/",N3946)-1)</f>
        <v>theater</v>
      </c>
      <c r="R3946" t="str">
        <f>RIGHT(N3946,LEN(N3946)-FIND("/",N3946))</f>
        <v>plays</v>
      </c>
      <c r="S3946" s="10">
        <f>(((J3946/60)/60)/24)+DATE(1970,1,1)</f>
        <v>42213.662905092591</v>
      </c>
      <c r="T3946" s="10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>
        <f>E3947/L3947</f>
        <v>5</v>
      </c>
      <c r="Q3947" t="str">
        <f>LEFT(N3947,FIND("/",N3947)-1)</f>
        <v>theater</v>
      </c>
      <c r="R3947" t="str">
        <f>RIGHT(N3947,LEN(N3947)-FIND("/",N3947))</f>
        <v>plays</v>
      </c>
      <c r="S3947" s="10">
        <f>(((J3947/60)/60)/24)+DATE(1970,1,1)</f>
        <v>42109.801712962959</v>
      </c>
      <c r="T3947" s="10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>
        <f>E3948/L3948</f>
        <v>39</v>
      </c>
      <c r="Q3948" t="str">
        <f>LEFT(N3948,FIND("/",N3948)-1)</f>
        <v>theater</v>
      </c>
      <c r="R3948" t="str">
        <f>RIGHT(N3948,LEN(N3948)-FIND("/",N3948))</f>
        <v>plays</v>
      </c>
      <c r="S3948" s="10">
        <f>(((J3948/60)/60)/24)+DATE(1970,1,1)</f>
        <v>42031.833587962959</v>
      </c>
      <c r="T3948" s="10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>
        <f>E3949/L3949</f>
        <v>50.5</v>
      </c>
      <c r="Q3949" t="str">
        <f>LEFT(N3949,FIND("/",N3949)-1)</f>
        <v>theater</v>
      </c>
      <c r="R3949" t="str">
        <f>RIGHT(N3949,LEN(N3949)-FIND("/",N3949))</f>
        <v>plays</v>
      </c>
      <c r="S3949" s="10">
        <f>(((J3949/60)/60)/24)+DATE(1970,1,1)</f>
        <v>42615.142870370371</v>
      </c>
      <c r="T3949" s="10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t="e">
        <f>E3950/L3950</f>
        <v>#DIV/0!</v>
      </c>
      <c r="Q3950" t="str">
        <f>LEFT(N3950,FIND("/",N3950)-1)</f>
        <v>theater</v>
      </c>
      <c r="R3950" t="str">
        <f>RIGHT(N3950,LEN(N3950)-FIND("/",N3950))</f>
        <v>plays</v>
      </c>
      <c r="S3950" s="10">
        <f>(((J3950/60)/60)/24)+DATE(1970,1,1)</f>
        <v>41829.325497685182</v>
      </c>
      <c r="T3950" s="10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>
        <f>E3951/L3951</f>
        <v>49.28125</v>
      </c>
      <c r="Q3951" t="str">
        <f>LEFT(N3951,FIND("/",N3951)-1)</f>
        <v>theater</v>
      </c>
      <c r="R3951" t="str">
        <f>RIGHT(N3951,LEN(N3951)-FIND("/",N3951))</f>
        <v>plays</v>
      </c>
      <c r="S3951" s="10">
        <f>(((J3951/60)/60)/24)+DATE(1970,1,1)</f>
        <v>42016.120613425926</v>
      </c>
      <c r="T3951" s="10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>
        <f>E3952/L3952</f>
        <v>25</v>
      </c>
      <c r="Q3952" t="str">
        <f>LEFT(N3952,FIND("/",N3952)-1)</f>
        <v>theater</v>
      </c>
      <c r="R3952" t="str">
        <f>RIGHT(N3952,LEN(N3952)-FIND("/",N3952))</f>
        <v>plays</v>
      </c>
      <c r="S3952" s="10">
        <f>(((J3952/60)/60)/24)+DATE(1970,1,1)</f>
        <v>42439.702314814815</v>
      </c>
      <c r="T3952" s="10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>
        <f>E3953/L3953</f>
        <v>1</v>
      </c>
      <c r="Q3953" t="str">
        <f>LEFT(N3953,FIND("/",N3953)-1)</f>
        <v>theater</v>
      </c>
      <c r="R3953" t="str">
        <f>RIGHT(N3953,LEN(N3953)-FIND("/",N3953))</f>
        <v>plays</v>
      </c>
      <c r="S3953" s="10">
        <f>(((J3953/60)/60)/24)+DATE(1970,1,1)</f>
        <v>42433.825717592597</v>
      </c>
      <c r="T3953" s="10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>
        <f>E3954/L3954</f>
        <v>25</v>
      </c>
      <c r="Q3954" t="str">
        <f>LEFT(N3954,FIND("/",N3954)-1)</f>
        <v>theater</v>
      </c>
      <c r="R3954" t="str">
        <f>RIGHT(N3954,LEN(N3954)-FIND("/",N3954))</f>
        <v>plays</v>
      </c>
      <c r="S3954" s="10">
        <f>(((J3954/60)/60)/24)+DATE(1970,1,1)</f>
        <v>42243.790393518517</v>
      </c>
      <c r="T3954" s="10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t="e">
        <f>E3955/L3955</f>
        <v>#DIV/0!</v>
      </c>
      <c r="Q3955" t="str">
        <f>LEFT(N3955,FIND("/",N3955)-1)</f>
        <v>theater</v>
      </c>
      <c r="R3955" t="str">
        <f>RIGHT(N3955,LEN(N3955)-FIND("/",N3955))</f>
        <v>plays</v>
      </c>
      <c r="S3955" s="10">
        <f>(((J3955/60)/60)/24)+DATE(1970,1,1)</f>
        <v>42550.048449074078</v>
      </c>
      <c r="T3955" s="10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t="e">
        <f>E3956/L3956</f>
        <v>#DIV/0!</v>
      </c>
      <c r="Q3956" t="str">
        <f>LEFT(N3956,FIND("/",N3956)-1)</f>
        <v>theater</v>
      </c>
      <c r="R3956" t="str">
        <f>RIGHT(N3956,LEN(N3956)-FIND("/",N3956))</f>
        <v>plays</v>
      </c>
      <c r="S3956" s="10">
        <f>(((J3956/60)/60)/24)+DATE(1970,1,1)</f>
        <v>41774.651203703703</v>
      </c>
      <c r="T3956" s="10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>
        <f>E3957/L3957</f>
        <v>53.125</v>
      </c>
      <c r="Q3957" t="str">
        <f>LEFT(N3957,FIND("/",N3957)-1)</f>
        <v>theater</v>
      </c>
      <c r="R3957" t="str">
        <f>RIGHT(N3957,LEN(N3957)-FIND("/",N3957))</f>
        <v>plays</v>
      </c>
      <c r="S3957" s="10">
        <f>(((J3957/60)/60)/24)+DATE(1970,1,1)</f>
        <v>42306.848854166667</v>
      </c>
      <c r="T3957" s="10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t="e">
        <f>E3958/L3958</f>
        <v>#DIV/0!</v>
      </c>
      <c r="Q3958" t="str">
        <f>LEFT(N3958,FIND("/",N3958)-1)</f>
        <v>theater</v>
      </c>
      <c r="R3958" t="str">
        <f>RIGHT(N3958,LEN(N3958)-FIND("/",N3958))</f>
        <v>plays</v>
      </c>
      <c r="S3958" s="10">
        <f>(((J3958/60)/60)/24)+DATE(1970,1,1)</f>
        <v>42457.932025462964</v>
      </c>
      <c r="T3958" s="10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>
        <f>E3959/L3959</f>
        <v>7</v>
      </c>
      <c r="Q3959" t="str">
        <f>LEFT(N3959,FIND("/",N3959)-1)</f>
        <v>theater</v>
      </c>
      <c r="R3959" t="str">
        <f>RIGHT(N3959,LEN(N3959)-FIND("/",N3959))</f>
        <v>plays</v>
      </c>
      <c r="S3959" s="10">
        <f>(((J3959/60)/60)/24)+DATE(1970,1,1)</f>
        <v>42513.976319444439</v>
      </c>
      <c r="T3959" s="10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>
        <f>E3960/L3960</f>
        <v>40.0625</v>
      </c>
      <c r="Q3960" t="str">
        <f>LEFT(N3960,FIND("/",N3960)-1)</f>
        <v>theater</v>
      </c>
      <c r="R3960" t="str">
        <f>RIGHT(N3960,LEN(N3960)-FIND("/",N3960))</f>
        <v>plays</v>
      </c>
      <c r="S3960" s="10">
        <f>(((J3960/60)/60)/24)+DATE(1970,1,1)</f>
        <v>41816.950370370374</v>
      </c>
      <c r="T3960" s="10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>
        <f>E3961/L3961</f>
        <v>24.333333333333332</v>
      </c>
      <c r="Q3961" t="str">
        <f>LEFT(N3961,FIND("/",N3961)-1)</f>
        <v>theater</v>
      </c>
      <c r="R3961" t="str">
        <f>RIGHT(N3961,LEN(N3961)-FIND("/",N3961))</f>
        <v>plays</v>
      </c>
      <c r="S3961" s="10">
        <f>(((J3961/60)/60)/24)+DATE(1970,1,1)</f>
        <v>41880.788842592592</v>
      </c>
      <c r="T3961" s="10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>
        <f>E3962/L3962</f>
        <v>11.25</v>
      </c>
      <c r="Q3962" t="str">
        <f>LEFT(N3962,FIND("/",N3962)-1)</f>
        <v>theater</v>
      </c>
      <c r="R3962" t="str">
        <f>RIGHT(N3962,LEN(N3962)-FIND("/",N3962))</f>
        <v>plays</v>
      </c>
      <c r="S3962" s="10">
        <f>(((J3962/60)/60)/24)+DATE(1970,1,1)</f>
        <v>42342.845555555556</v>
      </c>
      <c r="T3962" s="10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>
        <f>E3963/L3963</f>
        <v>10.5</v>
      </c>
      <c r="Q3963" t="str">
        <f>LEFT(N3963,FIND("/",N3963)-1)</f>
        <v>theater</v>
      </c>
      <c r="R3963" t="str">
        <f>RIGHT(N3963,LEN(N3963)-FIND("/",N3963))</f>
        <v>plays</v>
      </c>
      <c r="S3963" s="10">
        <f>(((J3963/60)/60)/24)+DATE(1970,1,1)</f>
        <v>41745.891319444447</v>
      </c>
      <c r="T3963" s="10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>
        <f>E3964/L3964</f>
        <v>15</v>
      </c>
      <c r="Q3964" t="str">
        <f>LEFT(N3964,FIND("/",N3964)-1)</f>
        <v>theater</v>
      </c>
      <c r="R3964" t="str">
        <f>RIGHT(N3964,LEN(N3964)-FIND("/",N3964))</f>
        <v>plays</v>
      </c>
      <c r="S3964" s="10">
        <f>(((J3964/60)/60)/24)+DATE(1970,1,1)</f>
        <v>42311.621458333335</v>
      </c>
      <c r="T3964" s="10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t="e">
        <f>E3965/L3965</f>
        <v>#DIV/0!</v>
      </c>
      <c r="Q3965" t="str">
        <f>LEFT(N3965,FIND("/",N3965)-1)</f>
        <v>theater</v>
      </c>
      <c r="R3965" t="str">
        <f>RIGHT(N3965,LEN(N3965)-FIND("/",N3965))</f>
        <v>plays</v>
      </c>
      <c r="S3965" s="10">
        <f>(((J3965/60)/60)/24)+DATE(1970,1,1)</f>
        <v>42296.154131944444</v>
      </c>
      <c r="T3965" s="10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>
        <f>E3966/L3966</f>
        <v>42</v>
      </c>
      <c r="Q3966" t="str">
        <f>LEFT(N3966,FIND("/",N3966)-1)</f>
        <v>theater</v>
      </c>
      <c r="R3966" t="str">
        <f>RIGHT(N3966,LEN(N3966)-FIND("/",N3966))</f>
        <v>plays</v>
      </c>
      <c r="S3966" s="10">
        <f>(((J3966/60)/60)/24)+DATE(1970,1,1)</f>
        <v>42053.722060185188</v>
      </c>
      <c r="T3966" s="10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>
        <f>E3967/L3967</f>
        <v>71.25</v>
      </c>
      <c r="Q3967" t="str">
        <f>LEFT(N3967,FIND("/",N3967)-1)</f>
        <v>theater</v>
      </c>
      <c r="R3967" t="str">
        <f>RIGHT(N3967,LEN(N3967)-FIND("/",N3967))</f>
        <v>plays</v>
      </c>
      <c r="S3967" s="10">
        <f>(((J3967/60)/60)/24)+DATE(1970,1,1)</f>
        <v>42414.235879629632</v>
      </c>
      <c r="T3967" s="10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>
        <f>E3968/L3968</f>
        <v>22.5</v>
      </c>
      <c r="Q3968" t="str">
        <f>LEFT(N3968,FIND("/",N3968)-1)</f>
        <v>theater</v>
      </c>
      <c r="R3968" t="str">
        <f>RIGHT(N3968,LEN(N3968)-FIND("/",N3968))</f>
        <v>plays</v>
      </c>
      <c r="S3968" s="10">
        <f>(((J3968/60)/60)/24)+DATE(1970,1,1)</f>
        <v>41801.711550925924</v>
      </c>
      <c r="T3968" s="10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>
        <f>E3969/L3969</f>
        <v>41</v>
      </c>
      <c r="Q3969" t="str">
        <f>LEFT(N3969,FIND("/",N3969)-1)</f>
        <v>theater</v>
      </c>
      <c r="R3969" t="str">
        <f>RIGHT(N3969,LEN(N3969)-FIND("/",N3969))</f>
        <v>plays</v>
      </c>
      <c r="S3969" s="10">
        <f>(((J3969/60)/60)/24)+DATE(1970,1,1)</f>
        <v>42770.290590277778</v>
      </c>
      <c r="T3969" s="10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>
        <f>E3970/L3970</f>
        <v>47.909090909090907</v>
      </c>
      <c r="Q3970" t="str">
        <f>LEFT(N3970,FIND("/",N3970)-1)</f>
        <v>theater</v>
      </c>
      <c r="R3970" t="str">
        <f>RIGHT(N3970,LEN(N3970)-FIND("/",N3970))</f>
        <v>plays</v>
      </c>
      <c r="S3970" s="10">
        <f>(((J3970/60)/60)/24)+DATE(1970,1,1)</f>
        <v>42452.815659722226</v>
      </c>
      <c r="T3970" s="10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>
        <f>E3971/L3971</f>
        <v>35.166666666666664</v>
      </c>
      <c r="Q3971" t="str">
        <f>LEFT(N3971,FIND("/",N3971)-1)</f>
        <v>theater</v>
      </c>
      <c r="R3971" t="str">
        <f>RIGHT(N3971,LEN(N3971)-FIND("/",N3971))</f>
        <v>plays</v>
      </c>
      <c r="S3971" s="10">
        <f>(((J3971/60)/60)/24)+DATE(1970,1,1)</f>
        <v>42601.854699074072</v>
      </c>
      <c r="T3971" s="10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>
        <f>E3972/L3972</f>
        <v>5.5</v>
      </c>
      <c r="Q3972" t="str">
        <f>LEFT(N3972,FIND("/",N3972)-1)</f>
        <v>theater</v>
      </c>
      <c r="R3972" t="str">
        <f>RIGHT(N3972,LEN(N3972)-FIND("/",N3972))</f>
        <v>plays</v>
      </c>
      <c r="S3972" s="10">
        <f>(((J3972/60)/60)/24)+DATE(1970,1,1)</f>
        <v>42447.863553240735</v>
      </c>
      <c r="T3972" s="10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>
        <f>E3973/L3973</f>
        <v>22.666666666666668</v>
      </c>
      <c r="Q3973" t="str">
        <f>LEFT(N3973,FIND("/",N3973)-1)</f>
        <v>theater</v>
      </c>
      <c r="R3973" t="str">
        <f>RIGHT(N3973,LEN(N3973)-FIND("/",N3973))</f>
        <v>plays</v>
      </c>
      <c r="S3973" s="10">
        <f>(((J3973/60)/60)/24)+DATE(1970,1,1)</f>
        <v>41811.536180555559</v>
      </c>
      <c r="T3973" s="10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>
        <f>E3974/L3974</f>
        <v>26.375</v>
      </c>
      <c r="Q3974" t="str">
        <f>LEFT(N3974,FIND("/",N3974)-1)</f>
        <v>theater</v>
      </c>
      <c r="R3974" t="str">
        <f>RIGHT(N3974,LEN(N3974)-FIND("/",N3974))</f>
        <v>plays</v>
      </c>
      <c r="S3974" s="10">
        <f>(((J3974/60)/60)/24)+DATE(1970,1,1)</f>
        <v>41981.067523148144</v>
      </c>
      <c r="T3974" s="10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>
        <f>E3975/L3975</f>
        <v>105.54054054054055</v>
      </c>
      <c r="Q3975" t="str">
        <f>LEFT(N3975,FIND("/",N3975)-1)</f>
        <v>theater</v>
      </c>
      <c r="R3975" t="str">
        <f>RIGHT(N3975,LEN(N3975)-FIND("/",N3975))</f>
        <v>plays</v>
      </c>
      <c r="S3975" s="10">
        <f>(((J3975/60)/60)/24)+DATE(1970,1,1)</f>
        <v>42469.68414351852</v>
      </c>
      <c r="T3975" s="10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>
        <f>E3976/L3976</f>
        <v>29.09090909090909</v>
      </c>
      <c r="Q3976" t="str">
        <f>LEFT(N3976,FIND("/",N3976)-1)</f>
        <v>theater</v>
      </c>
      <c r="R3976" t="str">
        <f>RIGHT(N3976,LEN(N3976)-FIND("/",N3976))</f>
        <v>plays</v>
      </c>
      <c r="S3976" s="10">
        <f>(((J3976/60)/60)/24)+DATE(1970,1,1)</f>
        <v>42493.546851851846</v>
      </c>
      <c r="T3976" s="10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t="e">
        <f>E3977/L3977</f>
        <v>#DIV/0!</v>
      </c>
      <c r="Q3977" t="str">
        <f>LEFT(N3977,FIND("/",N3977)-1)</f>
        <v>theater</v>
      </c>
      <c r="R3977" t="str">
        <f>RIGHT(N3977,LEN(N3977)-FIND("/",N3977))</f>
        <v>plays</v>
      </c>
      <c r="S3977" s="10">
        <f>(((J3977/60)/60)/24)+DATE(1970,1,1)</f>
        <v>42534.866875</v>
      </c>
      <c r="T3977" s="10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>
        <f>E3978/L3978</f>
        <v>62</v>
      </c>
      <c r="Q3978" t="str">
        <f>LEFT(N3978,FIND("/",N3978)-1)</f>
        <v>theater</v>
      </c>
      <c r="R3978" t="str">
        <f>RIGHT(N3978,LEN(N3978)-FIND("/",N3978))</f>
        <v>plays</v>
      </c>
      <c r="S3978" s="10">
        <f>(((J3978/60)/60)/24)+DATE(1970,1,1)</f>
        <v>41830.858344907407</v>
      </c>
      <c r="T3978" s="10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>
        <f>E3979/L3979</f>
        <v>217.5</v>
      </c>
      <c r="Q3979" t="str">
        <f>LEFT(N3979,FIND("/",N3979)-1)</f>
        <v>theater</v>
      </c>
      <c r="R3979" t="str">
        <f>RIGHT(N3979,LEN(N3979)-FIND("/",N3979))</f>
        <v>plays</v>
      </c>
      <c r="S3979" s="10">
        <f>(((J3979/60)/60)/24)+DATE(1970,1,1)</f>
        <v>42543.788564814815</v>
      </c>
      <c r="T3979" s="10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>
        <f>E3980/L3980</f>
        <v>26.75</v>
      </c>
      <c r="Q3980" t="str">
        <f>LEFT(N3980,FIND("/",N3980)-1)</f>
        <v>theater</v>
      </c>
      <c r="R3980" t="str">
        <f>RIGHT(N3980,LEN(N3980)-FIND("/",N3980))</f>
        <v>plays</v>
      </c>
      <c r="S3980" s="10">
        <f>(((J3980/60)/60)/24)+DATE(1970,1,1)</f>
        <v>41975.642974537041</v>
      </c>
      <c r="T3980" s="10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>
        <f>E3981/L3981</f>
        <v>18.333333333333332</v>
      </c>
      <c r="Q3981" t="str">
        <f>LEFT(N3981,FIND("/",N3981)-1)</f>
        <v>theater</v>
      </c>
      <c r="R3981" t="str">
        <f>RIGHT(N3981,LEN(N3981)-FIND("/",N3981))</f>
        <v>plays</v>
      </c>
      <c r="S3981" s="10">
        <f>(((J3981/60)/60)/24)+DATE(1970,1,1)</f>
        <v>42069.903437500005</v>
      </c>
      <c r="T3981" s="10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>
        <f>E3982/L3982</f>
        <v>64.285714285714292</v>
      </c>
      <c r="Q3982" t="str">
        <f>LEFT(N3982,FIND("/",N3982)-1)</f>
        <v>theater</v>
      </c>
      <c r="R3982" t="str">
        <f>RIGHT(N3982,LEN(N3982)-FIND("/",N3982))</f>
        <v>plays</v>
      </c>
      <c r="S3982" s="10">
        <f>(((J3982/60)/60)/24)+DATE(1970,1,1)</f>
        <v>41795.598923611113</v>
      </c>
      <c r="T3982" s="10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>
        <f>E3983/L3983</f>
        <v>175</v>
      </c>
      <c r="Q3983" t="str">
        <f>LEFT(N3983,FIND("/",N3983)-1)</f>
        <v>theater</v>
      </c>
      <c r="R3983" t="str">
        <f>RIGHT(N3983,LEN(N3983)-FIND("/",N3983))</f>
        <v>plays</v>
      </c>
      <c r="S3983" s="10">
        <f>(((J3983/60)/60)/24)+DATE(1970,1,1)</f>
        <v>42508.179965277777</v>
      </c>
      <c r="T3983" s="10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>
        <f>E3984/L3984</f>
        <v>34</v>
      </c>
      <c r="Q3984" t="str">
        <f>LEFT(N3984,FIND("/",N3984)-1)</f>
        <v>theater</v>
      </c>
      <c r="R3984" t="str">
        <f>RIGHT(N3984,LEN(N3984)-FIND("/",N3984))</f>
        <v>plays</v>
      </c>
      <c r="S3984" s="10">
        <f>(((J3984/60)/60)/24)+DATE(1970,1,1)</f>
        <v>42132.809953703705</v>
      </c>
      <c r="T3984" s="10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>
        <f>E3985/L3985</f>
        <v>84.282608695652172</v>
      </c>
      <c r="Q3985" t="str">
        <f>LEFT(N3985,FIND("/",N3985)-1)</f>
        <v>theater</v>
      </c>
      <c r="R3985" t="str">
        <f>RIGHT(N3985,LEN(N3985)-FIND("/",N3985))</f>
        <v>plays</v>
      </c>
      <c r="S3985" s="10">
        <f>(((J3985/60)/60)/24)+DATE(1970,1,1)</f>
        <v>41747.86986111111</v>
      </c>
      <c r="T3985" s="10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>
        <f>E3986/L3986</f>
        <v>9.5</v>
      </c>
      <c r="Q3986" t="str">
        <f>LEFT(N3986,FIND("/",N3986)-1)</f>
        <v>theater</v>
      </c>
      <c r="R3986" t="str">
        <f>RIGHT(N3986,LEN(N3986)-FIND("/",N3986))</f>
        <v>plays</v>
      </c>
      <c r="S3986" s="10">
        <f>(((J3986/60)/60)/24)+DATE(1970,1,1)</f>
        <v>41920.963472222218</v>
      </c>
      <c r="T3986" s="10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>
        <f>E3987/L3987</f>
        <v>33.736842105263158</v>
      </c>
      <c r="Q3987" t="str">
        <f>LEFT(N3987,FIND("/",N3987)-1)</f>
        <v>theater</v>
      </c>
      <c r="R3987" t="str">
        <f>RIGHT(N3987,LEN(N3987)-FIND("/",N3987))</f>
        <v>plays</v>
      </c>
      <c r="S3987" s="10">
        <f>(((J3987/60)/60)/24)+DATE(1970,1,1)</f>
        <v>42399.707407407404</v>
      </c>
      <c r="T3987" s="10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>
        <f>E3988/L3988</f>
        <v>37.53846153846154</v>
      </c>
      <c r="Q3988" t="str">
        <f>LEFT(N3988,FIND("/",N3988)-1)</f>
        <v>theater</v>
      </c>
      <c r="R3988" t="str">
        <f>RIGHT(N3988,LEN(N3988)-FIND("/",N3988))</f>
        <v>plays</v>
      </c>
      <c r="S3988" s="10">
        <f>(((J3988/60)/60)/24)+DATE(1970,1,1)</f>
        <v>42467.548541666663</v>
      </c>
      <c r="T3988" s="10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>
        <f>E3989/L3989</f>
        <v>11.615384615384615</v>
      </c>
      <c r="Q3989" t="str">
        <f>LEFT(N3989,FIND("/",N3989)-1)</f>
        <v>theater</v>
      </c>
      <c r="R3989" t="str">
        <f>RIGHT(N3989,LEN(N3989)-FIND("/",N3989))</f>
        <v>plays</v>
      </c>
      <c r="S3989" s="10">
        <f>(((J3989/60)/60)/24)+DATE(1970,1,1)</f>
        <v>41765.92465277778</v>
      </c>
      <c r="T3989" s="10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>
        <f>E3990/L3990</f>
        <v>8</v>
      </c>
      <c r="Q3990" t="str">
        <f>LEFT(N3990,FIND("/",N3990)-1)</f>
        <v>theater</v>
      </c>
      <c r="R3990" t="str">
        <f>RIGHT(N3990,LEN(N3990)-FIND("/",N3990))</f>
        <v>plays</v>
      </c>
      <c r="S3990" s="10">
        <f>(((J3990/60)/60)/24)+DATE(1970,1,1)</f>
        <v>42230.08116898148</v>
      </c>
      <c r="T3990" s="10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t="e">
        <f>E3991/L3991</f>
        <v>#DIV/0!</v>
      </c>
      <c r="Q3991" t="str">
        <f>LEFT(N3991,FIND("/",N3991)-1)</f>
        <v>theater</v>
      </c>
      <c r="R3991" t="str">
        <f>RIGHT(N3991,LEN(N3991)-FIND("/",N3991))</f>
        <v>plays</v>
      </c>
      <c r="S3991" s="10">
        <f>(((J3991/60)/60)/24)+DATE(1970,1,1)</f>
        <v>42286.749780092592</v>
      </c>
      <c r="T3991" s="10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>
        <f>E3992/L3992</f>
        <v>23</v>
      </c>
      <c r="Q3992" t="str">
        <f>LEFT(N3992,FIND("/",N3992)-1)</f>
        <v>theater</v>
      </c>
      <c r="R3992" t="str">
        <f>RIGHT(N3992,LEN(N3992)-FIND("/",N3992))</f>
        <v>plays</v>
      </c>
      <c r="S3992" s="10">
        <f>(((J3992/60)/60)/24)+DATE(1970,1,1)</f>
        <v>42401.672372685185</v>
      </c>
      <c r="T3992" s="10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>
        <f>E3993/L3993</f>
        <v>100</v>
      </c>
      <c r="Q3993" t="str">
        <f>LEFT(N3993,FIND("/",N3993)-1)</f>
        <v>theater</v>
      </c>
      <c r="R3993" t="str">
        <f>RIGHT(N3993,LEN(N3993)-FIND("/",N3993))</f>
        <v>plays</v>
      </c>
      <c r="S3993" s="10">
        <f>(((J3993/60)/60)/24)+DATE(1970,1,1)</f>
        <v>42125.644467592589</v>
      </c>
      <c r="T3993" s="10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>
        <f>E3994/L3994</f>
        <v>60.111111111111114</v>
      </c>
      <c r="Q3994" t="str">
        <f>LEFT(N3994,FIND("/",N3994)-1)</f>
        <v>theater</v>
      </c>
      <c r="R3994" t="str">
        <f>RIGHT(N3994,LEN(N3994)-FIND("/",N3994))</f>
        <v>plays</v>
      </c>
      <c r="S3994" s="10">
        <f>(((J3994/60)/60)/24)+DATE(1970,1,1)</f>
        <v>42289.94049768518</v>
      </c>
      <c r="T3994" s="10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>
        <f>E3995/L3995</f>
        <v>3</v>
      </c>
      <c r="Q3995" t="str">
        <f>LEFT(N3995,FIND("/",N3995)-1)</f>
        <v>theater</v>
      </c>
      <c r="R3995" t="str">
        <f>RIGHT(N3995,LEN(N3995)-FIND("/",N3995))</f>
        <v>plays</v>
      </c>
      <c r="S3995" s="10">
        <f>(((J3995/60)/60)/24)+DATE(1970,1,1)</f>
        <v>42107.864722222221</v>
      </c>
      <c r="T3995" s="10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>
        <f>E3996/L3996</f>
        <v>5</v>
      </c>
      <c r="Q3996" t="str">
        <f>LEFT(N3996,FIND("/",N3996)-1)</f>
        <v>theater</v>
      </c>
      <c r="R3996" t="str">
        <f>RIGHT(N3996,LEN(N3996)-FIND("/",N3996))</f>
        <v>plays</v>
      </c>
      <c r="S3996" s="10">
        <f>(((J3996/60)/60)/24)+DATE(1970,1,1)</f>
        <v>41809.389930555553</v>
      </c>
      <c r="T3996" s="10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>
        <f>E3997/L3997</f>
        <v>17.5</v>
      </c>
      <c r="Q3997" t="str">
        <f>LEFT(N3997,FIND("/",N3997)-1)</f>
        <v>theater</v>
      </c>
      <c r="R3997" t="str">
        <f>RIGHT(N3997,LEN(N3997)-FIND("/",N3997))</f>
        <v>plays</v>
      </c>
      <c r="S3997" s="10">
        <f>(((J3997/60)/60)/24)+DATE(1970,1,1)</f>
        <v>42019.683761574073</v>
      </c>
      <c r="T3997" s="10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>
        <f>E3998/L3998</f>
        <v>29.235294117647058</v>
      </c>
      <c r="Q3998" t="str">
        <f>LEFT(N3998,FIND("/",N3998)-1)</f>
        <v>theater</v>
      </c>
      <c r="R3998" t="str">
        <f>RIGHT(N3998,LEN(N3998)-FIND("/",N3998))</f>
        <v>plays</v>
      </c>
      <c r="S3998" s="10">
        <f>(((J3998/60)/60)/24)+DATE(1970,1,1)</f>
        <v>41950.26694444444</v>
      </c>
      <c r="T3998" s="10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t="e">
        <f>E3999/L3999</f>
        <v>#DIV/0!</v>
      </c>
      <c r="Q3999" t="str">
        <f>LEFT(N3999,FIND("/",N3999)-1)</f>
        <v>theater</v>
      </c>
      <c r="R3999" t="str">
        <f>RIGHT(N3999,LEN(N3999)-FIND("/",N3999))</f>
        <v>plays</v>
      </c>
      <c r="S3999" s="10">
        <f>(((J3999/60)/60)/24)+DATE(1970,1,1)</f>
        <v>42069.391446759255</v>
      </c>
      <c r="T3999" s="10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>
        <f>E4000/L4000</f>
        <v>59.583333333333336</v>
      </c>
      <c r="Q4000" t="str">
        <f>LEFT(N4000,FIND("/",N4000)-1)</f>
        <v>theater</v>
      </c>
      <c r="R4000" t="str">
        <f>RIGHT(N4000,LEN(N4000)-FIND("/",N4000))</f>
        <v>plays</v>
      </c>
      <c r="S4000" s="10">
        <f>(((J4000/60)/60)/24)+DATE(1970,1,1)</f>
        <v>42061.963263888887</v>
      </c>
      <c r="T4000" s="10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>
        <f>E4001/L4001</f>
        <v>82.571428571428569</v>
      </c>
      <c r="Q4001" t="str">
        <f>LEFT(N4001,FIND("/",N4001)-1)</f>
        <v>theater</v>
      </c>
      <c r="R4001" t="str">
        <f>RIGHT(N4001,LEN(N4001)-FIND("/",N4001))</f>
        <v>plays</v>
      </c>
      <c r="S4001" s="10">
        <f>(((J4001/60)/60)/24)+DATE(1970,1,1)</f>
        <v>41842.828680555554</v>
      </c>
      <c r="T4001" s="10">
        <f>(((I4001/60)/60)/24)+DATE(1970,1,1)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>
        <f>E4002/L4002</f>
        <v>10</v>
      </c>
      <c r="Q4002" t="str">
        <f>LEFT(N4002,FIND("/",N4002)-1)</f>
        <v>theater</v>
      </c>
      <c r="R4002" t="str">
        <f>RIGHT(N4002,LEN(N4002)-FIND("/",N4002))</f>
        <v>plays</v>
      </c>
      <c r="S4002" s="10">
        <f>(((J4002/60)/60)/24)+DATE(1970,1,1)</f>
        <v>42437.64534722222</v>
      </c>
      <c r="T4002" s="10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>
        <f>E4003/L4003</f>
        <v>32.357142857142854</v>
      </c>
      <c r="Q4003" t="str">
        <f>LEFT(N4003,FIND("/",N4003)-1)</f>
        <v>theater</v>
      </c>
      <c r="R4003" t="str">
        <f>RIGHT(N4003,LEN(N4003)-FIND("/",N4003))</f>
        <v>plays</v>
      </c>
      <c r="S4003" s="10">
        <f>(((J4003/60)/60)/24)+DATE(1970,1,1)</f>
        <v>42775.964212962965</v>
      </c>
      <c r="T4003" s="10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>
        <f>E4004/L4004</f>
        <v>5.75</v>
      </c>
      <c r="Q4004" t="str">
        <f>LEFT(N4004,FIND("/",N4004)-1)</f>
        <v>theater</v>
      </c>
      <c r="R4004" t="str">
        <f>RIGHT(N4004,LEN(N4004)-FIND("/",N4004))</f>
        <v>plays</v>
      </c>
      <c r="S4004" s="10">
        <f>(((J4004/60)/60)/24)+DATE(1970,1,1)</f>
        <v>41879.043530092589</v>
      </c>
      <c r="T4004" s="10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>
        <f>E4005/L4005</f>
        <v>100.5</v>
      </c>
      <c r="Q4005" t="str">
        <f>LEFT(N4005,FIND("/",N4005)-1)</f>
        <v>theater</v>
      </c>
      <c r="R4005" t="str">
        <f>RIGHT(N4005,LEN(N4005)-FIND("/",N4005))</f>
        <v>plays</v>
      </c>
      <c r="S4005" s="10">
        <f>(((J4005/60)/60)/24)+DATE(1970,1,1)</f>
        <v>42020.587349537032</v>
      </c>
      <c r="T4005" s="10">
        <f>(((I4005/60)/60)/24)+DATE(1970,1,1)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>
        <f>E4006/L4006</f>
        <v>1</v>
      </c>
      <c r="Q4006" t="str">
        <f>LEFT(N4006,FIND("/",N4006)-1)</f>
        <v>theater</v>
      </c>
      <c r="R4006" t="str">
        <f>RIGHT(N4006,LEN(N4006)-FIND("/",N4006))</f>
        <v>plays</v>
      </c>
      <c r="S4006" s="10">
        <f>(((J4006/60)/60)/24)+DATE(1970,1,1)</f>
        <v>41890.16269675926</v>
      </c>
      <c r="T4006" s="10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>
        <f>E4007/L4007</f>
        <v>20</v>
      </c>
      <c r="Q4007" t="str">
        <f>LEFT(N4007,FIND("/",N4007)-1)</f>
        <v>theater</v>
      </c>
      <c r="R4007" t="str">
        <f>RIGHT(N4007,LEN(N4007)-FIND("/",N4007))</f>
        <v>plays</v>
      </c>
      <c r="S4007" s="10">
        <f>(((J4007/60)/60)/24)+DATE(1970,1,1)</f>
        <v>41872.807696759257</v>
      </c>
      <c r="T4007" s="10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>
        <f>E4008/L4008</f>
        <v>2</v>
      </c>
      <c r="Q4008" t="str">
        <f>LEFT(N4008,FIND("/",N4008)-1)</f>
        <v>theater</v>
      </c>
      <c r="R4008" t="str">
        <f>RIGHT(N4008,LEN(N4008)-FIND("/",N4008))</f>
        <v>plays</v>
      </c>
      <c r="S4008" s="10">
        <f>(((J4008/60)/60)/24)+DATE(1970,1,1)</f>
        <v>42391.772997685184</v>
      </c>
      <c r="T4008" s="10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>
        <f>E4009/L4009</f>
        <v>5</v>
      </c>
      <c r="Q4009" t="str">
        <f>LEFT(N4009,FIND("/",N4009)-1)</f>
        <v>theater</v>
      </c>
      <c r="R4009" t="str">
        <f>RIGHT(N4009,LEN(N4009)-FIND("/",N4009))</f>
        <v>plays</v>
      </c>
      <c r="S4009" s="10">
        <f>(((J4009/60)/60)/24)+DATE(1970,1,1)</f>
        <v>41848.772928240738</v>
      </c>
      <c r="T4009" s="10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>
        <f>E4010/L4010</f>
        <v>15</v>
      </c>
      <c r="Q4010" t="str">
        <f>LEFT(N4010,FIND("/",N4010)-1)</f>
        <v>theater</v>
      </c>
      <c r="R4010" t="str">
        <f>RIGHT(N4010,LEN(N4010)-FIND("/",N4010))</f>
        <v>plays</v>
      </c>
      <c r="S4010" s="10">
        <f>(((J4010/60)/60)/24)+DATE(1970,1,1)</f>
        <v>42177.964201388888</v>
      </c>
      <c r="T4010" s="10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>
        <f>E4011/L4011</f>
        <v>25</v>
      </c>
      <c r="Q4011" t="str">
        <f>LEFT(N4011,FIND("/",N4011)-1)</f>
        <v>theater</v>
      </c>
      <c r="R4011" t="str">
        <f>RIGHT(N4011,LEN(N4011)-FIND("/",N4011))</f>
        <v>plays</v>
      </c>
      <c r="S4011" s="10">
        <f>(((J4011/60)/60)/24)+DATE(1970,1,1)</f>
        <v>41851.700925925928</v>
      </c>
      <c r="T4011" s="10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>
        <f>E4012/L4012</f>
        <v>45.842105263157897</v>
      </c>
      <c r="Q4012" t="str">
        <f>LEFT(N4012,FIND("/",N4012)-1)</f>
        <v>theater</v>
      </c>
      <c r="R4012" t="str">
        <f>RIGHT(N4012,LEN(N4012)-FIND("/",N4012))</f>
        <v>plays</v>
      </c>
      <c r="S4012" s="10">
        <f>(((J4012/60)/60)/24)+DATE(1970,1,1)</f>
        <v>41921.770439814813</v>
      </c>
      <c r="T4012" s="10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>
        <f>E4013/L4013</f>
        <v>4.75</v>
      </c>
      <c r="Q4013" t="str">
        <f>LEFT(N4013,FIND("/",N4013)-1)</f>
        <v>theater</v>
      </c>
      <c r="R4013" t="str">
        <f>RIGHT(N4013,LEN(N4013)-FIND("/",N4013))</f>
        <v>plays</v>
      </c>
      <c r="S4013" s="10">
        <f>(((J4013/60)/60)/24)+DATE(1970,1,1)</f>
        <v>42002.54488425926</v>
      </c>
      <c r="T4013" s="10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t="e">
        <f>E4014/L4014</f>
        <v>#DIV/0!</v>
      </c>
      <c r="Q4014" t="str">
        <f>LEFT(N4014,FIND("/",N4014)-1)</f>
        <v>theater</v>
      </c>
      <c r="R4014" t="str">
        <f>RIGHT(N4014,LEN(N4014)-FIND("/",N4014))</f>
        <v>plays</v>
      </c>
      <c r="S4014" s="10">
        <f>(((J4014/60)/60)/24)+DATE(1970,1,1)</f>
        <v>42096.544548611113</v>
      </c>
      <c r="T4014" s="10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>
        <f>E4015/L4015</f>
        <v>13</v>
      </c>
      <c r="Q4015" t="str">
        <f>LEFT(N4015,FIND("/",N4015)-1)</f>
        <v>theater</v>
      </c>
      <c r="R4015" t="str">
        <f>RIGHT(N4015,LEN(N4015)-FIND("/",N4015))</f>
        <v>plays</v>
      </c>
      <c r="S4015" s="10">
        <f>(((J4015/60)/60)/24)+DATE(1970,1,1)</f>
        <v>42021.301192129627</v>
      </c>
      <c r="T4015" s="10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t="e">
        <f>E4016/L4016</f>
        <v>#DIV/0!</v>
      </c>
      <c r="Q4016" t="str">
        <f>LEFT(N4016,FIND("/",N4016)-1)</f>
        <v>theater</v>
      </c>
      <c r="R4016" t="str">
        <f>RIGHT(N4016,LEN(N4016)-FIND("/",N4016))</f>
        <v>plays</v>
      </c>
      <c r="S4016" s="10">
        <f>(((J4016/60)/60)/24)+DATE(1970,1,1)</f>
        <v>42419.246168981481</v>
      </c>
      <c r="T4016" s="10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>
        <f>E4017/L4017</f>
        <v>1</v>
      </c>
      <c r="Q4017" t="str">
        <f>LEFT(N4017,FIND("/",N4017)-1)</f>
        <v>theater</v>
      </c>
      <c r="R4017" t="str">
        <f>RIGHT(N4017,LEN(N4017)-FIND("/",N4017))</f>
        <v>plays</v>
      </c>
      <c r="S4017" s="10">
        <f>(((J4017/60)/60)/24)+DATE(1970,1,1)</f>
        <v>42174.780821759254</v>
      </c>
      <c r="T4017" s="10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>
        <f>E4018/L4018</f>
        <v>10</v>
      </c>
      <c r="Q4018" t="str">
        <f>LEFT(N4018,FIND("/",N4018)-1)</f>
        <v>theater</v>
      </c>
      <c r="R4018" t="str">
        <f>RIGHT(N4018,LEN(N4018)-FIND("/",N4018))</f>
        <v>plays</v>
      </c>
      <c r="S4018" s="10">
        <f>(((J4018/60)/60)/24)+DATE(1970,1,1)</f>
        <v>41869.872685185182</v>
      </c>
      <c r="T4018" s="10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>
        <f>E4019/L4019</f>
        <v>52.5</v>
      </c>
      <c r="Q4019" t="str">
        <f>LEFT(N4019,FIND("/",N4019)-1)</f>
        <v>theater</v>
      </c>
      <c r="R4019" t="str">
        <f>RIGHT(N4019,LEN(N4019)-FIND("/",N4019))</f>
        <v>plays</v>
      </c>
      <c r="S4019" s="10">
        <f>(((J4019/60)/60)/24)+DATE(1970,1,1)</f>
        <v>41856.672152777777</v>
      </c>
      <c r="T4019" s="10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>
        <f>E4020/L4020</f>
        <v>32.5</v>
      </c>
      <c r="Q4020" t="str">
        <f>LEFT(N4020,FIND("/",N4020)-1)</f>
        <v>theater</v>
      </c>
      <c r="R4020" t="str">
        <f>RIGHT(N4020,LEN(N4020)-FIND("/",N4020))</f>
        <v>plays</v>
      </c>
      <c r="S4020" s="10">
        <f>(((J4020/60)/60)/24)+DATE(1970,1,1)</f>
        <v>42620.91097222222</v>
      </c>
      <c r="T4020" s="10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>
        <f>E4021/L4021</f>
        <v>7.25</v>
      </c>
      <c r="Q4021" t="str">
        <f>LEFT(N4021,FIND("/",N4021)-1)</f>
        <v>theater</v>
      </c>
      <c r="R4021" t="str">
        <f>RIGHT(N4021,LEN(N4021)-FIND("/",N4021))</f>
        <v>plays</v>
      </c>
      <c r="S4021" s="10">
        <f>(((J4021/60)/60)/24)+DATE(1970,1,1)</f>
        <v>42417.675879629634</v>
      </c>
      <c r="T4021" s="10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>
        <f>E4022/L4022</f>
        <v>33.333333333333336</v>
      </c>
      <c r="Q4022" t="str">
        <f>LEFT(N4022,FIND("/",N4022)-1)</f>
        <v>theater</v>
      </c>
      <c r="R4022" t="str">
        <f>RIGHT(N4022,LEN(N4022)-FIND("/",N4022))</f>
        <v>plays</v>
      </c>
      <c r="S4022" s="10">
        <f>(((J4022/60)/60)/24)+DATE(1970,1,1)</f>
        <v>42057.190960648149</v>
      </c>
      <c r="T4022" s="10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>
        <f>E4023/L4023</f>
        <v>62.5</v>
      </c>
      <c r="Q4023" t="str">
        <f>LEFT(N4023,FIND("/",N4023)-1)</f>
        <v>theater</v>
      </c>
      <c r="R4023" t="str">
        <f>RIGHT(N4023,LEN(N4023)-FIND("/",N4023))</f>
        <v>plays</v>
      </c>
      <c r="S4023" s="10">
        <f>(((J4023/60)/60)/24)+DATE(1970,1,1)</f>
        <v>41878.911550925928</v>
      </c>
      <c r="T4023" s="10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>
        <f>E4024/L4024</f>
        <v>63.558375634517766</v>
      </c>
      <c r="Q4024" t="str">
        <f>LEFT(N4024,FIND("/",N4024)-1)</f>
        <v>theater</v>
      </c>
      <c r="R4024" t="str">
        <f>RIGHT(N4024,LEN(N4024)-FIND("/",N4024))</f>
        <v>plays</v>
      </c>
      <c r="S4024" s="10">
        <f>(((J4024/60)/60)/24)+DATE(1970,1,1)</f>
        <v>41990.584108796291</v>
      </c>
      <c r="T4024" s="10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t="e">
        <f>E4025/L4025</f>
        <v>#DIV/0!</v>
      </c>
      <c r="Q4025" t="str">
        <f>LEFT(N4025,FIND("/",N4025)-1)</f>
        <v>theater</v>
      </c>
      <c r="R4025" t="str">
        <f>RIGHT(N4025,LEN(N4025)-FIND("/",N4025))</f>
        <v>plays</v>
      </c>
      <c r="S4025" s="10">
        <f>(((J4025/60)/60)/24)+DATE(1970,1,1)</f>
        <v>42408.999571759254</v>
      </c>
      <c r="T4025" s="10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>
        <f>E4026/L4026</f>
        <v>10</v>
      </c>
      <c r="Q4026" t="str">
        <f>LEFT(N4026,FIND("/",N4026)-1)</f>
        <v>theater</v>
      </c>
      <c r="R4026" t="str">
        <f>RIGHT(N4026,LEN(N4026)-FIND("/",N4026))</f>
        <v>plays</v>
      </c>
      <c r="S4026" s="10">
        <f>(((J4026/60)/60)/24)+DATE(1970,1,1)</f>
        <v>42217.670104166667</v>
      </c>
      <c r="T4026" s="10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>
        <f>E4027/L4027</f>
        <v>62.5</v>
      </c>
      <c r="Q4027" t="str">
        <f>LEFT(N4027,FIND("/",N4027)-1)</f>
        <v>theater</v>
      </c>
      <c r="R4027" t="str">
        <f>RIGHT(N4027,LEN(N4027)-FIND("/",N4027))</f>
        <v>plays</v>
      </c>
      <c r="S4027" s="10">
        <f>(((J4027/60)/60)/24)+DATE(1970,1,1)</f>
        <v>42151.237685185188</v>
      </c>
      <c r="T4027" s="10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t="e">
        <f>E4028/L4028</f>
        <v>#DIV/0!</v>
      </c>
      <c r="Q4028" t="str">
        <f>LEFT(N4028,FIND("/",N4028)-1)</f>
        <v>theater</v>
      </c>
      <c r="R4028" t="str">
        <f>RIGHT(N4028,LEN(N4028)-FIND("/",N4028))</f>
        <v>plays</v>
      </c>
      <c r="S4028" s="10">
        <f>(((J4028/60)/60)/24)+DATE(1970,1,1)</f>
        <v>42282.655543981484</v>
      </c>
      <c r="T4028" s="10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>
        <f>E4029/L4029</f>
        <v>30.714285714285715</v>
      </c>
      <c r="Q4029" t="str">
        <f>LEFT(N4029,FIND("/",N4029)-1)</f>
        <v>theater</v>
      </c>
      <c r="R4029" t="str">
        <f>RIGHT(N4029,LEN(N4029)-FIND("/",N4029))</f>
        <v>plays</v>
      </c>
      <c r="S4029" s="10">
        <f>(((J4029/60)/60)/24)+DATE(1970,1,1)</f>
        <v>42768.97084490741</v>
      </c>
      <c r="T4029" s="10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>
        <f>E4030/L4030</f>
        <v>51</v>
      </c>
      <c r="Q4030" t="str">
        <f>LEFT(N4030,FIND("/",N4030)-1)</f>
        <v>theater</v>
      </c>
      <c r="R4030" t="str">
        <f>RIGHT(N4030,LEN(N4030)-FIND("/",N4030))</f>
        <v>plays</v>
      </c>
      <c r="S4030" s="10">
        <f>(((J4030/60)/60)/24)+DATE(1970,1,1)</f>
        <v>41765.938657407409</v>
      </c>
      <c r="T4030" s="10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t="e">
        <f>E4031/L4031</f>
        <v>#DIV/0!</v>
      </c>
      <c r="Q4031" t="str">
        <f>LEFT(N4031,FIND("/",N4031)-1)</f>
        <v>theater</v>
      </c>
      <c r="R4031" t="str">
        <f>RIGHT(N4031,LEN(N4031)-FIND("/",N4031))</f>
        <v>plays</v>
      </c>
      <c r="S4031" s="10">
        <f>(((J4031/60)/60)/24)+DATE(1970,1,1)</f>
        <v>42322.025115740747</v>
      </c>
      <c r="T4031" s="10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>
        <f>E4032/L4032</f>
        <v>66.666666666666671</v>
      </c>
      <c r="Q4032" t="str">
        <f>LEFT(N4032,FIND("/",N4032)-1)</f>
        <v>theater</v>
      </c>
      <c r="R4032" t="str">
        <f>RIGHT(N4032,LEN(N4032)-FIND("/",N4032))</f>
        <v>plays</v>
      </c>
      <c r="S4032" s="10">
        <f>(((J4032/60)/60)/24)+DATE(1970,1,1)</f>
        <v>42374.655081018514</v>
      </c>
      <c r="T4032" s="10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t="e">
        <f>E4033/L4033</f>
        <v>#DIV/0!</v>
      </c>
      <c r="Q4033" t="str">
        <f>LEFT(N4033,FIND("/",N4033)-1)</f>
        <v>theater</v>
      </c>
      <c r="R4033" t="str">
        <f>RIGHT(N4033,LEN(N4033)-FIND("/",N4033))</f>
        <v>plays</v>
      </c>
      <c r="S4033" s="10">
        <f>(((J4033/60)/60)/24)+DATE(1970,1,1)</f>
        <v>41941.585231481484</v>
      </c>
      <c r="T4033" s="10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>
        <f>E4034/L4034</f>
        <v>59</v>
      </c>
      <c r="Q4034" t="str">
        <f>LEFT(N4034,FIND("/",N4034)-1)</f>
        <v>theater</v>
      </c>
      <c r="R4034" t="str">
        <f>RIGHT(N4034,LEN(N4034)-FIND("/",N4034))</f>
        <v>plays</v>
      </c>
      <c r="S4034" s="10">
        <f>(((J4034/60)/60)/24)+DATE(1970,1,1)</f>
        <v>42293.809212962966</v>
      </c>
      <c r="T4034" s="10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>
        <f>E4035/L4035</f>
        <v>65.340319148936175</v>
      </c>
      <c r="Q4035" t="str">
        <f>LEFT(N4035,FIND("/",N4035)-1)</f>
        <v>theater</v>
      </c>
      <c r="R4035" t="str">
        <f>RIGHT(N4035,LEN(N4035)-FIND("/",N4035))</f>
        <v>plays</v>
      </c>
      <c r="S4035" s="10">
        <f>(((J4035/60)/60)/24)+DATE(1970,1,1)</f>
        <v>42614.268796296295</v>
      </c>
      <c r="T4035" s="10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>
        <f>E4036/L4036</f>
        <v>100</v>
      </c>
      <c r="Q4036" t="str">
        <f>LEFT(N4036,FIND("/",N4036)-1)</f>
        <v>theater</v>
      </c>
      <c r="R4036" t="str">
        <f>RIGHT(N4036,LEN(N4036)-FIND("/",N4036))</f>
        <v>plays</v>
      </c>
      <c r="S4036" s="10">
        <f>(((J4036/60)/60)/24)+DATE(1970,1,1)</f>
        <v>42067.947337962964</v>
      </c>
      <c r="T4036" s="10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>
        <f>E4037/L4037</f>
        <v>147.4</v>
      </c>
      <c r="Q4037" t="str">
        <f>LEFT(N4037,FIND("/",N4037)-1)</f>
        <v>theater</v>
      </c>
      <c r="R4037" t="str">
        <f>RIGHT(N4037,LEN(N4037)-FIND("/",N4037))</f>
        <v>plays</v>
      </c>
      <c r="S4037" s="10">
        <f>(((J4037/60)/60)/24)+DATE(1970,1,1)</f>
        <v>41903.882951388885</v>
      </c>
      <c r="T4037" s="10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>
        <f>E4038/L4038</f>
        <v>166.05882352941177</v>
      </c>
      <c r="Q4038" t="str">
        <f>LEFT(N4038,FIND("/",N4038)-1)</f>
        <v>theater</v>
      </c>
      <c r="R4038" t="str">
        <f>RIGHT(N4038,LEN(N4038)-FIND("/",N4038))</f>
        <v>plays</v>
      </c>
      <c r="S4038" s="10">
        <f>(((J4038/60)/60)/24)+DATE(1970,1,1)</f>
        <v>41804.937083333331</v>
      </c>
      <c r="T4038" s="10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>
        <f>E4039/L4039</f>
        <v>40</v>
      </c>
      <c r="Q4039" t="str">
        <f>LEFT(N4039,FIND("/",N4039)-1)</f>
        <v>theater</v>
      </c>
      <c r="R4039" t="str">
        <f>RIGHT(N4039,LEN(N4039)-FIND("/",N4039))</f>
        <v>plays</v>
      </c>
      <c r="S4039" s="10">
        <f>(((J4039/60)/60)/24)+DATE(1970,1,1)</f>
        <v>42497.070775462969</v>
      </c>
      <c r="T4039" s="10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>
        <f>E4040/L4040</f>
        <v>75.25</v>
      </c>
      <c r="Q4040" t="str">
        <f>LEFT(N4040,FIND("/",N4040)-1)</f>
        <v>theater</v>
      </c>
      <c r="R4040" t="str">
        <f>RIGHT(N4040,LEN(N4040)-FIND("/",N4040))</f>
        <v>plays</v>
      </c>
      <c r="S4040" s="10">
        <f>(((J4040/60)/60)/24)+DATE(1970,1,1)</f>
        <v>41869.798726851855</v>
      </c>
      <c r="T4040" s="10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>
        <f>E4041/L4041</f>
        <v>60</v>
      </c>
      <c r="Q4041" t="str">
        <f>LEFT(N4041,FIND("/",N4041)-1)</f>
        <v>theater</v>
      </c>
      <c r="R4041" t="str">
        <f>RIGHT(N4041,LEN(N4041)-FIND("/",N4041))</f>
        <v>plays</v>
      </c>
      <c r="S4041" s="10">
        <f>(((J4041/60)/60)/24)+DATE(1970,1,1)</f>
        <v>42305.670914351853</v>
      </c>
      <c r="T4041" s="10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>
        <f>E4042/L4042</f>
        <v>1250</v>
      </c>
      <c r="Q4042" t="str">
        <f>LEFT(N4042,FIND("/",N4042)-1)</f>
        <v>theater</v>
      </c>
      <c r="R4042" t="str">
        <f>RIGHT(N4042,LEN(N4042)-FIND("/",N4042))</f>
        <v>plays</v>
      </c>
      <c r="S4042" s="10">
        <f>(((J4042/60)/60)/24)+DATE(1970,1,1)</f>
        <v>42144.231527777782</v>
      </c>
      <c r="T4042" s="10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>
        <f>E4043/L4043</f>
        <v>10.5</v>
      </c>
      <c r="Q4043" t="str">
        <f>LEFT(N4043,FIND("/",N4043)-1)</f>
        <v>theater</v>
      </c>
      <c r="R4043" t="str">
        <f>RIGHT(N4043,LEN(N4043)-FIND("/",N4043))</f>
        <v>plays</v>
      </c>
      <c r="S4043" s="10">
        <f>(((J4043/60)/60)/24)+DATE(1970,1,1)</f>
        <v>42559.474004629628</v>
      </c>
      <c r="T4043" s="10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>
        <f>E4044/L4044</f>
        <v>7</v>
      </c>
      <c r="Q4044" t="str">
        <f>LEFT(N4044,FIND("/",N4044)-1)</f>
        <v>theater</v>
      </c>
      <c r="R4044" t="str">
        <f>RIGHT(N4044,LEN(N4044)-FIND("/",N4044))</f>
        <v>plays</v>
      </c>
      <c r="S4044" s="10">
        <f>(((J4044/60)/60)/24)+DATE(1970,1,1)</f>
        <v>41995.084074074075</v>
      </c>
      <c r="T4044" s="10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t="e">
        <f>E4045/L4045</f>
        <v>#DIV/0!</v>
      </c>
      <c r="Q4045" t="str">
        <f>LEFT(N4045,FIND("/",N4045)-1)</f>
        <v>theater</v>
      </c>
      <c r="R4045" t="str">
        <f>RIGHT(N4045,LEN(N4045)-FIND("/",N4045))</f>
        <v>plays</v>
      </c>
      <c r="S4045" s="10">
        <f>(((J4045/60)/60)/24)+DATE(1970,1,1)</f>
        <v>41948.957465277781</v>
      </c>
      <c r="T4045" s="10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>
        <f>E4046/L4046</f>
        <v>56.25</v>
      </c>
      <c r="Q4046" t="str">
        <f>LEFT(N4046,FIND("/",N4046)-1)</f>
        <v>theater</v>
      </c>
      <c r="R4046" t="str">
        <f>RIGHT(N4046,LEN(N4046)-FIND("/",N4046))</f>
        <v>plays</v>
      </c>
      <c r="S4046" s="10">
        <f>(((J4046/60)/60)/24)+DATE(1970,1,1)</f>
        <v>42074.219699074078</v>
      </c>
      <c r="T4046" s="10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>
        <f>E4047/L4047</f>
        <v>1</v>
      </c>
      <c r="Q4047" t="str">
        <f>LEFT(N4047,FIND("/",N4047)-1)</f>
        <v>theater</v>
      </c>
      <c r="R4047" t="str">
        <f>RIGHT(N4047,LEN(N4047)-FIND("/",N4047))</f>
        <v>plays</v>
      </c>
      <c r="S4047" s="10">
        <f>(((J4047/60)/60)/24)+DATE(1970,1,1)</f>
        <v>41842.201261574075</v>
      </c>
      <c r="T4047" s="10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>
        <f>E4048/L4048</f>
        <v>38.333333333333336</v>
      </c>
      <c r="Q4048" t="str">
        <f>LEFT(N4048,FIND("/",N4048)-1)</f>
        <v>theater</v>
      </c>
      <c r="R4048" t="str">
        <f>RIGHT(N4048,LEN(N4048)-FIND("/",N4048))</f>
        <v>plays</v>
      </c>
      <c r="S4048" s="10">
        <f>(((J4048/60)/60)/24)+DATE(1970,1,1)</f>
        <v>41904.650578703702</v>
      </c>
      <c r="T4048" s="10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>
        <f>E4049/L4049</f>
        <v>27.5</v>
      </c>
      <c r="Q4049" t="str">
        <f>LEFT(N4049,FIND("/",N4049)-1)</f>
        <v>theater</v>
      </c>
      <c r="R4049" t="str">
        <f>RIGHT(N4049,LEN(N4049)-FIND("/",N4049))</f>
        <v>plays</v>
      </c>
      <c r="S4049" s="10">
        <f>(((J4049/60)/60)/24)+DATE(1970,1,1)</f>
        <v>41991.022488425922</v>
      </c>
      <c r="T4049" s="10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>
        <f>E4050/L4050</f>
        <v>32.978021978021978</v>
      </c>
      <c r="Q4050" t="str">
        <f>LEFT(N4050,FIND("/",N4050)-1)</f>
        <v>theater</v>
      </c>
      <c r="R4050" t="str">
        <f>RIGHT(N4050,LEN(N4050)-FIND("/",N4050))</f>
        <v>plays</v>
      </c>
      <c r="S4050" s="10">
        <f>(((J4050/60)/60)/24)+DATE(1970,1,1)</f>
        <v>42436.509108796294</v>
      </c>
      <c r="T4050" s="10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>
        <f>E4051/L4051</f>
        <v>16</v>
      </c>
      <c r="Q4051" t="str">
        <f>LEFT(N4051,FIND("/",N4051)-1)</f>
        <v>theater</v>
      </c>
      <c r="R4051" t="str">
        <f>RIGHT(N4051,LEN(N4051)-FIND("/",N4051))</f>
        <v>plays</v>
      </c>
      <c r="S4051" s="10">
        <f>(((J4051/60)/60)/24)+DATE(1970,1,1)</f>
        <v>42169.958506944444</v>
      </c>
      <c r="T4051" s="10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>
        <f>E4052/L4052</f>
        <v>1</v>
      </c>
      <c r="Q4052" t="str">
        <f>LEFT(N4052,FIND("/",N4052)-1)</f>
        <v>theater</v>
      </c>
      <c r="R4052" t="str">
        <f>RIGHT(N4052,LEN(N4052)-FIND("/",N4052))</f>
        <v>plays</v>
      </c>
      <c r="S4052" s="10">
        <f>(((J4052/60)/60)/24)+DATE(1970,1,1)</f>
        <v>41905.636469907404</v>
      </c>
      <c r="T4052" s="10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t="e">
        <f>E4053/L4053</f>
        <v>#DIV/0!</v>
      </c>
      <c r="Q4053" t="str">
        <f>LEFT(N4053,FIND("/",N4053)-1)</f>
        <v>theater</v>
      </c>
      <c r="R4053" t="str">
        <f>RIGHT(N4053,LEN(N4053)-FIND("/",N4053))</f>
        <v>plays</v>
      </c>
      <c r="S4053" s="10">
        <f>(((J4053/60)/60)/24)+DATE(1970,1,1)</f>
        <v>41761.810150462967</v>
      </c>
      <c r="T4053" s="10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>
        <f>E4054/L4054</f>
        <v>86.615384615384613</v>
      </c>
      <c r="Q4054" t="str">
        <f>LEFT(N4054,FIND("/",N4054)-1)</f>
        <v>theater</v>
      </c>
      <c r="R4054" t="str">
        <f>RIGHT(N4054,LEN(N4054)-FIND("/",N4054))</f>
        <v>plays</v>
      </c>
      <c r="S4054" s="10">
        <f>(((J4054/60)/60)/24)+DATE(1970,1,1)</f>
        <v>41865.878657407404</v>
      </c>
      <c r="T4054" s="10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>
        <f>E4055/L4055</f>
        <v>55</v>
      </c>
      <c r="Q4055" t="str">
        <f>LEFT(N4055,FIND("/",N4055)-1)</f>
        <v>theater</v>
      </c>
      <c r="R4055" t="str">
        <f>RIGHT(N4055,LEN(N4055)-FIND("/",N4055))</f>
        <v>plays</v>
      </c>
      <c r="S4055" s="10">
        <f>(((J4055/60)/60)/24)+DATE(1970,1,1)</f>
        <v>41928.690138888887</v>
      </c>
      <c r="T4055" s="10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t="e">
        <f>E4056/L4056</f>
        <v>#DIV/0!</v>
      </c>
      <c r="Q4056" t="str">
        <f>LEFT(N4056,FIND("/",N4056)-1)</f>
        <v>theater</v>
      </c>
      <c r="R4056" t="str">
        <f>RIGHT(N4056,LEN(N4056)-FIND("/",N4056))</f>
        <v>plays</v>
      </c>
      <c r="S4056" s="10">
        <f>(((J4056/60)/60)/24)+DATE(1970,1,1)</f>
        <v>42613.841261574074</v>
      </c>
      <c r="T4056" s="10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>
        <f>E4057/L4057</f>
        <v>41.952380952380949</v>
      </c>
      <c r="Q4057" t="str">
        <f>LEFT(N4057,FIND("/",N4057)-1)</f>
        <v>theater</v>
      </c>
      <c r="R4057" t="str">
        <f>RIGHT(N4057,LEN(N4057)-FIND("/",N4057))</f>
        <v>plays</v>
      </c>
      <c r="S4057" s="10">
        <f>(((J4057/60)/60)/24)+DATE(1970,1,1)</f>
        <v>41779.648506944446</v>
      </c>
      <c r="T4057" s="10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>
        <f>E4058/L4058</f>
        <v>88.333333333333329</v>
      </c>
      <c r="Q4058" t="str">
        <f>LEFT(N4058,FIND("/",N4058)-1)</f>
        <v>theater</v>
      </c>
      <c r="R4058" t="str">
        <f>RIGHT(N4058,LEN(N4058)-FIND("/",N4058))</f>
        <v>plays</v>
      </c>
      <c r="S4058" s="10">
        <f>(((J4058/60)/60)/24)+DATE(1970,1,1)</f>
        <v>42534.933321759265</v>
      </c>
      <c r="T4058" s="10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>
        <f>E4059/L4059</f>
        <v>129.16666666666666</v>
      </c>
      <c r="Q4059" t="str">
        <f>LEFT(N4059,FIND("/",N4059)-1)</f>
        <v>theater</v>
      </c>
      <c r="R4059" t="str">
        <f>RIGHT(N4059,LEN(N4059)-FIND("/",N4059))</f>
        <v>plays</v>
      </c>
      <c r="S4059" s="10">
        <f>(((J4059/60)/60)/24)+DATE(1970,1,1)</f>
        <v>42310.968518518523</v>
      </c>
      <c r="T4059" s="10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>
        <f>E4060/L4060</f>
        <v>23.75</v>
      </c>
      <c r="Q4060" t="str">
        <f>LEFT(N4060,FIND("/",N4060)-1)</f>
        <v>theater</v>
      </c>
      <c r="R4060" t="str">
        <f>RIGHT(N4060,LEN(N4060)-FIND("/",N4060))</f>
        <v>plays</v>
      </c>
      <c r="S4060" s="10">
        <f>(((J4060/60)/60)/24)+DATE(1970,1,1)</f>
        <v>42446.060694444444</v>
      </c>
      <c r="T4060" s="10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>
        <f>E4061/L4061</f>
        <v>35.714285714285715</v>
      </c>
      <c r="Q4061" t="str">
        <f>LEFT(N4061,FIND("/",N4061)-1)</f>
        <v>theater</v>
      </c>
      <c r="R4061" t="str">
        <f>RIGHT(N4061,LEN(N4061)-FIND("/",N4061))</f>
        <v>plays</v>
      </c>
      <c r="S4061" s="10">
        <f>(((J4061/60)/60)/24)+DATE(1970,1,1)</f>
        <v>41866.640648148146</v>
      </c>
      <c r="T4061" s="10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>
        <f>E4062/L4062</f>
        <v>57</v>
      </c>
      <c r="Q4062" t="str">
        <f>LEFT(N4062,FIND("/",N4062)-1)</f>
        <v>theater</v>
      </c>
      <c r="R4062" t="str">
        <f>RIGHT(N4062,LEN(N4062)-FIND("/",N4062))</f>
        <v>plays</v>
      </c>
      <c r="S4062" s="10">
        <f>(((J4062/60)/60)/24)+DATE(1970,1,1)</f>
        <v>41779.695092592592</v>
      </c>
      <c r="T4062" s="10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t="e">
        <f>E4063/L4063</f>
        <v>#DIV/0!</v>
      </c>
      <c r="Q4063" t="str">
        <f>LEFT(N4063,FIND("/",N4063)-1)</f>
        <v>theater</v>
      </c>
      <c r="R4063" t="str">
        <f>RIGHT(N4063,LEN(N4063)-FIND("/",N4063))</f>
        <v>plays</v>
      </c>
      <c r="S4063" s="10">
        <f>(((J4063/60)/60)/24)+DATE(1970,1,1)</f>
        <v>42421.141469907408</v>
      </c>
      <c r="T4063" s="10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>
        <f>E4064/L4064</f>
        <v>163.33333333333334</v>
      </c>
      <c r="Q4064" t="str">
        <f>LEFT(N4064,FIND("/",N4064)-1)</f>
        <v>theater</v>
      </c>
      <c r="R4064" t="str">
        <f>RIGHT(N4064,LEN(N4064)-FIND("/",N4064))</f>
        <v>plays</v>
      </c>
      <c r="S4064" s="10">
        <f>(((J4064/60)/60)/24)+DATE(1970,1,1)</f>
        <v>42523.739212962959</v>
      </c>
      <c r="T4064" s="10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>
        <f>E4065/L4065</f>
        <v>15</v>
      </c>
      <c r="Q4065" t="str">
        <f>LEFT(N4065,FIND("/",N4065)-1)</f>
        <v>theater</v>
      </c>
      <c r="R4065" t="str">
        <f>RIGHT(N4065,LEN(N4065)-FIND("/",N4065))</f>
        <v>plays</v>
      </c>
      <c r="S4065" s="10">
        <f>(((J4065/60)/60)/24)+DATE(1970,1,1)</f>
        <v>41787.681527777779</v>
      </c>
      <c r="T4065" s="10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>
        <f>E4066/L4066</f>
        <v>64.166666666666671</v>
      </c>
      <c r="Q4066" t="str">
        <f>LEFT(N4066,FIND("/",N4066)-1)</f>
        <v>theater</v>
      </c>
      <c r="R4066" t="str">
        <f>RIGHT(N4066,LEN(N4066)-FIND("/",N4066))</f>
        <v>plays</v>
      </c>
      <c r="S4066" s="10">
        <f>(((J4066/60)/60)/24)+DATE(1970,1,1)</f>
        <v>42093.588263888887</v>
      </c>
      <c r="T4066" s="10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>
        <f>E4067/L4067</f>
        <v>6.75</v>
      </c>
      <c r="Q4067" t="str">
        <f>LEFT(N4067,FIND("/",N4067)-1)</f>
        <v>theater</v>
      </c>
      <c r="R4067" t="str">
        <f>RIGHT(N4067,LEN(N4067)-FIND("/",N4067))</f>
        <v>plays</v>
      </c>
      <c r="S4067" s="10">
        <f>(((J4067/60)/60)/24)+DATE(1970,1,1)</f>
        <v>41833.951516203706</v>
      </c>
      <c r="T4067" s="10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>
        <f>E4068/L4068</f>
        <v>25</v>
      </c>
      <c r="Q4068" t="str">
        <f>LEFT(N4068,FIND("/",N4068)-1)</f>
        <v>theater</v>
      </c>
      <c r="R4068" t="str">
        <f>RIGHT(N4068,LEN(N4068)-FIND("/",N4068))</f>
        <v>plays</v>
      </c>
      <c r="S4068" s="10">
        <f>(((J4068/60)/60)/24)+DATE(1970,1,1)</f>
        <v>42479.039212962962</v>
      </c>
      <c r="T4068" s="10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>
        <f>E4069/L4069</f>
        <v>179.11764705882354</v>
      </c>
      <c r="Q4069" t="str">
        <f>LEFT(N4069,FIND("/",N4069)-1)</f>
        <v>theater</v>
      </c>
      <c r="R4069" t="str">
        <f>RIGHT(N4069,LEN(N4069)-FIND("/",N4069))</f>
        <v>plays</v>
      </c>
      <c r="S4069" s="10">
        <f>(((J4069/60)/60)/24)+DATE(1970,1,1)</f>
        <v>42235.117476851854</v>
      </c>
      <c r="T4069" s="10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>
        <f>E4070/L4070</f>
        <v>34.950000000000003</v>
      </c>
      <c r="Q4070" t="str">
        <f>LEFT(N4070,FIND("/",N4070)-1)</f>
        <v>theater</v>
      </c>
      <c r="R4070" t="str">
        <f>RIGHT(N4070,LEN(N4070)-FIND("/",N4070))</f>
        <v>plays</v>
      </c>
      <c r="S4070" s="10">
        <f>(((J4070/60)/60)/24)+DATE(1970,1,1)</f>
        <v>42718.963599537034</v>
      </c>
      <c r="T4070" s="10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>
        <f>E4071/L4071</f>
        <v>33.07692307692308</v>
      </c>
      <c r="Q4071" t="str">
        <f>LEFT(N4071,FIND("/",N4071)-1)</f>
        <v>theater</v>
      </c>
      <c r="R4071" t="str">
        <f>RIGHT(N4071,LEN(N4071)-FIND("/",N4071))</f>
        <v>plays</v>
      </c>
      <c r="S4071" s="10">
        <f>(((J4071/60)/60)/24)+DATE(1970,1,1)</f>
        <v>42022.661527777775</v>
      </c>
      <c r="T4071" s="10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>
        <f>E4072/L4072</f>
        <v>27.5</v>
      </c>
      <c r="Q4072" t="str">
        <f>LEFT(N4072,FIND("/",N4072)-1)</f>
        <v>theater</v>
      </c>
      <c r="R4072" t="str">
        <f>RIGHT(N4072,LEN(N4072)-FIND("/",N4072))</f>
        <v>plays</v>
      </c>
      <c r="S4072" s="10">
        <f>(((J4072/60)/60)/24)+DATE(1970,1,1)</f>
        <v>42031.666898148149</v>
      </c>
      <c r="T4072" s="10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t="e">
        <f>E4073/L4073</f>
        <v>#DIV/0!</v>
      </c>
      <c r="Q4073" t="str">
        <f>LEFT(N4073,FIND("/",N4073)-1)</f>
        <v>theater</v>
      </c>
      <c r="R4073" t="str">
        <f>RIGHT(N4073,LEN(N4073)-FIND("/",N4073))</f>
        <v>plays</v>
      </c>
      <c r="S4073" s="10">
        <f>(((J4073/60)/60)/24)+DATE(1970,1,1)</f>
        <v>42700.804756944446</v>
      </c>
      <c r="T4073" s="10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>
        <f>E4074/L4074</f>
        <v>2</v>
      </c>
      <c r="Q4074" t="str">
        <f>LEFT(N4074,FIND("/",N4074)-1)</f>
        <v>theater</v>
      </c>
      <c r="R4074" t="str">
        <f>RIGHT(N4074,LEN(N4074)-FIND("/",N4074))</f>
        <v>plays</v>
      </c>
      <c r="S4074" s="10">
        <f>(((J4074/60)/60)/24)+DATE(1970,1,1)</f>
        <v>41812.77443287037</v>
      </c>
      <c r="T4074" s="10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>
        <f>E4075/L4075</f>
        <v>18.5</v>
      </c>
      <c r="Q4075" t="str">
        <f>LEFT(N4075,FIND("/",N4075)-1)</f>
        <v>theater</v>
      </c>
      <c r="R4075" t="str">
        <f>RIGHT(N4075,LEN(N4075)-FIND("/",N4075))</f>
        <v>plays</v>
      </c>
      <c r="S4075" s="10">
        <f>(((J4075/60)/60)/24)+DATE(1970,1,1)</f>
        <v>42078.34520833334</v>
      </c>
      <c r="T4075" s="10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>
        <f>E4076/L4076</f>
        <v>35</v>
      </c>
      <c r="Q4076" t="str">
        <f>LEFT(N4076,FIND("/",N4076)-1)</f>
        <v>theater</v>
      </c>
      <c r="R4076" t="str">
        <f>RIGHT(N4076,LEN(N4076)-FIND("/",N4076))</f>
        <v>plays</v>
      </c>
      <c r="S4076" s="10">
        <f>(((J4076/60)/60)/24)+DATE(1970,1,1)</f>
        <v>42283.552951388891</v>
      </c>
      <c r="T4076" s="10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>
        <f>E4077/L4077</f>
        <v>44.307692307692307</v>
      </c>
      <c r="Q4077" t="str">
        <f>LEFT(N4077,FIND("/",N4077)-1)</f>
        <v>theater</v>
      </c>
      <c r="R4077" t="str">
        <f>RIGHT(N4077,LEN(N4077)-FIND("/",N4077))</f>
        <v>plays</v>
      </c>
      <c r="S4077" s="10">
        <f>(((J4077/60)/60)/24)+DATE(1970,1,1)</f>
        <v>41779.045937499999</v>
      </c>
      <c r="T4077" s="10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t="e">
        <f>E4078/L4078</f>
        <v>#DIV/0!</v>
      </c>
      <c r="Q4078" t="str">
        <f>LEFT(N4078,FIND("/",N4078)-1)</f>
        <v>theater</v>
      </c>
      <c r="R4078" t="str">
        <f>RIGHT(N4078,LEN(N4078)-FIND("/",N4078))</f>
        <v>plays</v>
      </c>
      <c r="S4078" s="10">
        <f>(((J4078/60)/60)/24)+DATE(1970,1,1)</f>
        <v>41905.795706018522</v>
      </c>
      <c r="T4078" s="10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>
        <f>E4079/L4079</f>
        <v>222.5</v>
      </c>
      <c r="Q4079" t="str">
        <f>LEFT(N4079,FIND("/",N4079)-1)</f>
        <v>theater</v>
      </c>
      <c r="R4079" t="str">
        <f>RIGHT(N4079,LEN(N4079)-FIND("/",N4079))</f>
        <v>plays</v>
      </c>
      <c r="S4079" s="10">
        <f>(((J4079/60)/60)/24)+DATE(1970,1,1)</f>
        <v>42695.7105787037</v>
      </c>
      <c r="T4079" s="10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t="e">
        <f>E4080/L4080</f>
        <v>#DIV/0!</v>
      </c>
      <c r="Q4080" t="str">
        <f>LEFT(N4080,FIND("/",N4080)-1)</f>
        <v>theater</v>
      </c>
      <c r="R4080" t="str">
        <f>RIGHT(N4080,LEN(N4080)-FIND("/",N4080))</f>
        <v>plays</v>
      </c>
      <c r="S4080" s="10">
        <f>(((J4080/60)/60)/24)+DATE(1970,1,1)</f>
        <v>42732.787523148145</v>
      </c>
      <c r="T4080" s="10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>
        <f>E4081/L4081</f>
        <v>5</v>
      </c>
      <c r="Q4081" t="str">
        <f>LEFT(N4081,FIND("/",N4081)-1)</f>
        <v>theater</v>
      </c>
      <c r="R4081" t="str">
        <f>RIGHT(N4081,LEN(N4081)-FIND("/",N4081))</f>
        <v>plays</v>
      </c>
      <c r="S4081" s="10">
        <f>(((J4081/60)/60)/24)+DATE(1970,1,1)</f>
        <v>42510.938900462963</v>
      </c>
      <c r="T4081" s="10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t="e">
        <f>E4082/L4082</f>
        <v>#DIV/0!</v>
      </c>
      <c r="Q4082" t="str">
        <f>LEFT(N4082,FIND("/",N4082)-1)</f>
        <v>theater</v>
      </c>
      <c r="R4082" t="str">
        <f>RIGHT(N4082,LEN(N4082)-FIND("/",N4082))</f>
        <v>plays</v>
      </c>
      <c r="S4082" s="10">
        <f>(((J4082/60)/60)/24)+DATE(1970,1,1)</f>
        <v>42511.698101851856</v>
      </c>
      <c r="T4082" s="10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>
        <f>E4083/L4083</f>
        <v>29.166666666666668</v>
      </c>
      <c r="Q4083" t="str">
        <f>LEFT(N4083,FIND("/",N4083)-1)</f>
        <v>theater</v>
      </c>
      <c r="R4083" t="str">
        <f>RIGHT(N4083,LEN(N4083)-FIND("/",N4083))</f>
        <v>plays</v>
      </c>
      <c r="S4083" s="10">
        <f>(((J4083/60)/60)/24)+DATE(1970,1,1)</f>
        <v>42041.581307870365</v>
      </c>
      <c r="T4083" s="10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>
        <f>E4084/L4084</f>
        <v>1.5</v>
      </c>
      <c r="Q4084" t="str">
        <f>LEFT(N4084,FIND("/",N4084)-1)</f>
        <v>theater</v>
      </c>
      <c r="R4084" t="str">
        <f>RIGHT(N4084,LEN(N4084)-FIND("/",N4084))</f>
        <v>plays</v>
      </c>
      <c r="S4084" s="10">
        <f>(((J4084/60)/60)/24)+DATE(1970,1,1)</f>
        <v>42307.189270833333</v>
      </c>
      <c r="T4084" s="10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>
        <f>E4085/L4085</f>
        <v>126.5</v>
      </c>
      <c r="Q4085" t="str">
        <f>LEFT(N4085,FIND("/",N4085)-1)</f>
        <v>theater</v>
      </c>
      <c r="R4085" t="str">
        <f>RIGHT(N4085,LEN(N4085)-FIND("/",N4085))</f>
        <v>plays</v>
      </c>
      <c r="S4085" s="10">
        <f>(((J4085/60)/60)/24)+DATE(1970,1,1)</f>
        <v>42353.761759259258</v>
      </c>
      <c r="T4085" s="10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>
        <f>E4086/L4086</f>
        <v>10</v>
      </c>
      <c r="Q4086" t="str">
        <f>LEFT(N4086,FIND("/",N4086)-1)</f>
        <v>theater</v>
      </c>
      <c r="R4086" t="str">
        <f>RIGHT(N4086,LEN(N4086)-FIND("/",N4086))</f>
        <v>plays</v>
      </c>
      <c r="S4086" s="10">
        <f>(((J4086/60)/60)/24)+DATE(1970,1,1)</f>
        <v>42622.436412037037</v>
      </c>
      <c r="T4086" s="10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>
        <f>E4087/L4087</f>
        <v>10</v>
      </c>
      <c r="Q4087" t="str">
        <f>LEFT(N4087,FIND("/",N4087)-1)</f>
        <v>theater</v>
      </c>
      <c r="R4087" t="str">
        <f>RIGHT(N4087,LEN(N4087)-FIND("/",N4087))</f>
        <v>plays</v>
      </c>
      <c r="S4087" s="10">
        <f>(((J4087/60)/60)/24)+DATE(1970,1,1)</f>
        <v>42058.603877314818</v>
      </c>
      <c r="T4087" s="10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>
        <f>E4088/L4088</f>
        <v>9.4</v>
      </c>
      <c r="Q4088" t="str">
        <f>LEFT(N4088,FIND("/",N4088)-1)</f>
        <v>theater</v>
      </c>
      <c r="R4088" t="str">
        <f>RIGHT(N4088,LEN(N4088)-FIND("/",N4088))</f>
        <v>plays</v>
      </c>
      <c r="S4088" s="10">
        <f>(((J4088/60)/60)/24)+DATE(1970,1,1)</f>
        <v>42304.940960648149</v>
      </c>
      <c r="T4088" s="10">
        <f>(((I4088/60)/60)/24)+DATE(1970,1,1)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t="e">
        <f>E4089/L4089</f>
        <v>#DIV/0!</v>
      </c>
      <c r="Q4089" t="str">
        <f>LEFT(N4089,FIND("/",N4089)-1)</f>
        <v>theater</v>
      </c>
      <c r="R4089" t="str">
        <f>RIGHT(N4089,LEN(N4089)-FIND("/",N4089))</f>
        <v>plays</v>
      </c>
      <c r="S4089" s="10">
        <f>(((J4089/60)/60)/24)+DATE(1970,1,1)</f>
        <v>42538.742893518516</v>
      </c>
      <c r="T4089" s="10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>
        <f>E4090/L4090</f>
        <v>72</v>
      </c>
      <c r="Q4090" t="str">
        <f>LEFT(N4090,FIND("/",N4090)-1)</f>
        <v>theater</v>
      </c>
      <c r="R4090" t="str">
        <f>RIGHT(N4090,LEN(N4090)-FIND("/",N4090))</f>
        <v>plays</v>
      </c>
      <c r="S4090" s="10">
        <f>(((J4090/60)/60)/24)+DATE(1970,1,1)</f>
        <v>41990.612546296295</v>
      </c>
      <c r="T4090" s="10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>
        <f>E4091/L4091</f>
        <v>30</v>
      </c>
      <c r="Q4091" t="str">
        <f>LEFT(N4091,FIND("/",N4091)-1)</f>
        <v>theater</v>
      </c>
      <c r="R4091" t="str">
        <f>RIGHT(N4091,LEN(N4091)-FIND("/",N4091))</f>
        <v>plays</v>
      </c>
      <c r="S4091" s="10">
        <f>(((J4091/60)/60)/24)+DATE(1970,1,1)</f>
        <v>42122.732499999998</v>
      </c>
      <c r="T4091" s="10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>
        <f>E4092/L4092</f>
        <v>10.666666666666666</v>
      </c>
      <c r="Q4092" t="str">
        <f>LEFT(N4092,FIND("/",N4092)-1)</f>
        <v>theater</v>
      </c>
      <c r="R4092" t="str">
        <f>RIGHT(N4092,LEN(N4092)-FIND("/",N4092))</f>
        <v>plays</v>
      </c>
      <c r="S4092" s="10">
        <f>(((J4092/60)/60)/24)+DATE(1970,1,1)</f>
        <v>42209.67288194444</v>
      </c>
      <c r="T4092" s="10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>
        <f>E4093/L4093</f>
        <v>25.5</v>
      </c>
      <c r="Q4093" t="str">
        <f>LEFT(N4093,FIND("/",N4093)-1)</f>
        <v>theater</v>
      </c>
      <c r="R4093" t="str">
        <f>RIGHT(N4093,LEN(N4093)-FIND("/",N4093))</f>
        <v>plays</v>
      </c>
      <c r="S4093" s="10">
        <f>(((J4093/60)/60)/24)+DATE(1970,1,1)</f>
        <v>41990.506377314814</v>
      </c>
      <c r="T4093" s="10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>
        <f>E4094/L4094</f>
        <v>20</v>
      </c>
      <c r="Q4094" t="str">
        <f>LEFT(N4094,FIND("/",N4094)-1)</f>
        <v>theater</v>
      </c>
      <c r="R4094" t="str">
        <f>RIGHT(N4094,LEN(N4094)-FIND("/",N4094))</f>
        <v>plays</v>
      </c>
      <c r="S4094" s="10">
        <f>(((J4094/60)/60)/24)+DATE(1970,1,1)</f>
        <v>42039.194988425923</v>
      </c>
      <c r="T4094" s="10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>
        <f>E4095/L4095</f>
        <v>15</v>
      </c>
      <c r="Q4095" t="str">
        <f>LEFT(N4095,FIND("/",N4095)-1)</f>
        <v>theater</v>
      </c>
      <c r="R4095" t="str">
        <f>RIGHT(N4095,LEN(N4095)-FIND("/",N4095))</f>
        <v>plays</v>
      </c>
      <c r="S4095" s="10">
        <f>(((J4095/60)/60)/24)+DATE(1970,1,1)</f>
        <v>42178.815891203703</v>
      </c>
      <c r="T4095" s="10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>
        <f>E4096/L4096</f>
        <v>91.25</v>
      </c>
      <c r="Q4096" t="str">
        <f>LEFT(N4096,FIND("/",N4096)-1)</f>
        <v>theater</v>
      </c>
      <c r="R4096" t="str">
        <f>RIGHT(N4096,LEN(N4096)-FIND("/",N4096))</f>
        <v>plays</v>
      </c>
      <c r="S4096" s="10">
        <f>(((J4096/60)/60)/24)+DATE(1970,1,1)</f>
        <v>41890.086805555555</v>
      </c>
      <c r="T4096" s="10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>
        <f>E4097/L4097</f>
        <v>800</v>
      </c>
      <c r="Q4097" t="str">
        <f>LEFT(N4097,FIND("/",N4097)-1)</f>
        <v>theater</v>
      </c>
      <c r="R4097" t="str">
        <f>RIGHT(N4097,LEN(N4097)-FIND("/",N4097))</f>
        <v>plays</v>
      </c>
      <c r="S4097" s="10">
        <f>(((J4097/60)/60)/24)+DATE(1970,1,1)</f>
        <v>42693.031828703708</v>
      </c>
      <c r="T4097" s="10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>
        <f>E4098/L4098</f>
        <v>80</v>
      </c>
      <c r="Q4098" t="str">
        <f>LEFT(N4098,FIND("/",N4098)-1)</f>
        <v>theater</v>
      </c>
      <c r="R4098" t="str">
        <f>RIGHT(N4098,LEN(N4098)-FIND("/",N4098))</f>
        <v>plays</v>
      </c>
      <c r="S4098" s="10">
        <f>(((J4098/60)/60)/24)+DATE(1970,1,1)</f>
        <v>42750.530312499999</v>
      </c>
      <c r="T4098" s="10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t="e">
        <f>E4099/L4099</f>
        <v>#DIV/0!</v>
      </c>
      <c r="Q4099" t="str">
        <f>LEFT(N4099,FIND("/",N4099)-1)</f>
        <v>theater</v>
      </c>
      <c r="R4099" t="str">
        <f>RIGHT(N4099,LEN(N4099)-FIND("/",N4099))</f>
        <v>plays</v>
      </c>
      <c r="S4099" s="10">
        <f>(((J4099/60)/60)/24)+DATE(1970,1,1)</f>
        <v>42344.824502314819</v>
      </c>
      <c r="T4099" s="10">
        <f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t="e">
        <f>E4100/L4100</f>
        <v>#DIV/0!</v>
      </c>
      <c r="Q4100" t="str">
        <f>LEFT(N4100,FIND("/",N4100)-1)</f>
        <v>theater</v>
      </c>
      <c r="R4100" t="str">
        <f>RIGHT(N4100,LEN(N4100)-FIND("/",N4100))</f>
        <v>plays</v>
      </c>
      <c r="S4100" s="10">
        <f>(((J4100/60)/60)/24)+DATE(1970,1,1)</f>
        <v>42495.722187499996</v>
      </c>
      <c r="T4100" s="10">
        <f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>
        <f>E4101/L4101</f>
        <v>50</v>
      </c>
      <c r="Q4101" t="str">
        <f>LEFT(N4101,FIND("/",N4101)-1)</f>
        <v>theater</v>
      </c>
      <c r="R4101" t="str">
        <f>RIGHT(N4101,LEN(N4101)-FIND("/",N4101))</f>
        <v>plays</v>
      </c>
      <c r="S4101" s="10">
        <f>(((J4101/60)/60)/24)+DATE(1970,1,1)</f>
        <v>42570.850381944445</v>
      </c>
      <c r="T4101" s="10">
        <f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t="e">
        <f>E4102/L4102</f>
        <v>#DIV/0!</v>
      </c>
      <c r="Q4102" t="str">
        <f>LEFT(N4102,FIND("/",N4102)-1)</f>
        <v>theater</v>
      </c>
      <c r="R4102" t="str">
        <f>RIGHT(N4102,LEN(N4102)-FIND("/",N4102))</f>
        <v>plays</v>
      </c>
      <c r="S4102" s="10">
        <f>(((J4102/60)/60)/24)+DATE(1970,1,1)</f>
        <v>41927.124884259261</v>
      </c>
      <c r="T4102" s="10">
        <f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t="e">
        <f>E4103/L4103</f>
        <v>#DIV/0!</v>
      </c>
      <c r="Q4103" t="str">
        <f>LEFT(N4103,FIND("/",N4103)-1)</f>
        <v>theater</v>
      </c>
      <c r="R4103" t="str">
        <f>RIGHT(N4103,LEN(N4103)-FIND("/",N4103))</f>
        <v>plays</v>
      </c>
      <c r="S4103" s="10">
        <f>(((J4103/60)/60)/24)+DATE(1970,1,1)</f>
        <v>42730.903726851851</v>
      </c>
      <c r="T4103" s="10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>
        <f>E4104/L4104</f>
        <v>22.833333333333332</v>
      </c>
      <c r="Q4104" t="str">
        <f>LEFT(N4104,FIND("/",N4104)-1)</f>
        <v>theater</v>
      </c>
      <c r="R4104" t="str">
        <f>RIGHT(N4104,LEN(N4104)-FIND("/",N4104))</f>
        <v>plays</v>
      </c>
      <c r="S4104" s="10">
        <f>(((J4104/60)/60)/24)+DATE(1970,1,1)</f>
        <v>42475.848067129627</v>
      </c>
      <c r="T4104" s="10">
        <f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>
        <f>E4105/L4105</f>
        <v>16.666666666666668</v>
      </c>
      <c r="Q4105" t="str">
        <f>LEFT(N4105,FIND("/",N4105)-1)</f>
        <v>theater</v>
      </c>
      <c r="R4105" t="str">
        <f>RIGHT(N4105,LEN(N4105)-FIND("/",N4105))</f>
        <v>plays</v>
      </c>
      <c r="S4105" s="10">
        <f>(((J4105/60)/60)/24)+DATE(1970,1,1)</f>
        <v>42188.83293981482</v>
      </c>
      <c r="T4105" s="10">
        <f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>
        <f>E4106/L4106</f>
        <v>45.785714285714285</v>
      </c>
      <c r="Q4106" t="str">
        <f>LEFT(N4106,FIND("/",N4106)-1)</f>
        <v>theater</v>
      </c>
      <c r="R4106" t="str">
        <f>RIGHT(N4106,LEN(N4106)-FIND("/",N4106))</f>
        <v>plays</v>
      </c>
      <c r="S4106" s="10">
        <f>(((J4106/60)/60)/24)+DATE(1970,1,1)</f>
        <v>42640.278171296297</v>
      </c>
      <c r="T4106" s="10">
        <f>(((I4106/60)/60)/24)+DATE(1970,1,1)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>
        <f>E4107/L4107</f>
        <v>383.33333333333331</v>
      </c>
      <c r="Q4107" t="str">
        <f>LEFT(N4107,FIND("/",N4107)-1)</f>
        <v>theater</v>
      </c>
      <c r="R4107" t="str">
        <f>RIGHT(N4107,LEN(N4107)-FIND("/",N4107))</f>
        <v>plays</v>
      </c>
      <c r="S4107" s="10">
        <f>(((J4107/60)/60)/24)+DATE(1970,1,1)</f>
        <v>42697.010520833333</v>
      </c>
      <c r="T4107" s="10">
        <f>(((I4107/60)/60)/24)+DATE(1970,1,1)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>
        <f>E4108/L4108</f>
        <v>106.96969696969697</v>
      </c>
      <c r="Q4108" t="str">
        <f>LEFT(N4108,FIND("/",N4108)-1)</f>
        <v>theater</v>
      </c>
      <c r="R4108" t="str">
        <f>RIGHT(N4108,LEN(N4108)-FIND("/",N4108))</f>
        <v>plays</v>
      </c>
      <c r="S4108" s="10">
        <f>(((J4108/60)/60)/24)+DATE(1970,1,1)</f>
        <v>42053.049375000002</v>
      </c>
      <c r="T4108" s="10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>
        <f>E4109/L4109</f>
        <v>10.25</v>
      </c>
      <c r="Q4109" t="str">
        <f>LEFT(N4109,FIND("/",N4109)-1)</f>
        <v>theater</v>
      </c>
      <c r="R4109" t="str">
        <f>RIGHT(N4109,LEN(N4109)-FIND("/",N4109))</f>
        <v>plays</v>
      </c>
      <c r="S4109" s="10">
        <f>(((J4109/60)/60)/24)+DATE(1970,1,1)</f>
        <v>41883.916678240741</v>
      </c>
      <c r="T4109" s="10">
        <f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>
        <f>E4110/L4110</f>
        <v>59</v>
      </c>
      <c r="Q4110" t="str">
        <f>LEFT(N4110,FIND("/",N4110)-1)</f>
        <v>theater</v>
      </c>
      <c r="R4110" t="str">
        <f>RIGHT(N4110,LEN(N4110)-FIND("/",N4110))</f>
        <v>plays</v>
      </c>
      <c r="S4110" s="10">
        <f>(((J4110/60)/60)/24)+DATE(1970,1,1)</f>
        <v>42767.031678240746</v>
      </c>
      <c r="T4110" s="10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t="e">
        <f>E4111/L4111</f>
        <v>#DIV/0!</v>
      </c>
      <c r="Q4111" t="str">
        <f>LEFT(N4111,FIND("/",N4111)-1)</f>
        <v>theater</v>
      </c>
      <c r="R4111" t="str">
        <f>RIGHT(N4111,LEN(N4111)-FIND("/",N4111))</f>
        <v>plays</v>
      </c>
      <c r="S4111" s="10">
        <f>(((J4111/60)/60)/24)+DATE(1970,1,1)</f>
        <v>42307.539398148147</v>
      </c>
      <c r="T4111" s="10">
        <f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>
        <f>E4112/L4112</f>
        <v>14.333333333333334</v>
      </c>
      <c r="Q4112" t="str">
        <f>LEFT(N4112,FIND("/",N4112)-1)</f>
        <v>theater</v>
      </c>
      <c r="R4112" t="str">
        <f>RIGHT(N4112,LEN(N4112)-FIND("/",N4112))</f>
        <v>plays</v>
      </c>
      <c r="S4112" s="10">
        <f>(((J4112/60)/60)/24)+DATE(1970,1,1)</f>
        <v>42512.626747685179</v>
      </c>
      <c r="T4112" s="10">
        <f>(((I4112/60)/60)/24)+DATE(1970,1,1)</f>
        <v>42572.626747685179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>
        <f>E4113/L4113</f>
        <v>15.666666666666666</v>
      </c>
      <c r="Q4113" t="str">
        <f>LEFT(N4113,FIND("/",N4113)-1)</f>
        <v>theater</v>
      </c>
      <c r="R4113" t="str">
        <f>RIGHT(N4113,LEN(N4113)-FIND("/",N4113))</f>
        <v>plays</v>
      </c>
      <c r="S4113" s="10">
        <f>(((J4113/60)/60)/24)+DATE(1970,1,1)</f>
        <v>42029.135879629626</v>
      </c>
      <c r="T4113" s="10">
        <f>(((I4113/60)/60)/24)+DATE(1970,1,1)</f>
        <v>42059.135879629626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>
        <f>E4114/L4114</f>
        <v>1</v>
      </c>
      <c r="Q4114" t="str">
        <f>LEFT(N4114,FIND("/",N4114)-1)</f>
        <v>theater</v>
      </c>
      <c r="R4114" t="str">
        <f>RIGHT(N4114,LEN(N4114)-FIND("/",N4114))</f>
        <v>plays</v>
      </c>
      <c r="S4114" s="10">
        <f>(((J4114/60)/60)/24)+DATE(1970,1,1)</f>
        <v>42400.946597222224</v>
      </c>
      <c r="T4114" s="10">
        <f>(((I4114/60)/60)/24)+DATE(1970,1,1)</f>
        <v>42428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>
        <f>E4115/L4115</f>
        <v>1</v>
      </c>
      <c r="Q4115" t="str">
        <f>LEFT(N4115,FIND("/",N4115)-1)</f>
        <v>theater</v>
      </c>
      <c r="R4115" t="str">
        <f>RIGHT(N4115,LEN(N4115)-FIND("/",N4115))</f>
        <v>plays</v>
      </c>
      <c r="S4115" s="10">
        <f>(((J4115/60)/60)/24)+DATE(1970,1,1)</f>
        <v>42358.573182870372</v>
      </c>
      <c r="T4115" s="10">
        <f>(((I4115/60)/60)/24)+DATE(1970,1,1)</f>
        <v>42377.273611111115</v>
      </c>
      <c r="U4115" t="s">
        <v>8307</v>
      </c>
      <c r="V4115" t="s">
        <v>8307</v>
      </c>
    </row>
  </sheetData>
  <conditionalFormatting sqref="F1:F1048576">
    <cfRule type="containsText" dxfId="8" priority="4" operator="containsText" text="live">
      <formula>NOT(ISERROR(SEARCH("live",F1)))</formula>
    </cfRule>
    <cfRule type="containsText" dxfId="7" priority="5" operator="containsText" text="canceled">
      <formula>NOT(ISERROR(SEARCH("canceled",F1)))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</conditionalFormatting>
  <conditionalFormatting sqref="O2:O1048576">
    <cfRule type="cellIs" dxfId="3" priority="1" operator="greaterThan">
      <formula>2</formula>
    </cfRule>
    <cfRule type="cellIs" dxfId="2" priority="2" operator="between">
      <formula>1</formula>
      <formula>2</formula>
    </cfRule>
    <cfRule type="cellIs" dxfId="1" priority="3" operator="lessThan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 Table</vt:lpstr>
      <vt:lpstr>Sub Category Pivot Table</vt:lpstr>
      <vt:lpstr>Dates Pivot Table </vt:lpstr>
      <vt:lpstr>Outcomes Based on Goal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Zachary Spahr</cp:lastModifiedBy>
  <dcterms:created xsi:type="dcterms:W3CDTF">2017-04-20T15:17:24Z</dcterms:created>
  <dcterms:modified xsi:type="dcterms:W3CDTF">2019-09-20T19:35:15Z</dcterms:modified>
</cp:coreProperties>
</file>