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830" windowHeight="2040" activeTab="1"/>
  </bookViews>
  <sheets>
    <sheet name="Example" sheetId="1" r:id="rId1"/>
    <sheet name="Results" sheetId="2" r:id="rId2"/>
  </sheets>
  <definedNames>
    <definedName name="solver_adj" localSheetId="0" hidden="1">Example!$N$24:$N$223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Example!$N$24:$N$223</definedName>
    <definedName name="solver_lhs2" localSheetId="0" hidden="1">Example!$N$24:$N$223</definedName>
    <definedName name="solver_lhs3" localSheetId="0" hidden="1">Example!$D$33:$D$37</definedName>
    <definedName name="solver_lhs4" localSheetId="0" hidden="1">Example!$D$33:$D$37</definedName>
    <definedName name="solver_lhs5" localSheetId="0" hidden="1">Example!$D$33:$D$37</definedName>
    <definedName name="solver_lhs6" localSheetId="0" hidden="1">Example!$U$18:$AN$18</definedName>
    <definedName name="solver_lhs7" localSheetId="0" hidden="1">Example!$U$18:$AN$18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Example!$B$43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100</definedName>
    <definedName name="solver_rhs2" localSheetId="0" hidden="1">0.0001</definedName>
    <definedName name="solver_rhs3" localSheetId="0" hidden="1">Example!$B$33:$B$37</definedName>
    <definedName name="solver_rhs4" localSheetId="0" hidden="1">Example!$B$33:$B$37</definedName>
    <definedName name="solver_rhs5" localSheetId="0" hidden="1">Example!$C$33:$C$37</definedName>
    <definedName name="solver_rhs6" localSheetId="0" hidden="1">Example!$U$20:$AN$20</definedName>
    <definedName name="solver_rhs7" localSheetId="0" hidden="1">Example!$U$21:$AN$21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U15" i="1"/>
  <c r="U7" i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6" i="2"/>
  <c r="U6" i="2"/>
  <c r="T6" i="2"/>
  <c r="R24" i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S196" i="2"/>
  <c r="S197" i="2"/>
  <c r="S198" i="2"/>
  <c r="S199" i="2"/>
  <c r="S200" i="2"/>
  <c r="S201" i="2"/>
  <c r="S202" i="2"/>
  <c r="S203" i="2"/>
  <c r="S204" i="2"/>
  <c r="S205" i="2"/>
  <c r="S195" i="2"/>
  <c r="S28" i="2"/>
  <c r="S29" i="2"/>
  <c r="S30" i="2"/>
  <c r="S31" i="2"/>
  <c r="S32" i="2"/>
  <c r="S33" i="2"/>
  <c r="S34" i="2"/>
  <c r="S27" i="2"/>
  <c r="S6" i="2"/>
  <c r="O223" i="1" l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U190" i="1" s="1"/>
  <c r="J189" i="1"/>
  <c r="J188" i="1"/>
  <c r="J187" i="1"/>
  <c r="J186" i="1"/>
  <c r="J185" i="1"/>
  <c r="J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2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J163" i="1"/>
  <c r="U163" i="1" s="1"/>
  <c r="J162" i="1"/>
  <c r="U162" i="1" s="1"/>
  <c r="J161" i="1"/>
  <c r="U161" i="1" s="1"/>
  <c r="J160" i="1"/>
  <c r="U160" i="1" s="1"/>
  <c r="J159" i="1"/>
  <c r="U159" i="1" s="1"/>
  <c r="J158" i="1"/>
  <c r="U158" i="1" s="1"/>
  <c r="J157" i="1"/>
  <c r="U157" i="1" s="1"/>
  <c r="J156" i="1"/>
  <c r="U156" i="1" s="1"/>
  <c r="J155" i="1"/>
  <c r="U155" i="1" s="1"/>
  <c r="J154" i="1"/>
  <c r="U154" i="1" s="1"/>
  <c r="J153" i="1"/>
  <c r="U153" i="1" s="1"/>
  <c r="J152" i="1"/>
  <c r="U152" i="1" s="1"/>
  <c r="J151" i="1"/>
  <c r="U151" i="1" s="1"/>
  <c r="J150" i="1"/>
  <c r="U150" i="1" s="1"/>
  <c r="J149" i="1"/>
  <c r="U149" i="1" s="1"/>
  <c r="J148" i="1"/>
  <c r="U148" i="1" s="1"/>
  <c r="J147" i="1"/>
  <c r="U147" i="1" s="1"/>
  <c r="J146" i="1"/>
  <c r="U146" i="1" s="1"/>
  <c r="J145" i="1"/>
  <c r="U145" i="1" s="1"/>
  <c r="J144" i="1"/>
  <c r="U144" i="1" s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J143" i="1"/>
  <c r="U143" i="1" s="1"/>
  <c r="J142" i="1"/>
  <c r="U142" i="1" s="1"/>
  <c r="J141" i="1"/>
  <c r="U141" i="1" s="1"/>
  <c r="J140" i="1"/>
  <c r="U140" i="1" s="1"/>
  <c r="J139" i="1"/>
  <c r="U139" i="1" s="1"/>
  <c r="J138" i="1"/>
  <c r="U138" i="1" s="1"/>
  <c r="J137" i="1"/>
  <c r="U137" i="1" s="1"/>
  <c r="J136" i="1"/>
  <c r="U136" i="1" s="1"/>
  <c r="J135" i="1"/>
  <c r="U135" i="1" s="1"/>
  <c r="J134" i="1"/>
  <c r="U134" i="1" s="1"/>
  <c r="J133" i="1"/>
  <c r="U133" i="1" s="1"/>
  <c r="J132" i="1"/>
  <c r="U132" i="1" s="1"/>
  <c r="J131" i="1"/>
  <c r="U131" i="1" s="1"/>
  <c r="J130" i="1"/>
  <c r="U130" i="1" s="1"/>
  <c r="J129" i="1"/>
  <c r="U129" i="1" s="1"/>
  <c r="J128" i="1"/>
  <c r="U128" i="1" s="1"/>
  <c r="J127" i="1"/>
  <c r="U127" i="1" s="1"/>
  <c r="J126" i="1"/>
  <c r="U126" i="1" s="1"/>
  <c r="J125" i="1"/>
  <c r="U125" i="1" s="1"/>
  <c r="J124" i="1"/>
  <c r="U124" i="1" s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J123" i="1"/>
  <c r="U123" i="1" s="1"/>
  <c r="J122" i="1"/>
  <c r="U122" i="1" s="1"/>
  <c r="J121" i="1"/>
  <c r="U121" i="1" s="1"/>
  <c r="J120" i="1"/>
  <c r="U120" i="1" s="1"/>
  <c r="J119" i="1"/>
  <c r="U119" i="1" s="1"/>
  <c r="J118" i="1"/>
  <c r="U118" i="1" s="1"/>
  <c r="J117" i="1"/>
  <c r="U117" i="1" s="1"/>
  <c r="J116" i="1"/>
  <c r="U116" i="1" s="1"/>
  <c r="J115" i="1"/>
  <c r="U115" i="1" s="1"/>
  <c r="J114" i="1"/>
  <c r="U114" i="1" s="1"/>
  <c r="J113" i="1"/>
  <c r="U113" i="1" s="1"/>
  <c r="J112" i="1"/>
  <c r="U112" i="1" s="1"/>
  <c r="J111" i="1"/>
  <c r="U111" i="1" s="1"/>
  <c r="J110" i="1"/>
  <c r="U110" i="1" s="1"/>
  <c r="J109" i="1"/>
  <c r="U109" i="1" s="1"/>
  <c r="J108" i="1"/>
  <c r="U108" i="1" s="1"/>
  <c r="J107" i="1"/>
  <c r="U107" i="1" s="1"/>
  <c r="J106" i="1"/>
  <c r="U106" i="1" s="1"/>
  <c r="J105" i="1"/>
  <c r="U105" i="1" s="1"/>
  <c r="J104" i="1"/>
  <c r="U104" i="1" s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J103" i="1"/>
  <c r="U103" i="1" s="1"/>
  <c r="J102" i="1"/>
  <c r="U102" i="1" s="1"/>
  <c r="J101" i="1"/>
  <c r="U101" i="1" s="1"/>
  <c r="J100" i="1"/>
  <c r="U100" i="1" s="1"/>
  <c r="J99" i="1"/>
  <c r="U99" i="1" s="1"/>
  <c r="J98" i="1"/>
  <c r="U98" i="1" s="1"/>
  <c r="J97" i="1"/>
  <c r="U97" i="1" s="1"/>
  <c r="J96" i="1"/>
  <c r="U96" i="1" s="1"/>
  <c r="J95" i="1"/>
  <c r="U95" i="1" s="1"/>
  <c r="J94" i="1"/>
  <c r="U94" i="1" s="1"/>
  <c r="J93" i="1"/>
  <c r="U93" i="1" s="1"/>
  <c r="J92" i="1"/>
  <c r="U92" i="1" s="1"/>
  <c r="J91" i="1"/>
  <c r="U91" i="1" s="1"/>
  <c r="J90" i="1"/>
  <c r="U90" i="1" s="1"/>
  <c r="J89" i="1"/>
  <c r="U89" i="1" s="1"/>
  <c r="J88" i="1"/>
  <c r="U88" i="1" s="1"/>
  <c r="J87" i="1"/>
  <c r="U87" i="1" s="1"/>
  <c r="J86" i="1"/>
  <c r="U86" i="1" s="1"/>
  <c r="J85" i="1"/>
  <c r="U85" i="1" s="1"/>
  <c r="J84" i="1"/>
  <c r="U84" i="1" s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J83" i="1"/>
  <c r="U83" i="1" s="1"/>
  <c r="J82" i="1"/>
  <c r="U82" i="1" s="1"/>
  <c r="J81" i="1"/>
  <c r="U81" i="1" s="1"/>
  <c r="J80" i="1"/>
  <c r="U80" i="1" s="1"/>
  <c r="J79" i="1"/>
  <c r="U79" i="1" s="1"/>
  <c r="J78" i="1"/>
  <c r="U78" i="1" s="1"/>
  <c r="J77" i="1"/>
  <c r="U77" i="1" s="1"/>
  <c r="J76" i="1"/>
  <c r="U76" i="1" s="1"/>
  <c r="J75" i="1"/>
  <c r="U75" i="1" s="1"/>
  <c r="J74" i="1"/>
  <c r="U74" i="1" s="1"/>
  <c r="J73" i="1"/>
  <c r="U73" i="1" s="1"/>
  <c r="J72" i="1"/>
  <c r="U72" i="1" s="1"/>
  <c r="J71" i="1"/>
  <c r="U71" i="1" s="1"/>
  <c r="J70" i="1"/>
  <c r="U70" i="1" s="1"/>
  <c r="J69" i="1"/>
  <c r="U69" i="1" s="1"/>
  <c r="J68" i="1"/>
  <c r="U68" i="1" s="1"/>
  <c r="J67" i="1"/>
  <c r="U67" i="1" s="1"/>
  <c r="J66" i="1"/>
  <c r="U66" i="1" s="1"/>
  <c r="J65" i="1"/>
  <c r="U65" i="1" s="1"/>
  <c r="J64" i="1"/>
  <c r="U64" i="1" s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24" i="1"/>
  <c r="J63" i="1"/>
  <c r="U63" i="1" s="1"/>
  <c r="J62" i="1"/>
  <c r="U62" i="1" s="1"/>
  <c r="J61" i="1"/>
  <c r="U61" i="1" s="1"/>
  <c r="J60" i="1"/>
  <c r="U60" i="1" s="1"/>
  <c r="J59" i="1"/>
  <c r="U59" i="1" s="1"/>
  <c r="J58" i="1"/>
  <c r="U58" i="1" s="1"/>
  <c r="J57" i="1"/>
  <c r="U57" i="1" s="1"/>
  <c r="J56" i="1"/>
  <c r="U56" i="1" s="1"/>
  <c r="J55" i="1"/>
  <c r="U55" i="1" s="1"/>
  <c r="J54" i="1"/>
  <c r="U54" i="1" s="1"/>
  <c r="J53" i="1"/>
  <c r="U53" i="1" s="1"/>
  <c r="J52" i="1"/>
  <c r="U52" i="1" s="1"/>
  <c r="J51" i="1"/>
  <c r="U51" i="1" s="1"/>
  <c r="J50" i="1"/>
  <c r="U50" i="1" s="1"/>
  <c r="J49" i="1"/>
  <c r="U49" i="1" s="1"/>
  <c r="J48" i="1"/>
  <c r="U48" i="1" s="1"/>
  <c r="J47" i="1"/>
  <c r="U47" i="1" s="1"/>
  <c r="J46" i="1"/>
  <c r="U46" i="1" s="1"/>
  <c r="J45" i="1"/>
  <c r="U45" i="1" s="1"/>
  <c r="J44" i="1"/>
  <c r="U44" i="1" s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U24" i="1" s="1"/>
  <c r="K25" i="1"/>
  <c r="K26" i="1" s="1"/>
  <c r="O26" i="1" s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U3" i="1" s="1"/>
  <c r="V23" i="1"/>
  <c r="V222" i="1" s="1"/>
  <c r="T4" i="1"/>
  <c r="U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H3" i="1" l="1"/>
  <c r="V165" i="1"/>
  <c r="V168" i="1"/>
  <c r="V220" i="1"/>
  <c r="V204" i="1"/>
  <c r="V172" i="1"/>
  <c r="V212" i="1"/>
  <c r="V173" i="1"/>
  <c r="V206" i="1"/>
  <c r="V216" i="1"/>
  <c r="V171" i="1"/>
  <c r="V211" i="1"/>
  <c r="V215" i="1"/>
  <c r="V219" i="1"/>
  <c r="O25" i="1"/>
  <c r="V164" i="1"/>
  <c r="V166" i="1"/>
  <c r="V170" i="1"/>
  <c r="V205" i="1"/>
  <c r="V207" i="1"/>
  <c r="V210" i="1"/>
  <c r="V214" i="1"/>
  <c r="V218" i="1"/>
  <c r="V169" i="1"/>
  <c r="U184" i="1"/>
  <c r="V208" i="1"/>
  <c r="V213" i="1"/>
  <c r="V217" i="1"/>
  <c r="V221" i="1"/>
  <c r="U204" i="1"/>
  <c r="U205" i="1"/>
  <c r="U206" i="1"/>
  <c r="U207" i="1"/>
  <c r="U208" i="1"/>
  <c r="U209" i="1"/>
  <c r="V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V223" i="1"/>
  <c r="U187" i="1"/>
  <c r="V191" i="1"/>
  <c r="V193" i="1"/>
  <c r="V198" i="1"/>
  <c r="V199" i="1"/>
  <c r="V184" i="1"/>
  <c r="V185" i="1"/>
  <c r="V186" i="1"/>
  <c r="V187" i="1"/>
  <c r="V188" i="1"/>
  <c r="V189" i="1"/>
  <c r="V203" i="1"/>
  <c r="U185" i="1"/>
  <c r="U186" i="1"/>
  <c r="U188" i="1"/>
  <c r="U189" i="1"/>
  <c r="V192" i="1"/>
  <c r="V194" i="1"/>
  <c r="V195" i="1"/>
  <c r="V196" i="1"/>
  <c r="V197" i="1"/>
  <c r="V200" i="1"/>
  <c r="V201" i="1"/>
  <c r="V202" i="1"/>
  <c r="V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164" i="1"/>
  <c r="U165" i="1"/>
  <c r="U166" i="1"/>
  <c r="U167" i="1"/>
  <c r="V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V174" i="1"/>
  <c r="V175" i="1"/>
  <c r="V176" i="1"/>
  <c r="V177" i="1"/>
  <c r="V178" i="1"/>
  <c r="V179" i="1"/>
  <c r="V180" i="1"/>
  <c r="V181" i="1"/>
  <c r="V182" i="1"/>
  <c r="V183" i="1"/>
  <c r="W3" i="1"/>
  <c r="AE3" i="1"/>
  <c r="M25" i="1"/>
  <c r="AB3" i="1"/>
  <c r="AF3" i="1"/>
  <c r="AJ3" i="1"/>
  <c r="AN3" i="1"/>
  <c r="X3" i="1"/>
  <c r="AM3" i="1"/>
  <c r="Y3" i="1"/>
  <c r="AC3" i="1"/>
  <c r="AG3" i="1"/>
  <c r="AK3" i="1"/>
  <c r="V45" i="1"/>
  <c r="Z3" i="1"/>
  <c r="K27" i="1"/>
  <c r="U27" i="1" s="1"/>
  <c r="U26" i="1"/>
  <c r="M26" i="1"/>
  <c r="W23" i="1"/>
  <c r="W169" i="1" s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1" i="1"/>
  <c r="V137" i="1"/>
  <c r="V133" i="1"/>
  <c r="V145" i="1"/>
  <c r="V143" i="1"/>
  <c r="V138" i="1"/>
  <c r="V134" i="1"/>
  <c r="V130" i="1"/>
  <c r="V126" i="1"/>
  <c r="V135" i="1"/>
  <c r="V128" i="1"/>
  <c r="V122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146" i="1"/>
  <c r="V142" i="1"/>
  <c r="V136" i="1"/>
  <c r="V129" i="1"/>
  <c r="V123" i="1"/>
  <c r="V119" i="1"/>
  <c r="V139" i="1"/>
  <c r="V131" i="1"/>
  <c r="V120" i="1"/>
  <c r="V144" i="1"/>
  <c r="V140" i="1"/>
  <c r="V121" i="1"/>
  <c r="V124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69" i="1"/>
  <c r="V65" i="1"/>
  <c r="V61" i="1"/>
  <c r="V57" i="1"/>
  <c r="V53" i="1"/>
  <c r="V49" i="1"/>
  <c r="V132" i="1"/>
  <c r="V125" i="1"/>
  <c r="V70" i="1"/>
  <c r="V66" i="1"/>
  <c r="V62" i="1"/>
  <c r="V58" i="1"/>
  <c r="V54" i="1"/>
  <c r="V50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7" i="1"/>
  <c r="V63" i="1"/>
  <c r="V59" i="1"/>
  <c r="V55" i="1"/>
  <c r="V51" i="1"/>
  <c r="V26" i="1"/>
  <c r="V127" i="1"/>
  <c r="V68" i="1"/>
  <c r="V64" i="1"/>
  <c r="V60" i="1"/>
  <c r="V56" i="1"/>
  <c r="V52" i="1"/>
  <c r="V47" i="1"/>
  <c r="V24" i="1"/>
  <c r="V48" i="1"/>
  <c r="V46" i="1"/>
  <c r="V25" i="1"/>
  <c r="V44" i="1"/>
  <c r="AL3" i="1"/>
  <c r="AD3" i="1"/>
  <c r="V3" i="1"/>
  <c r="AI3" i="1"/>
  <c r="AA3" i="1"/>
  <c r="U25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C5" i="1" l="1"/>
  <c r="AM5" i="1"/>
  <c r="Z5" i="1"/>
  <c r="AK5" i="1"/>
  <c r="X5" i="1"/>
  <c r="AI5" i="1"/>
  <c r="AD5" i="1"/>
  <c r="Y5" i="1"/>
  <c r="AJ5" i="1"/>
  <c r="AL5" i="1"/>
  <c r="AE5" i="1"/>
  <c r="V5" i="1"/>
  <c r="AG5" i="1"/>
  <c r="AB5" i="1"/>
  <c r="AH5" i="1"/>
  <c r="U5" i="1"/>
  <c r="AF5" i="1"/>
  <c r="W5" i="1"/>
  <c r="AA5" i="1"/>
  <c r="T5" i="1"/>
  <c r="W180" i="1"/>
  <c r="W170" i="1"/>
  <c r="W181" i="1"/>
  <c r="W173" i="1"/>
  <c r="W167" i="1"/>
  <c r="W176" i="1"/>
  <c r="W171" i="1"/>
  <c r="W218" i="1"/>
  <c r="W214" i="1"/>
  <c r="W210" i="1"/>
  <c r="W219" i="1"/>
  <c r="W215" i="1"/>
  <c r="W211" i="1"/>
  <c r="W221" i="1"/>
  <c r="W220" i="1"/>
  <c r="W216" i="1"/>
  <c r="W212" i="1"/>
  <c r="W217" i="1"/>
  <c r="W213" i="1"/>
  <c r="W205" i="1"/>
  <c r="W209" i="1"/>
  <c r="W223" i="1"/>
  <c r="W198" i="1"/>
  <c r="W206" i="1"/>
  <c r="W207" i="1"/>
  <c r="W184" i="1"/>
  <c r="W188" i="1"/>
  <c r="W195" i="1"/>
  <c r="W204" i="1"/>
  <c r="W185" i="1"/>
  <c r="W189" i="1"/>
  <c r="W222" i="1"/>
  <c r="W191" i="1"/>
  <c r="W196" i="1"/>
  <c r="W197" i="1"/>
  <c r="W202" i="1"/>
  <c r="W174" i="1"/>
  <c r="W178" i="1"/>
  <c r="W182" i="1"/>
  <c r="W208" i="1"/>
  <c r="W199" i="1"/>
  <c r="W187" i="1"/>
  <c r="W192" i="1"/>
  <c r="W194" i="1"/>
  <c r="W200" i="1"/>
  <c r="W201" i="1"/>
  <c r="W164" i="1"/>
  <c r="W175" i="1"/>
  <c r="W179" i="1"/>
  <c r="W183" i="1"/>
  <c r="W193" i="1"/>
  <c r="W203" i="1"/>
  <c r="W186" i="1"/>
  <c r="W172" i="1"/>
  <c r="W168" i="1"/>
  <c r="W166" i="1"/>
  <c r="W190" i="1"/>
  <c r="M27" i="1"/>
  <c r="O27" i="1"/>
  <c r="W177" i="1"/>
  <c r="W165" i="1"/>
  <c r="K28" i="1"/>
  <c r="K29" i="1" s="1"/>
  <c r="V27" i="1"/>
  <c r="X23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5" i="1"/>
  <c r="W143" i="1"/>
  <c r="W138" i="1"/>
  <c r="W134" i="1"/>
  <c r="W139" i="1"/>
  <c r="W135" i="1"/>
  <c r="W131" i="1"/>
  <c r="W127" i="1"/>
  <c r="W146" i="1"/>
  <c r="W142" i="1"/>
  <c r="W136" i="1"/>
  <c r="W129" i="1"/>
  <c r="W123" i="1"/>
  <c r="W119" i="1"/>
  <c r="W137" i="1"/>
  <c r="W130" i="1"/>
  <c r="W124" i="1"/>
  <c r="W120" i="1"/>
  <c r="W144" i="1"/>
  <c r="W140" i="1"/>
  <c r="W126" i="1"/>
  <c r="W121" i="1"/>
  <c r="W141" i="1"/>
  <c r="W128" i="1"/>
  <c r="W122" i="1"/>
  <c r="W116" i="1"/>
  <c r="W114" i="1"/>
  <c r="W112" i="1"/>
  <c r="W110" i="1"/>
  <c r="W108" i="1"/>
  <c r="W106" i="1"/>
  <c r="W104" i="1"/>
  <c r="W102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132" i="1"/>
  <c r="W125" i="1"/>
  <c r="W115" i="1"/>
  <c r="W111" i="1"/>
  <c r="W107" i="1"/>
  <c r="W103" i="1"/>
  <c r="W27" i="1"/>
  <c r="W47" i="1"/>
  <c r="W46" i="1"/>
  <c r="W45" i="1"/>
  <c r="W44" i="1"/>
  <c r="W133" i="1"/>
  <c r="W118" i="1"/>
  <c r="W117" i="1"/>
  <c r="W113" i="1"/>
  <c r="W109" i="1"/>
  <c r="W105" i="1"/>
  <c r="W101" i="1"/>
  <c r="W25" i="1"/>
  <c r="W24" i="1"/>
  <c r="W26" i="1"/>
  <c r="Q4" i="1"/>
  <c r="B39" i="1" s="1"/>
  <c r="Z20" i="1" l="1"/>
  <c r="Z21" i="1"/>
  <c r="AI20" i="1"/>
  <c r="AI21" i="1"/>
  <c r="AE21" i="1"/>
  <c r="AE20" i="1"/>
  <c r="AC21" i="1"/>
  <c r="AC20" i="1"/>
  <c r="AJ20" i="1"/>
  <c r="AJ21" i="1"/>
  <c r="V21" i="1"/>
  <c r="V20" i="1"/>
  <c r="AH20" i="1"/>
  <c r="AH21" i="1"/>
  <c r="Y20" i="1"/>
  <c r="Y21" i="1"/>
  <c r="AL21" i="1"/>
  <c r="AL20" i="1"/>
  <c r="W21" i="1"/>
  <c r="W20" i="1"/>
  <c r="AB21" i="1"/>
  <c r="AB20" i="1"/>
  <c r="AF20" i="1"/>
  <c r="AF21" i="1"/>
  <c r="AA20" i="1"/>
  <c r="AA21" i="1"/>
  <c r="U21" i="1"/>
  <c r="U20" i="1"/>
  <c r="X20" i="1"/>
  <c r="X21" i="1"/>
  <c r="AM21" i="1"/>
  <c r="AM20" i="1"/>
  <c r="AN20" i="1"/>
  <c r="AN21" i="1"/>
  <c r="AG20" i="1"/>
  <c r="AG21" i="1"/>
  <c r="AK21" i="1"/>
  <c r="AK20" i="1"/>
  <c r="AD21" i="1"/>
  <c r="AD20" i="1"/>
  <c r="M29" i="1"/>
  <c r="O29" i="1"/>
  <c r="M28" i="1"/>
  <c r="O28" i="1"/>
  <c r="U28" i="1"/>
  <c r="X170" i="1"/>
  <c r="X171" i="1"/>
  <c r="X172" i="1"/>
  <c r="X168" i="1"/>
  <c r="X169" i="1"/>
  <c r="X167" i="1"/>
  <c r="X204" i="1"/>
  <c r="X208" i="1"/>
  <c r="X205" i="1"/>
  <c r="X209" i="1"/>
  <c r="X210" i="1"/>
  <c r="X211" i="1"/>
  <c r="X212" i="1"/>
  <c r="X213" i="1"/>
  <c r="X214" i="1"/>
  <c r="X206" i="1"/>
  <c r="X217" i="1"/>
  <c r="X221" i="1"/>
  <c r="X198" i="1"/>
  <c r="X192" i="1"/>
  <c r="X194" i="1"/>
  <c r="X202" i="1"/>
  <c r="X184" i="1"/>
  <c r="X185" i="1"/>
  <c r="X186" i="1"/>
  <c r="X187" i="1"/>
  <c r="X188" i="1"/>
  <c r="X189" i="1"/>
  <c r="X190" i="1"/>
  <c r="X216" i="1"/>
  <c r="X220" i="1"/>
  <c r="X199" i="1"/>
  <c r="X203" i="1"/>
  <c r="X218" i="1"/>
  <c r="X193" i="1"/>
  <c r="X196" i="1"/>
  <c r="X197" i="1"/>
  <c r="X166" i="1"/>
  <c r="X173" i="1"/>
  <c r="X174" i="1"/>
  <c r="X175" i="1"/>
  <c r="X176" i="1"/>
  <c r="X177" i="1"/>
  <c r="X178" i="1"/>
  <c r="X179" i="1"/>
  <c r="X180" i="1"/>
  <c r="X181" i="1"/>
  <c r="X182" i="1"/>
  <c r="X183" i="1"/>
  <c r="X219" i="1"/>
  <c r="X195" i="1"/>
  <c r="X200" i="1"/>
  <c r="X201" i="1"/>
  <c r="X222" i="1"/>
  <c r="X191" i="1"/>
  <c r="X223" i="1"/>
  <c r="X165" i="1"/>
  <c r="X215" i="1"/>
  <c r="X164" i="1"/>
  <c r="X207" i="1"/>
  <c r="V28" i="1"/>
  <c r="W28" i="1"/>
  <c r="Y23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39" i="1"/>
  <c r="X135" i="1"/>
  <c r="X140" i="1"/>
  <c r="X136" i="1"/>
  <c r="X132" i="1"/>
  <c r="X128" i="1"/>
  <c r="X137" i="1"/>
  <c r="X130" i="1"/>
  <c r="X124" i="1"/>
  <c r="X120" i="1"/>
  <c r="X138" i="1"/>
  <c r="X131" i="1"/>
  <c r="X126" i="1"/>
  <c r="X125" i="1"/>
  <c r="X121" i="1"/>
  <c r="X141" i="1"/>
  <c r="X122" i="1"/>
  <c r="X116" i="1"/>
  <c r="X114" i="1"/>
  <c r="X112" i="1"/>
  <c r="X110" i="1"/>
  <c r="X108" i="1"/>
  <c r="X106" i="1"/>
  <c r="X104" i="1"/>
  <c r="X102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123" i="1"/>
  <c r="X115" i="1"/>
  <c r="X111" i="1"/>
  <c r="X107" i="1"/>
  <c r="X103" i="1"/>
  <c r="X70" i="1"/>
  <c r="X66" i="1"/>
  <c r="X62" i="1"/>
  <c r="X58" i="1"/>
  <c r="X54" i="1"/>
  <c r="X50" i="1"/>
  <c r="X134" i="1"/>
  <c r="X129" i="1"/>
  <c r="X71" i="1"/>
  <c r="X67" i="1"/>
  <c r="X63" i="1"/>
  <c r="X59" i="1"/>
  <c r="X55" i="1"/>
  <c r="X51" i="1"/>
  <c r="X47" i="1"/>
  <c r="X46" i="1"/>
  <c r="X45" i="1"/>
  <c r="X44" i="1"/>
  <c r="X24" i="1"/>
  <c r="X133" i="1"/>
  <c r="X127" i="1"/>
  <c r="X118" i="1"/>
  <c r="X117" i="1"/>
  <c r="X113" i="1"/>
  <c r="X109" i="1"/>
  <c r="X105" i="1"/>
  <c r="X101" i="1"/>
  <c r="X68" i="1"/>
  <c r="X64" i="1"/>
  <c r="X60" i="1"/>
  <c r="X56" i="1"/>
  <c r="X52" i="1"/>
  <c r="X48" i="1"/>
  <c r="X119" i="1"/>
  <c r="X69" i="1"/>
  <c r="X65" i="1"/>
  <c r="X61" i="1"/>
  <c r="X57" i="1"/>
  <c r="X53" i="1"/>
  <c r="X49" i="1"/>
  <c r="X26" i="1"/>
  <c r="X25" i="1"/>
  <c r="X27" i="1"/>
  <c r="X28" i="1"/>
  <c r="K30" i="1"/>
  <c r="V29" i="1"/>
  <c r="U29" i="1"/>
  <c r="X29" i="1"/>
  <c r="W29" i="1"/>
  <c r="Y190" i="1" l="1"/>
  <c r="Y197" i="1"/>
  <c r="Y212" i="1"/>
  <c r="Y216" i="1"/>
  <c r="Y220" i="1"/>
  <c r="Y192" i="1"/>
  <c r="Y194" i="1"/>
  <c r="Y204" i="1"/>
  <c r="Y205" i="1"/>
  <c r="Y206" i="1"/>
  <c r="Y207" i="1"/>
  <c r="Y209" i="1"/>
  <c r="Y213" i="1"/>
  <c r="Y217" i="1"/>
  <c r="Y221" i="1"/>
  <c r="Y210" i="1"/>
  <c r="Y214" i="1"/>
  <c r="Y218" i="1"/>
  <c r="Y222" i="1"/>
  <c r="Y196" i="1"/>
  <c r="Y200" i="1"/>
  <c r="Y188" i="1"/>
  <c r="Y198" i="1"/>
  <c r="Y201" i="1"/>
  <c r="Y185" i="1"/>
  <c r="Y187" i="1"/>
  <c r="Y211" i="1"/>
  <c r="Y215" i="1"/>
  <c r="Y219" i="1"/>
  <c r="Y223" i="1"/>
  <c r="Y189" i="1"/>
  <c r="Y168" i="1"/>
  <c r="Y172" i="1"/>
  <c r="Y176" i="1"/>
  <c r="Y180" i="1"/>
  <c r="Y186" i="1"/>
  <c r="Y191" i="1"/>
  <c r="Y193" i="1"/>
  <c r="Y195" i="1"/>
  <c r="Y203" i="1"/>
  <c r="Y199" i="1"/>
  <c r="Y202" i="1"/>
  <c r="Y169" i="1"/>
  <c r="Y173" i="1"/>
  <c r="Y177" i="1"/>
  <c r="Y181" i="1"/>
  <c r="Y167" i="1"/>
  <c r="Y166" i="1"/>
  <c r="Y174" i="1"/>
  <c r="Y178" i="1"/>
  <c r="Y184" i="1"/>
  <c r="Y165" i="1"/>
  <c r="Y208" i="1"/>
  <c r="Y171" i="1"/>
  <c r="Y175" i="1"/>
  <c r="Y179" i="1"/>
  <c r="Y183" i="1"/>
  <c r="Y164" i="1"/>
  <c r="Y170" i="1"/>
  <c r="Y182" i="1"/>
  <c r="M30" i="1"/>
  <c r="O30" i="1"/>
  <c r="Z23" i="1"/>
  <c r="Y162" i="1"/>
  <c r="Y158" i="1"/>
  <c r="Y154" i="1"/>
  <c r="Y150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61" i="1"/>
  <c r="Y157" i="1"/>
  <c r="Y153" i="1"/>
  <c r="Y149" i="1"/>
  <c r="Y160" i="1"/>
  <c r="Y152" i="1"/>
  <c r="Y163" i="1"/>
  <c r="Y155" i="1"/>
  <c r="Y147" i="1"/>
  <c r="Y156" i="1"/>
  <c r="Y159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148" i="1"/>
  <c r="Y71" i="1"/>
  <c r="Y67" i="1"/>
  <c r="Y63" i="1"/>
  <c r="Y59" i="1"/>
  <c r="Y55" i="1"/>
  <c r="Y51" i="1"/>
  <c r="Y47" i="1"/>
  <c r="Y46" i="1"/>
  <c r="Y45" i="1"/>
  <c r="Y44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68" i="1"/>
  <c r="Y64" i="1"/>
  <c r="Y60" i="1"/>
  <c r="Y56" i="1"/>
  <c r="Y52" i="1"/>
  <c r="Y48" i="1"/>
  <c r="Y26" i="1"/>
  <c r="Y69" i="1"/>
  <c r="Y65" i="1"/>
  <c r="Y61" i="1"/>
  <c r="Y57" i="1"/>
  <c r="Y53" i="1"/>
  <c r="Y49" i="1"/>
  <c r="Y24" i="1"/>
  <c r="Y151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6" i="1"/>
  <c r="Y62" i="1"/>
  <c r="Y58" i="1"/>
  <c r="Y54" i="1"/>
  <c r="Y50" i="1"/>
  <c r="Y25" i="1"/>
  <c r="Y27" i="1"/>
  <c r="Y28" i="1"/>
  <c r="Y29" i="1"/>
  <c r="K31" i="1"/>
  <c r="V30" i="1"/>
  <c r="U30" i="1"/>
  <c r="W30" i="1"/>
  <c r="X30" i="1"/>
  <c r="Y30" i="1"/>
  <c r="Z219" i="1" l="1"/>
  <c r="Z215" i="1"/>
  <c r="Z211" i="1"/>
  <c r="Z207" i="1"/>
  <c r="Z205" i="1"/>
  <c r="Z171" i="1"/>
  <c r="Z166" i="1"/>
  <c r="Z164" i="1"/>
  <c r="Z220" i="1"/>
  <c r="Z216" i="1"/>
  <c r="Z212" i="1"/>
  <c r="Z172" i="1"/>
  <c r="Z168" i="1"/>
  <c r="Z214" i="1"/>
  <c r="Z221" i="1"/>
  <c r="Z217" i="1"/>
  <c r="Z213" i="1"/>
  <c r="Z206" i="1"/>
  <c r="Z204" i="1"/>
  <c r="Z173" i="1"/>
  <c r="Z169" i="1"/>
  <c r="Z165" i="1"/>
  <c r="Z218" i="1"/>
  <c r="Z210" i="1"/>
  <c r="Z170" i="1"/>
  <c r="Z223" i="1"/>
  <c r="Z208" i="1"/>
  <c r="Z209" i="1"/>
  <c r="Z184" i="1"/>
  <c r="Z188" i="1"/>
  <c r="Z195" i="1"/>
  <c r="Z190" i="1"/>
  <c r="Z222" i="1"/>
  <c r="Z191" i="1"/>
  <c r="Z193" i="1"/>
  <c r="Z185" i="1"/>
  <c r="Z189" i="1"/>
  <c r="Z187" i="1"/>
  <c r="Z203" i="1"/>
  <c r="Z192" i="1"/>
  <c r="Z194" i="1"/>
  <c r="Z200" i="1"/>
  <c r="Z201" i="1"/>
  <c r="Z167" i="1"/>
  <c r="Z177" i="1"/>
  <c r="Z181" i="1"/>
  <c r="Z186" i="1"/>
  <c r="Z174" i="1"/>
  <c r="Z178" i="1"/>
  <c r="Z182" i="1"/>
  <c r="Z199" i="1"/>
  <c r="Z196" i="1"/>
  <c r="Z202" i="1"/>
  <c r="Z176" i="1"/>
  <c r="Z180" i="1"/>
  <c r="Z197" i="1"/>
  <c r="Z198" i="1"/>
  <c r="Z175" i="1"/>
  <c r="Z179" i="1"/>
  <c r="Z183" i="1"/>
  <c r="M31" i="1"/>
  <c r="O31" i="1"/>
  <c r="Z30" i="1"/>
  <c r="AA23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0" i="1"/>
  <c r="Z136" i="1"/>
  <c r="Z132" i="1"/>
  <c r="Z146" i="1"/>
  <c r="Z144" i="1"/>
  <c r="Z142" i="1"/>
  <c r="Z141" i="1"/>
  <c r="Z137" i="1"/>
  <c r="Z133" i="1"/>
  <c r="Z129" i="1"/>
  <c r="Z138" i="1"/>
  <c r="Z131" i="1"/>
  <c r="Z126" i="1"/>
  <c r="Z125" i="1"/>
  <c r="Z121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145" i="1"/>
  <c r="Z139" i="1"/>
  <c r="Z127" i="1"/>
  <c r="Z122" i="1"/>
  <c r="Z118" i="1"/>
  <c r="Z128" i="1"/>
  <c r="Z123" i="1"/>
  <c r="Z130" i="1"/>
  <c r="Z124" i="1"/>
  <c r="Z134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68" i="1"/>
  <c r="Z64" i="1"/>
  <c r="Z60" i="1"/>
  <c r="Z56" i="1"/>
  <c r="Z52" i="1"/>
  <c r="Z48" i="1"/>
  <c r="Z143" i="1"/>
  <c r="Z99" i="1"/>
  <c r="Z69" i="1"/>
  <c r="Z65" i="1"/>
  <c r="Z61" i="1"/>
  <c r="Z57" i="1"/>
  <c r="Z53" i="1"/>
  <c r="Z49" i="1"/>
  <c r="Z25" i="1"/>
  <c r="Z119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6" i="1"/>
  <c r="Z62" i="1"/>
  <c r="Z58" i="1"/>
  <c r="Z54" i="1"/>
  <c r="Z50" i="1"/>
  <c r="Z26" i="1"/>
  <c r="Z135" i="1"/>
  <c r="Z120" i="1"/>
  <c r="Z71" i="1"/>
  <c r="Z67" i="1"/>
  <c r="Z63" i="1"/>
  <c r="Z59" i="1"/>
  <c r="Z55" i="1"/>
  <c r="Z46" i="1"/>
  <c r="Z51" i="1"/>
  <c r="Z47" i="1"/>
  <c r="Z45" i="1"/>
  <c r="Z24" i="1"/>
  <c r="Z44" i="1"/>
  <c r="Z27" i="1"/>
  <c r="Z28" i="1"/>
  <c r="Z29" i="1"/>
  <c r="X31" i="1"/>
  <c r="U31" i="1"/>
  <c r="Y31" i="1"/>
  <c r="K32" i="1"/>
  <c r="V31" i="1"/>
  <c r="Z31" i="1"/>
  <c r="W31" i="1"/>
  <c r="AA220" i="1" l="1"/>
  <c r="AA216" i="1"/>
  <c r="AA212" i="1"/>
  <c r="AA221" i="1"/>
  <c r="AA217" i="1"/>
  <c r="AA213" i="1"/>
  <c r="AA215" i="1"/>
  <c r="AA218" i="1"/>
  <c r="AA214" i="1"/>
  <c r="AA210" i="1"/>
  <c r="AA219" i="1"/>
  <c r="AA211" i="1"/>
  <c r="AA204" i="1"/>
  <c r="AA208" i="1"/>
  <c r="AA222" i="1"/>
  <c r="AA205" i="1"/>
  <c r="AA209" i="1"/>
  <c r="AA223" i="1"/>
  <c r="AA187" i="1"/>
  <c r="AA192" i="1"/>
  <c r="AA194" i="1"/>
  <c r="AA202" i="1"/>
  <c r="AA207" i="1"/>
  <c r="AA191" i="1"/>
  <c r="AA193" i="1"/>
  <c r="AA199" i="1"/>
  <c r="AA190" i="1"/>
  <c r="AA203" i="1"/>
  <c r="AA184" i="1"/>
  <c r="AA188" i="1"/>
  <c r="AA185" i="1"/>
  <c r="AA195" i="1"/>
  <c r="AA200" i="1"/>
  <c r="AA201" i="1"/>
  <c r="AA166" i="1"/>
  <c r="AA173" i="1"/>
  <c r="AA177" i="1"/>
  <c r="AA181" i="1"/>
  <c r="AA198" i="1"/>
  <c r="AA167" i="1"/>
  <c r="AA174" i="1"/>
  <c r="AA178" i="1"/>
  <c r="AA182" i="1"/>
  <c r="AA206" i="1"/>
  <c r="AA189" i="1"/>
  <c r="AA168" i="1"/>
  <c r="AA170" i="1"/>
  <c r="AA172" i="1"/>
  <c r="AA180" i="1"/>
  <c r="AA175" i="1"/>
  <c r="AA183" i="1"/>
  <c r="AA197" i="1"/>
  <c r="AA165" i="1"/>
  <c r="AA179" i="1"/>
  <c r="AA186" i="1"/>
  <c r="AA196" i="1"/>
  <c r="AA164" i="1"/>
  <c r="AA169" i="1"/>
  <c r="AA171" i="1"/>
  <c r="AA176" i="1"/>
  <c r="AA31" i="1"/>
  <c r="M32" i="1"/>
  <c r="O32" i="1"/>
  <c r="AB23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4" i="1"/>
  <c r="AA142" i="1"/>
  <c r="AA141" i="1"/>
  <c r="AA137" i="1"/>
  <c r="AA133" i="1"/>
  <c r="AA138" i="1"/>
  <c r="AA134" i="1"/>
  <c r="AA130" i="1"/>
  <c r="AA126" i="1"/>
  <c r="AA145" i="1"/>
  <c r="AA139" i="1"/>
  <c r="AA127" i="1"/>
  <c r="AA122" i="1"/>
  <c r="AA118" i="1"/>
  <c r="AA140" i="1"/>
  <c r="AA132" i="1"/>
  <c r="AA128" i="1"/>
  <c r="AA123" i="1"/>
  <c r="AA119" i="1"/>
  <c r="AA124" i="1"/>
  <c r="AA125" i="1"/>
  <c r="AA117" i="1"/>
  <c r="AA115" i="1"/>
  <c r="AA113" i="1"/>
  <c r="AA111" i="1"/>
  <c r="AA109" i="1"/>
  <c r="AA107" i="1"/>
  <c r="AA105" i="1"/>
  <c r="AA103" i="1"/>
  <c r="AA101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143" i="1"/>
  <c r="AA129" i="1"/>
  <c r="AA99" i="1"/>
  <c r="AA136" i="1"/>
  <c r="AA114" i="1"/>
  <c r="AA110" i="1"/>
  <c r="AA106" i="1"/>
  <c r="AA102" i="1"/>
  <c r="AA135" i="1"/>
  <c r="AA120" i="1"/>
  <c r="AA47" i="1"/>
  <c r="AA46" i="1"/>
  <c r="AA45" i="1"/>
  <c r="AA44" i="1"/>
  <c r="AA25" i="1"/>
  <c r="AA27" i="1"/>
  <c r="AA131" i="1"/>
  <c r="AA121" i="1"/>
  <c r="AA116" i="1"/>
  <c r="AA112" i="1"/>
  <c r="AA108" i="1"/>
  <c r="AA104" i="1"/>
  <c r="AA100" i="1"/>
  <c r="AA26" i="1"/>
  <c r="AA24" i="1"/>
  <c r="AA28" i="1"/>
  <c r="AA29" i="1"/>
  <c r="AA30" i="1"/>
  <c r="X32" i="1"/>
  <c r="U32" i="1"/>
  <c r="Y32" i="1"/>
  <c r="V32" i="1"/>
  <c r="Z32" i="1"/>
  <c r="K33" i="1"/>
  <c r="W32" i="1"/>
  <c r="AA32" i="1"/>
  <c r="M33" i="1" l="1"/>
  <c r="O33" i="1"/>
  <c r="AB172" i="1"/>
  <c r="AB168" i="1"/>
  <c r="AB169" i="1"/>
  <c r="AB170" i="1"/>
  <c r="AB171" i="1"/>
  <c r="AB207" i="1"/>
  <c r="AB191" i="1"/>
  <c r="AB193" i="1"/>
  <c r="AB204" i="1"/>
  <c r="AB208" i="1"/>
  <c r="AB209" i="1"/>
  <c r="AB210" i="1"/>
  <c r="AB212" i="1"/>
  <c r="AB214" i="1"/>
  <c r="AB218" i="1"/>
  <c r="AB222" i="1"/>
  <c r="AB199" i="1"/>
  <c r="AB203" i="1"/>
  <c r="AB197" i="1"/>
  <c r="AB201" i="1"/>
  <c r="AB206" i="1"/>
  <c r="AB217" i="1"/>
  <c r="AB221" i="1"/>
  <c r="AB205" i="1"/>
  <c r="AB215" i="1"/>
  <c r="AB223" i="1"/>
  <c r="AB195" i="1"/>
  <c r="AB200" i="1"/>
  <c r="AB202" i="1"/>
  <c r="AB186" i="1"/>
  <c r="AB165" i="1"/>
  <c r="AB219" i="1"/>
  <c r="AB213" i="1"/>
  <c r="AB216" i="1"/>
  <c r="AB192" i="1"/>
  <c r="AB194" i="1"/>
  <c r="AB185" i="1"/>
  <c r="AB189" i="1"/>
  <c r="AB166" i="1"/>
  <c r="AB167" i="1"/>
  <c r="AB173" i="1"/>
  <c r="AB174" i="1"/>
  <c r="AB175" i="1"/>
  <c r="AB176" i="1"/>
  <c r="AB177" i="1"/>
  <c r="AB178" i="1"/>
  <c r="AB179" i="1"/>
  <c r="AB180" i="1"/>
  <c r="AB181" i="1"/>
  <c r="AB182" i="1"/>
  <c r="AB183" i="1"/>
  <c r="AB220" i="1"/>
  <c r="AB198" i="1"/>
  <c r="AB196" i="1"/>
  <c r="AB188" i="1"/>
  <c r="AB190" i="1"/>
  <c r="AB187" i="1"/>
  <c r="AB211" i="1"/>
  <c r="AB184" i="1"/>
  <c r="AB164" i="1"/>
  <c r="AB32" i="1"/>
  <c r="AC23" i="1"/>
  <c r="AC33" i="1" s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38" i="1"/>
  <c r="AB134" i="1"/>
  <c r="AB139" i="1"/>
  <c r="AB135" i="1"/>
  <c r="AB131" i="1"/>
  <c r="AB127" i="1"/>
  <c r="AB140" i="1"/>
  <c r="AB132" i="1"/>
  <c r="AB128" i="1"/>
  <c r="AB123" i="1"/>
  <c r="AB119" i="1"/>
  <c r="AB141" i="1"/>
  <c r="AB133" i="1"/>
  <c r="AB129" i="1"/>
  <c r="AB124" i="1"/>
  <c r="AB120" i="1"/>
  <c r="AB130" i="1"/>
  <c r="AB125" i="1"/>
  <c r="AB117" i="1"/>
  <c r="AB115" i="1"/>
  <c r="AB113" i="1"/>
  <c r="AB111" i="1"/>
  <c r="AB109" i="1"/>
  <c r="AB107" i="1"/>
  <c r="AB105" i="1"/>
  <c r="AB103" i="1"/>
  <c r="AB101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118" i="1"/>
  <c r="AB99" i="1"/>
  <c r="AB136" i="1"/>
  <c r="AB114" i="1"/>
  <c r="AB110" i="1"/>
  <c r="AB106" i="1"/>
  <c r="AB102" i="1"/>
  <c r="AB69" i="1"/>
  <c r="AB65" i="1"/>
  <c r="AB61" i="1"/>
  <c r="AB57" i="1"/>
  <c r="AB53" i="1"/>
  <c r="AB49" i="1"/>
  <c r="AB126" i="1"/>
  <c r="AB70" i="1"/>
  <c r="AB66" i="1"/>
  <c r="AB62" i="1"/>
  <c r="AB58" i="1"/>
  <c r="AB54" i="1"/>
  <c r="AB50" i="1"/>
  <c r="AB47" i="1"/>
  <c r="AB46" i="1"/>
  <c r="AB45" i="1"/>
  <c r="AB44" i="1"/>
  <c r="AB24" i="1"/>
  <c r="AB121" i="1"/>
  <c r="AB116" i="1"/>
  <c r="AB112" i="1"/>
  <c r="AB108" i="1"/>
  <c r="AB104" i="1"/>
  <c r="AB100" i="1"/>
  <c r="AB71" i="1"/>
  <c r="AB67" i="1"/>
  <c r="AB63" i="1"/>
  <c r="AB59" i="1"/>
  <c r="AB55" i="1"/>
  <c r="AB51" i="1"/>
  <c r="AB137" i="1"/>
  <c r="AB122" i="1"/>
  <c r="AB68" i="1"/>
  <c r="AB64" i="1"/>
  <c r="AB60" i="1"/>
  <c r="AB56" i="1"/>
  <c r="AB52" i="1"/>
  <c r="AB48" i="1"/>
  <c r="AB26" i="1"/>
  <c r="AB27" i="1"/>
  <c r="AB25" i="1"/>
  <c r="AB28" i="1"/>
  <c r="AB29" i="1"/>
  <c r="AB30" i="1"/>
  <c r="AB31" i="1"/>
  <c r="K34" i="1"/>
  <c r="X33" i="1"/>
  <c r="AB33" i="1"/>
  <c r="U33" i="1"/>
  <c r="Y33" i="1"/>
  <c r="V33" i="1"/>
  <c r="Z33" i="1"/>
  <c r="W33" i="1"/>
  <c r="AA33" i="1"/>
  <c r="AC211" i="1" l="1"/>
  <c r="AC215" i="1"/>
  <c r="AC219" i="1"/>
  <c r="AC223" i="1"/>
  <c r="AC212" i="1"/>
  <c r="AC216" i="1"/>
  <c r="AC220" i="1"/>
  <c r="AC207" i="1"/>
  <c r="AC208" i="1"/>
  <c r="AC209" i="1"/>
  <c r="AC192" i="1"/>
  <c r="AC196" i="1"/>
  <c r="AC200" i="1"/>
  <c r="AC184" i="1"/>
  <c r="AC186" i="1"/>
  <c r="AC206" i="1"/>
  <c r="AC210" i="1"/>
  <c r="AC213" i="1"/>
  <c r="AC214" i="1"/>
  <c r="AC217" i="1"/>
  <c r="AC218" i="1"/>
  <c r="AC221" i="1"/>
  <c r="AC222" i="1"/>
  <c r="AC187" i="1"/>
  <c r="AC193" i="1"/>
  <c r="AC197" i="1"/>
  <c r="AC201" i="1"/>
  <c r="AC188" i="1"/>
  <c r="AC198" i="1"/>
  <c r="AC190" i="1"/>
  <c r="AC189" i="1"/>
  <c r="AC164" i="1"/>
  <c r="AC165" i="1"/>
  <c r="AC166" i="1"/>
  <c r="AC171" i="1"/>
  <c r="AC175" i="1"/>
  <c r="AC179" i="1"/>
  <c r="AC183" i="1"/>
  <c r="AC194" i="1"/>
  <c r="AC203" i="1"/>
  <c r="AC205" i="1"/>
  <c r="AC185" i="1"/>
  <c r="AC191" i="1"/>
  <c r="AC199" i="1"/>
  <c r="AC167" i="1"/>
  <c r="AC168" i="1"/>
  <c r="AC172" i="1"/>
  <c r="AC176" i="1"/>
  <c r="AC180" i="1"/>
  <c r="AC202" i="1"/>
  <c r="AC195" i="1"/>
  <c r="AC169" i="1"/>
  <c r="AC170" i="1"/>
  <c r="AC173" i="1"/>
  <c r="AC174" i="1"/>
  <c r="AC177" i="1"/>
  <c r="AC178" i="1"/>
  <c r="AC181" i="1"/>
  <c r="AC182" i="1"/>
  <c r="AC204" i="1"/>
  <c r="M34" i="1"/>
  <c r="O34" i="1"/>
  <c r="AD23" i="1"/>
  <c r="AC161" i="1"/>
  <c r="AC157" i="1"/>
  <c r="AC153" i="1"/>
  <c r="AC149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60" i="1"/>
  <c r="AC156" i="1"/>
  <c r="AC152" i="1"/>
  <c r="AC148" i="1"/>
  <c r="AC163" i="1"/>
  <c r="AC155" i="1"/>
  <c r="AC147" i="1"/>
  <c r="AC158" i="1"/>
  <c r="AC150" i="1"/>
  <c r="AC159" i="1"/>
  <c r="AC162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154" i="1"/>
  <c r="AC70" i="1"/>
  <c r="AC66" i="1"/>
  <c r="AC62" i="1"/>
  <c r="AC58" i="1"/>
  <c r="AC54" i="1"/>
  <c r="AC50" i="1"/>
  <c r="AC47" i="1"/>
  <c r="AC46" i="1"/>
  <c r="AC45" i="1"/>
  <c r="AC44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1" i="1"/>
  <c r="AC67" i="1"/>
  <c r="AC63" i="1"/>
  <c r="AC59" i="1"/>
  <c r="AC55" i="1"/>
  <c r="AC51" i="1"/>
  <c r="AC26" i="1"/>
  <c r="AC151" i="1"/>
  <c r="AC68" i="1"/>
  <c r="AC64" i="1"/>
  <c r="AC60" i="1"/>
  <c r="AC56" i="1"/>
  <c r="AC52" i="1"/>
  <c r="AC48" i="1"/>
  <c r="AC24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69" i="1"/>
  <c r="AC65" i="1"/>
  <c r="AC61" i="1"/>
  <c r="AC57" i="1"/>
  <c r="AC53" i="1"/>
  <c r="AC27" i="1"/>
  <c r="AC49" i="1"/>
  <c r="AC25" i="1"/>
  <c r="AC28" i="1"/>
  <c r="AC29" i="1"/>
  <c r="AC30" i="1"/>
  <c r="AC31" i="1"/>
  <c r="AC32" i="1"/>
  <c r="X34" i="1"/>
  <c r="AB34" i="1"/>
  <c r="K35" i="1"/>
  <c r="U34" i="1"/>
  <c r="Y34" i="1"/>
  <c r="AC34" i="1"/>
  <c r="V34" i="1"/>
  <c r="Z34" i="1"/>
  <c r="AA34" i="1"/>
  <c r="W34" i="1"/>
  <c r="M35" i="1" l="1"/>
  <c r="O35" i="1"/>
  <c r="AD34" i="1"/>
  <c r="AD221" i="1"/>
  <c r="AD217" i="1"/>
  <c r="AD213" i="1"/>
  <c r="AD169" i="1"/>
  <c r="AD218" i="1"/>
  <c r="AD214" i="1"/>
  <c r="AD210" i="1"/>
  <c r="AD206" i="1"/>
  <c r="AD204" i="1"/>
  <c r="AD173" i="1"/>
  <c r="AD170" i="1"/>
  <c r="AD165" i="1"/>
  <c r="AD219" i="1"/>
  <c r="AD215" i="1"/>
  <c r="AD211" i="1"/>
  <c r="AD171" i="1"/>
  <c r="AD220" i="1"/>
  <c r="AD216" i="1"/>
  <c r="AD212" i="1"/>
  <c r="AD207" i="1"/>
  <c r="AD166" i="1"/>
  <c r="AD205" i="1"/>
  <c r="AD172" i="1"/>
  <c r="AD164" i="1"/>
  <c r="AD168" i="1"/>
  <c r="AD222" i="1"/>
  <c r="AD223" i="1"/>
  <c r="AD191" i="1"/>
  <c r="AD193" i="1"/>
  <c r="AD187" i="1"/>
  <c r="AD192" i="1"/>
  <c r="AD194" i="1"/>
  <c r="AD202" i="1"/>
  <c r="AD209" i="1"/>
  <c r="AD199" i="1"/>
  <c r="AD184" i="1"/>
  <c r="AD188" i="1"/>
  <c r="AD203" i="1"/>
  <c r="AD176" i="1"/>
  <c r="AD180" i="1"/>
  <c r="AD190" i="1"/>
  <c r="AD167" i="1"/>
  <c r="AD177" i="1"/>
  <c r="AD181" i="1"/>
  <c r="AD208" i="1"/>
  <c r="AD198" i="1"/>
  <c r="AD185" i="1"/>
  <c r="AD186" i="1"/>
  <c r="AD189" i="1"/>
  <c r="AD196" i="1"/>
  <c r="AD195" i="1"/>
  <c r="AD201" i="1"/>
  <c r="AD197" i="1"/>
  <c r="AD200" i="1"/>
  <c r="AD174" i="1"/>
  <c r="AD175" i="1"/>
  <c r="AD178" i="1"/>
  <c r="AD179" i="1"/>
  <c r="AD182" i="1"/>
  <c r="AD183" i="1"/>
  <c r="AE23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39" i="1"/>
  <c r="AD135" i="1"/>
  <c r="AD145" i="1"/>
  <c r="AD143" i="1"/>
  <c r="AD140" i="1"/>
  <c r="AD136" i="1"/>
  <c r="AD132" i="1"/>
  <c r="AD128" i="1"/>
  <c r="AD141" i="1"/>
  <c r="AD133" i="1"/>
  <c r="AD129" i="1"/>
  <c r="AD124" i="1"/>
  <c r="AD120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144" i="1"/>
  <c r="AD134" i="1"/>
  <c r="AD130" i="1"/>
  <c r="AD125" i="1"/>
  <c r="AD121" i="1"/>
  <c r="AD117" i="1"/>
  <c r="AD118" i="1"/>
  <c r="AD99" i="1"/>
  <c r="AD142" i="1"/>
  <c r="AD127" i="1"/>
  <c r="AD119" i="1"/>
  <c r="AD126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1" i="1"/>
  <c r="AD67" i="1"/>
  <c r="AD63" i="1"/>
  <c r="AD59" i="1"/>
  <c r="AD55" i="1"/>
  <c r="AD51" i="1"/>
  <c r="AD146" i="1"/>
  <c r="AD138" i="1"/>
  <c r="AD68" i="1"/>
  <c r="AD64" i="1"/>
  <c r="AD60" i="1"/>
  <c r="AD56" i="1"/>
  <c r="AD52" i="1"/>
  <c r="AD48" i="1"/>
  <c r="AD137" i="1"/>
  <c r="AD131" i="1"/>
  <c r="AD122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69" i="1"/>
  <c r="AD65" i="1"/>
  <c r="AD61" i="1"/>
  <c r="AD57" i="1"/>
  <c r="AD53" i="1"/>
  <c r="AD49" i="1"/>
  <c r="AD26" i="1"/>
  <c r="AD123" i="1"/>
  <c r="AD70" i="1"/>
  <c r="AD66" i="1"/>
  <c r="AD62" i="1"/>
  <c r="AD58" i="1"/>
  <c r="AD54" i="1"/>
  <c r="AD24" i="1"/>
  <c r="AD50" i="1"/>
  <c r="AD47" i="1"/>
  <c r="AD45" i="1"/>
  <c r="AD44" i="1"/>
  <c r="AD25" i="1"/>
  <c r="AD46" i="1"/>
  <c r="AD27" i="1"/>
  <c r="AD28" i="1"/>
  <c r="AD29" i="1"/>
  <c r="AD30" i="1"/>
  <c r="AD31" i="1"/>
  <c r="AD32" i="1"/>
  <c r="AD33" i="1"/>
  <c r="X35" i="1"/>
  <c r="AB35" i="1"/>
  <c r="U35" i="1"/>
  <c r="Y35" i="1"/>
  <c r="AC35" i="1"/>
  <c r="K36" i="1"/>
  <c r="V35" i="1"/>
  <c r="Z35" i="1"/>
  <c r="AD35" i="1"/>
  <c r="W35" i="1"/>
  <c r="AA35" i="1"/>
  <c r="M36" i="1" l="1"/>
  <c r="O36" i="1"/>
  <c r="AE218" i="1"/>
  <c r="AE214" i="1"/>
  <c r="AE210" i="1"/>
  <c r="AE219" i="1"/>
  <c r="AE215" i="1"/>
  <c r="AE211" i="1"/>
  <c r="AE217" i="1"/>
  <c r="AE213" i="1"/>
  <c r="AE220" i="1"/>
  <c r="AE216" i="1"/>
  <c r="AE212" i="1"/>
  <c r="AE207" i="1"/>
  <c r="AE221" i="1"/>
  <c r="AE191" i="1"/>
  <c r="AE193" i="1"/>
  <c r="AE204" i="1"/>
  <c r="AE208" i="1"/>
  <c r="AE222" i="1"/>
  <c r="AE205" i="1"/>
  <c r="AE199" i="1"/>
  <c r="AE203" i="1"/>
  <c r="AE186" i="1"/>
  <c r="AE197" i="1"/>
  <c r="AE201" i="1"/>
  <c r="AE187" i="1"/>
  <c r="AE198" i="1"/>
  <c r="AE188" i="1"/>
  <c r="AE192" i="1"/>
  <c r="AE194" i="1"/>
  <c r="AE190" i="1"/>
  <c r="AE165" i="1"/>
  <c r="AE167" i="1"/>
  <c r="AE168" i="1"/>
  <c r="AE169" i="1"/>
  <c r="AE170" i="1"/>
  <c r="AE171" i="1"/>
  <c r="AE172" i="1"/>
  <c r="AE176" i="1"/>
  <c r="AE180" i="1"/>
  <c r="AE184" i="1"/>
  <c r="AE223" i="1"/>
  <c r="AE185" i="1"/>
  <c r="AE166" i="1"/>
  <c r="AE173" i="1"/>
  <c r="AE177" i="1"/>
  <c r="AE181" i="1"/>
  <c r="AE209" i="1"/>
  <c r="AE189" i="1"/>
  <c r="AE200" i="1"/>
  <c r="AE175" i="1"/>
  <c r="AE183" i="1"/>
  <c r="AE164" i="1"/>
  <c r="AE178" i="1"/>
  <c r="AE206" i="1"/>
  <c r="AE196" i="1"/>
  <c r="AE174" i="1"/>
  <c r="AE182" i="1"/>
  <c r="AE202" i="1"/>
  <c r="AE179" i="1"/>
  <c r="AE195" i="1"/>
  <c r="AE35" i="1"/>
  <c r="AF23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5" i="1"/>
  <c r="AE143" i="1"/>
  <c r="AE140" i="1"/>
  <c r="AE136" i="1"/>
  <c r="AE132" i="1"/>
  <c r="AE141" i="1"/>
  <c r="AE137" i="1"/>
  <c r="AE133" i="1"/>
  <c r="AE129" i="1"/>
  <c r="AE125" i="1"/>
  <c r="AE144" i="1"/>
  <c r="AE134" i="1"/>
  <c r="AE130" i="1"/>
  <c r="AE121" i="1"/>
  <c r="AE117" i="1"/>
  <c r="AE135" i="1"/>
  <c r="AE131" i="1"/>
  <c r="AE126" i="1"/>
  <c r="AE122" i="1"/>
  <c r="AE118" i="1"/>
  <c r="AE142" i="1"/>
  <c r="AE127" i="1"/>
  <c r="AE119" i="1"/>
  <c r="AE120" i="1"/>
  <c r="AE116" i="1"/>
  <c r="AE114" i="1"/>
  <c r="AE112" i="1"/>
  <c r="AE110" i="1"/>
  <c r="AE108" i="1"/>
  <c r="AE106" i="1"/>
  <c r="AE104" i="1"/>
  <c r="AE102" i="1"/>
  <c r="AE100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146" i="1"/>
  <c r="AE138" i="1"/>
  <c r="AE113" i="1"/>
  <c r="AE109" i="1"/>
  <c r="AE105" i="1"/>
  <c r="AE101" i="1"/>
  <c r="AE123" i="1"/>
  <c r="AE47" i="1"/>
  <c r="AE46" i="1"/>
  <c r="AE45" i="1"/>
  <c r="AE44" i="1"/>
  <c r="AE139" i="1"/>
  <c r="AE128" i="1"/>
  <c r="AE124" i="1"/>
  <c r="AE115" i="1"/>
  <c r="AE111" i="1"/>
  <c r="AE107" i="1"/>
  <c r="AE103" i="1"/>
  <c r="AE99" i="1"/>
  <c r="AE27" i="1"/>
  <c r="AE24" i="1"/>
  <c r="AE25" i="1"/>
  <c r="AE26" i="1"/>
  <c r="AE28" i="1"/>
  <c r="AE29" i="1"/>
  <c r="AE30" i="1"/>
  <c r="AE31" i="1"/>
  <c r="AE32" i="1"/>
  <c r="AE33" i="1"/>
  <c r="AE34" i="1"/>
  <c r="X36" i="1"/>
  <c r="AB36" i="1"/>
  <c r="U36" i="1"/>
  <c r="Y36" i="1"/>
  <c r="AC36" i="1"/>
  <c r="V36" i="1"/>
  <c r="Z36" i="1"/>
  <c r="AD36" i="1"/>
  <c r="K37" i="1"/>
  <c r="W36" i="1"/>
  <c r="AA36" i="1"/>
  <c r="AE36" i="1"/>
  <c r="M37" i="1" l="1"/>
  <c r="O37" i="1"/>
  <c r="AF170" i="1"/>
  <c r="AF171" i="1"/>
  <c r="AF168" i="1"/>
  <c r="AF167" i="1"/>
  <c r="AF169" i="1"/>
  <c r="AF206" i="1"/>
  <c r="AF207" i="1"/>
  <c r="AF204" i="1"/>
  <c r="AF215" i="1"/>
  <c r="AF219" i="1"/>
  <c r="AF223" i="1"/>
  <c r="AF196" i="1"/>
  <c r="AF200" i="1"/>
  <c r="AF209" i="1"/>
  <c r="AF210" i="1"/>
  <c r="AF212" i="1"/>
  <c r="AF214" i="1"/>
  <c r="AF218" i="1"/>
  <c r="AF222" i="1"/>
  <c r="AF191" i="1"/>
  <c r="AF193" i="1"/>
  <c r="AF208" i="1"/>
  <c r="AF211" i="1"/>
  <c r="AF220" i="1"/>
  <c r="AF192" i="1"/>
  <c r="AF194" i="1"/>
  <c r="AF201" i="1"/>
  <c r="AF187" i="1"/>
  <c r="AF164" i="1"/>
  <c r="AF199" i="1"/>
  <c r="AF205" i="1"/>
  <c r="AF221" i="1"/>
  <c r="AF186" i="1"/>
  <c r="AF190" i="1"/>
  <c r="AF165" i="1"/>
  <c r="AF213" i="1"/>
  <c r="AF216" i="1"/>
  <c r="AF198" i="1"/>
  <c r="AF202" i="1"/>
  <c r="AF185" i="1"/>
  <c r="AF166" i="1"/>
  <c r="AF177" i="1"/>
  <c r="AF181" i="1"/>
  <c r="AF195" i="1"/>
  <c r="AF188" i="1"/>
  <c r="AF172" i="1"/>
  <c r="AF174" i="1"/>
  <c r="AF176" i="1"/>
  <c r="AF178" i="1"/>
  <c r="AF180" i="1"/>
  <c r="AF182" i="1"/>
  <c r="AF203" i="1"/>
  <c r="AF189" i="1"/>
  <c r="AF217" i="1"/>
  <c r="AF197" i="1"/>
  <c r="AF184" i="1"/>
  <c r="AF173" i="1"/>
  <c r="AF175" i="1"/>
  <c r="AF179" i="1"/>
  <c r="AF183" i="1"/>
  <c r="AG23" i="1"/>
  <c r="AG37" i="1" s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37" i="1"/>
  <c r="AF133" i="1"/>
  <c r="AF138" i="1"/>
  <c r="AF134" i="1"/>
  <c r="AF130" i="1"/>
  <c r="AF126" i="1"/>
  <c r="AF135" i="1"/>
  <c r="AF131" i="1"/>
  <c r="AF125" i="1"/>
  <c r="AF122" i="1"/>
  <c r="AF118" i="1"/>
  <c r="AF136" i="1"/>
  <c r="AF127" i="1"/>
  <c r="AF123" i="1"/>
  <c r="AF119" i="1"/>
  <c r="AF120" i="1"/>
  <c r="AF116" i="1"/>
  <c r="AF114" i="1"/>
  <c r="AF112" i="1"/>
  <c r="AF110" i="1"/>
  <c r="AF108" i="1"/>
  <c r="AF106" i="1"/>
  <c r="AF104" i="1"/>
  <c r="AF102" i="1"/>
  <c r="AF100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132" i="1"/>
  <c r="AF129" i="1"/>
  <c r="AF121" i="1"/>
  <c r="AF113" i="1"/>
  <c r="AF109" i="1"/>
  <c r="AF105" i="1"/>
  <c r="AF101" i="1"/>
  <c r="AF68" i="1"/>
  <c r="AF64" i="1"/>
  <c r="AF60" i="1"/>
  <c r="AF56" i="1"/>
  <c r="AF52" i="1"/>
  <c r="AF48" i="1"/>
  <c r="AF140" i="1"/>
  <c r="AF117" i="1"/>
  <c r="AF69" i="1"/>
  <c r="AF65" i="1"/>
  <c r="AF61" i="1"/>
  <c r="AF57" i="1"/>
  <c r="AF53" i="1"/>
  <c r="AF49" i="1"/>
  <c r="AF47" i="1"/>
  <c r="AF46" i="1"/>
  <c r="AF45" i="1"/>
  <c r="AF44" i="1"/>
  <c r="AF27" i="1"/>
  <c r="AF24" i="1"/>
  <c r="AF139" i="1"/>
  <c r="AF128" i="1"/>
  <c r="AF124" i="1"/>
  <c r="AF115" i="1"/>
  <c r="AF111" i="1"/>
  <c r="AF107" i="1"/>
  <c r="AF103" i="1"/>
  <c r="AF99" i="1"/>
  <c r="AF70" i="1"/>
  <c r="AF66" i="1"/>
  <c r="AF62" i="1"/>
  <c r="AF58" i="1"/>
  <c r="AF54" i="1"/>
  <c r="AF50" i="1"/>
  <c r="AF71" i="1"/>
  <c r="AF67" i="1"/>
  <c r="AF63" i="1"/>
  <c r="AF59" i="1"/>
  <c r="AF55" i="1"/>
  <c r="AF51" i="1"/>
  <c r="AF26" i="1"/>
  <c r="AF25" i="1"/>
  <c r="AF28" i="1"/>
  <c r="AF29" i="1"/>
  <c r="AF30" i="1"/>
  <c r="AF31" i="1"/>
  <c r="AF32" i="1"/>
  <c r="AF33" i="1"/>
  <c r="AF34" i="1"/>
  <c r="AF35" i="1"/>
  <c r="AF36" i="1"/>
  <c r="K38" i="1"/>
  <c r="X37" i="1"/>
  <c r="AB37" i="1"/>
  <c r="AF37" i="1"/>
  <c r="U37" i="1"/>
  <c r="Y37" i="1"/>
  <c r="AC37" i="1"/>
  <c r="V37" i="1"/>
  <c r="Z37" i="1"/>
  <c r="AD37" i="1"/>
  <c r="AE37" i="1"/>
  <c r="W37" i="1"/>
  <c r="AA37" i="1"/>
  <c r="M38" i="1" l="1"/>
  <c r="O38" i="1"/>
  <c r="AG190" i="1"/>
  <c r="AG201" i="1"/>
  <c r="AG202" i="1"/>
  <c r="AG197" i="1"/>
  <c r="AG208" i="1"/>
  <c r="AG210" i="1"/>
  <c r="AG214" i="1"/>
  <c r="AG218" i="1"/>
  <c r="AG222" i="1"/>
  <c r="AG189" i="1"/>
  <c r="AG192" i="1"/>
  <c r="AG200" i="1"/>
  <c r="AG211" i="1"/>
  <c r="AG215" i="1"/>
  <c r="AG219" i="1"/>
  <c r="AG223" i="1"/>
  <c r="AG204" i="1"/>
  <c r="AG187" i="1"/>
  <c r="AG193" i="1"/>
  <c r="AG207" i="1"/>
  <c r="AG209" i="1"/>
  <c r="AG184" i="1"/>
  <c r="AG198" i="1"/>
  <c r="AG195" i="1"/>
  <c r="AG196" i="1"/>
  <c r="AG206" i="1"/>
  <c r="AG167" i="1"/>
  <c r="AG170" i="1"/>
  <c r="AG174" i="1"/>
  <c r="AG178" i="1"/>
  <c r="AG182" i="1"/>
  <c r="AG216" i="1"/>
  <c r="AG199" i="1"/>
  <c r="AG194" i="1"/>
  <c r="AG213" i="1"/>
  <c r="AG217" i="1"/>
  <c r="AG221" i="1"/>
  <c r="AG186" i="1"/>
  <c r="AG191" i="1"/>
  <c r="AG185" i="1"/>
  <c r="AG188" i="1"/>
  <c r="AG164" i="1"/>
  <c r="AG165" i="1"/>
  <c r="AG166" i="1"/>
  <c r="AG171" i="1"/>
  <c r="AG175" i="1"/>
  <c r="AG179" i="1"/>
  <c r="AG183" i="1"/>
  <c r="AG205" i="1"/>
  <c r="AG212" i="1"/>
  <c r="AG220" i="1"/>
  <c r="AG203" i="1"/>
  <c r="AG168" i="1"/>
  <c r="AG169" i="1"/>
  <c r="AG172" i="1"/>
  <c r="AG173" i="1"/>
  <c r="AG176" i="1"/>
  <c r="AG177" i="1"/>
  <c r="AG180" i="1"/>
  <c r="AG181" i="1"/>
  <c r="AH23" i="1"/>
  <c r="AH38" i="1" s="1"/>
  <c r="AG160" i="1"/>
  <c r="AG156" i="1"/>
  <c r="AG152" i="1"/>
  <c r="AG148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63" i="1"/>
  <c r="AG159" i="1"/>
  <c r="AG155" i="1"/>
  <c r="AG151" i="1"/>
  <c r="AG147" i="1"/>
  <c r="AG158" i="1"/>
  <c r="AG150" i="1"/>
  <c r="AG161" i="1"/>
  <c r="AG153" i="1"/>
  <c r="AG162" i="1"/>
  <c r="AG149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154" i="1"/>
  <c r="AG69" i="1"/>
  <c r="AG65" i="1"/>
  <c r="AG61" i="1"/>
  <c r="AG57" i="1"/>
  <c r="AG53" i="1"/>
  <c r="AG49" i="1"/>
  <c r="AG47" i="1"/>
  <c r="AG46" i="1"/>
  <c r="AG45" i="1"/>
  <c r="AG44" i="1"/>
  <c r="AG157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0" i="1"/>
  <c r="AG66" i="1"/>
  <c r="AG62" i="1"/>
  <c r="AG58" i="1"/>
  <c r="AG54" i="1"/>
  <c r="AG50" i="1"/>
  <c r="AG26" i="1"/>
  <c r="AG71" i="1"/>
  <c r="AG67" i="1"/>
  <c r="AG63" i="1"/>
  <c r="AG59" i="1"/>
  <c r="AG55" i="1"/>
  <c r="AG51" i="1"/>
  <c r="AG27" i="1"/>
  <c r="AG24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68" i="1"/>
  <c r="AG64" i="1"/>
  <c r="AG60" i="1"/>
  <c r="AG56" i="1"/>
  <c r="AG52" i="1"/>
  <c r="AG48" i="1"/>
  <c r="AG25" i="1"/>
  <c r="AG28" i="1"/>
  <c r="AG29" i="1"/>
  <c r="AG30" i="1"/>
  <c r="AG31" i="1"/>
  <c r="AG32" i="1"/>
  <c r="AG33" i="1"/>
  <c r="AG34" i="1"/>
  <c r="AG35" i="1"/>
  <c r="AG36" i="1"/>
  <c r="X38" i="1"/>
  <c r="AB38" i="1"/>
  <c r="AF38" i="1"/>
  <c r="K39" i="1"/>
  <c r="U38" i="1"/>
  <c r="Y38" i="1"/>
  <c r="AC38" i="1"/>
  <c r="AG38" i="1"/>
  <c r="V38" i="1"/>
  <c r="Z38" i="1"/>
  <c r="AD38" i="1"/>
  <c r="AA38" i="1"/>
  <c r="AE38" i="1"/>
  <c r="W38" i="1"/>
  <c r="AH219" i="1" l="1"/>
  <c r="AH215" i="1"/>
  <c r="AH211" i="1"/>
  <c r="AH206" i="1"/>
  <c r="AH204" i="1"/>
  <c r="AH173" i="1"/>
  <c r="AH171" i="1"/>
  <c r="AH165" i="1"/>
  <c r="AH220" i="1"/>
  <c r="AH216" i="1"/>
  <c r="AH212" i="1"/>
  <c r="AH168" i="1"/>
  <c r="AH210" i="1"/>
  <c r="AH217" i="1"/>
  <c r="AH213" i="1"/>
  <c r="AH207" i="1"/>
  <c r="AH205" i="1"/>
  <c r="AH172" i="1"/>
  <c r="AH169" i="1"/>
  <c r="AH166" i="1"/>
  <c r="AH164" i="1"/>
  <c r="AH221" i="1"/>
  <c r="AH218" i="1"/>
  <c r="AH214" i="1"/>
  <c r="AH170" i="1"/>
  <c r="AH191" i="1"/>
  <c r="AH193" i="1"/>
  <c r="AH222" i="1"/>
  <c r="AH223" i="1"/>
  <c r="AH199" i="1"/>
  <c r="AH186" i="1"/>
  <c r="AH203" i="1"/>
  <c r="AH197" i="1"/>
  <c r="AH201" i="1"/>
  <c r="AH198" i="1"/>
  <c r="AH187" i="1"/>
  <c r="AH190" i="1"/>
  <c r="AH175" i="1"/>
  <c r="AH179" i="1"/>
  <c r="AH183" i="1"/>
  <c r="AH209" i="1"/>
  <c r="AH196" i="1"/>
  <c r="AH167" i="1"/>
  <c r="AH176" i="1"/>
  <c r="AH180" i="1"/>
  <c r="AH208" i="1"/>
  <c r="AH195" i="1"/>
  <c r="AH189" i="1"/>
  <c r="AH202" i="1"/>
  <c r="AH181" i="1"/>
  <c r="AH185" i="1"/>
  <c r="AH188" i="1"/>
  <c r="AH192" i="1"/>
  <c r="AH200" i="1"/>
  <c r="AH194" i="1"/>
  <c r="AH184" i="1"/>
  <c r="AH174" i="1"/>
  <c r="AH177" i="1"/>
  <c r="AH178" i="1"/>
  <c r="AH182" i="1"/>
  <c r="M39" i="1"/>
  <c r="O39" i="1"/>
  <c r="AI23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38" i="1"/>
  <c r="AH134" i="1"/>
  <c r="AH146" i="1"/>
  <c r="AH144" i="1"/>
  <c r="AH142" i="1"/>
  <c r="AH139" i="1"/>
  <c r="AH135" i="1"/>
  <c r="AH131" i="1"/>
  <c r="AH127" i="1"/>
  <c r="AH136" i="1"/>
  <c r="AH126" i="1"/>
  <c r="AH123" i="1"/>
  <c r="AH119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143" i="1"/>
  <c r="AH137" i="1"/>
  <c r="AH128" i="1"/>
  <c r="AH124" i="1"/>
  <c r="AH120" i="1"/>
  <c r="AH132" i="1"/>
  <c r="AH129" i="1"/>
  <c r="AH121" i="1"/>
  <c r="AH145" i="1"/>
  <c r="AH133" i="1"/>
  <c r="AH122" i="1"/>
  <c r="AH140" i="1"/>
  <c r="AH117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0" i="1"/>
  <c r="AH66" i="1"/>
  <c r="AH62" i="1"/>
  <c r="AH58" i="1"/>
  <c r="AH54" i="1"/>
  <c r="AH50" i="1"/>
  <c r="AH130" i="1"/>
  <c r="AH118" i="1"/>
  <c r="AH71" i="1"/>
  <c r="AH67" i="1"/>
  <c r="AH63" i="1"/>
  <c r="AH59" i="1"/>
  <c r="AH55" i="1"/>
  <c r="AH51" i="1"/>
  <c r="AH25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2" i="1"/>
  <c r="AH68" i="1"/>
  <c r="AH64" i="1"/>
  <c r="AH60" i="1"/>
  <c r="AH56" i="1"/>
  <c r="AH52" i="1"/>
  <c r="AH48" i="1"/>
  <c r="AH26" i="1"/>
  <c r="AH141" i="1"/>
  <c r="AH125" i="1"/>
  <c r="AH69" i="1"/>
  <c r="AH65" i="1"/>
  <c r="AH61" i="1"/>
  <c r="AH57" i="1"/>
  <c r="AH53" i="1"/>
  <c r="AH49" i="1"/>
  <c r="AH47" i="1"/>
  <c r="AH45" i="1"/>
  <c r="AH44" i="1"/>
  <c r="AH46" i="1"/>
  <c r="AH24" i="1"/>
  <c r="AH27" i="1"/>
  <c r="AH28" i="1"/>
  <c r="AH29" i="1"/>
  <c r="AH30" i="1"/>
  <c r="AH31" i="1"/>
  <c r="AH32" i="1"/>
  <c r="AH33" i="1"/>
  <c r="AH34" i="1"/>
  <c r="AH35" i="1"/>
  <c r="AH36" i="1"/>
  <c r="AH37" i="1"/>
  <c r="X39" i="1"/>
  <c r="AB39" i="1"/>
  <c r="AF39" i="1"/>
  <c r="U39" i="1"/>
  <c r="Y39" i="1"/>
  <c r="AC39" i="1"/>
  <c r="AG39" i="1"/>
  <c r="K40" i="1"/>
  <c r="V39" i="1"/>
  <c r="Z39" i="1"/>
  <c r="AD39" i="1"/>
  <c r="AH39" i="1"/>
  <c r="W39" i="1"/>
  <c r="AA39" i="1"/>
  <c r="AE39" i="1"/>
  <c r="AI220" i="1" l="1"/>
  <c r="AI216" i="1"/>
  <c r="AI212" i="1"/>
  <c r="AI217" i="1"/>
  <c r="AI213" i="1"/>
  <c r="AI215" i="1"/>
  <c r="AI218" i="1"/>
  <c r="AI214" i="1"/>
  <c r="AI210" i="1"/>
  <c r="AI219" i="1"/>
  <c r="AI211" i="1"/>
  <c r="AI206" i="1"/>
  <c r="AI207" i="1"/>
  <c r="AI221" i="1"/>
  <c r="AI208" i="1"/>
  <c r="AI222" i="1"/>
  <c r="AI191" i="1"/>
  <c r="AI193" i="1"/>
  <c r="AI185" i="1"/>
  <c r="AI189" i="1"/>
  <c r="AI196" i="1"/>
  <c r="AI200" i="1"/>
  <c r="AI205" i="1"/>
  <c r="AI198" i="1"/>
  <c r="AI186" i="1"/>
  <c r="AI204" i="1"/>
  <c r="AI199" i="1"/>
  <c r="AI190" i="1"/>
  <c r="AI164" i="1"/>
  <c r="AI175" i="1"/>
  <c r="AI179" i="1"/>
  <c r="AI183" i="1"/>
  <c r="AI187" i="1"/>
  <c r="AI203" i="1"/>
  <c r="AI188" i="1"/>
  <c r="AI165" i="1"/>
  <c r="AI168" i="1"/>
  <c r="AI169" i="1"/>
  <c r="AI170" i="1"/>
  <c r="AI171" i="1"/>
  <c r="AI172" i="1"/>
  <c r="AI176" i="1"/>
  <c r="AI180" i="1"/>
  <c r="AI223" i="1"/>
  <c r="AI192" i="1"/>
  <c r="AI197" i="1"/>
  <c r="AI166" i="1"/>
  <c r="AI178" i="1"/>
  <c r="AI184" i="1"/>
  <c r="AI194" i="1"/>
  <c r="AI202" i="1"/>
  <c r="AI167" i="1"/>
  <c r="AI177" i="1"/>
  <c r="AI209" i="1"/>
  <c r="AI195" i="1"/>
  <c r="AI174" i="1"/>
  <c r="AI182" i="1"/>
  <c r="AI201" i="1"/>
  <c r="AI173" i="1"/>
  <c r="AI181" i="1"/>
  <c r="M40" i="1"/>
  <c r="O40" i="1"/>
  <c r="AI39" i="1"/>
  <c r="AJ23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4" i="1"/>
  <c r="AI142" i="1"/>
  <c r="AI139" i="1"/>
  <c r="AI135" i="1"/>
  <c r="AI140" i="1"/>
  <c r="AI136" i="1"/>
  <c r="AI132" i="1"/>
  <c r="AI128" i="1"/>
  <c r="AI143" i="1"/>
  <c r="AI137" i="1"/>
  <c r="AI127" i="1"/>
  <c r="AI124" i="1"/>
  <c r="AI120" i="1"/>
  <c r="AI138" i="1"/>
  <c r="AI129" i="1"/>
  <c r="AI121" i="1"/>
  <c r="AI117" i="1"/>
  <c r="AI145" i="1"/>
  <c r="AI133" i="1"/>
  <c r="AI122" i="1"/>
  <c r="AI134" i="1"/>
  <c r="AI131" i="1"/>
  <c r="AI126" i="1"/>
  <c r="AI123" i="1"/>
  <c r="AI115" i="1"/>
  <c r="AI113" i="1"/>
  <c r="AI111" i="1"/>
  <c r="AI109" i="1"/>
  <c r="AI107" i="1"/>
  <c r="AI105" i="1"/>
  <c r="AI103" i="1"/>
  <c r="AI101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130" i="1"/>
  <c r="AI118" i="1"/>
  <c r="AI119" i="1"/>
  <c r="AI116" i="1"/>
  <c r="AI112" i="1"/>
  <c r="AI108" i="1"/>
  <c r="AI104" i="1"/>
  <c r="AI100" i="1"/>
  <c r="AI141" i="1"/>
  <c r="AI125" i="1"/>
  <c r="AI47" i="1"/>
  <c r="AI46" i="1"/>
  <c r="AI45" i="1"/>
  <c r="AI44" i="1"/>
  <c r="AI25" i="1"/>
  <c r="AI114" i="1"/>
  <c r="AI110" i="1"/>
  <c r="AI106" i="1"/>
  <c r="AI102" i="1"/>
  <c r="AI26" i="1"/>
  <c r="AI27" i="1"/>
  <c r="AI24" i="1"/>
  <c r="AI28" i="1"/>
  <c r="AI29" i="1"/>
  <c r="AI30" i="1"/>
  <c r="AI31" i="1"/>
  <c r="AI32" i="1"/>
  <c r="AI33" i="1"/>
  <c r="AI34" i="1"/>
  <c r="AI35" i="1"/>
  <c r="AI36" i="1"/>
  <c r="AI37" i="1"/>
  <c r="AI38" i="1"/>
  <c r="X40" i="1"/>
  <c r="AB40" i="1"/>
  <c r="AF40" i="1"/>
  <c r="U40" i="1"/>
  <c r="Y40" i="1"/>
  <c r="AC40" i="1"/>
  <c r="AG40" i="1"/>
  <c r="V40" i="1"/>
  <c r="Z40" i="1"/>
  <c r="AD40" i="1"/>
  <c r="AH40" i="1"/>
  <c r="K41" i="1"/>
  <c r="O41" i="1" s="1"/>
  <c r="AI40" i="1"/>
  <c r="W40" i="1"/>
  <c r="AA40" i="1"/>
  <c r="AE40" i="1"/>
  <c r="AJ168" i="1" l="1"/>
  <c r="AJ169" i="1"/>
  <c r="AJ170" i="1"/>
  <c r="AJ171" i="1"/>
  <c r="AJ209" i="1"/>
  <c r="AJ205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198" i="1"/>
  <c r="AJ206" i="1"/>
  <c r="AJ167" i="1"/>
  <c r="AJ207" i="1"/>
  <c r="AJ191" i="1"/>
  <c r="AJ193" i="1"/>
  <c r="AJ195" i="1"/>
  <c r="AJ204" i="1"/>
  <c r="AJ184" i="1"/>
  <c r="AJ188" i="1"/>
  <c r="AJ190" i="1"/>
  <c r="AJ203" i="1"/>
  <c r="AJ208" i="1"/>
  <c r="AJ199" i="1"/>
  <c r="AJ187" i="1"/>
  <c r="AJ164" i="1"/>
  <c r="AJ173" i="1"/>
  <c r="AJ175" i="1"/>
  <c r="AJ177" i="1"/>
  <c r="AJ179" i="1"/>
  <c r="AJ181" i="1"/>
  <c r="AJ183" i="1"/>
  <c r="AJ174" i="1"/>
  <c r="AJ194" i="1"/>
  <c r="AJ202" i="1"/>
  <c r="AJ201" i="1"/>
  <c r="AJ185" i="1"/>
  <c r="AJ166" i="1"/>
  <c r="AJ197" i="1"/>
  <c r="AJ200" i="1"/>
  <c r="AJ186" i="1"/>
  <c r="AJ165" i="1"/>
  <c r="AJ172" i="1"/>
  <c r="AJ176" i="1"/>
  <c r="AJ178" i="1"/>
  <c r="AJ180" i="1"/>
  <c r="AJ182" i="1"/>
  <c r="AJ192" i="1"/>
  <c r="AJ196" i="1"/>
  <c r="AJ189" i="1"/>
  <c r="AK23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6" i="1"/>
  <c r="AJ132" i="1"/>
  <c r="AJ137" i="1"/>
  <c r="AJ133" i="1"/>
  <c r="AJ129" i="1"/>
  <c r="AJ125" i="1"/>
  <c r="AJ138" i="1"/>
  <c r="AJ128" i="1"/>
  <c r="AJ121" i="1"/>
  <c r="AJ117" i="1"/>
  <c r="AJ139" i="1"/>
  <c r="AJ130" i="1"/>
  <c r="AJ122" i="1"/>
  <c r="AJ118" i="1"/>
  <c r="AJ134" i="1"/>
  <c r="AJ131" i="1"/>
  <c r="AJ126" i="1"/>
  <c r="AJ123" i="1"/>
  <c r="AJ115" i="1"/>
  <c r="AJ113" i="1"/>
  <c r="AJ111" i="1"/>
  <c r="AJ109" i="1"/>
  <c r="AJ107" i="1"/>
  <c r="AJ105" i="1"/>
  <c r="AJ103" i="1"/>
  <c r="AJ101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135" i="1"/>
  <c r="AJ124" i="1"/>
  <c r="AJ119" i="1"/>
  <c r="AJ116" i="1"/>
  <c r="AJ112" i="1"/>
  <c r="AJ108" i="1"/>
  <c r="AJ104" i="1"/>
  <c r="AJ100" i="1"/>
  <c r="AJ71" i="1"/>
  <c r="AJ67" i="1"/>
  <c r="AJ63" i="1"/>
  <c r="AJ59" i="1"/>
  <c r="AJ55" i="1"/>
  <c r="AJ51" i="1"/>
  <c r="AJ127" i="1"/>
  <c r="AJ120" i="1"/>
  <c r="AJ68" i="1"/>
  <c r="AJ64" i="1"/>
  <c r="AJ60" i="1"/>
  <c r="AJ56" i="1"/>
  <c r="AJ52" i="1"/>
  <c r="AJ48" i="1"/>
  <c r="AJ47" i="1"/>
  <c r="AJ46" i="1"/>
  <c r="AJ45" i="1"/>
  <c r="AJ44" i="1"/>
  <c r="AJ24" i="1"/>
  <c r="AJ114" i="1"/>
  <c r="AJ110" i="1"/>
  <c r="AJ106" i="1"/>
  <c r="AJ102" i="1"/>
  <c r="AJ69" i="1"/>
  <c r="AJ65" i="1"/>
  <c r="AJ61" i="1"/>
  <c r="AJ57" i="1"/>
  <c r="AJ53" i="1"/>
  <c r="AJ49" i="1"/>
  <c r="AJ70" i="1"/>
  <c r="AJ66" i="1"/>
  <c r="AJ62" i="1"/>
  <c r="AJ58" i="1"/>
  <c r="AJ54" i="1"/>
  <c r="AJ50" i="1"/>
  <c r="AJ26" i="1"/>
  <c r="AJ27" i="1"/>
  <c r="AJ25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K42" i="1"/>
  <c r="O42" i="1" s="1"/>
  <c r="M41" i="1"/>
  <c r="X41" i="1"/>
  <c r="AB41" i="1"/>
  <c r="AF41" i="1"/>
  <c r="AJ41" i="1"/>
  <c r="U41" i="1"/>
  <c r="Y41" i="1"/>
  <c r="AC41" i="1"/>
  <c r="AG41" i="1"/>
  <c r="AK41" i="1"/>
  <c r="V41" i="1"/>
  <c r="Z41" i="1"/>
  <c r="AD41" i="1"/>
  <c r="AH41" i="1"/>
  <c r="AE41" i="1"/>
  <c r="AI41" i="1"/>
  <c r="W41" i="1"/>
  <c r="AA41" i="1"/>
  <c r="AK207" i="1" l="1"/>
  <c r="AK213" i="1"/>
  <c r="AK217" i="1"/>
  <c r="AK221" i="1"/>
  <c r="AK186" i="1"/>
  <c r="AK205" i="1"/>
  <c r="AK208" i="1"/>
  <c r="AK210" i="1"/>
  <c r="AK214" i="1"/>
  <c r="AK218" i="1"/>
  <c r="AK222" i="1"/>
  <c r="AK164" i="1"/>
  <c r="AK211" i="1"/>
  <c r="AK215" i="1"/>
  <c r="AK219" i="1"/>
  <c r="AK223" i="1"/>
  <c r="AK184" i="1"/>
  <c r="AK192" i="1"/>
  <c r="AK194" i="1"/>
  <c r="AK166" i="1"/>
  <c r="AK190" i="1"/>
  <c r="AK165" i="1"/>
  <c r="AK209" i="1"/>
  <c r="AK185" i="1"/>
  <c r="AK195" i="1"/>
  <c r="AK197" i="1"/>
  <c r="AK199" i="1"/>
  <c r="AK201" i="1"/>
  <c r="AK203" i="1"/>
  <c r="AK169" i="1"/>
  <c r="AK173" i="1"/>
  <c r="AK177" i="1"/>
  <c r="AK181" i="1"/>
  <c r="AK188" i="1"/>
  <c r="AK204" i="1"/>
  <c r="AK189" i="1"/>
  <c r="AK193" i="1"/>
  <c r="AK170" i="1"/>
  <c r="AK174" i="1"/>
  <c r="AK178" i="1"/>
  <c r="AK182" i="1"/>
  <c r="AK206" i="1"/>
  <c r="AK187" i="1"/>
  <c r="AK202" i="1"/>
  <c r="AK171" i="1"/>
  <c r="AK183" i="1"/>
  <c r="AK212" i="1"/>
  <c r="AK191" i="1"/>
  <c r="AK200" i="1"/>
  <c r="AK216" i="1"/>
  <c r="AK198" i="1"/>
  <c r="AK168" i="1"/>
  <c r="AK172" i="1"/>
  <c r="AK176" i="1"/>
  <c r="AK180" i="1"/>
  <c r="AK220" i="1"/>
  <c r="AK196" i="1"/>
  <c r="AK167" i="1"/>
  <c r="AK175" i="1"/>
  <c r="AK179" i="1"/>
  <c r="U42" i="1"/>
  <c r="K43" i="1"/>
  <c r="O43" i="1" s="1"/>
  <c r="M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23" i="1"/>
  <c r="AK163" i="1"/>
  <c r="AK159" i="1"/>
  <c r="AK155" i="1"/>
  <c r="AK151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62" i="1"/>
  <c r="AK158" i="1"/>
  <c r="AK154" i="1"/>
  <c r="AK150" i="1"/>
  <c r="AK161" i="1"/>
  <c r="AK153" i="1"/>
  <c r="AK156" i="1"/>
  <c r="AK148" i="1"/>
  <c r="AK149" i="1"/>
  <c r="AK152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160" i="1"/>
  <c r="AK157" i="1"/>
  <c r="AK68" i="1"/>
  <c r="AK64" i="1"/>
  <c r="AK60" i="1"/>
  <c r="AK56" i="1"/>
  <c r="AK52" i="1"/>
  <c r="AK48" i="1"/>
  <c r="AK47" i="1"/>
  <c r="AK46" i="1"/>
  <c r="AK45" i="1"/>
  <c r="AK44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69" i="1"/>
  <c r="AK65" i="1"/>
  <c r="AK61" i="1"/>
  <c r="AK57" i="1"/>
  <c r="AK53" i="1"/>
  <c r="AK49" i="1"/>
  <c r="AK42" i="1"/>
  <c r="AK26" i="1"/>
  <c r="AK27" i="1"/>
  <c r="AK70" i="1"/>
  <c r="AK66" i="1"/>
  <c r="AK62" i="1"/>
  <c r="AK58" i="1"/>
  <c r="AK54" i="1"/>
  <c r="AK50" i="1"/>
  <c r="AK24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7" i="1"/>
  <c r="AK63" i="1"/>
  <c r="AK59" i="1"/>
  <c r="AK55" i="1"/>
  <c r="AK51" i="1"/>
  <c r="AK25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3" i="1" l="1"/>
  <c r="AK12" i="1" s="1"/>
  <c r="AL217" i="1"/>
  <c r="AL213" i="1"/>
  <c r="AL169" i="1"/>
  <c r="AL218" i="1"/>
  <c r="AL214" i="1"/>
  <c r="AL210" i="1"/>
  <c r="AL205" i="1"/>
  <c r="AL172" i="1"/>
  <c r="AL170" i="1"/>
  <c r="AL166" i="1"/>
  <c r="AL164" i="1"/>
  <c r="AL220" i="1"/>
  <c r="AL216" i="1"/>
  <c r="AL212" i="1"/>
  <c r="AL221" i="1"/>
  <c r="AL219" i="1"/>
  <c r="AL215" i="1"/>
  <c r="AL211" i="1"/>
  <c r="AL171" i="1"/>
  <c r="AL204" i="1"/>
  <c r="AL206" i="1"/>
  <c r="AL168" i="1"/>
  <c r="AL165" i="1"/>
  <c r="AL209" i="1"/>
  <c r="AL198" i="1"/>
  <c r="AL185" i="1"/>
  <c r="AL189" i="1"/>
  <c r="AL196" i="1"/>
  <c r="AL200" i="1"/>
  <c r="AL223" i="1"/>
  <c r="AL186" i="1"/>
  <c r="AL208" i="1"/>
  <c r="AL184" i="1"/>
  <c r="AL188" i="1"/>
  <c r="AL174" i="1"/>
  <c r="AL178" i="1"/>
  <c r="AL182" i="1"/>
  <c r="AL192" i="1"/>
  <c r="AL194" i="1"/>
  <c r="AL207" i="1"/>
  <c r="AL222" i="1"/>
  <c r="AL191" i="1"/>
  <c r="AL187" i="1"/>
  <c r="AL195" i="1"/>
  <c r="AL197" i="1"/>
  <c r="AL202" i="1"/>
  <c r="AL175" i="1"/>
  <c r="AL179" i="1"/>
  <c r="AL183" i="1"/>
  <c r="AL199" i="1"/>
  <c r="AL201" i="1"/>
  <c r="AL173" i="1"/>
  <c r="AL177" i="1"/>
  <c r="AL181" i="1"/>
  <c r="AL167" i="1"/>
  <c r="AL190" i="1"/>
  <c r="AL176" i="1"/>
  <c r="AL180" i="1"/>
  <c r="AL193" i="1"/>
  <c r="AL203" i="1"/>
  <c r="AM23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37" i="1"/>
  <c r="AL133" i="1"/>
  <c r="AL145" i="1"/>
  <c r="AL143" i="1"/>
  <c r="AL141" i="1"/>
  <c r="AL138" i="1"/>
  <c r="AL134" i="1"/>
  <c r="AL130" i="1"/>
  <c r="AL126" i="1"/>
  <c r="AL139" i="1"/>
  <c r="AL129" i="1"/>
  <c r="AL122" i="1"/>
  <c r="AL118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146" i="1"/>
  <c r="AL142" i="1"/>
  <c r="AL140" i="1"/>
  <c r="AL132" i="1"/>
  <c r="AL131" i="1"/>
  <c r="AL125" i="1"/>
  <c r="AL123" i="1"/>
  <c r="AL119" i="1"/>
  <c r="AL135" i="1"/>
  <c r="AL124" i="1"/>
  <c r="AL136" i="1"/>
  <c r="AL128" i="1"/>
  <c r="AL117" i="1"/>
  <c r="AL127" i="1"/>
  <c r="AL12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69" i="1"/>
  <c r="AL65" i="1"/>
  <c r="AL61" i="1"/>
  <c r="AL57" i="1"/>
  <c r="AL53" i="1"/>
  <c r="AL49" i="1"/>
  <c r="AL121" i="1"/>
  <c r="AL70" i="1"/>
  <c r="AL66" i="1"/>
  <c r="AL62" i="1"/>
  <c r="AL58" i="1"/>
  <c r="AL54" i="1"/>
  <c r="AL50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7" i="1"/>
  <c r="AL63" i="1"/>
  <c r="AL59" i="1"/>
  <c r="AL55" i="1"/>
  <c r="AL51" i="1"/>
  <c r="AL42" i="1"/>
  <c r="AL43" i="1"/>
  <c r="AL26" i="1"/>
  <c r="AL144" i="1"/>
  <c r="AL68" i="1"/>
  <c r="AL64" i="1"/>
  <c r="AL60" i="1"/>
  <c r="AL56" i="1"/>
  <c r="AL52" i="1"/>
  <c r="AL44" i="1"/>
  <c r="AL25" i="1"/>
  <c r="AL24" i="1"/>
  <c r="AL46" i="1"/>
  <c r="AL48" i="1"/>
  <c r="AL45" i="1"/>
  <c r="AL47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W43" i="1"/>
  <c r="M43" i="1"/>
  <c r="U43" i="1"/>
  <c r="V43" i="1"/>
  <c r="X43" i="1"/>
  <c r="Y43" i="1"/>
  <c r="Z43" i="1"/>
  <c r="AA43" i="1"/>
  <c r="AB43" i="1"/>
  <c r="AC43" i="1"/>
  <c r="AD43" i="1"/>
  <c r="AE43" i="1"/>
  <c r="AF43" i="1"/>
  <c r="AF14" i="1" s="1"/>
  <c r="AG43" i="1"/>
  <c r="AG13" i="1" s="1"/>
  <c r="AH43" i="1"/>
  <c r="AH11" i="1" s="1"/>
  <c r="AI43" i="1"/>
  <c r="AI14" i="1" s="1"/>
  <c r="AJ43" i="1"/>
  <c r="AJ12" i="1" s="1"/>
  <c r="AJ10" i="1" l="1"/>
  <c r="AJ11" i="1"/>
  <c r="AK9" i="1"/>
  <c r="AK15" i="1"/>
  <c r="AK8" i="1"/>
  <c r="AH9" i="1"/>
  <c r="AJ15" i="1"/>
  <c r="AH10" i="1"/>
  <c r="AI15" i="1"/>
  <c r="AJ6" i="1"/>
  <c r="AF11" i="1"/>
  <c r="AG6" i="1"/>
  <c r="AG7" i="1"/>
  <c r="AC8" i="1"/>
  <c r="AC12" i="1"/>
  <c r="AC11" i="1"/>
  <c r="AC7" i="1"/>
  <c r="AC9" i="1"/>
  <c r="AC15" i="1"/>
  <c r="AC6" i="1"/>
  <c r="AC14" i="1"/>
  <c r="AC10" i="1"/>
  <c r="AC13" i="1"/>
  <c r="Y8" i="1"/>
  <c r="Y9" i="1"/>
  <c r="Y7" i="1"/>
  <c r="Y6" i="1"/>
  <c r="Y11" i="1"/>
  <c r="Y13" i="1"/>
  <c r="Y10" i="1"/>
  <c r="Y12" i="1"/>
  <c r="Y15" i="1"/>
  <c r="Y14" i="1"/>
  <c r="AF12" i="1"/>
  <c r="AJ8" i="1"/>
  <c r="AH6" i="1"/>
  <c r="AJ14" i="1"/>
  <c r="AK14" i="1"/>
  <c r="AK11" i="1"/>
  <c r="AI9" i="1"/>
  <c r="AH14" i="1"/>
  <c r="AJ9" i="1"/>
  <c r="AH12" i="1"/>
  <c r="AH15" i="1"/>
  <c r="AJ13" i="1"/>
  <c r="AJ7" i="1"/>
  <c r="Z9" i="1"/>
  <c r="Z11" i="1"/>
  <c r="Z10" i="1"/>
  <c r="Z6" i="1"/>
  <c r="Z13" i="1"/>
  <c r="Z12" i="1"/>
  <c r="Z8" i="1"/>
  <c r="Z14" i="1"/>
  <c r="Z7" i="1"/>
  <c r="Z15" i="1"/>
  <c r="U10" i="1"/>
  <c r="U8" i="1"/>
  <c r="U13" i="1"/>
  <c r="U11" i="1"/>
  <c r="U14" i="1"/>
  <c r="U12" i="1"/>
  <c r="U6" i="1"/>
  <c r="U9" i="1"/>
  <c r="AB6" i="1"/>
  <c r="AB15" i="1"/>
  <c r="AB7" i="1"/>
  <c r="AB8" i="1"/>
  <c r="AB12" i="1"/>
  <c r="AB11" i="1"/>
  <c r="AB9" i="1"/>
  <c r="AB14" i="1"/>
  <c r="AB10" i="1"/>
  <c r="AB13" i="1"/>
  <c r="AI8" i="1"/>
  <c r="AG11" i="1"/>
  <c r="AI10" i="1"/>
  <c r="AK10" i="1"/>
  <c r="AK7" i="1"/>
  <c r="AG15" i="1"/>
  <c r="AH7" i="1"/>
  <c r="AG9" i="1"/>
  <c r="AI12" i="1"/>
  <c r="AI7" i="1"/>
  <c r="AG10" i="1"/>
  <c r="AD9" i="1"/>
  <c r="AD6" i="1"/>
  <c r="AD7" i="1"/>
  <c r="AD11" i="1"/>
  <c r="AD12" i="1"/>
  <c r="AD14" i="1"/>
  <c r="AD13" i="1"/>
  <c r="AD10" i="1"/>
  <c r="AD8" i="1"/>
  <c r="AD15" i="1"/>
  <c r="AF7" i="1"/>
  <c r="AF13" i="1"/>
  <c r="AF10" i="1"/>
  <c r="AF9" i="1"/>
  <c r="AF8" i="1"/>
  <c r="AF6" i="1"/>
  <c r="AF15" i="1"/>
  <c r="X8" i="1"/>
  <c r="X12" i="1"/>
  <c r="X15" i="1"/>
  <c r="X10" i="1"/>
  <c r="X14" i="1"/>
  <c r="X7" i="1"/>
  <c r="X9" i="1"/>
  <c r="X6" i="1"/>
  <c r="X11" i="1"/>
  <c r="X13" i="1"/>
  <c r="W9" i="1"/>
  <c r="W13" i="1"/>
  <c r="W15" i="1"/>
  <c r="W7" i="1"/>
  <c r="W11" i="1"/>
  <c r="W12" i="1"/>
  <c r="W8" i="1"/>
  <c r="W6" i="1"/>
  <c r="W10" i="1"/>
  <c r="W14" i="1"/>
  <c r="AL9" i="1"/>
  <c r="AL13" i="1"/>
  <c r="AL8" i="1"/>
  <c r="AL12" i="1"/>
  <c r="AL7" i="1"/>
  <c r="AL11" i="1"/>
  <c r="AL15" i="1"/>
  <c r="AL6" i="1"/>
  <c r="AL10" i="1"/>
  <c r="AL14" i="1"/>
  <c r="AE6" i="1"/>
  <c r="AE13" i="1"/>
  <c r="AE7" i="1"/>
  <c r="AE15" i="1"/>
  <c r="AE8" i="1"/>
  <c r="AE10" i="1"/>
  <c r="AE11" i="1"/>
  <c r="AE14" i="1"/>
  <c r="AE12" i="1"/>
  <c r="AE9" i="1"/>
  <c r="AA6" i="1"/>
  <c r="AA13" i="1"/>
  <c r="AA14" i="1"/>
  <c r="AA10" i="1"/>
  <c r="AA8" i="1"/>
  <c r="AA15" i="1"/>
  <c r="AA9" i="1"/>
  <c r="AA11" i="1"/>
  <c r="AA12" i="1"/>
  <c r="AA7" i="1"/>
  <c r="V13" i="1"/>
  <c r="V11" i="1"/>
  <c r="V6" i="1"/>
  <c r="V15" i="1"/>
  <c r="V9" i="1"/>
  <c r="V8" i="1"/>
  <c r="V14" i="1"/>
  <c r="V10" i="1"/>
  <c r="V12" i="1"/>
  <c r="V7" i="1"/>
  <c r="AI11" i="1"/>
  <c r="AG12" i="1"/>
  <c r="AI13" i="1"/>
  <c r="AK13" i="1"/>
  <c r="AK6" i="1"/>
  <c r="AG14" i="1"/>
  <c r="AI6" i="1"/>
  <c r="AG8" i="1"/>
  <c r="AH8" i="1"/>
  <c r="AH13" i="1"/>
  <c r="AM218" i="1"/>
  <c r="AM214" i="1"/>
  <c r="AM210" i="1"/>
  <c r="AM219" i="1"/>
  <c r="AM215" i="1"/>
  <c r="AM211" i="1"/>
  <c r="AM217" i="1"/>
  <c r="AM220" i="1"/>
  <c r="AM216" i="1"/>
  <c r="AM212" i="1"/>
  <c r="AM213" i="1"/>
  <c r="AM170" i="1"/>
  <c r="AM168" i="1"/>
  <c r="AM205" i="1"/>
  <c r="AM209" i="1"/>
  <c r="AM223" i="1"/>
  <c r="AM198" i="1"/>
  <c r="AM171" i="1"/>
  <c r="AM206" i="1"/>
  <c r="AM184" i="1"/>
  <c r="AM188" i="1"/>
  <c r="AM195" i="1"/>
  <c r="AM190" i="1"/>
  <c r="AM208" i="1"/>
  <c r="AM222" i="1"/>
  <c r="AM185" i="1"/>
  <c r="AM189" i="1"/>
  <c r="AM207" i="1"/>
  <c r="AM203" i="1"/>
  <c r="AM186" i="1"/>
  <c r="AM174" i="1"/>
  <c r="AM178" i="1"/>
  <c r="AM182" i="1"/>
  <c r="AM192" i="1"/>
  <c r="AM204" i="1"/>
  <c r="AM193" i="1"/>
  <c r="AM196" i="1"/>
  <c r="AM197" i="1"/>
  <c r="AM202" i="1"/>
  <c r="AM164" i="1"/>
  <c r="AM175" i="1"/>
  <c r="AM179" i="1"/>
  <c r="AM183" i="1"/>
  <c r="AM169" i="1"/>
  <c r="AM221" i="1"/>
  <c r="AM194" i="1"/>
  <c r="AM167" i="1"/>
  <c r="AM173" i="1"/>
  <c r="AM181" i="1"/>
  <c r="AM187" i="1"/>
  <c r="AM166" i="1"/>
  <c r="AM172" i="1"/>
  <c r="AM180" i="1"/>
  <c r="AM201" i="1"/>
  <c r="AM165" i="1"/>
  <c r="AM177" i="1"/>
  <c r="AM191" i="1"/>
  <c r="AM199" i="1"/>
  <c r="AM200" i="1"/>
  <c r="AM176" i="1"/>
  <c r="AN23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5" i="1"/>
  <c r="AM143" i="1"/>
  <c r="AM141" i="1"/>
  <c r="AM138" i="1"/>
  <c r="AM134" i="1"/>
  <c r="AM139" i="1"/>
  <c r="AM135" i="1"/>
  <c r="AM131" i="1"/>
  <c r="AM127" i="1"/>
  <c r="AM146" i="1"/>
  <c r="AM142" i="1"/>
  <c r="AM140" i="1"/>
  <c r="AM132" i="1"/>
  <c r="AM130" i="1"/>
  <c r="AM125" i="1"/>
  <c r="AM123" i="1"/>
  <c r="AM119" i="1"/>
  <c r="AM133" i="1"/>
  <c r="AM126" i="1"/>
  <c r="AM124" i="1"/>
  <c r="AM120" i="1"/>
  <c r="AM136" i="1"/>
  <c r="AM128" i="1"/>
  <c r="AM117" i="1"/>
  <c r="AM137" i="1"/>
  <c r="AM118" i="1"/>
  <c r="AM116" i="1"/>
  <c r="AM114" i="1"/>
  <c r="AM112" i="1"/>
  <c r="AM110" i="1"/>
  <c r="AM108" i="1"/>
  <c r="AM106" i="1"/>
  <c r="AM104" i="1"/>
  <c r="AM102" i="1"/>
  <c r="AM100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121" i="1"/>
  <c r="AM122" i="1"/>
  <c r="AM115" i="1"/>
  <c r="AM111" i="1"/>
  <c r="AM107" i="1"/>
  <c r="AM103" i="1"/>
  <c r="AM99" i="1"/>
  <c r="AM144" i="1"/>
  <c r="AM47" i="1"/>
  <c r="AM46" i="1"/>
  <c r="AM45" i="1"/>
  <c r="AM44" i="1"/>
  <c r="AM27" i="1"/>
  <c r="AM129" i="1"/>
  <c r="AM113" i="1"/>
  <c r="AM109" i="1"/>
  <c r="AM105" i="1"/>
  <c r="AM101" i="1"/>
  <c r="AM43" i="1"/>
  <c r="AM25" i="1"/>
  <c r="AM24" i="1"/>
  <c r="AM26" i="1"/>
  <c r="AM42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I16" i="1" l="1"/>
  <c r="AI17" i="1" s="1"/>
  <c r="AK16" i="1"/>
  <c r="AK17" i="1" s="1"/>
  <c r="AL16" i="1"/>
  <c r="AL17" i="1" s="1"/>
  <c r="X16" i="1"/>
  <c r="X17" i="1" s="1"/>
  <c r="U16" i="1"/>
  <c r="U17" i="1" s="1"/>
  <c r="U18" i="1" s="1"/>
  <c r="U19" i="1" s="1"/>
  <c r="AH16" i="1"/>
  <c r="AH17" i="1" s="1"/>
  <c r="AC16" i="1"/>
  <c r="AC17" i="1" s="1"/>
  <c r="AG16" i="1"/>
  <c r="AG17" i="1" s="1"/>
  <c r="AM6" i="1"/>
  <c r="AM10" i="1"/>
  <c r="AM14" i="1"/>
  <c r="AM9" i="1"/>
  <c r="AM13" i="1"/>
  <c r="AM8" i="1"/>
  <c r="AM12" i="1"/>
  <c r="AM7" i="1"/>
  <c r="AM11" i="1"/>
  <c r="AM15" i="1"/>
  <c r="AE16" i="1"/>
  <c r="AE17" i="1" s="1"/>
  <c r="AF16" i="1"/>
  <c r="AF17" i="1" s="1"/>
  <c r="AB16" i="1"/>
  <c r="AB17" i="1" s="1"/>
  <c r="Y16" i="1"/>
  <c r="Y17" i="1" s="1"/>
  <c r="W16" i="1"/>
  <c r="W17" i="1" s="1"/>
  <c r="Z16" i="1"/>
  <c r="Z17" i="1" s="1"/>
  <c r="AJ16" i="1"/>
  <c r="AJ17" i="1" s="1"/>
  <c r="V16" i="1"/>
  <c r="V17" i="1" s="1"/>
  <c r="AA16" i="1"/>
  <c r="AA17" i="1" s="1"/>
  <c r="AD16" i="1"/>
  <c r="AD17" i="1" s="1"/>
  <c r="AN170" i="1"/>
  <c r="R170" i="1" s="1"/>
  <c r="S170" i="1" s="1"/>
  <c r="AN171" i="1"/>
  <c r="R171" i="1" s="1"/>
  <c r="S171" i="1" s="1"/>
  <c r="AN167" i="1"/>
  <c r="R167" i="1" s="1"/>
  <c r="S167" i="1" s="1"/>
  <c r="AN168" i="1"/>
  <c r="R168" i="1" s="1"/>
  <c r="S168" i="1" s="1"/>
  <c r="AN169" i="1"/>
  <c r="R169" i="1" s="1"/>
  <c r="S169" i="1" s="1"/>
  <c r="AN185" i="1"/>
  <c r="R185" i="1" s="1"/>
  <c r="S185" i="1" s="1"/>
  <c r="AN183" i="1"/>
  <c r="R183" i="1" s="1"/>
  <c r="S183" i="1" s="1"/>
  <c r="AN187" i="1"/>
  <c r="R187" i="1" s="1"/>
  <c r="S187" i="1" s="1"/>
  <c r="AN213" i="1"/>
  <c r="R213" i="1" s="1"/>
  <c r="S213" i="1" s="1"/>
  <c r="AN221" i="1"/>
  <c r="R221" i="1" s="1"/>
  <c r="S221" i="1" s="1"/>
  <c r="AN177" i="1"/>
  <c r="R177" i="1" s="1"/>
  <c r="S177" i="1" s="1"/>
  <c r="AN204" i="1"/>
  <c r="R204" i="1" s="1"/>
  <c r="AN208" i="1"/>
  <c r="R208" i="1" s="1"/>
  <c r="S208" i="1" s="1"/>
  <c r="AN189" i="1"/>
  <c r="R189" i="1" s="1"/>
  <c r="S189" i="1" s="1"/>
  <c r="AN211" i="1"/>
  <c r="R211" i="1" s="1"/>
  <c r="S211" i="1" s="1"/>
  <c r="AN186" i="1"/>
  <c r="R186" i="1" s="1"/>
  <c r="S186" i="1" s="1"/>
  <c r="AN214" i="1"/>
  <c r="R214" i="1" s="1"/>
  <c r="S214" i="1" s="1"/>
  <c r="AN215" i="1"/>
  <c r="R215" i="1" s="1"/>
  <c r="S215" i="1" s="1"/>
  <c r="AN176" i="1"/>
  <c r="R176" i="1" s="1"/>
  <c r="S176" i="1" s="1"/>
  <c r="AN222" i="1"/>
  <c r="R222" i="1" s="1"/>
  <c r="S222" i="1" s="1"/>
  <c r="AN181" i="1"/>
  <c r="R181" i="1" s="1"/>
  <c r="S181" i="1" s="1"/>
  <c r="AN212" i="1"/>
  <c r="R212" i="1" s="1"/>
  <c r="S212" i="1" s="1"/>
  <c r="AN220" i="1"/>
  <c r="R220" i="1" s="1"/>
  <c r="S220" i="1" s="1"/>
  <c r="AN205" i="1"/>
  <c r="R205" i="1" s="1"/>
  <c r="S205" i="1" s="1"/>
  <c r="AN174" i="1"/>
  <c r="R174" i="1" s="1"/>
  <c r="S174" i="1" s="1"/>
  <c r="AN179" i="1"/>
  <c r="R179" i="1" s="1"/>
  <c r="S179" i="1" s="1"/>
  <c r="AN210" i="1"/>
  <c r="R210" i="1" s="1"/>
  <c r="S210" i="1" s="1"/>
  <c r="AN180" i="1"/>
  <c r="R180" i="1" s="1"/>
  <c r="S180" i="1" s="1"/>
  <c r="AN192" i="1"/>
  <c r="R192" i="1" s="1"/>
  <c r="S192" i="1" s="1"/>
  <c r="AN194" i="1"/>
  <c r="R194" i="1" s="1"/>
  <c r="S194" i="1" s="1"/>
  <c r="AN202" i="1"/>
  <c r="R202" i="1" s="1"/>
  <c r="S202" i="1" s="1"/>
  <c r="AN190" i="1"/>
  <c r="R190" i="1" s="1"/>
  <c r="S190" i="1" s="1"/>
  <c r="AN182" i="1"/>
  <c r="R182" i="1" s="1"/>
  <c r="S182" i="1" s="1"/>
  <c r="AN219" i="1"/>
  <c r="R219" i="1" s="1"/>
  <c r="S219" i="1" s="1"/>
  <c r="AN184" i="1"/>
  <c r="R184" i="1" s="1"/>
  <c r="AN217" i="1"/>
  <c r="R217" i="1" s="1"/>
  <c r="S217" i="1" s="1"/>
  <c r="AN188" i="1"/>
  <c r="R188" i="1" s="1"/>
  <c r="S188" i="1" s="1"/>
  <c r="AN207" i="1"/>
  <c r="R207" i="1" s="1"/>
  <c r="S207" i="1" s="1"/>
  <c r="AN209" i="1"/>
  <c r="R209" i="1" s="1"/>
  <c r="S209" i="1" s="1"/>
  <c r="AN198" i="1"/>
  <c r="R198" i="1" s="1"/>
  <c r="S198" i="1" s="1"/>
  <c r="AN199" i="1"/>
  <c r="R199" i="1" s="1"/>
  <c r="S199" i="1" s="1"/>
  <c r="AN203" i="1"/>
  <c r="R203" i="1" s="1"/>
  <c r="S203" i="1" s="1"/>
  <c r="AN178" i="1"/>
  <c r="R178" i="1" s="1"/>
  <c r="S178" i="1" s="1"/>
  <c r="AN218" i="1"/>
  <c r="R218" i="1" s="1"/>
  <c r="S218" i="1" s="1"/>
  <c r="AN166" i="1"/>
  <c r="R166" i="1" s="1"/>
  <c r="S166" i="1" s="1"/>
  <c r="AN206" i="1"/>
  <c r="R206" i="1" s="1"/>
  <c r="S206" i="1" s="1"/>
  <c r="AN216" i="1"/>
  <c r="R216" i="1" s="1"/>
  <c r="S216" i="1" s="1"/>
  <c r="AN191" i="1"/>
  <c r="R191" i="1" s="1"/>
  <c r="S191" i="1" s="1"/>
  <c r="AN196" i="1"/>
  <c r="R196" i="1" s="1"/>
  <c r="S196" i="1" s="1"/>
  <c r="AN197" i="1"/>
  <c r="R197" i="1" s="1"/>
  <c r="S197" i="1" s="1"/>
  <c r="AN223" i="1"/>
  <c r="R223" i="1" s="1"/>
  <c r="S223" i="1" s="1"/>
  <c r="AN172" i="1"/>
  <c r="R172" i="1" s="1"/>
  <c r="S172" i="1" s="1"/>
  <c r="AN195" i="1"/>
  <c r="R195" i="1" s="1"/>
  <c r="S195" i="1" s="1"/>
  <c r="AN201" i="1"/>
  <c r="R201" i="1" s="1"/>
  <c r="S201" i="1" s="1"/>
  <c r="AN164" i="1"/>
  <c r="R164" i="1" s="1"/>
  <c r="AN165" i="1"/>
  <c r="R165" i="1" s="1"/>
  <c r="S165" i="1" s="1"/>
  <c r="AN175" i="1"/>
  <c r="R175" i="1" s="1"/>
  <c r="S175" i="1" s="1"/>
  <c r="AN193" i="1"/>
  <c r="R193" i="1" s="1"/>
  <c r="S193" i="1" s="1"/>
  <c r="AN200" i="1"/>
  <c r="R200" i="1" s="1"/>
  <c r="S200" i="1" s="1"/>
  <c r="AN173" i="1"/>
  <c r="R173" i="1" s="1"/>
  <c r="S173" i="1" s="1"/>
  <c r="AN163" i="1"/>
  <c r="R163" i="1" s="1"/>
  <c r="S163" i="1" s="1"/>
  <c r="AN162" i="1"/>
  <c r="R162" i="1" s="1"/>
  <c r="S162" i="1" s="1"/>
  <c r="AN161" i="1"/>
  <c r="R161" i="1" s="1"/>
  <c r="S161" i="1" s="1"/>
  <c r="AN160" i="1"/>
  <c r="R160" i="1" s="1"/>
  <c r="S160" i="1" s="1"/>
  <c r="AN159" i="1"/>
  <c r="R159" i="1" s="1"/>
  <c r="S159" i="1" s="1"/>
  <c r="AN158" i="1"/>
  <c r="R158" i="1" s="1"/>
  <c r="S158" i="1" s="1"/>
  <c r="AN157" i="1"/>
  <c r="R157" i="1" s="1"/>
  <c r="S157" i="1" s="1"/>
  <c r="AN156" i="1"/>
  <c r="R156" i="1" s="1"/>
  <c r="S156" i="1" s="1"/>
  <c r="AN155" i="1"/>
  <c r="R155" i="1" s="1"/>
  <c r="S155" i="1" s="1"/>
  <c r="AN154" i="1"/>
  <c r="R154" i="1" s="1"/>
  <c r="S154" i="1" s="1"/>
  <c r="AN153" i="1"/>
  <c r="R153" i="1" s="1"/>
  <c r="S153" i="1" s="1"/>
  <c r="AN152" i="1"/>
  <c r="R152" i="1" s="1"/>
  <c r="S152" i="1" s="1"/>
  <c r="AN151" i="1"/>
  <c r="R151" i="1" s="1"/>
  <c r="S151" i="1" s="1"/>
  <c r="AN150" i="1"/>
  <c r="R150" i="1" s="1"/>
  <c r="S150" i="1" s="1"/>
  <c r="AN149" i="1"/>
  <c r="R149" i="1" s="1"/>
  <c r="S149" i="1" s="1"/>
  <c r="AN148" i="1"/>
  <c r="R148" i="1" s="1"/>
  <c r="S148" i="1" s="1"/>
  <c r="AN147" i="1"/>
  <c r="R147" i="1" s="1"/>
  <c r="S147" i="1" s="1"/>
  <c r="AN146" i="1"/>
  <c r="R146" i="1" s="1"/>
  <c r="S146" i="1" s="1"/>
  <c r="AN145" i="1"/>
  <c r="R145" i="1" s="1"/>
  <c r="S145" i="1" s="1"/>
  <c r="AN144" i="1"/>
  <c r="R144" i="1" s="1"/>
  <c r="AN143" i="1"/>
  <c r="R143" i="1" s="1"/>
  <c r="S143" i="1" s="1"/>
  <c r="AN142" i="1"/>
  <c r="R142" i="1" s="1"/>
  <c r="S142" i="1" s="1"/>
  <c r="AN141" i="1"/>
  <c r="R141" i="1" s="1"/>
  <c r="S141" i="1" s="1"/>
  <c r="AN139" i="1"/>
  <c r="R139" i="1" s="1"/>
  <c r="S139" i="1" s="1"/>
  <c r="AN135" i="1"/>
  <c r="R135" i="1" s="1"/>
  <c r="S135" i="1" s="1"/>
  <c r="AN140" i="1"/>
  <c r="R140" i="1" s="1"/>
  <c r="S140" i="1" s="1"/>
  <c r="AN136" i="1"/>
  <c r="R136" i="1" s="1"/>
  <c r="S136" i="1" s="1"/>
  <c r="AN132" i="1"/>
  <c r="R132" i="1" s="1"/>
  <c r="S132" i="1" s="1"/>
  <c r="AN128" i="1"/>
  <c r="R128" i="1" s="1"/>
  <c r="S128" i="1" s="1"/>
  <c r="AN133" i="1"/>
  <c r="R133" i="1" s="1"/>
  <c r="S133" i="1" s="1"/>
  <c r="AN131" i="1"/>
  <c r="R131" i="1" s="1"/>
  <c r="S131" i="1" s="1"/>
  <c r="AN126" i="1"/>
  <c r="R126" i="1" s="1"/>
  <c r="S126" i="1" s="1"/>
  <c r="AN124" i="1"/>
  <c r="R124" i="1" s="1"/>
  <c r="AN120" i="1"/>
  <c r="R120" i="1" s="1"/>
  <c r="S120" i="1" s="1"/>
  <c r="AN134" i="1"/>
  <c r="R134" i="1" s="1"/>
  <c r="S134" i="1" s="1"/>
  <c r="AN127" i="1"/>
  <c r="R127" i="1" s="1"/>
  <c r="S127" i="1" s="1"/>
  <c r="AN121" i="1"/>
  <c r="R121" i="1" s="1"/>
  <c r="S121" i="1" s="1"/>
  <c r="AN117" i="1"/>
  <c r="R117" i="1" s="1"/>
  <c r="S117" i="1" s="1"/>
  <c r="AN137" i="1"/>
  <c r="R137" i="1" s="1"/>
  <c r="S137" i="1" s="1"/>
  <c r="AN118" i="1"/>
  <c r="R118" i="1" s="1"/>
  <c r="S118" i="1" s="1"/>
  <c r="AN116" i="1"/>
  <c r="R116" i="1" s="1"/>
  <c r="S116" i="1" s="1"/>
  <c r="AN114" i="1"/>
  <c r="R114" i="1" s="1"/>
  <c r="S114" i="1" s="1"/>
  <c r="AN112" i="1"/>
  <c r="R112" i="1" s="1"/>
  <c r="S112" i="1" s="1"/>
  <c r="AN110" i="1"/>
  <c r="R110" i="1" s="1"/>
  <c r="S110" i="1" s="1"/>
  <c r="AN108" i="1"/>
  <c r="R108" i="1" s="1"/>
  <c r="S108" i="1" s="1"/>
  <c r="AN106" i="1"/>
  <c r="R106" i="1" s="1"/>
  <c r="S106" i="1" s="1"/>
  <c r="AN104" i="1"/>
  <c r="R104" i="1" s="1"/>
  <c r="AN102" i="1"/>
  <c r="R102" i="1" s="1"/>
  <c r="S102" i="1" s="1"/>
  <c r="AN100" i="1"/>
  <c r="R100" i="1" s="1"/>
  <c r="S100" i="1" s="1"/>
  <c r="AN98" i="1"/>
  <c r="R98" i="1" s="1"/>
  <c r="S98" i="1" s="1"/>
  <c r="AN97" i="1"/>
  <c r="R97" i="1" s="1"/>
  <c r="S97" i="1" s="1"/>
  <c r="AN96" i="1"/>
  <c r="R96" i="1" s="1"/>
  <c r="S96" i="1" s="1"/>
  <c r="AN95" i="1"/>
  <c r="R95" i="1" s="1"/>
  <c r="S95" i="1" s="1"/>
  <c r="AN94" i="1"/>
  <c r="R94" i="1" s="1"/>
  <c r="S94" i="1" s="1"/>
  <c r="AN93" i="1"/>
  <c r="R93" i="1" s="1"/>
  <c r="S93" i="1" s="1"/>
  <c r="AN92" i="1"/>
  <c r="R92" i="1" s="1"/>
  <c r="S92" i="1" s="1"/>
  <c r="AN91" i="1"/>
  <c r="R91" i="1" s="1"/>
  <c r="S91" i="1" s="1"/>
  <c r="AN90" i="1"/>
  <c r="R90" i="1" s="1"/>
  <c r="S90" i="1" s="1"/>
  <c r="AN89" i="1"/>
  <c r="R89" i="1" s="1"/>
  <c r="S89" i="1" s="1"/>
  <c r="AN88" i="1"/>
  <c r="R88" i="1" s="1"/>
  <c r="S88" i="1" s="1"/>
  <c r="AN87" i="1"/>
  <c r="R87" i="1" s="1"/>
  <c r="S87" i="1" s="1"/>
  <c r="AN86" i="1"/>
  <c r="R86" i="1" s="1"/>
  <c r="S86" i="1" s="1"/>
  <c r="AN85" i="1"/>
  <c r="R85" i="1" s="1"/>
  <c r="S85" i="1" s="1"/>
  <c r="AN84" i="1"/>
  <c r="R84" i="1" s="1"/>
  <c r="AN83" i="1"/>
  <c r="R83" i="1" s="1"/>
  <c r="S83" i="1" s="1"/>
  <c r="AN82" i="1"/>
  <c r="R82" i="1" s="1"/>
  <c r="S82" i="1" s="1"/>
  <c r="AN81" i="1"/>
  <c r="R81" i="1" s="1"/>
  <c r="S81" i="1" s="1"/>
  <c r="AN80" i="1"/>
  <c r="R80" i="1" s="1"/>
  <c r="S80" i="1" s="1"/>
  <c r="AN79" i="1"/>
  <c r="R79" i="1" s="1"/>
  <c r="S79" i="1" s="1"/>
  <c r="AN78" i="1"/>
  <c r="R78" i="1" s="1"/>
  <c r="S78" i="1" s="1"/>
  <c r="AN77" i="1"/>
  <c r="R77" i="1" s="1"/>
  <c r="S77" i="1" s="1"/>
  <c r="AN76" i="1"/>
  <c r="R76" i="1" s="1"/>
  <c r="S76" i="1" s="1"/>
  <c r="AN75" i="1"/>
  <c r="R75" i="1" s="1"/>
  <c r="S75" i="1" s="1"/>
  <c r="AN74" i="1"/>
  <c r="R74" i="1" s="1"/>
  <c r="S74" i="1" s="1"/>
  <c r="AN73" i="1"/>
  <c r="R73" i="1" s="1"/>
  <c r="S73" i="1" s="1"/>
  <c r="AN72" i="1"/>
  <c r="R72" i="1" s="1"/>
  <c r="S72" i="1" s="1"/>
  <c r="AN71" i="1"/>
  <c r="R71" i="1" s="1"/>
  <c r="S71" i="1" s="1"/>
  <c r="AN138" i="1"/>
  <c r="R138" i="1" s="1"/>
  <c r="S138" i="1" s="1"/>
  <c r="AN130" i="1"/>
  <c r="R130" i="1" s="1"/>
  <c r="S130" i="1" s="1"/>
  <c r="AN125" i="1"/>
  <c r="R125" i="1" s="1"/>
  <c r="S125" i="1" s="1"/>
  <c r="AN119" i="1"/>
  <c r="R119" i="1" s="1"/>
  <c r="S119" i="1" s="1"/>
  <c r="AN122" i="1"/>
  <c r="R122" i="1" s="1"/>
  <c r="S122" i="1" s="1"/>
  <c r="AN115" i="1"/>
  <c r="R115" i="1" s="1"/>
  <c r="S115" i="1" s="1"/>
  <c r="AN111" i="1"/>
  <c r="R111" i="1" s="1"/>
  <c r="S111" i="1" s="1"/>
  <c r="AN107" i="1"/>
  <c r="R107" i="1" s="1"/>
  <c r="S107" i="1" s="1"/>
  <c r="AN103" i="1"/>
  <c r="R103" i="1" s="1"/>
  <c r="S103" i="1" s="1"/>
  <c r="AN99" i="1"/>
  <c r="R99" i="1" s="1"/>
  <c r="S99" i="1" s="1"/>
  <c r="AN70" i="1"/>
  <c r="R70" i="1" s="1"/>
  <c r="S70" i="1" s="1"/>
  <c r="AN66" i="1"/>
  <c r="R66" i="1" s="1"/>
  <c r="S66" i="1" s="1"/>
  <c r="AN62" i="1"/>
  <c r="R62" i="1" s="1"/>
  <c r="S62" i="1" s="1"/>
  <c r="AN58" i="1"/>
  <c r="R58" i="1" s="1"/>
  <c r="S58" i="1" s="1"/>
  <c r="AN54" i="1"/>
  <c r="R54" i="1" s="1"/>
  <c r="S54" i="1" s="1"/>
  <c r="AN50" i="1"/>
  <c r="R50" i="1" s="1"/>
  <c r="S50" i="1" s="1"/>
  <c r="AN123" i="1"/>
  <c r="R123" i="1" s="1"/>
  <c r="S123" i="1" s="1"/>
  <c r="AN67" i="1"/>
  <c r="R67" i="1" s="1"/>
  <c r="S67" i="1" s="1"/>
  <c r="AN63" i="1"/>
  <c r="R63" i="1" s="1"/>
  <c r="S63" i="1" s="1"/>
  <c r="AN59" i="1"/>
  <c r="R59" i="1" s="1"/>
  <c r="S59" i="1" s="1"/>
  <c r="AN55" i="1"/>
  <c r="R55" i="1" s="1"/>
  <c r="S55" i="1" s="1"/>
  <c r="AN51" i="1"/>
  <c r="R51" i="1" s="1"/>
  <c r="S51" i="1" s="1"/>
  <c r="AN47" i="1"/>
  <c r="R47" i="1" s="1"/>
  <c r="S47" i="1" s="1"/>
  <c r="AN46" i="1"/>
  <c r="R46" i="1" s="1"/>
  <c r="S46" i="1" s="1"/>
  <c r="AN45" i="1"/>
  <c r="R45" i="1" s="1"/>
  <c r="S45" i="1" s="1"/>
  <c r="AN44" i="1"/>
  <c r="R44" i="1" s="1"/>
  <c r="AN24" i="1"/>
  <c r="AN129" i="1"/>
  <c r="R129" i="1" s="1"/>
  <c r="S129" i="1" s="1"/>
  <c r="AN113" i="1"/>
  <c r="R113" i="1" s="1"/>
  <c r="S113" i="1" s="1"/>
  <c r="AN109" i="1"/>
  <c r="R109" i="1" s="1"/>
  <c r="S109" i="1" s="1"/>
  <c r="AN105" i="1"/>
  <c r="R105" i="1" s="1"/>
  <c r="S105" i="1" s="1"/>
  <c r="AN101" i="1"/>
  <c r="R101" i="1" s="1"/>
  <c r="S101" i="1" s="1"/>
  <c r="AN68" i="1"/>
  <c r="R68" i="1" s="1"/>
  <c r="S68" i="1" s="1"/>
  <c r="AN64" i="1"/>
  <c r="R64" i="1" s="1"/>
  <c r="AN60" i="1"/>
  <c r="R60" i="1" s="1"/>
  <c r="S60" i="1" s="1"/>
  <c r="AN56" i="1"/>
  <c r="R56" i="1" s="1"/>
  <c r="S56" i="1" s="1"/>
  <c r="AN52" i="1"/>
  <c r="R52" i="1" s="1"/>
  <c r="S52" i="1" s="1"/>
  <c r="AN48" i="1"/>
  <c r="R48" i="1" s="1"/>
  <c r="S48" i="1" s="1"/>
  <c r="AN69" i="1"/>
  <c r="R69" i="1" s="1"/>
  <c r="S69" i="1" s="1"/>
  <c r="AN65" i="1"/>
  <c r="R65" i="1" s="1"/>
  <c r="S65" i="1" s="1"/>
  <c r="AN61" i="1"/>
  <c r="R61" i="1" s="1"/>
  <c r="S61" i="1" s="1"/>
  <c r="AN57" i="1"/>
  <c r="R57" i="1" s="1"/>
  <c r="S57" i="1" s="1"/>
  <c r="AN53" i="1"/>
  <c r="R53" i="1" s="1"/>
  <c r="S53" i="1" s="1"/>
  <c r="AN42" i="1"/>
  <c r="R42" i="1" s="1"/>
  <c r="S42" i="1" s="1"/>
  <c r="AN27" i="1"/>
  <c r="R27" i="1" s="1"/>
  <c r="S27" i="1" s="1"/>
  <c r="AN43" i="1"/>
  <c r="R43" i="1" s="1"/>
  <c r="S43" i="1" s="1"/>
  <c r="AN49" i="1"/>
  <c r="R49" i="1" s="1"/>
  <c r="S49" i="1" s="1"/>
  <c r="AN26" i="1"/>
  <c r="R26" i="1" s="1"/>
  <c r="S26" i="1" s="1"/>
  <c r="AN25" i="1"/>
  <c r="R25" i="1" s="1"/>
  <c r="S25" i="1" s="1"/>
  <c r="AN28" i="1"/>
  <c r="R28" i="1" s="1"/>
  <c r="S28" i="1" s="1"/>
  <c r="AN29" i="1"/>
  <c r="R29" i="1" s="1"/>
  <c r="S29" i="1" s="1"/>
  <c r="AN30" i="1"/>
  <c r="R30" i="1" s="1"/>
  <c r="S30" i="1" s="1"/>
  <c r="AN31" i="1"/>
  <c r="R31" i="1" s="1"/>
  <c r="S31" i="1" s="1"/>
  <c r="AN32" i="1"/>
  <c r="R32" i="1" s="1"/>
  <c r="S32" i="1" s="1"/>
  <c r="AN33" i="1"/>
  <c r="R33" i="1" s="1"/>
  <c r="S33" i="1" s="1"/>
  <c r="AN34" i="1"/>
  <c r="R34" i="1" s="1"/>
  <c r="S34" i="1" s="1"/>
  <c r="AN35" i="1"/>
  <c r="R35" i="1" s="1"/>
  <c r="S35" i="1" s="1"/>
  <c r="AN36" i="1"/>
  <c r="R36" i="1" s="1"/>
  <c r="S36" i="1" s="1"/>
  <c r="AN37" i="1"/>
  <c r="R37" i="1" s="1"/>
  <c r="S37" i="1" s="1"/>
  <c r="AN38" i="1"/>
  <c r="R38" i="1" s="1"/>
  <c r="S38" i="1" s="1"/>
  <c r="AN39" i="1"/>
  <c r="R39" i="1" s="1"/>
  <c r="S39" i="1" s="1"/>
  <c r="AN40" i="1"/>
  <c r="R40" i="1" s="1"/>
  <c r="S40" i="1" s="1"/>
  <c r="AN41" i="1"/>
  <c r="R41" i="1" s="1"/>
  <c r="S41" i="1" s="1"/>
  <c r="Q7" i="1" l="1"/>
  <c r="S44" i="1"/>
  <c r="O7" i="1" s="1"/>
  <c r="Q10" i="1"/>
  <c r="S104" i="1"/>
  <c r="O10" i="1" s="1"/>
  <c r="Q13" i="1"/>
  <c r="S164" i="1"/>
  <c r="O13" i="1" s="1"/>
  <c r="Q14" i="1"/>
  <c r="S184" i="1"/>
  <c r="O14" i="1" s="1"/>
  <c r="Q8" i="1"/>
  <c r="S64" i="1"/>
  <c r="O8" i="1" s="1"/>
  <c r="S84" i="1"/>
  <c r="O9" i="1" s="1"/>
  <c r="Q9" i="1"/>
  <c r="Q12" i="1"/>
  <c r="S144" i="1"/>
  <c r="O12" i="1" s="1"/>
  <c r="Q15" i="1"/>
  <c r="S204" i="1"/>
  <c r="O15" i="1" s="1"/>
  <c r="Q11" i="1"/>
  <c r="S124" i="1"/>
  <c r="O11" i="1" s="1"/>
  <c r="V18" i="1"/>
  <c r="AM16" i="1"/>
  <c r="AM17" i="1" s="1"/>
  <c r="AN7" i="1"/>
  <c r="AN11" i="1"/>
  <c r="AN15" i="1"/>
  <c r="AN6" i="1"/>
  <c r="AN10" i="1"/>
  <c r="AN14" i="1"/>
  <c r="AN9" i="1"/>
  <c r="AN13" i="1"/>
  <c r="AN8" i="1"/>
  <c r="AN12" i="1"/>
  <c r="W18" i="1" l="1"/>
  <c r="V19" i="1"/>
  <c r="S24" i="1"/>
  <c r="B40" i="1"/>
  <c r="Q6" i="1"/>
  <c r="AN16" i="1"/>
  <c r="AN17" i="1" s="1"/>
  <c r="X18" i="1" l="1"/>
  <c r="W19" i="1"/>
  <c r="B41" i="1"/>
  <c r="B43" i="1" s="1"/>
  <c r="O6" i="1"/>
  <c r="O16" i="1" s="1"/>
  <c r="Q16" i="1"/>
  <c r="Y18" i="1" l="1"/>
  <c r="X19" i="1"/>
  <c r="D34" i="1"/>
  <c r="D36" i="1"/>
  <c r="D35" i="1"/>
  <c r="D33" i="1"/>
  <c r="D37" i="1"/>
  <c r="Z18" i="1" l="1"/>
  <c r="Y19" i="1"/>
  <c r="AA18" i="1" l="1"/>
  <c r="Z19" i="1"/>
  <c r="AB18" i="1" l="1"/>
  <c r="AA19" i="1"/>
  <c r="AC18" i="1" l="1"/>
  <c r="AB19" i="1"/>
  <c r="AD18" i="1" l="1"/>
  <c r="AC19" i="1"/>
  <c r="AE18" i="1" l="1"/>
  <c r="AD19" i="1"/>
  <c r="AF18" i="1" l="1"/>
  <c r="AE19" i="1"/>
  <c r="AG18" i="1" l="1"/>
  <c r="AF19" i="1"/>
  <c r="AH18" i="1" l="1"/>
  <c r="AG19" i="1"/>
  <c r="AI18" i="1" l="1"/>
  <c r="AH19" i="1"/>
  <c r="AJ18" i="1" l="1"/>
  <c r="AI19" i="1"/>
  <c r="AK18" i="1" l="1"/>
  <c r="AJ19" i="1"/>
  <c r="AL18" i="1" l="1"/>
  <c r="AK19" i="1"/>
  <c r="AL19" i="1" l="1"/>
  <c r="AM18" i="1"/>
  <c r="AM19" i="1" l="1"/>
  <c r="AN18" i="1"/>
  <c r="AN19" i="1" l="1"/>
  <c r="G32" i="1" l="1"/>
  <c r="F32" i="1"/>
</calcChain>
</file>

<file path=xl/sharedStrings.xml><?xml version="1.0" encoding="utf-8"?>
<sst xmlns="http://schemas.openxmlformats.org/spreadsheetml/2006/main" count="940" uniqueCount="95">
  <si>
    <t>Term</t>
  </si>
  <si>
    <t>T=0Y</t>
  </si>
  <si>
    <t>What</t>
  </si>
  <si>
    <t>Liabilities</t>
  </si>
  <si>
    <t>Expected payments</t>
  </si>
  <si>
    <t>Size</t>
  </si>
  <si>
    <t>Market</t>
  </si>
  <si>
    <t>Risk Free Rate</t>
  </si>
  <si>
    <t>Risk free Disc.Factor</t>
  </si>
  <si>
    <t>Survival per Y</t>
  </si>
  <si>
    <t>NPV</t>
  </si>
  <si>
    <t>Proxy modelling</t>
  </si>
  <si>
    <t>Universe</t>
  </si>
  <si>
    <t>Bonds</t>
  </si>
  <si>
    <t>Cpn</t>
  </si>
  <si>
    <t>Sovereign</t>
  </si>
  <si>
    <t>Rating</t>
  </si>
  <si>
    <t>AAA</t>
  </si>
  <si>
    <t>Corporate</t>
  </si>
  <si>
    <t>Corp : AAA</t>
  </si>
  <si>
    <t>Corp : AA</t>
  </si>
  <si>
    <t>Corp : A</t>
  </si>
  <si>
    <t>Corp : BBB</t>
  </si>
  <si>
    <t>Corp : BB</t>
  </si>
  <si>
    <t>Corp : B</t>
  </si>
  <si>
    <t>Risk Free</t>
  </si>
  <si>
    <t>AA</t>
  </si>
  <si>
    <t>A</t>
  </si>
  <si>
    <t>BBB</t>
  </si>
  <si>
    <t>BB</t>
  </si>
  <si>
    <t>B</t>
  </si>
  <si>
    <t>VARIABLE</t>
  </si>
  <si>
    <t>Capital</t>
  </si>
  <si>
    <t>Illiquid : A</t>
  </si>
  <si>
    <t>Illiquid : AA</t>
  </si>
  <si>
    <t>Illiquid : BBB</t>
  </si>
  <si>
    <t>Spread assumptions per year</t>
  </si>
  <si>
    <t>Capital per tenor</t>
  </si>
  <si>
    <t>Illiquid</t>
  </si>
  <si>
    <t>Portfolio</t>
  </si>
  <si>
    <t>Total</t>
  </si>
  <si>
    <t>Mismatch</t>
  </si>
  <si>
    <t>Cashflow shortfall</t>
  </si>
  <si>
    <t>For optimisation</t>
  </si>
  <si>
    <t>Funding (gap)/surplus</t>
  </si>
  <si>
    <t>Max</t>
  </si>
  <si>
    <t>Min</t>
  </si>
  <si>
    <t>LowerB</t>
  </si>
  <si>
    <t>UpperB</t>
  </si>
  <si>
    <t>Value</t>
  </si>
  <si>
    <t>Rating: BBB</t>
  </si>
  <si>
    <t>Rating: below BBB</t>
  </si>
  <si>
    <t>Liabilities NPV</t>
  </si>
  <si>
    <t>Asset NPV</t>
  </si>
  <si>
    <t>Capital loading</t>
  </si>
  <si>
    <t>To maximize</t>
  </si>
  <si>
    <t>Yield</t>
  </si>
  <si>
    <t>MV per 1mn</t>
  </si>
  <si>
    <t>MV final</t>
  </si>
  <si>
    <t>Capital final</t>
  </si>
  <si>
    <t>As % of NPV</t>
  </si>
  <si>
    <t xml:space="preserve">Python </t>
  </si>
  <si>
    <t>Results</t>
  </si>
  <si>
    <t>legend</t>
  </si>
  <si>
    <t>FG = Funding Gap only</t>
  </si>
  <si>
    <t>numbers show linprog</t>
  </si>
  <si>
    <t>call options</t>
  </si>
  <si>
    <t>Function</t>
  </si>
  <si>
    <t>Success</t>
  </si>
  <si>
    <t>status</t>
  </si>
  <si>
    <t>X</t>
  </si>
  <si>
    <t>Zach</t>
  </si>
  <si>
    <t xml:space="preserve">Excel </t>
  </si>
  <si>
    <t>All 4</t>
  </si>
  <si>
    <t>All, 6, no opt</t>
  </si>
  <si>
    <t>MV</t>
  </si>
  <si>
    <t>cost vector</t>
  </si>
  <si>
    <t>%</t>
  </si>
  <si>
    <t xml:space="preserve">Zach </t>
  </si>
  <si>
    <t>linprog_v2</t>
  </si>
  <si>
    <t>min asset NPV</t>
  </si>
  <si>
    <t>capital in cost_v, fun incl capital</t>
  </si>
  <si>
    <t>PuLP LpProblem Solver</t>
  </si>
  <si>
    <t>Optimal</t>
  </si>
  <si>
    <t>obj = 103518361</t>
  </si>
  <si>
    <t>PULP</t>
  </si>
  <si>
    <t>zach v3</t>
  </si>
  <si>
    <t>diff constr</t>
  </si>
  <si>
    <t>Correl</t>
  </si>
  <si>
    <t>PC1</t>
  </si>
  <si>
    <t>PC2</t>
  </si>
  <si>
    <t>CVXPY no vol constr</t>
  </si>
  <si>
    <t>CVXPY + vol_constr in obj</t>
  </si>
  <si>
    <t>v11</t>
  </si>
  <si>
    <t>v12 vol=5%, fg=1.5%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</si>
</sst>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10" fontId="0" fillId="8" borderId="0" xfId="0" applyNumberFormat="1" applyFill="1" applyAlignment="1">
      <alignment horizontal="center"/>
    </xf>
    <xf numFmtId="10" fontId="0" fillId="8" borderId="2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10" fontId="0" fillId="9" borderId="3" xfId="1" applyNumberFormat="1" applyFon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0" fontId="0" fillId="7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0" fontId="0" fillId="12" borderId="4" xfId="0" applyNumberForma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0" fontId="0" fillId="12" borderId="0" xfId="0" applyFill="1"/>
    <xf numFmtId="2" fontId="0" fillId="0" borderId="0" xfId="0" applyNumberFormat="1"/>
    <xf numFmtId="49" fontId="0" fillId="8" borderId="0" xfId="0" applyNumberFormat="1" applyFill="1" applyAlignment="1">
      <alignment horizontal="center" vertical="distributed"/>
    </xf>
    <xf numFmtId="0" fontId="0" fillId="8" borderId="0" xfId="0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0" fontId="5" fillId="15" borderId="1" xfId="1" applyNumberFormat="1" applyFont="1" applyFill="1" applyBorder="1" applyAlignment="1">
      <alignment horizontal="center"/>
    </xf>
    <xf numFmtId="166" fontId="5" fillId="16" borderId="0" xfId="0" applyNumberFormat="1" applyFont="1" applyFill="1" applyBorder="1" applyAlignment="1">
      <alignment horizontal="center"/>
    </xf>
    <xf numFmtId="166" fontId="5" fillId="16" borderId="2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Funding</a:t>
            </a:r>
            <a:r>
              <a:rPr lang="en-GB" baseline="0"/>
              <a:t> Gap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Example!$U$18:$AN$18</c:f>
              <c:numCache>
                <c:formatCode>#,##0_ ;[Red]\-#,##0\ </c:formatCode>
                <c:ptCount val="20"/>
                <c:pt idx="0">
                  <c:v>17165200</c:v>
                </c:pt>
                <c:pt idx="1">
                  <c:v>15228026</c:v>
                </c:pt>
                <c:pt idx="2">
                  <c:v>-13480633.870000001</c:v>
                </c:pt>
                <c:pt idx="3">
                  <c:v>-11904237.039349996</c:v>
                </c:pt>
                <c:pt idx="4">
                  <c:v>-10486558.224546744</c:v>
                </c:pt>
                <c:pt idx="5">
                  <c:v>-9212891.0156694762</c:v>
                </c:pt>
                <c:pt idx="6">
                  <c:v>-8064045.4707478248</c:v>
                </c:pt>
                <c:pt idx="7">
                  <c:v>-7031886.6981015624</c:v>
                </c:pt>
                <c:pt idx="8">
                  <c:v>-6094095.0315920683</c:v>
                </c:pt>
                <c:pt idx="9">
                  <c:v>-5248809.5167500256</c:v>
                </c:pt>
                <c:pt idx="10">
                  <c:v>-4488313.1733337725</c:v>
                </c:pt>
                <c:pt idx="11">
                  <c:v>-3802708.3873004401</c:v>
                </c:pt>
                <c:pt idx="12">
                  <c:v>-3183180.2125269407</c:v>
                </c:pt>
                <c:pt idx="13">
                  <c:v>-2624888.5685505732</c:v>
                </c:pt>
                <c:pt idx="14">
                  <c:v>-2119526.2208582261</c:v>
                </c:pt>
                <c:pt idx="15">
                  <c:v>-1667725.7404809287</c:v>
                </c:pt>
                <c:pt idx="16">
                  <c:v>-1261046.068849904</c:v>
                </c:pt>
                <c:pt idx="17">
                  <c:v>-894014.82889406732</c:v>
                </c:pt>
                <c:pt idx="18">
                  <c:v>-555802.07976846071</c:v>
                </c:pt>
                <c:pt idx="19">
                  <c:v>-251846.5492242336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E-4F00-BB69-E62F091C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77952"/>
        <c:axId val="138841504"/>
      </c:barChart>
      <c:catAx>
        <c:axId val="3360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1504"/>
        <c:crosses val="autoZero"/>
        <c:auto val="1"/>
        <c:lblAlgn val="ctr"/>
        <c:lblOffset val="100"/>
        <c:noMultiLvlLbl val="0"/>
      </c:catAx>
      <c:valAx>
        <c:axId val="138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Cashflow mismatch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Example!$I$4</c:f>
              <c:strCache>
                <c:ptCount val="1"/>
                <c:pt idx="0">
                  <c:v>Expected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Example!$U$4:$AN$4</c:f>
              <c:numCache>
                <c:formatCode>#,##0</c:formatCode>
                <c:ptCount val="20"/>
                <c:pt idx="0">
                  <c:v>90000000</c:v>
                </c:pt>
                <c:pt idx="1">
                  <c:v>81000000</c:v>
                </c:pt>
                <c:pt idx="2">
                  <c:v>72900000</c:v>
                </c:pt>
                <c:pt idx="3">
                  <c:v>65610000</c:v>
                </c:pt>
                <c:pt idx="4">
                  <c:v>59049000</c:v>
                </c:pt>
                <c:pt idx="5">
                  <c:v>53144100</c:v>
                </c:pt>
                <c:pt idx="6">
                  <c:v>47829690</c:v>
                </c:pt>
                <c:pt idx="7">
                  <c:v>43046721</c:v>
                </c:pt>
                <c:pt idx="8">
                  <c:v>38742048.899999999</c:v>
                </c:pt>
                <c:pt idx="9">
                  <c:v>34867844.009999998</c:v>
                </c:pt>
                <c:pt idx="10">
                  <c:v>31381059.608999997</c:v>
                </c:pt>
                <c:pt idx="11">
                  <c:v>28242953.6481</c:v>
                </c:pt>
                <c:pt idx="12">
                  <c:v>25418658.283289999</c:v>
                </c:pt>
                <c:pt idx="13">
                  <c:v>22876792.454960998</c:v>
                </c:pt>
                <c:pt idx="14">
                  <c:v>20589113.2094649</c:v>
                </c:pt>
                <c:pt idx="15">
                  <c:v>18530201.888518412</c:v>
                </c:pt>
                <c:pt idx="16">
                  <c:v>16677181.699666571</c:v>
                </c:pt>
                <c:pt idx="17">
                  <c:v>15009463.529699914</c:v>
                </c:pt>
                <c:pt idx="18">
                  <c:v>13508517.176729923</c:v>
                </c:pt>
                <c:pt idx="19">
                  <c:v>12157665.459056931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4-451D-AD2D-9699815D5C8F}"/>
            </c:ext>
          </c:extLst>
        </c:ser>
        <c:ser>
          <c:idx val="1"/>
          <c:order val="1"/>
          <c:tx>
            <c:strRef>
              <c:f>Example!$H$6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Example!$U$16:$AN$16</c:f>
              <c:numCache>
                <c:formatCode>#,##0</c:formatCode>
                <c:ptCount val="20"/>
                <c:pt idx="0">
                  <c:v>107165200</c:v>
                </c:pt>
                <c:pt idx="1">
                  <c:v>78977000</c:v>
                </c:pt>
                <c:pt idx="2">
                  <c:v>44115200</c:v>
                </c:pt>
                <c:pt idx="3">
                  <c:v>67253800</c:v>
                </c:pt>
                <c:pt idx="4">
                  <c:v>60526200</c:v>
                </c:pt>
                <c:pt idx="5">
                  <c:v>54470200</c:v>
                </c:pt>
                <c:pt idx="6">
                  <c:v>49024600</c:v>
                </c:pt>
                <c:pt idx="7">
                  <c:v>44119200</c:v>
                </c:pt>
                <c:pt idx="8">
                  <c:v>39715000</c:v>
                </c:pt>
                <c:pt idx="9">
                  <c:v>35743600</c:v>
                </c:pt>
                <c:pt idx="10">
                  <c:v>32167800</c:v>
                </c:pt>
                <c:pt idx="11">
                  <c:v>28951000</c:v>
                </c:pt>
                <c:pt idx="12">
                  <c:v>26057200</c:v>
                </c:pt>
                <c:pt idx="13">
                  <c:v>23451000</c:v>
                </c:pt>
                <c:pt idx="14">
                  <c:v>21107600</c:v>
                </c:pt>
                <c:pt idx="15">
                  <c:v>18992600</c:v>
                </c:pt>
                <c:pt idx="16">
                  <c:v>17092200</c:v>
                </c:pt>
                <c:pt idx="17">
                  <c:v>15382800</c:v>
                </c:pt>
                <c:pt idx="18">
                  <c:v>13851200</c:v>
                </c:pt>
                <c:pt idx="19">
                  <c:v>12464400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4-451D-AD2D-9699815D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4720"/>
        <c:axId val="152185552"/>
      </c:barChart>
      <c:catAx>
        <c:axId val="15218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5552"/>
        <c:crosses val="autoZero"/>
        <c:auto val="1"/>
        <c:lblAlgn val="ctr"/>
        <c:lblOffset val="100"/>
        <c:noMultiLvlLbl val="0"/>
      </c:catAx>
      <c:valAx>
        <c:axId val="1521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45</xdr:row>
      <xdr:rowOff>161925</xdr:rowOff>
    </xdr:from>
    <xdr:to>
      <xdr:col>6</xdr:col>
      <xdr:colOff>266700</xdr:colOff>
      <xdr:row>60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61</xdr:row>
      <xdr:rowOff>28575</xdr:rowOff>
    </xdr:from>
    <xdr:to>
      <xdr:col>6</xdr:col>
      <xdr:colOff>257175</xdr:colOff>
      <xdr:row>75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topLeftCell="A22" workbookViewId="0">
      <selection activeCell="T5" sqref="T5"/>
    </sheetView>
  </sheetViews>
  <sheetFormatPr defaultColWidth="9.1796875" defaultRowHeight="14.5" x14ac:dyDescent="0.35"/>
  <cols>
    <col min="1" max="1" width="23.453125" style="3" customWidth="1"/>
    <col min="2" max="2" width="11.81640625" style="3" customWidth="1"/>
    <col min="3" max="7" width="9.1796875" style="3"/>
    <col min="8" max="8" width="11.81640625" style="3" customWidth="1"/>
    <col min="9" max="9" width="23" style="3" customWidth="1"/>
    <col min="10" max="15" width="13.81640625" style="3" customWidth="1"/>
    <col min="16" max="19" width="13" style="3" customWidth="1"/>
    <col min="20" max="20" width="12.453125" style="3" customWidth="1"/>
    <col min="21" max="40" width="12" style="3" customWidth="1"/>
    <col min="41" max="16384" width="9.1796875" style="3"/>
  </cols>
  <sheetData>
    <row r="1" spans="1:40" x14ac:dyDescent="0.35">
      <c r="A1" s="6" t="s">
        <v>11</v>
      </c>
      <c r="D1" s="48" t="s">
        <v>88</v>
      </c>
      <c r="E1" s="12" t="s">
        <v>89</v>
      </c>
      <c r="F1" s="12" t="s">
        <v>90</v>
      </c>
      <c r="H1" s="1" t="s">
        <v>2</v>
      </c>
      <c r="I1" s="2"/>
      <c r="J1" s="2"/>
      <c r="K1" s="2"/>
      <c r="L1" s="1" t="s">
        <v>16</v>
      </c>
      <c r="M1" s="2"/>
      <c r="N1" s="2"/>
      <c r="O1" s="1" t="s">
        <v>32</v>
      </c>
      <c r="P1" s="1" t="s">
        <v>5</v>
      </c>
      <c r="Q1" s="1" t="s">
        <v>10</v>
      </c>
      <c r="R1" s="1"/>
      <c r="S1" s="1"/>
      <c r="T1" s="1" t="s">
        <v>1</v>
      </c>
      <c r="U1" s="2">
        <v>1</v>
      </c>
      <c r="V1" s="2">
        <f>1+U1</f>
        <v>2</v>
      </c>
      <c r="W1" s="2">
        <f t="shared" ref="W1:AN1" si="0">1+V1</f>
        <v>3</v>
      </c>
      <c r="X1" s="2">
        <f t="shared" si="0"/>
        <v>4</v>
      </c>
      <c r="Y1" s="2">
        <f t="shared" si="0"/>
        <v>5</v>
      </c>
      <c r="Z1" s="2">
        <f t="shared" si="0"/>
        <v>6</v>
      </c>
      <c r="AA1" s="2">
        <f t="shared" si="0"/>
        <v>7</v>
      </c>
      <c r="AB1" s="2">
        <f t="shared" si="0"/>
        <v>8</v>
      </c>
      <c r="AC1" s="2">
        <f t="shared" si="0"/>
        <v>9</v>
      </c>
      <c r="AD1" s="2">
        <f t="shared" si="0"/>
        <v>10</v>
      </c>
      <c r="AE1" s="2">
        <f t="shared" si="0"/>
        <v>11</v>
      </c>
      <c r="AF1" s="2">
        <f t="shared" si="0"/>
        <v>12</v>
      </c>
      <c r="AG1" s="2">
        <f t="shared" si="0"/>
        <v>13</v>
      </c>
      <c r="AH1" s="2">
        <f t="shared" si="0"/>
        <v>14</v>
      </c>
      <c r="AI1" s="2">
        <f t="shared" si="0"/>
        <v>15</v>
      </c>
      <c r="AJ1" s="2">
        <f t="shared" si="0"/>
        <v>16</v>
      </c>
      <c r="AK1" s="2">
        <f t="shared" si="0"/>
        <v>17</v>
      </c>
      <c r="AL1" s="2">
        <f t="shared" si="0"/>
        <v>18</v>
      </c>
      <c r="AM1" s="2">
        <f t="shared" si="0"/>
        <v>19</v>
      </c>
      <c r="AN1" s="2">
        <f t="shared" si="0"/>
        <v>20</v>
      </c>
    </row>
    <row r="2" spans="1:40" x14ac:dyDescent="0.35">
      <c r="A2" s="12" t="s">
        <v>25</v>
      </c>
      <c r="B2" s="29">
        <v>5.0000000000000001E-3</v>
      </c>
      <c r="D2" s="12" t="s">
        <v>89</v>
      </c>
      <c r="E2" s="49">
        <v>1</v>
      </c>
      <c r="F2" s="49">
        <v>0.25</v>
      </c>
      <c r="H2" s="6" t="s">
        <v>6</v>
      </c>
      <c r="I2" s="6" t="s">
        <v>7</v>
      </c>
      <c r="J2" s="6"/>
      <c r="K2" s="6"/>
      <c r="L2" s="6"/>
      <c r="M2" s="6"/>
      <c r="N2" s="6"/>
      <c r="O2" s="6"/>
      <c r="P2" s="6"/>
      <c r="Q2" s="7"/>
      <c r="R2" s="7"/>
      <c r="S2" s="7"/>
      <c r="T2" s="6"/>
      <c r="U2" s="8">
        <f>$B$2</f>
        <v>5.0000000000000001E-3</v>
      </c>
      <c r="V2" s="8">
        <f t="shared" ref="V2:AN2" si="1">$B$2</f>
        <v>5.0000000000000001E-3</v>
      </c>
      <c r="W2" s="8">
        <f t="shared" si="1"/>
        <v>5.0000000000000001E-3</v>
      </c>
      <c r="X2" s="8">
        <f t="shared" si="1"/>
        <v>5.0000000000000001E-3</v>
      </c>
      <c r="Y2" s="8">
        <f t="shared" si="1"/>
        <v>5.0000000000000001E-3</v>
      </c>
      <c r="Z2" s="8">
        <f t="shared" si="1"/>
        <v>5.0000000000000001E-3</v>
      </c>
      <c r="AA2" s="8">
        <f t="shared" si="1"/>
        <v>5.0000000000000001E-3</v>
      </c>
      <c r="AB2" s="8">
        <f t="shared" si="1"/>
        <v>5.0000000000000001E-3</v>
      </c>
      <c r="AC2" s="8">
        <f t="shared" si="1"/>
        <v>5.0000000000000001E-3</v>
      </c>
      <c r="AD2" s="8">
        <f t="shared" si="1"/>
        <v>5.0000000000000001E-3</v>
      </c>
      <c r="AE2" s="8">
        <f t="shared" si="1"/>
        <v>5.0000000000000001E-3</v>
      </c>
      <c r="AF2" s="8">
        <f t="shared" si="1"/>
        <v>5.0000000000000001E-3</v>
      </c>
      <c r="AG2" s="8">
        <f t="shared" si="1"/>
        <v>5.0000000000000001E-3</v>
      </c>
      <c r="AH2" s="8">
        <f t="shared" si="1"/>
        <v>5.0000000000000001E-3</v>
      </c>
      <c r="AI2" s="8">
        <f t="shared" si="1"/>
        <v>5.0000000000000001E-3</v>
      </c>
      <c r="AJ2" s="8">
        <f t="shared" si="1"/>
        <v>5.0000000000000001E-3</v>
      </c>
      <c r="AK2" s="8">
        <f t="shared" si="1"/>
        <v>5.0000000000000001E-3</v>
      </c>
      <c r="AL2" s="8">
        <f t="shared" si="1"/>
        <v>5.0000000000000001E-3</v>
      </c>
      <c r="AM2" s="8">
        <f t="shared" si="1"/>
        <v>5.0000000000000001E-3</v>
      </c>
      <c r="AN2" s="8">
        <f t="shared" si="1"/>
        <v>5.0000000000000001E-3</v>
      </c>
    </row>
    <row r="3" spans="1:40" x14ac:dyDescent="0.35">
      <c r="A3" s="12" t="s">
        <v>9</v>
      </c>
      <c r="B3" s="29">
        <v>0.9</v>
      </c>
      <c r="D3" s="12" t="s">
        <v>90</v>
      </c>
      <c r="E3" s="49">
        <v>0.25</v>
      </c>
      <c r="F3" s="49">
        <v>1</v>
      </c>
      <c r="H3" s="9"/>
      <c r="I3" s="9" t="s">
        <v>8</v>
      </c>
      <c r="J3" s="9"/>
      <c r="K3" s="9"/>
      <c r="L3" s="9"/>
      <c r="M3" s="9"/>
      <c r="N3" s="9"/>
      <c r="O3" s="9"/>
      <c r="P3" s="9"/>
      <c r="Q3" s="10"/>
      <c r="R3" s="10"/>
      <c r="S3" s="10"/>
      <c r="T3" s="17">
        <v>1</v>
      </c>
      <c r="U3" s="11">
        <f>(1+U2)^-U$1</f>
        <v>0.99502487562189068</v>
      </c>
      <c r="V3" s="11">
        <f t="shared" ref="V3:AN3" si="2">(1+V2)^-V$1</f>
        <v>0.99007450310635903</v>
      </c>
      <c r="W3" s="11">
        <f t="shared" si="2"/>
        <v>0.98514875930981005</v>
      </c>
      <c r="X3" s="11">
        <f t="shared" si="2"/>
        <v>0.9802475217013038</v>
      </c>
      <c r="Y3" s="11">
        <f t="shared" si="2"/>
        <v>0.97537066835950648</v>
      </c>
      <c r="Z3" s="11">
        <f t="shared" si="2"/>
        <v>0.97051807796965839</v>
      </c>
      <c r="AA3" s="11">
        <f t="shared" si="2"/>
        <v>0.96568962982055562</v>
      </c>
      <c r="AB3" s="11">
        <f t="shared" si="2"/>
        <v>0.96088520380154796</v>
      </c>
      <c r="AC3" s="11">
        <f t="shared" si="2"/>
        <v>0.95610468039955032</v>
      </c>
      <c r="AD3" s="11">
        <f t="shared" si="2"/>
        <v>0.95134794069607009</v>
      </c>
      <c r="AE3" s="11">
        <f t="shared" si="2"/>
        <v>0.94661486636424896</v>
      </c>
      <c r="AF3" s="11">
        <f t="shared" si="2"/>
        <v>0.94190533966591972</v>
      </c>
      <c r="AG3" s="11">
        <f t="shared" si="2"/>
        <v>0.93721924344867635</v>
      </c>
      <c r="AH3" s="11">
        <f t="shared" si="2"/>
        <v>0.93255646114296176</v>
      </c>
      <c r="AI3" s="11">
        <f t="shared" si="2"/>
        <v>0.92791687675916612</v>
      </c>
      <c r="AJ3" s="11">
        <f t="shared" si="2"/>
        <v>0.92330037488474248</v>
      </c>
      <c r="AK3" s="11">
        <f t="shared" si="2"/>
        <v>0.9187068406813359</v>
      </c>
      <c r="AL3" s="11">
        <f t="shared" si="2"/>
        <v>0.91413615988192654</v>
      </c>
      <c r="AM3" s="11">
        <f t="shared" si="2"/>
        <v>0.90958821878798668</v>
      </c>
      <c r="AN3" s="11">
        <f t="shared" si="2"/>
        <v>0.90506290426665348</v>
      </c>
    </row>
    <row r="4" spans="1:40" x14ac:dyDescent="0.35">
      <c r="A4" s="12" t="s">
        <v>14</v>
      </c>
      <c r="B4" s="29">
        <v>0.02</v>
      </c>
      <c r="H4" s="4" t="s">
        <v>3</v>
      </c>
      <c r="I4" s="6" t="s">
        <v>4</v>
      </c>
      <c r="J4" s="6"/>
      <c r="K4" s="6"/>
      <c r="L4" s="6"/>
      <c r="M4" s="6"/>
      <c r="N4" s="6"/>
      <c r="O4" s="6"/>
      <c r="P4" s="34">
        <v>100000000</v>
      </c>
      <c r="Q4" s="34">
        <f>SUMPRODUCT($U$3:$AN$3,$U$4:$AN$4)</f>
        <v>762827554.20448852</v>
      </c>
      <c r="R4" s="34"/>
      <c r="S4" s="34"/>
      <c r="T4" s="34">
        <f>P4</f>
        <v>100000000</v>
      </c>
      <c r="U4" s="34">
        <f t="shared" ref="U4:AN4" si="3">T4*$B$3</f>
        <v>90000000</v>
      </c>
      <c r="V4" s="34">
        <f t="shared" si="3"/>
        <v>81000000</v>
      </c>
      <c r="W4" s="34">
        <f t="shared" si="3"/>
        <v>72900000</v>
      </c>
      <c r="X4" s="34">
        <f t="shared" si="3"/>
        <v>65610000</v>
      </c>
      <c r="Y4" s="34">
        <f t="shared" si="3"/>
        <v>59049000</v>
      </c>
      <c r="Z4" s="34">
        <f t="shared" si="3"/>
        <v>53144100</v>
      </c>
      <c r="AA4" s="34">
        <f t="shared" si="3"/>
        <v>47829690</v>
      </c>
      <c r="AB4" s="34">
        <f t="shared" si="3"/>
        <v>43046721</v>
      </c>
      <c r="AC4" s="34">
        <f t="shared" si="3"/>
        <v>38742048.899999999</v>
      </c>
      <c r="AD4" s="34">
        <f t="shared" si="3"/>
        <v>34867844.009999998</v>
      </c>
      <c r="AE4" s="34">
        <f t="shared" si="3"/>
        <v>31381059.608999997</v>
      </c>
      <c r="AF4" s="34">
        <f t="shared" si="3"/>
        <v>28242953.6481</v>
      </c>
      <c r="AG4" s="34">
        <f t="shared" si="3"/>
        <v>25418658.283289999</v>
      </c>
      <c r="AH4" s="34">
        <f t="shared" si="3"/>
        <v>22876792.454960998</v>
      </c>
      <c r="AI4" s="34">
        <f t="shared" si="3"/>
        <v>20589113.2094649</v>
      </c>
      <c r="AJ4" s="34">
        <f t="shared" si="3"/>
        <v>18530201.888518412</v>
      </c>
      <c r="AK4" s="34">
        <f t="shared" si="3"/>
        <v>16677181.699666571</v>
      </c>
      <c r="AL4" s="34">
        <f t="shared" si="3"/>
        <v>15009463.529699914</v>
      </c>
      <c r="AM4" s="34">
        <f t="shared" si="3"/>
        <v>13508517.176729923</v>
      </c>
      <c r="AN4" s="34">
        <f t="shared" si="3"/>
        <v>12157665.459056931</v>
      </c>
    </row>
    <row r="5" spans="1:40" x14ac:dyDescent="0.35">
      <c r="H5" s="9"/>
      <c r="I5" s="9"/>
      <c r="J5" s="9"/>
      <c r="K5" s="9"/>
      <c r="L5" s="9"/>
      <c r="M5" s="9"/>
      <c r="N5" s="9"/>
      <c r="O5" s="9"/>
      <c r="P5" s="14"/>
      <c r="Q5" s="14"/>
      <c r="R5" s="14"/>
      <c r="S5" s="14"/>
      <c r="T5" s="14">
        <f>SUMPRODUCT(U$3:$AN$3,U$4:$AN$4)/T$3</f>
        <v>762827554.20448852</v>
      </c>
      <c r="U5" s="14">
        <f>SUMPRODUCT(V$3:$AN$3,V$4:$AN$4)/U$3</f>
        <v>676641691.97551084</v>
      </c>
      <c r="V5" s="14">
        <f>SUMPRODUCT(W$3:$AN$3,W$4:$AN$4)/V$3</f>
        <v>599024900.43538845</v>
      </c>
      <c r="W5" s="14">
        <f>SUMPRODUCT(X$3:$AN$3,X$4:$AN$4)/W$3</f>
        <v>529120024.93756545</v>
      </c>
      <c r="X5" s="14">
        <f>SUMPRODUCT(Y$3:$AN$3,Y$4:$AN$4)/X$3</f>
        <v>466155625.06225312</v>
      </c>
      <c r="Y5" s="14">
        <f>SUMPRODUCT(Z$3:$AN$3,Z$4:$AN$4)/Y$3</f>
        <v>409437403.18756425</v>
      </c>
      <c r="Z5" s="14">
        <f>SUMPRODUCT(AA$3:$AN$3,AA$4:$AN$4)/Z$3</f>
        <v>358340490.20350194</v>
      </c>
      <c r="AA5" s="14">
        <f>SUMPRODUCT(AB$3:$AN$3,AB$4:$AN$4)/AA$3</f>
        <v>312302502.6545195</v>
      </c>
      <c r="AB5" s="14">
        <f>SUMPRODUCT(AC$3:$AN$3,AC$4:$AN$4)/AB$3</f>
        <v>270817294.16779208</v>
      </c>
      <c r="AC5" s="14">
        <f>SUMPRODUCT(AD$3:$AN$3,AD$4:$AN$4)/AC$3</f>
        <v>233429331.73863104</v>
      </c>
      <c r="AD5" s="14">
        <f>SUMPRODUCT(AE$3:$AN$3,AE$4:$AN$4)/AD$3</f>
        <v>199728634.38732415</v>
      </c>
      <c r="AE5" s="14">
        <f>SUMPRODUCT(AF$3:$AN$3,AF$4:$AN$4)/AE$3</f>
        <v>169346217.95026076</v>
      </c>
      <c r="AF5" s="14">
        <f>SUMPRODUCT(AG$3:$AN$3,AG$4:$AN$4)/AF$3</f>
        <v>141949995.39191198</v>
      </c>
      <c r="AG5" s="14">
        <f>SUMPRODUCT(AH$3:$AN$3,AH$4:$AN$4)/AG$3</f>
        <v>117241087.08558153</v>
      </c>
      <c r="AH5" s="14">
        <f>SUMPRODUCT(AI$3:$AN$3,AI$4:$AN$4)/AH$3</f>
        <v>94950500.066048443</v>
      </c>
      <c r="AI5" s="14">
        <f>SUMPRODUCT(AJ$3:$AN$3,AJ$4:$AN$4)/AI$3</f>
        <v>74836139.35691376</v>
      </c>
      <c r="AJ5" s="14">
        <f>SUMPRODUCT(AK$3:$AN$3,AK$4:$AN$4)/AJ$3</f>
        <v>56680118.165179893</v>
      </c>
      <c r="AK5" s="14">
        <f>SUMPRODUCT(AL$3:$AN$3,AL$4:$AN$4)/AK$3</f>
        <v>40286337.056339234</v>
      </c>
      <c r="AL5" s="14">
        <f>SUMPRODUCT(AM$3:$AN$3,AM$4:$AN$4)/AL$3</f>
        <v>25478305.211920995</v>
      </c>
      <c r="AM5" s="14">
        <f>SUMPRODUCT(AN$3:$AN$3,AN$4:$AN$4)/AM$3</f>
        <v>12097179.561250677</v>
      </c>
      <c r="AN5" s="14"/>
    </row>
    <row r="6" spans="1:40" x14ac:dyDescent="0.35">
      <c r="A6" s="20" t="s">
        <v>36</v>
      </c>
      <c r="H6" s="4" t="s">
        <v>39</v>
      </c>
      <c r="I6" s="4" t="s">
        <v>15</v>
      </c>
      <c r="L6" s="3" t="s">
        <v>17</v>
      </c>
      <c r="O6" s="5">
        <f t="shared" ref="O6:O15" si="4">SUMIFS($S$24:$S$223,$I$24:$I$223,$I6,$L$24:$L$223,$L6)</f>
        <v>26851.530624888488</v>
      </c>
      <c r="Q6" s="5">
        <f t="shared" ref="Q6:Q15" si="5">SUMIFS($R$24:$R$223,$I$24:$I$223,$I6,$L$24:$L$223,$L6)</f>
        <v>175737123.07254109</v>
      </c>
      <c r="R6" s="5"/>
      <c r="S6" s="5"/>
      <c r="U6" s="5">
        <f t="shared" ref="U6:AD15" si="6">SUMPRODUCT(U$24:U$223,$N$24:$N$223,1*($I$24:$I$223=$I6),1*($L$24:$L$223=$L6))</f>
        <v>96846800</v>
      </c>
      <c r="V6" s="5">
        <f t="shared" si="6"/>
        <v>68658600</v>
      </c>
      <c r="W6" s="5">
        <f t="shared" si="6"/>
        <v>11566800</v>
      </c>
      <c r="X6" s="5">
        <f t="shared" si="6"/>
        <v>0</v>
      </c>
      <c r="Y6" s="5">
        <f t="shared" si="6"/>
        <v>0</v>
      </c>
      <c r="Z6" s="5">
        <f t="shared" si="6"/>
        <v>0</v>
      </c>
      <c r="AA6" s="5">
        <f t="shared" si="6"/>
        <v>0</v>
      </c>
      <c r="AB6" s="5">
        <f t="shared" si="6"/>
        <v>0</v>
      </c>
      <c r="AC6" s="5">
        <f t="shared" si="6"/>
        <v>0</v>
      </c>
      <c r="AD6" s="5">
        <f t="shared" si="6"/>
        <v>0</v>
      </c>
      <c r="AE6" s="5">
        <f t="shared" ref="AE6:AN15" si="7">SUMPRODUCT(AE$24:AE$223,$N$24:$N$223,1*($I$24:$I$223=$I6),1*($L$24:$L$223=$L6))</f>
        <v>0</v>
      </c>
      <c r="AF6" s="5">
        <f t="shared" si="7"/>
        <v>0</v>
      </c>
      <c r="AG6" s="5">
        <f t="shared" si="7"/>
        <v>0</v>
      </c>
      <c r="AH6" s="5">
        <f t="shared" si="7"/>
        <v>0</v>
      </c>
      <c r="AI6" s="5">
        <f t="shared" si="7"/>
        <v>0</v>
      </c>
      <c r="AJ6" s="5">
        <f t="shared" si="7"/>
        <v>0</v>
      </c>
      <c r="AK6" s="5">
        <f t="shared" si="7"/>
        <v>0</v>
      </c>
      <c r="AL6" s="5">
        <f t="shared" si="7"/>
        <v>0</v>
      </c>
      <c r="AM6" s="5">
        <f t="shared" si="7"/>
        <v>0</v>
      </c>
      <c r="AN6" s="5">
        <f t="shared" si="7"/>
        <v>0</v>
      </c>
    </row>
    <row r="7" spans="1:40" x14ac:dyDescent="0.35">
      <c r="A7" s="12" t="s">
        <v>15</v>
      </c>
      <c r="B7" s="29">
        <v>0</v>
      </c>
      <c r="I7" s="4" t="s">
        <v>18</v>
      </c>
      <c r="L7" s="3" t="s">
        <v>17</v>
      </c>
      <c r="O7" s="5">
        <f t="shared" si="4"/>
        <v>448979.67062583257</v>
      </c>
      <c r="Q7" s="5">
        <f t="shared" si="5"/>
        <v>351479109.96458417</v>
      </c>
      <c r="R7" s="5"/>
      <c r="S7" s="5"/>
      <c r="U7" s="5">
        <f>SUMPRODUCT(U$24:U$223,$N$24:$N$223,1*($I$24:$I$223=$I7),1*($L$24:$L$223=$L7))</f>
        <v>6458000</v>
      </c>
      <c r="V7" s="5">
        <f t="shared" si="6"/>
        <v>6458000</v>
      </c>
      <c r="W7" s="5">
        <f t="shared" si="6"/>
        <v>28688000</v>
      </c>
      <c r="X7" s="5">
        <f t="shared" si="6"/>
        <v>63393400</v>
      </c>
      <c r="Y7" s="5">
        <f t="shared" si="6"/>
        <v>56665800</v>
      </c>
      <c r="Z7" s="5">
        <f t="shared" si="6"/>
        <v>50609800</v>
      </c>
      <c r="AA7" s="5">
        <f t="shared" si="6"/>
        <v>45164200</v>
      </c>
      <c r="AB7" s="5">
        <f t="shared" si="6"/>
        <v>40258800</v>
      </c>
      <c r="AC7" s="5">
        <f t="shared" si="6"/>
        <v>35854600</v>
      </c>
      <c r="AD7" s="5">
        <f t="shared" si="6"/>
        <v>30253200</v>
      </c>
      <c r="AE7" s="5">
        <f t="shared" si="7"/>
        <v>0</v>
      </c>
      <c r="AF7" s="5">
        <f t="shared" si="7"/>
        <v>0</v>
      </c>
      <c r="AG7" s="5">
        <f t="shared" si="7"/>
        <v>0</v>
      </c>
      <c r="AH7" s="5">
        <f t="shared" si="7"/>
        <v>0</v>
      </c>
      <c r="AI7" s="5">
        <f t="shared" si="7"/>
        <v>0</v>
      </c>
      <c r="AJ7" s="5">
        <f t="shared" si="7"/>
        <v>0</v>
      </c>
      <c r="AK7" s="5">
        <f t="shared" si="7"/>
        <v>0</v>
      </c>
      <c r="AL7" s="5">
        <f t="shared" si="7"/>
        <v>0</v>
      </c>
      <c r="AM7" s="5">
        <f t="shared" si="7"/>
        <v>0</v>
      </c>
      <c r="AN7" s="5">
        <f t="shared" si="7"/>
        <v>0</v>
      </c>
    </row>
    <row r="8" spans="1:40" x14ac:dyDescent="0.35">
      <c r="A8" s="12" t="s">
        <v>19</v>
      </c>
      <c r="B8" s="29">
        <v>1E-4</v>
      </c>
      <c r="I8" s="4" t="s">
        <v>18</v>
      </c>
      <c r="L8" s="3" t="s">
        <v>26</v>
      </c>
      <c r="O8" s="5">
        <f t="shared" si="4"/>
        <v>0</v>
      </c>
      <c r="Q8" s="5">
        <f t="shared" si="5"/>
        <v>0</v>
      </c>
      <c r="R8" s="5"/>
      <c r="S8" s="5"/>
      <c r="U8" s="5">
        <f t="shared" si="6"/>
        <v>0</v>
      </c>
      <c r="V8" s="5">
        <f t="shared" si="6"/>
        <v>0</v>
      </c>
      <c r="W8" s="5">
        <f t="shared" si="6"/>
        <v>0</v>
      </c>
      <c r="X8" s="5">
        <f t="shared" si="6"/>
        <v>0</v>
      </c>
      <c r="Y8" s="5">
        <f t="shared" si="6"/>
        <v>0</v>
      </c>
      <c r="Z8" s="5">
        <f t="shared" si="6"/>
        <v>0</v>
      </c>
      <c r="AA8" s="5">
        <f t="shared" si="6"/>
        <v>0</v>
      </c>
      <c r="AB8" s="5">
        <f t="shared" si="6"/>
        <v>0</v>
      </c>
      <c r="AC8" s="5">
        <f t="shared" si="6"/>
        <v>0</v>
      </c>
      <c r="AD8" s="5">
        <f t="shared" si="6"/>
        <v>0</v>
      </c>
      <c r="AE8" s="5">
        <f t="shared" si="7"/>
        <v>0</v>
      </c>
      <c r="AF8" s="5">
        <f t="shared" si="7"/>
        <v>0</v>
      </c>
      <c r="AG8" s="5">
        <f t="shared" si="7"/>
        <v>0</v>
      </c>
      <c r="AH8" s="5">
        <f t="shared" si="7"/>
        <v>0</v>
      </c>
      <c r="AI8" s="5">
        <f t="shared" si="7"/>
        <v>0</v>
      </c>
      <c r="AJ8" s="5">
        <f t="shared" si="7"/>
        <v>0</v>
      </c>
      <c r="AK8" s="5">
        <f t="shared" si="7"/>
        <v>0</v>
      </c>
      <c r="AL8" s="5">
        <f t="shared" si="7"/>
        <v>0</v>
      </c>
      <c r="AM8" s="5">
        <f t="shared" si="7"/>
        <v>0</v>
      </c>
      <c r="AN8" s="5">
        <f t="shared" si="7"/>
        <v>0</v>
      </c>
    </row>
    <row r="9" spans="1:40" x14ac:dyDescent="0.35">
      <c r="A9" s="12" t="s">
        <v>20</v>
      </c>
      <c r="B9" s="29">
        <v>2.0000000000000001E-4</v>
      </c>
      <c r="I9" s="4" t="s">
        <v>18</v>
      </c>
      <c r="L9" s="3" t="s">
        <v>27</v>
      </c>
      <c r="O9" s="5">
        <f t="shared" si="4"/>
        <v>0</v>
      </c>
      <c r="Q9" s="5">
        <f t="shared" si="5"/>
        <v>0</v>
      </c>
      <c r="R9" s="5"/>
      <c r="S9" s="5"/>
      <c r="U9" s="5">
        <f t="shared" si="6"/>
        <v>0</v>
      </c>
      <c r="V9" s="5">
        <f t="shared" si="6"/>
        <v>0</v>
      </c>
      <c r="W9" s="5">
        <f t="shared" si="6"/>
        <v>0</v>
      </c>
      <c r="X9" s="5">
        <f t="shared" si="6"/>
        <v>0</v>
      </c>
      <c r="Y9" s="5">
        <f t="shared" si="6"/>
        <v>0</v>
      </c>
      <c r="Z9" s="5">
        <f t="shared" si="6"/>
        <v>0</v>
      </c>
      <c r="AA9" s="5">
        <f t="shared" si="6"/>
        <v>0</v>
      </c>
      <c r="AB9" s="5">
        <f t="shared" si="6"/>
        <v>0</v>
      </c>
      <c r="AC9" s="5">
        <f t="shared" si="6"/>
        <v>0</v>
      </c>
      <c r="AD9" s="5">
        <f t="shared" si="6"/>
        <v>0</v>
      </c>
      <c r="AE9" s="5">
        <f t="shared" si="7"/>
        <v>0</v>
      </c>
      <c r="AF9" s="5">
        <f t="shared" si="7"/>
        <v>0</v>
      </c>
      <c r="AG9" s="5">
        <f t="shared" si="7"/>
        <v>0</v>
      </c>
      <c r="AH9" s="5">
        <f t="shared" si="7"/>
        <v>0</v>
      </c>
      <c r="AI9" s="5">
        <f t="shared" si="7"/>
        <v>0</v>
      </c>
      <c r="AJ9" s="5">
        <f t="shared" si="7"/>
        <v>0</v>
      </c>
      <c r="AK9" s="5">
        <f t="shared" si="7"/>
        <v>0</v>
      </c>
      <c r="AL9" s="5">
        <f t="shared" si="7"/>
        <v>0</v>
      </c>
      <c r="AM9" s="5">
        <f t="shared" si="7"/>
        <v>0</v>
      </c>
      <c r="AN9" s="5">
        <f t="shared" si="7"/>
        <v>0</v>
      </c>
    </row>
    <row r="10" spans="1:40" x14ac:dyDescent="0.35">
      <c r="A10" s="12" t="s">
        <v>21</v>
      </c>
      <c r="B10" s="29">
        <v>4.0000000000000002E-4</v>
      </c>
      <c r="I10" s="4" t="s">
        <v>18</v>
      </c>
      <c r="L10" s="3" t="s">
        <v>28</v>
      </c>
      <c r="O10" s="5">
        <f t="shared" si="4"/>
        <v>0</v>
      </c>
      <c r="Q10" s="5">
        <f t="shared" si="5"/>
        <v>0</v>
      </c>
      <c r="R10" s="5"/>
      <c r="S10" s="5"/>
      <c r="U10" s="5">
        <f t="shared" si="6"/>
        <v>0</v>
      </c>
      <c r="V10" s="5">
        <f t="shared" si="6"/>
        <v>0</v>
      </c>
      <c r="W10" s="5">
        <f t="shared" si="6"/>
        <v>0</v>
      </c>
      <c r="X10" s="5">
        <f t="shared" si="6"/>
        <v>0</v>
      </c>
      <c r="Y10" s="5">
        <f t="shared" si="6"/>
        <v>0</v>
      </c>
      <c r="Z10" s="5">
        <f t="shared" si="6"/>
        <v>0</v>
      </c>
      <c r="AA10" s="5">
        <f t="shared" si="6"/>
        <v>0</v>
      </c>
      <c r="AB10" s="5">
        <f t="shared" si="6"/>
        <v>0</v>
      </c>
      <c r="AC10" s="5">
        <f t="shared" si="6"/>
        <v>0</v>
      </c>
      <c r="AD10" s="5">
        <f t="shared" si="6"/>
        <v>0</v>
      </c>
      <c r="AE10" s="5">
        <f t="shared" si="7"/>
        <v>0</v>
      </c>
      <c r="AF10" s="5">
        <f t="shared" si="7"/>
        <v>0</v>
      </c>
      <c r="AG10" s="5">
        <f t="shared" si="7"/>
        <v>0</v>
      </c>
      <c r="AH10" s="5">
        <f t="shared" si="7"/>
        <v>0</v>
      </c>
      <c r="AI10" s="5">
        <f t="shared" si="7"/>
        <v>0</v>
      </c>
      <c r="AJ10" s="5">
        <f t="shared" si="7"/>
        <v>0</v>
      </c>
      <c r="AK10" s="5">
        <f t="shared" si="7"/>
        <v>0</v>
      </c>
      <c r="AL10" s="5">
        <f t="shared" si="7"/>
        <v>0</v>
      </c>
      <c r="AM10" s="5">
        <f t="shared" si="7"/>
        <v>0</v>
      </c>
      <c r="AN10" s="5">
        <f t="shared" si="7"/>
        <v>0</v>
      </c>
    </row>
    <row r="11" spans="1:40" x14ac:dyDescent="0.35">
      <c r="A11" s="12" t="s">
        <v>22</v>
      </c>
      <c r="B11" s="29">
        <v>8.0000000000000004E-4</v>
      </c>
      <c r="I11" s="4" t="s">
        <v>18</v>
      </c>
      <c r="L11" s="3" t="s">
        <v>29</v>
      </c>
      <c r="O11" s="5">
        <f t="shared" si="4"/>
        <v>0</v>
      </c>
      <c r="Q11" s="5">
        <f t="shared" si="5"/>
        <v>0</v>
      </c>
      <c r="R11" s="5"/>
      <c r="S11" s="5"/>
      <c r="U11" s="5">
        <f t="shared" si="6"/>
        <v>0</v>
      </c>
      <c r="V11" s="5">
        <f t="shared" si="6"/>
        <v>0</v>
      </c>
      <c r="W11" s="5">
        <f t="shared" si="6"/>
        <v>0</v>
      </c>
      <c r="X11" s="5">
        <f t="shared" si="6"/>
        <v>0</v>
      </c>
      <c r="Y11" s="5">
        <f t="shared" si="6"/>
        <v>0</v>
      </c>
      <c r="Z11" s="5">
        <f t="shared" si="6"/>
        <v>0</v>
      </c>
      <c r="AA11" s="5">
        <f t="shared" si="6"/>
        <v>0</v>
      </c>
      <c r="AB11" s="5">
        <f t="shared" si="6"/>
        <v>0</v>
      </c>
      <c r="AC11" s="5">
        <f t="shared" si="6"/>
        <v>0</v>
      </c>
      <c r="AD11" s="5">
        <f t="shared" si="6"/>
        <v>0</v>
      </c>
      <c r="AE11" s="5">
        <f t="shared" si="7"/>
        <v>0</v>
      </c>
      <c r="AF11" s="5">
        <f t="shared" si="7"/>
        <v>0</v>
      </c>
      <c r="AG11" s="5">
        <f t="shared" si="7"/>
        <v>0</v>
      </c>
      <c r="AH11" s="5">
        <f t="shared" si="7"/>
        <v>0</v>
      </c>
      <c r="AI11" s="5">
        <f t="shared" si="7"/>
        <v>0</v>
      </c>
      <c r="AJ11" s="5">
        <f t="shared" si="7"/>
        <v>0</v>
      </c>
      <c r="AK11" s="5">
        <f t="shared" si="7"/>
        <v>0</v>
      </c>
      <c r="AL11" s="5">
        <f t="shared" si="7"/>
        <v>0</v>
      </c>
      <c r="AM11" s="5">
        <f t="shared" si="7"/>
        <v>0</v>
      </c>
      <c r="AN11" s="5">
        <f t="shared" si="7"/>
        <v>0</v>
      </c>
    </row>
    <row r="12" spans="1:40" x14ac:dyDescent="0.35">
      <c r="A12" s="12" t="s">
        <v>23</v>
      </c>
      <c r="B12" s="29">
        <v>1.5E-3</v>
      </c>
      <c r="I12" s="4" t="s">
        <v>18</v>
      </c>
      <c r="L12" s="3" t="s">
        <v>30</v>
      </c>
      <c r="O12" s="5">
        <f t="shared" si="4"/>
        <v>0</v>
      </c>
      <c r="Q12" s="5">
        <f t="shared" si="5"/>
        <v>0</v>
      </c>
      <c r="R12" s="5"/>
      <c r="S12" s="5"/>
      <c r="U12" s="5">
        <f t="shared" si="6"/>
        <v>0</v>
      </c>
      <c r="V12" s="5">
        <f t="shared" si="6"/>
        <v>0</v>
      </c>
      <c r="W12" s="5">
        <f t="shared" si="6"/>
        <v>0</v>
      </c>
      <c r="X12" s="5">
        <f t="shared" si="6"/>
        <v>0</v>
      </c>
      <c r="Y12" s="5">
        <f t="shared" si="6"/>
        <v>0</v>
      </c>
      <c r="Z12" s="5">
        <f t="shared" si="6"/>
        <v>0</v>
      </c>
      <c r="AA12" s="5">
        <f t="shared" si="6"/>
        <v>0</v>
      </c>
      <c r="AB12" s="5">
        <f t="shared" si="6"/>
        <v>0</v>
      </c>
      <c r="AC12" s="5">
        <f t="shared" si="6"/>
        <v>0</v>
      </c>
      <c r="AD12" s="5">
        <f t="shared" si="6"/>
        <v>0</v>
      </c>
      <c r="AE12" s="5">
        <f t="shared" si="7"/>
        <v>0</v>
      </c>
      <c r="AF12" s="5">
        <f t="shared" si="7"/>
        <v>0</v>
      </c>
      <c r="AG12" s="5">
        <f t="shared" si="7"/>
        <v>0</v>
      </c>
      <c r="AH12" s="5">
        <f t="shared" si="7"/>
        <v>0</v>
      </c>
      <c r="AI12" s="5">
        <f t="shared" si="7"/>
        <v>0</v>
      </c>
      <c r="AJ12" s="5">
        <f t="shared" si="7"/>
        <v>0</v>
      </c>
      <c r="AK12" s="5">
        <f t="shared" si="7"/>
        <v>0</v>
      </c>
      <c r="AL12" s="5">
        <f t="shared" si="7"/>
        <v>0</v>
      </c>
      <c r="AM12" s="5">
        <f t="shared" si="7"/>
        <v>0</v>
      </c>
      <c r="AN12" s="5">
        <f t="shared" si="7"/>
        <v>0</v>
      </c>
    </row>
    <row r="13" spans="1:40" x14ac:dyDescent="0.35">
      <c r="A13" s="12" t="s">
        <v>24</v>
      </c>
      <c r="B13" s="29">
        <v>2E-3</v>
      </c>
      <c r="I13" s="4" t="s">
        <v>38</v>
      </c>
      <c r="L13" s="3" t="s">
        <v>26</v>
      </c>
      <c r="O13" s="5">
        <f t="shared" si="4"/>
        <v>0</v>
      </c>
      <c r="Q13" s="5">
        <f t="shared" si="5"/>
        <v>0</v>
      </c>
      <c r="R13" s="5"/>
      <c r="S13" s="5"/>
      <c r="U13" s="5">
        <f t="shared" si="6"/>
        <v>0</v>
      </c>
      <c r="V13" s="5">
        <f t="shared" si="6"/>
        <v>0</v>
      </c>
      <c r="W13" s="5">
        <f t="shared" si="6"/>
        <v>0</v>
      </c>
      <c r="X13" s="5">
        <f t="shared" si="6"/>
        <v>0</v>
      </c>
      <c r="Y13" s="5">
        <f t="shared" si="6"/>
        <v>0</v>
      </c>
      <c r="Z13" s="5">
        <f t="shared" si="6"/>
        <v>0</v>
      </c>
      <c r="AA13" s="5">
        <f t="shared" si="6"/>
        <v>0</v>
      </c>
      <c r="AB13" s="5">
        <f t="shared" si="6"/>
        <v>0</v>
      </c>
      <c r="AC13" s="5">
        <f t="shared" si="6"/>
        <v>0</v>
      </c>
      <c r="AD13" s="5">
        <f t="shared" si="6"/>
        <v>0</v>
      </c>
      <c r="AE13" s="5">
        <f t="shared" si="7"/>
        <v>0</v>
      </c>
      <c r="AF13" s="5">
        <f t="shared" si="7"/>
        <v>0</v>
      </c>
      <c r="AG13" s="5">
        <f t="shared" si="7"/>
        <v>0</v>
      </c>
      <c r="AH13" s="5">
        <f t="shared" si="7"/>
        <v>0</v>
      </c>
      <c r="AI13" s="5">
        <f t="shared" si="7"/>
        <v>0</v>
      </c>
      <c r="AJ13" s="5">
        <f t="shared" si="7"/>
        <v>0</v>
      </c>
      <c r="AK13" s="5">
        <f t="shared" si="7"/>
        <v>0</v>
      </c>
      <c r="AL13" s="5">
        <f t="shared" si="7"/>
        <v>0</v>
      </c>
      <c r="AM13" s="5">
        <f t="shared" si="7"/>
        <v>0</v>
      </c>
      <c r="AN13" s="5">
        <f t="shared" si="7"/>
        <v>0</v>
      </c>
    </row>
    <row r="14" spans="1:40" x14ac:dyDescent="0.35">
      <c r="A14" s="12" t="s">
        <v>34</v>
      </c>
      <c r="B14" s="29">
        <v>5.0000000000000001E-4</v>
      </c>
      <c r="I14" s="4" t="s">
        <v>38</v>
      </c>
      <c r="L14" s="3" t="s">
        <v>27</v>
      </c>
      <c r="O14" s="5">
        <f t="shared" si="4"/>
        <v>0</v>
      </c>
      <c r="Q14" s="5">
        <f t="shared" si="5"/>
        <v>0</v>
      </c>
      <c r="R14" s="5"/>
      <c r="S14" s="5"/>
      <c r="U14" s="5">
        <f t="shared" si="6"/>
        <v>0</v>
      </c>
      <c r="V14" s="5">
        <f t="shared" si="6"/>
        <v>0</v>
      </c>
      <c r="W14" s="5">
        <f t="shared" si="6"/>
        <v>0</v>
      </c>
      <c r="X14" s="5">
        <f t="shared" si="6"/>
        <v>0</v>
      </c>
      <c r="Y14" s="5">
        <f t="shared" si="6"/>
        <v>0</v>
      </c>
      <c r="Z14" s="5">
        <f t="shared" si="6"/>
        <v>0</v>
      </c>
      <c r="AA14" s="5">
        <f t="shared" si="6"/>
        <v>0</v>
      </c>
      <c r="AB14" s="5">
        <f t="shared" si="6"/>
        <v>0</v>
      </c>
      <c r="AC14" s="5">
        <f t="shared" si="6"/>
        <v>0</v>
      </c>
      <c r="AD14" s="5">
        <f t="shared" si="6"/>
        <v>0</v>
      </c>
      <c r="AE14" s="5">
        <f t="shared" si="7"/>
        <v>0</v>
      </c>
      <c r="AF14" s="5">
        <f t="shared" si="7"/>
        <v>0</v>
      </c>
      <c r="AG14" s="5">
        <f t="shared" si="7"/>
        <v>0</v>
      </c>
      <c r="AH14" s="5">
        <f t="shared" si="7"/>
        <v>0</v>
      </c>
      <c r="AI14" s="5">
        <f t="shared" si="7"/>
        <v>0</v>
      </c>
      <c r="AJ14" s="5">
        <f t="shared" si="7"/>
        <v>0</v>
      </c>
      <c r="AK14" s="5">
        <f t="shared" si="7"/>
        <v>0</v>
      </c>
      <c r="AL14" s="5">
        <f t="shared" si="7"/>
        <v>0</v>
      </c>
      <c r="AM14" s="5">
        <f t="shared" si="7"/>
        <v>0</v>
      </c>
      <c r="AN14" s="5">
        <f t="shared" si="7"/>
        <v>0</v>
      </c>
    </row>
    <row r="15" spans="1:40" x14ac:dyDescent="0.35">
      <c r="A15" s="12" t="s">
        <v>33</v>
      </c>
      <c r="B15" s="29">
        <v>1E-3</v>
      </c>
      <c r="I15" s="9" t="s">
        <v>38</v>
      </c>
      <c r="J15" s="10"/>
      <c r="K15" s="10"/>
      <c r="L15" s="10" t="s">
        <v>28</v>
      </c>
      <c r="M15" s="10"/>
      <c r="N15" s="10"/>
      <c r="O15" s="14">
        <f t="shared" si="4"/>
        <v>22940238.755307771</v>
      </c>
      <c r="P15" s="10"/>
      <c r="Q15" s="14">
        <f t="shared" si="5"/>
        <v>175754114.48017189</v>
      </c>
      <c r="R15" s="14"/>
      <c r="S15" s="14"/>
      <c r="T15" s="10"/>
      <c r="U15" s="14">
        <f>SUMPRODUCT(U$24:U$223,$N$24:$N$223,1*($I$24:$I$223=$I15),1*($L$24:$L$223=$L15))</f>
        <v>3860400</v>
      </c>
      <c r="V15" s="14">
        <f t="shared" si="6"/>
        <v>3860400</v>
      </c>
      <c r="W15" s="14">
        <f t="shared" si="6"/>
        <v>3860400</v>
      </c>
      <c r="X15" s="14">
        <f t="shared" si="6"/>
        <v>3860400</v>
      </c>
      <c r="Y15" s="14">
        <f t="shared" si="6"/>
        <v>3860400</v>
      </c>
      <c r="Z15" s="14">
        <f t="shared" si="6"/>
        <v>3860400</v>
      </c>
      <c r="AA15" s="14">
        <f t="shared" si="6"/>
        <v>3860400</v>
      </c>
      <c r="AB15" s="14">
        <f t="shared" si="6"/>
        <v>3860400</v>
      </c>
      <c r="AC15" s="14">
        <f t="shared" si="6"/>
        <v>3860400</v>
      </c>
      <c r="AD15" s="14">
        <f t="shared" si="6"/>
        <v>5490400</v>
      </c>
      <c r="AE15" s="14">
        <f t="shared" si="7"/>
        <v>32167800</v>
      </c>
      <c r="AF15" s="14">
        <f t="shared" si="7"/>
        <v>28951000</v>
      </c>
      <c r="AG15" s="14">
        <f t="shared" si="7"/>
        <v>26057200</v>
      </c>
      <c r="AH15" s="14">
        <f t="shared" si="7"/>
        <v>23451000</v>
      </c>
      <c r="AI15" s="14">
        <f t="shared" si="7"/>
        <v>21107600</v>
      </c>
      <c r="AJ15" s="14">
        <f t="shared" si="7"/>
        <v>18992600</v>
      </c>
      <c r="AK15" s="14">
        <f t="shared" si="7"/>
        <v>17092200</v>
      </c>
      <c r="AL15" s="14">
        <f t="shared" si="7"/>
        <v>15382800</v>
      </c>
      <c r="AM15" s="14">
        <f t="shared" si="7"/>
        <v>13851200</v>
      </c>
      <c r="AN15" s="14">
        <f t="shared" si="7"/>
        <v>12464400</v>
      </c>
    </row>
    <row r="16" spans="1:40" x14ac:dyDescent="0.35">
      <c r="A16" s="12" t="s">
        <v>35</v>
      </c>
      <c r="B16" s="29">
        <v>1.5E-3</v>
      </c>
      <c r="H16" s="10"/>
      <c r="I16" s="9" t="s">
        <v>40</v>
      </c>
      <c r="J16" s="10"/>
      <c r="K16" s="10"/>
      <c r="L16" s="10"/>
      <c r="M16" s="10"/>
      <c r="N16" s="10"/>
      <c r="O16" s="14">
        <f>SUM(O6:O15)</f>
        <v>23416069.956558492</v>
      </c>
      <c r="P16" s="10"/>
      <c r="Q16" s="14">
        <f>SUM(Q6:Q15)</f>
        <v>702970347.51729715</v>
      </c>
      <c r="R16" s="14"/>
      <c r="S16" s="14"/>
      <c r="T16" s="14"/>
      <c r="U16" s="14">
        <f t="shared" ref="U16:AN16" si="8">SUM(U6:U15)</f>
        <v>107165200</v>
      </c>
      <c r="V16" s="14">
        <f t="shared" si="8"/>
        <v>78977000</v>
      </c>
      <c r="W16" s="14">
        <f t="shared" si="8"/>
        <v>44115200</v>
      </c>
      <c r="X16" s="14">
        <f t="shared" si="8"/>
        <v>67253800</v>
      </c>
      <c r="Y16" s="14">
        <f t="shared" si="8"/>
        <v>60526200</v>
      </c>
      <c r="Z16" s="14">
        <f t="shared" si="8"/>
        <v>54470200</v>
      </c>
      <c r="AA16" s="14">
        <f t="shared" si="8"/>
        <v>49024600</v>
      </c>
      <c r="AB16" s="14">
        <f t="shared" si="8"/>
        <v>44119200</v>
      </c>
      <c r="AC16" s="14">
        <f t="shared" si="8"/>
        <v>39715000</v>
      </c>
      <c r="AD16" s="14">
        <f t="shared" si="8"/>
        <v>35743600</v>
      </c>
      <c r="AE16" s="14">
        <f t="shared" si="8"/>
        <v>32167800</v>
      </c>
      <c r="AF16" s="14">
        <f t="shared" si="8"/>
        <v>28951000</v>
      </c>
      <c r="AG16" s="14">
        <f t="shared" si="8"/>
        <v>26057200</v>
      </c>
      <c r="AH16" s="14">
        <f t="shared" si="8"/>
        <v>23451000</v>
      </c>
      <c r="AI16" s="14">
        <f t="shared" si="8"/>
        <v>21107600</v>
      </c>
      <c r="AJ16" s="14">
        <f t="shared" si="8"/>
        <v>18992600</v>
      </c>
      <c r="AK16" s="14">
        <f t="shared" si="8"/>
        <v>17092200</v>
      </c>
      <c r="AL16" s="14">
        <f t="shared" si="8"/>
        <v>15382800</v>
      </c>
      <c r="AM16" s="14">
        <f t="shared" si="8"/>
        <v>13851200</v>
      </c>
      <c r="AN16" s="14">
        <f t="shared" si="8"/>
        <v>12464400</v>
      </c>
    </row>
    <row r="17" spans="1:43" x14ac:dyDescent="0.35">
      <c r="H17" s="4" t="s">
        <v>41</v>
      </c>
      <c r="I17" s="4" t="s">
        <v>42</v>
      </c>
      <c r="U17" s="21">
        <f>U16-U$4</f>
        <v>17165200</v>
      </c>
      <c r="V17" s="21">
        <f t="shared" ref="V17:AN17" si="9">V16-V$4</f>
        <v>-2023000</v>
      </c>
      <c r="W17" s="21">
        <f t="shared" si="9"/>
        <v>-28784800</v>
      </c>
      <c r="X17" s="21">
        <f t="shared" si="9"/>
        <v>1643800</v>
      </c>
      <c r="Y17" s="21">
        <f t="shared" si="9"/>
        <v>1477200</v>
      </c>
      <c r="Z17" s="21">
        <f t="shared" si="9"/>
        <v>1326100</v>
      </c>
      <c r="AA17" s="21">
        <f t="shared" si="9"/>
        <v>1194910</v>
      </c>
      <c r="AB17" s="21">
        <f t="shared" si="9"/>
        <v>1072479</v>
      </c>
      <c r="AC17" s="21">
        <f t="shared" si="9"/>
        <v>972951.10000000149</v>
      </c>
      <c r="AD17" s="21">
        <f t="shared" si="9"/>
        <v>875755.99000000209</v>
      </c>
      <c r="AE17" s="21">
        <f t="shared" si="9"/>
        <v>786740.39100000262</v>
      </c>
      <c r="AF17" s="21">
        <f t="shared" si="9"/>
        <v>708046.35190000013</v>
      </c>
      <c r="AG17" s="21">
        <f t="shared" si="9"/>
        <v>638541.71671000123</v>
      </c>
      <c r="AH17" s="21">
        <f t="shared" si="9"/>
        <v>574207.54503900185</v>
      </c>
      <c r="AI17" s="21">
        <f t="shared" si="9"/>
        <v>518486.7905350998</v>
      </c>
      <c r="AJ17" s="21">
        <f t="shared" si="9"/>
        <v>462398.11148158833</v>
      </c>
      <c r="AK17" s="21">
        <f t="shared" si="9"/>
        <v>415018.30033342913</v>
      </c>
      <c r="AL17" s="21">
        <f t="shared" si="9"/>
        <v>373336.47030008584</v>
      </c>
      <c r="AM17" s="21">
        <f t="shared" si="9"/>
        <v>342682.82327007689</v>
      </c>
      <c r="AN17" s="21">
        <f t="shared" si="9"/>
        <v>306734.54094306938</v>
      </c>
    </row>
    <row r="18" spans="1:43" x14ac:dyDescent="0.35">
      <c r="A18" s="4" t="s">
        <v>37</v>
      </c>
      <c r="I18" s="4" t="s">
        <v>44</v>
      </c>
      <c r="T18" s="22">
        <v>0</v>
      </c>
      <c r="U18" s="21">
        <f t="shared" ref="U18:AN18" si="10">T18*T3/U3+U17</f>
        <v>17165200</v>
      </c>
      <c r="V18" s="21">
        <f t="shared" si="10"/>
        <v>15228026</v>
      </c>
      <c r="W18" s="21">
        <f t="shared" si="10"/>
        <v>-13480633.870000001</v>
      </c>
      <c r="X18" s="21">
        <f t="shared" si="10"/>
        <v>-11904237.039349996</v>
      </c>
      <c r="Y18" s="21">
        <f t="shared" si="10"/>
        <v>-10486558.224546744</v>
      </c>
      <c r="Z18" s="21">
        <f t="shared" si="10"/>
        <v>-9212891.0156694762</v>
      </c>
      <c r="AA18" s="21">
        <f t="shared" si="10"/>
        <v>-8064045.4707478248</v>
      </c>
      <c r="AB18" s="21">
        <f t="shared" si="10"/>
        <v>-7031886.6981015624</v>
      </c>
      <c r="AC18" s="21">
        <f t="shared" si="10"/>
        <v>-6094095.0315920683</v>
      </c>
      <c r="AD18" s="21">
        <f t="shared" si="10"/>
        <v>-5248809.5167500256</v>
      </c>
      <c r="AE18" s="21">
        <f t="shared" si="10"/>
        <v>-4488313.1733337725</v>
      </c>
      <c r="AF18" s="21">
        <f t="shared" si="10"/>
        <v>-3802708.3873004401</v>
      </c>
      <c r="AG18" s="21">
        <f t="shared" si="10"/>
        <v>-3183180.2125269407</v>
      </c>
      <c r="AH18" s="21">
        <f t="shared" si="10"/>
        <v>-2624888.5685505732</v>
      </c>
      <c r="AI18" s="21">
        <f t="shared" si="10"/>
        <v>-2119526.2208582261</v>
      </c>
      <c r="AJ18" s="21">
        <f t="shared" si="10"/>
        <v>-1667725.7404809287</v>
      </c>
      <c r="AK18" s="21">
        <f t="shared" si="10"/>
        <v>-1261046.068849904</v>
      </c>
      <c r="AL18" s="21">
        <f t="shared" si="10"/>
        <v>-894014.82889406732</v>
      </c>
      <c r="AM18" s="21">
        <f t="shared" si="10"/>
        <v>-555802.07976846071</v>
      </c>
      <c r="AN18" s="21">
        <f t="shared" si="10"/>
        <v>-251846.5492242336</v>
      </c>
    </row>
    <row r="19" spans="1:43" x14ac:dyDescent="0.35">
      <c r="A19" s="12" t="s">
        <v>15</v>
      </c>
      <c r="B19" s="30">
        <v>1E-4</v>
      </c>
      <c r="I19" s="9" t="s">
        <v>60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5">
        <f>U18/T$5</f>
        <v>2.2502071281235582E-2</v>
      </c>
      <c r="V19" s="35">
        <f t="shared" ref="V19:AN19" si="11">V18/U$5</f>
        <v>2.2505302556129123E-2</v>
      </c>
      <c r="W19" s="35">
        <f t="shared" si="11"/>
        <v>-2.2504296332593002E-2</v>
      </c>
      <c r="X19" s="35">
        <f t="shared" si="11"/>
        <v>-2.2498179010999743E-2</v>
      </c>
      <c r="Y19" s="35">
        <f t="shared" si="11"/>
        <v>-2.2495831136106762E-2</v>
      </c>
      <c r="Z19" s="35">
        <f t="shared" si="11"/>
        <v>-2.2501341948598253E-2</v>
      </c>
      <c r="AA19" s="35">
        <f t="shared" si="11"/>
        <v>-2.2503863479586817E-2</v>
      </c>
      <c r="AB19" s="35">
        <f t="shared" si="11"/>
        <v>-2.2516267523736415E-2</v>
      </c>
      <c r="AC19" s="35">
        <f t="shared" si="11"/>
        <v>-2.2502606601690324E-2</v>
      </c>
      <c r="AD19" s="35">
        <f t="shared" si="11"/>
        <v>-2.2485646845046343E-2</v>
      </c>
      <c r="AE19" s="35">
        <f t="shared" si="11"/>
        <v>-2.2472056583683449E-2</v>
      </c>
      <c r="AF19" s="35">
        <f t="shared" si="11"/>
        <v>-2.24552306707986E-2</v>
      </c>
      <c r="AG19" s="35">
        <f t="shared" si="11"/>
        <v>-2.2424658794376485E-2</v>
      </c>
      <c r="AH19" s="35">
        <f t="shared" si="11"/>
        <v>-2.2388811241868686E-2</v>
      </c>
      <c r="AI19" s="35">
        <f t="shared" si="11"/>
        <v>-2.2322433472007668E-2</v>
      </c>
      <c r="AJ19" s="35">
        <f t="shared" si="11"/>
        <v>-2.2285031734829267E-2</v>
      </c>
      <c r="AK19" s="35">
        <f t="shared" si="11"/>
        <v>-2.2248472827366091E-2</v>
      </c>
      <c r="AL19" s="35">
        <f t="shared" si="11"/>
        <v>-2.2191514399629193E-2</v>
      </c>
      <c r="AM19" s="35">
        <f t="shared" si="11"/>
        <v>-2.181471943072601E-2</v>
      </c>
      <c r="AN19" s="35">
        <f t="shared" si="11"/>
        <v>-2.0818617095751883E-2</v>
      </c>
    </row>
    <row r="20" spans="1:43" x14ac:dyDescent="0.35">
      <c r="A20" s="12" t="s">
        <v>19</v>
      </c>
      <c r="B20" s="30">
        <v>2.0000000000000001E-4</v>
      </c>
      <c r="I20" s="4" t="s">
        <v>46</v>
      </c>
      <c r="U20" s="21">
        <f t="shared" ref="U20:AN20" si="12">T$5*$B$32</f>
        <v>-11442413.313067328</v>
      </c>
      <c r="V20" s="21">
        <f t="shared" si="12"/>
        <v>-10149625.379632663</v>
      </c>
      <c r="W20" s="21">
        <f t="shared" si="12"/>
        <v>-8985373.5065308269</v>
      </c>
      <c r="X20" s="21">
        <f t="shared" si="12"/>
        <v>-7936800.3740634816</v>
      </c>
      <c r="Y20" s="21">
        <f t="shared" si="12"/>
        <v>-6992334.3759337962</v>
      </c>
      <c r="Z20" s="21">
        <f t="shared" si="12"/>
        <v>-6141561.047813464</v>
      </c>
      <c r="AA20" s="21">
        <f t="shared" si="12"/>
        <v>-5375107.3530525286</v>
      </c>
      <c r="AB20" s="21">
        <f t="shared" si="12"/>
        <v>-4684537.5398177924</v>
      </c>
      <c r="AC20" s="21">
        <f t="shared" si="12"/>
        <v>-4062259.4125168812</v>
      </c>
      <c r="AD20" s="21">
        <f t="shared" si="12"/>
        <v>-3501439.9760794654</v>
      </c>
      <c r="AE20" s="21">
        <f t="shared" si="12"/>
        <v>-2995929.5158098624</v>
      </c>
      <c r="AF20" s="21">
        <f t="shared" si="12"/>
        <v>-2540193.2692539115</v>
      </c>
      <c r="AG20" s="21">
        <f t="shared" si="12"/>
        <v>-2129249.9308786797</v>
      </c>
      <c r="AH20" s="21">
        <f t="shared" si="12"/>
        <v>-1758616.3062837229</v>
      </c>
      <c r="AI20" s="21">
        <f t="shared" si="12"/>
        <v>-1424257.5009907265</v>
      </c>
      <c r="AJ20" s="21">
        <f t="shared" si="12"/>
        <v>-1122542.0903537064</v>
      </c>
      <c r="AK20" s="21">
        <f t="shared" si="12"/>
        <v>-850201.7724776984</v>
      </c>
      <c r="AL20" s="21">
        <f t="shared" si="12"/>
        <v>-604295.05584508844</v>
      </c>
      <c r="AM20" s="21">
        <f t="shared" si="12"/>
        <v>-382174.5781788149</v>
      </c>
      <c r="AN20" s="21">
        <f t="shared" si="12"/>
        <v>-181457.69341876014</v>
      </c>
    </row>
    <row r="21" spans="1:43" x14ac:dyDescent="0.35">
      <c r="A21" s="12" t="s">
        <v>20</v>
      </c>
      <c r="B21" s="30">
        <v>1E-3</v>
      </c>
      <c r="I21" s="4" t="s">
        <v>45</v>
      </c>
      <c r="U21" s="21">
        <f t="shared" ref="U21:AN21" si="13">T$5*$C$32</f>
        <v>11442413.313067328</v>
      </c>
      <c r="V21" s="21">
        <f t="shared" si="13"/>
        <v>10149625.379632663</v>
      </c>
      <c r="W21" s="21">
        <f t="shared" si="13"/>
        <v>8985373.5065308269</v>
      </c>
      <c r="X21" s="21">
        <f t="shared" si="13"/>
        <v>7936800.3740634816</v>
      </c>
      <c r="Y21" s="21">
        <f t="shared" si="13"/>
        <v>6992334.3759337962</v>
      </c>
      <c r="Z21" s="21">
        <f t="shared" si="13"/>
        <v>6141561.047813464</v>
      </c>
      <c r="AA21" s="21">
        <f t="shared" si="13"/>
        <v>5375107.3530525286</v>
      </c>
      <c r="AB21" s="21">
        <f t="shared" si="13"/>
        <v>4684537.5398177924</v>
      </c>
      <c r="AC21" s="21">
        <f t="shared" si="13"/>
        <v>4062259.4125168812</v>
      </c>
      <c r="AD21" s="21">
        <f t="shared" si="13"/>
        <v>3501439.9760794654</v>
      </c>
      <c r="AE21" s="21">
        <f t="shared" si="13"/>
        <v>2995929.5158098624</v>
      </c>
      <c r="AF21" s="21">
        <f t="shared" si="13"/>
        <v>2540193.2692539115</v>
      </c>
      <c r="AG21" s="21">
        <f t="shared" si="13"/>
        <v>2129249.9308786797</v>
      </c>
      <c r="AH21" s="21">
        <f t="shared" si="13"/>
        <v>1758616.3062837229</v>
      </c>
      <c r="AI21" s="21">
        <f t="shared" si="13"/>
        <v>1424257.5009907265</v>
      </c>
      <c r="AJ21" s="21">
        <f t="shared" si="13"/>
        <v>1122542.0903537064</v>
      </c>
      <c r="AK21" s="21">
        <f t="shared" si="13"/>
        <v>850201.7724776984</v>
      </c>
      <c r="AL21" s="21">
        <f t="shared" si="13"/>
        <v>604295.05584508844</v>
      </c>
      <c r="AM21" s="21">
        <f t="shared" si="13"/>
        <v>382174.5781788149</v>
      </c>
      <c r="AN21" s="21">
        <f t="shared" si="13"/>
        <v>181457.69341876014</v>
      </c>
    </row>
    <row r="22" spans="1:43" x14ac:dyDescent="0.35">
      <c r="A22" s="12" t="s">
        <v>21</v>
      </c>
      <c r="B22" s="30">
        <v>5.0000000000000001E-3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3" x14ac:dyDescent="0.35">
      <c r="A23" s="12" t="s">
        <v>22</v>
      </c>
      <c r="B23" s="30">
        <v>8.0000000000000002E-3</v>
      </c>
      <c r="H23" s="1" t="s">
        <v>12</v>
      </c>
      <c r="I23" s="2"/>
      <c r="J23" s="1" t="s">
        <v>14</v>
      </c>
      <c r="K23" s="1" t="s">
        <v>0</v>
      </c>
      <c r="L23" s="1" t="s">
        <v>16</v>
      </c>
      <c r="M23" s="1" t="s">
        <v>56</v>
      </c>
      <c r="N23" s="1" t="s">
        <v>31</v>
      </c>
      <c r="O23" s="1" t="s">
        <v>32</v>
      </c>
      <c r="P23" s="1" t="s">
        <v>5</v>
      </c>
      <c r="Q23" s="1" t="s">
        <v>57</v>
      </c>
      <c r="R23" s="1" t="s">
        <v>58</v>
      </c>
      <c r="S23" s="1" t="s">
        <v>59</v>
      </c>
      <c r="T23" s="1" t="s">
        <v>1</v>
      </c>
      <c r="U23" s="2">
        <v>1</v>
      </c>
      <c r="V23" s="2">
        <f>1+U23</f>
        <v>2</v>
      </c>
      <c r="W23" s="2">
        <f t="shared" ref="W23:AN23" si="14">1+V23</f>
        <v>3</v>
      </c>
      <c r="X23" s="2">
        <f t="shared" si="14"/>
        <v>4</v>
      </c>
      <c r="Y23" s="2">
        <f t="shared" si="14"/>
        <v>5</v>
      </c>
      <c r="Z23" s="2">
        <f t="shared" si="14"/>
        <v>6</v>
      </c>
      <c r="AA23" s="2">
        <f t="shared" si="14"/>
        <v>7</v>
      </c>
      <c r="AB23" s="2">
        <f t="shared" si="14"/>
        <v>8</v>
      </c>
      <c r="AC23" s="2">
        <f t="shared" si="14"/>
        <v>9</v>
      </c>
      <c r="AD23" s="2">
        <f t="shared" si="14"/>
        <v>10</v>
      </c>
      <c r="AE23" s="2">
        <f t="shared" si="14"/>
        <v>11</v>
      </c>
      <c r="AF23" s="2">
        <f t="shared" si="14"/>
        <v>12</v>
      </c>
      <c r="AG23" s="2">
        <f t="shared" si="14"/>
        <v>13</v>
      </c>
      <c r="AH23" s="2">
        <f t="shared" si="14"/>
        <v>14</v>
      </c>
      <c r="AI23" s="2">
        <f t="shared" si="14"/>
        <v>15</v>
      </c>
      <c r="AJ23" s="2">
        <f t="shared" si="14"/>
        <v>16</v>
      </c>
      <c r="AK23" s="2">
        <f t="shared" si="14"/>
        <v>17</v>
      </c>
      <c r="AL23" s="2">
        <f t="shared" si="14"/>
        <v>18</v>
      </c>
      <c r="AM23" s="2">
        <f t="shared" si="14"/>
        <v>19</v>
      </c>
      <c r="AN23" s="2">
        <f t="shared" si="14"/>
        <v>20</v>
      </c>
      <c r="AP23" s="50" t="s">
        <v>89</v>
      </c>
      <c r="AQ23" s="50" t="s">
        <v>90</v>
      </c>
    </row>
    <row r="24" spans="1:43" x14ac:dyDescent="0.35">
      <c r="A24" s="12" t="s">
        <v>23</v>
      </c>
      <c r="B24" s="30">
        <v>1.2E-2</v>
      </c>
      <c r="H24" s="4" t="s">
        <v>13</v>
      </c>
      <c r="I24" s="4" t="s">
        <v>15</v>
      </c>
      <c r="J24" s="15">
        <f>$B$4</f>
        <v>0.02</v>
      </c>
      <c r="K24" s="3">
        <v>1</v>
      </c>
      <c r="L24" s="3" t="s">
        <v>17</v>
      </c>
      <c r="M24" s="15">
        <f>$B$2+$B$7*$K24</f>
        <v>5.0000000000000001E-3</v>
      </c>
      <c r="N24" s="42">
        <v>93.41</v>
      </c>
      <c r="O24" s="15">
        <f>$K24*B$19</f>
        <v>1E-4</v>
      </c>
      <c r="P24" s="5">
        <v>1000000</v>
      </c>
      <c r="Q24" s="32">
        <v>1014925.3731343285</v>
      </c>
      <c r="R24" s="5">
        <f>Q24*N24</f>
        <v>94804179.104477629</v>
      </c>
      <c r="S24" s="5">
        <f>R24*O24</f>
        <v>9480.4179104477626</v>
      </c>
      <c r="U24" s="5">
        <f t="shared" ref="U24:AD33" si="15">$P24*((U$23&lt;=$K24)*$J24+(U$23=$K24)*1)</f>
        <v>1020000</v>
      </c>
      <c r="V24" s="5">
        <f t="shared" si="15"/>
        <v>0</v>
      </c>
      <c r="W24" s="5">
        <f t="shared" si="15"/>
        <v>0</v>
      </c>
      <c r="X24" s="5">
        <f t="shared" si="15"/>
        <v>0</v>
      </c>
      <c r="Y24" s="5">
        <f t="shared" si="15"/>
        <v>0</v>
      </c>
      <c r="Z24" s="5">
        <f t="shared" si="15"/>
        <v>0</v>
      </c>
      <c r="AA24" s="5">
        <f t="shared" si="15"/>
        <v>0</v>
      </c>
      <c r="AB24" s="5">
        <f t="shared" si="15"/>
        <v>0</v>
      </c>
      <c r="AC24" s="5">
        <f t="shared" si="15"/>
        <v>0</v>
      </c>
      <c r="AD24" s="5">
        <f t="shared" si="15"/>
        <v>0</v>
      </c>
      <c r="AE24" s="5">
        <f t="shared" ref="AE24:AN33" si="16">$P24*((AE$23&lt;=$K24)*$J24+(AE$23=$K24)*1)</f>
        <v>0</v>
      </c>
      <c r="AF24" s="5">
        <f t="shared" si="16"/>
        <v>0</v>
      </c>
      <c r="AG24" s="5">
        <f t="shared" si="16"/>
        <v>0</v>
      </c>
      <c r="AH24" s="5">
        <f t="shared" si="16"/>
        <v>0</v>
      </c>
      <c r="AI24" s="5">
        <f t="shared" si="16"/>
        <v>0</v>
      </c>
      <c r="AJ24" s="5">
        <f t="shared" si="16"/>
        <v>0</v>
      </c>
      <c r="AK24" s="5">
        <f t="shared" si="16"/>
        <v>0</v>
      </c>
      <c r="AL24" s="5">
        <f t="shared" si="16"/>
        <v>0</v>
      </c>
      <c r="AM24" s="5">
        <f t="shared" si="16"/>
        <v>0</v>
      </c>
      <c r="AN24" s="5">
        <f t="shared" si="16"/>
        <v>0</v>
      </c>
      <c r="AP24" s="51">
        <v>-100.98760031681741</v>
      </c>
      <c r="AQ24" s="51">
        <v>-10099.759883159597</v>
      </c>
    </row>
    <row r="25" spans="1:43" x14ac:dyDescent="0.35">
      <c r="A25" s="12" t="s">
        <v>24</v>
      </c>
      <c r="B25" s="30">
        <v>2.5000000000000001E-2</v>
      </c>
      <c r="I25" s="4" t="s">
        <v>15</v>
      </c>
      <c r="J25" s="15">
        <f t="shared" ref="J25:J88" si="17">$B$4</f>
        <v>0.02</v>
      </c>
      <c r="K25" s="3">
        <f>1+K24</f>
        <v>2</v>
      </c>
      <c r="L25" s="3" t="s">
        <v>17</v>
      </c>
      <c r="M25" s="15">
        <f t="shared" ref="M25:M43" si="18">$B$2+$B$7*$K25</f>
        <v>5.0000000000000001E-3</v>
      </c>
      <c r="N25" s="42">
        <v>67.09</v>
      </c>
      <c r="O25" s="15">
        <f t="shared" ref="O25:O43" si="19">$K25*B$19</f>
        <v>2.0000000000000001E-4</v>
      </c>
      <c r="P25" s="5">
        <v>1000000</v>
      </c>
      <c r="Q25" s="32">
        <v>1029776.490680924</v>
      </c>
      <c r="R25" s="5">
        <f t="shared" ref="R25:R88" si="20">Q25*N25</f>
        <v>69087704.759783193</v>
      </c>
      <c r="S25" s="5">
        <f t="shared" ref="S25:S88" si="21">R25*O25</f>
        <v>13817.54095195664</v>
      </c>
      <c r="U25" s="5">
        <f t="shared" si="15"/>
        <v>20000</v>
      </c>
      <c r="V25" s="5">
        <f t="shared" si="15"/>
        <v>1020000</v>
      </c>
      <c r="W25" s="5">
        <f t="shared" si="15"/>
        <v>0</v>
      </c>
      <c r="X25" s="5">
        <f t="shared" si="15"/>
        <v>0</v>
      </c>
      <c r="Y25" s="5">
        <f t="shared" si="15"/>
        <v>0</v>
      </c>
      <c r="Z25" s="5">
        <f t="shared" si="15"/>
        <v>0</v>
      </c>
      <c r="AA25" s="5">
        <f t="shared" si="15"/>
        <v>0</v>
      </c>
      <c r="AB25" s="5">
        <f t="shared" si="15"/>
        <v>0</v>
      </c>
      <c r="AC25" s="5">
        <f t="shared" si="15"/>
        <v>0</v>
      </c>
      <c r="AD25" s="5">
        <f t="shared" si="15"/>
        <v>0</v>
      </c>
      <c r="AE25" s="5">
        <f t="shared" si="16"/>
        <v>0</v>
      </c>
      <c r="AF25" s="5">
        <f t="shared" si="16"/>
        <v>0</v>
      </c>
      <c r="AG25" s="5">
        <f t="shared" si="16"/>
        <v>0</v>
      </c>
      <c r="AH25" s="5">
        <f t="shared" si="16"/>
        <v>0</v>
      </c>
      <c r="AI25" s="5">
        <f t="shared" si="16"/>
        <v>0</v>
      </c>
      <c r="AJ25" s="5">
        <f t="shared" si="16"/>
        <v>0</v>
      </c>
      <c r="AK25" s="5">
        <f t="shared" si="16"/>
        <v>0</v>
      </c>
      <c r="AL25" s="5">
        <f t="shared" si="16"/>
        <v>0</v>
      </c>
      <c r="AM25" s="5">
        <f t="shared" si="16"/>
        <v>0</v>
      </c>
      <c r="AN25" s="5">
        <f t="shared" si="16"/>
        <v>0</v>
      </c>
      <c r="AP25" s="51">
        <v>-202.95049990474945</v>
      </c>
      <c r="AQ25" s="51">
        <v>-20299.049300840008</v>
      </c>
    </row>
    <row r="26" spans="1:43" x14ac:dyDescent="0.35">
      <c r="A26" s="12" t="s">
        <v>34</v>
      </c>
      <c r="B26" s="30">
        <v>3.0000000000000001E-3</v>
      </c>
      <c r="I26" s="4" t="s">
        <v>15</v>
      </c>
      <c r="J26" s="15">
        <f t="shared" si="17"/>
        <v>0.02</v>
      </c>
      <c r="K26" s="3">
        <f t="shared" ref="K26:K41" si="22">1+K25</f>
        <v>3</v>
      </c>
      <c r="L26" s="3" t="s">
        <v>17</v>
      </c>
      <c r="M26" s="15">
        <f t="shared" si="18"/>
        <v>5.0000000000000001E-3</v>
      </c>
      <c r="N26" s="42">
        <v>11.34</v>
      </c>
      <c r="O26" s="15">
        <f t="shared" si="19"/>
        <v>3.0000000000000003E-4</v>
      </c>
      <c r="P26" s="5">
        <v>1000000</v>
      </c>
      <c r="Q26" s="32">
        <v>1044553.7220705712</v>
      </c>
      <c r="R26" s="5">
        <f t="shared" si="20"/>
        <v>11845239.208280277</v>
      </c>
      <c r="S26" s="5">
        <f t="shared" si="21"/>
        <v>3553.5717624840831</v>
      </c>
      <c r="U26" s="5">
        <f t="shared" si="15"/>
        <v>20000</v>
      </c>
      <c r="V26" s="5">
        <f t="shared" si="15"/>
        <v>20000</v>
      </c>
      <c r="W26" s="5">
        <f t="shared" si="15"/>
        <v>1020000</v>
      </c>
      <c r="X26" s="5">
        <f t="shared" si="15"/>
        <v>0</v>
      </c>
      <c r="Y26" s="5">
        <f t="shared" si="15"/>
        <v>0</v>
      </c>
      <c r="Z26" s="5">
        <f t="shared" si="15"/>
        <v>0</v>
      </c>
      <c r="AA26" s="5">
        <f t="shared" si="15"/>
        <v>0</v>
      </c>
      <c r="AB26" s="5">
        <f t="shared" si="15"/>
        <v>0</v>
      </c>
      <c r="AC26" s="5">
        <f t="shared" si="15"/>
        <v>0</v>
      </c>
      <c r="AD26" s="5">
        <f t="shared" si="15"/>
        <v>0</v>
      </c>
      <c r="AE26" s="5">
        <f t="shared" si="16"/>
        <v>0</v>
      </c>
      <c r="AF26" s="5">
        <f t="shared" si="16"/>
        <v>0</v>
      </c>
      <c r="AG26" s="5">
        <f t="shared" si="16"/>
        <v>0</v>
      </c>
      <c r="AH26" s="5">
        <f t="shared" si="16"/>
        <v>0</v>
      </c>
      <c r="AI26" s="5">
        <f t="shared" si="16"/>
        <v>0</v>
      </c>
      <c r="AJ26" s="5">
        <f t="shared" si="16"/>
        <v>0</v>
      </c>
      <c r="AK26" s="5">
        <f t="shared" si="16"/>
        <v>0</v>
      </c>
      <c r="AL26" s="5">
        <f t="shared" si="16"/>
        <v>0</v>
      </c>
      <c r="AM26" s="5">
        <f t="shared" si="16"/>
        <v>0</v>
      </c>
      <c r="AN26" s="5">
        <f t="shared" si="16"/>
        <v>0</v>
      </c>
      <c r="AP26" s="51">
        <v>-305.87649568135384</v>
      </c>
      <c r="AQ26" s="51">
        <v>-30597.64755950059</v>
      </c>
    </row>
    <row r="27" spans="1:43" x14ac:dyDescent="0.35">
      <c r="A27" s="12" t="s">
        <v>33</v>
      </c>
      <c r="B27" s="30">
        <v>6.0000000000000001E-3</v>
      </c>
      <c r="I27" s="4" t="s">
        <v>15</v>
      </c>
      <c r="J27" s="15">
        <f t="shared" si="17"/>
        <v>0.02</v>
      </c>
      <c r="K27" s="3">
        <f t="shared" si="22"/>
        <v>4</v>
      </c>
      <c r="L27" s="3" t="s">
        <v>17</v>
      </c>
      <c r="M27" s="15">
        <f t="shared" si="18"/>
        <v>5.0000000000000001E-3</v>
      </c>
      <c r="N27" s="42">
        <v>0</v>
      </c>
      <c r="O27" s="15">
        <f t="shared" si="19"/>
        <v>4.0000000000000002E-4</v>
      </c>
      <c r="P27" s="5">
        <v>1000000</v>
      </c>
      <c r="Q27" s="32">
        <v>1059257.434896091</v>
      </c>
      <c r="R27" s="5">
        <f t="shared" si="20"/>
        <v>0</v>
      </c>
      <c r="S27" s="5">
        <f t="shared" si="21"/>
        <v>0</v>
      </c>
      <c r="U27" s="5">
        <f t="shared" si="15"/>
        <v>20000</v>
      </c>
      <c r="V27" s="5">
        <f t="shared" si="15"/>
        <v>20000</v>
      </c>
      <c r="W27" s="5">
        <f t="shared" si="15"/>
        <v>20000</v>
      </c>
      <c r="X27" s="5">
        <f t="shared" si="15"/>
        <v>1020000</v>
      </c>
      <c r="Y27" s="5">
        <f t="shared" si="15"/>
        <v>0</v>
      </c>
      <c r="Z27" s="5">
        <f t="shared" si="15"/>
        <v>0</v>
      </c>
      <c r="AA27" s="5">
        <f t="shared" si="15"/>
        <v>0</v>
      </c>
      <c r="AB27" s="5">
        <f t="shared" si="15"/>
        <v>0</v>
      </c>
      <c r="AC27" s="5">
        <f t="shared" si="15"/>
        <v>0</v>
      </c>
      <c r="AD27" s="5">
        <f t="shared" si="15"/>
        <v>0</v>
      </c>
      <c r="AE27" s="5">
        <f t="shared" si="16"/>
        <v>0</v>
      </c>
      <c r="AF27" s="5">
        <f t="shared" si="16"/>
        <v>0</v>
      </c>
      <c r="AG27" s="5">
        <f t="shared" si="16"/>
        <v>0</v>
      </c>
      <c r="AH27" s="5">
        <f t="shared" si="16"/>
        <v>0</v>
      </c>
      <c r="AI27" s="5">
        <f t="shared" si="16"/>
        <v>0</v>
      </c>
      <c r="AJ27" s="5">
        <f t="shared" si="16"/>
        <v>0</v>
      </c>
      <c r="AK27" s="5">
        <f t="shared" si="16"/>
        <v>0</v>
      </c>
      <c r="AL27" s="5">
        <f t="shared" si="16"/>
        <v>0</v>
      </c>
      <c r="AM27" s="5">
        <f t="shared" si="16"/>
        <v>0</v>
      </c>
      <c r="AN27" s="5">
        <f t="shared" si="16"/>
        <v>0</v>
      </c>
      <c r="AP27" s="51">
        <v>-409.7534818565473</v>
      </c>
      <c r="AQ27" s="51">
        <v>-40995.343509425293</v>
      </c>
    </row>
    <row r="28" spans="1:43" x14ac:dyDescent="0.35">
      <c r="A28" s="12" t="s">
        <v>35</v>
      </c>
      <c r="B28" s="30">
        <v>8.9999999999999993E-3</v>
      </c>
      <c r="I28" s="4" t="s">
        <v>15</v>
      </c>
      <c r="J28" s="15">
        <f t="shared" si="17"/>
        <v>0.02</v>
      </c>
      <c r="K28" s="3">
        <f t="shared" si="22"/>
        <v>5</v>
      </c>
      <c r="L28" s="3" t="s">
        <v>17</v>
      </c>
      <c r="M28" s="15">
        <f t="shared" si="18"/>
        <v>5.0000000000000001E-3</v>
      </c>
      <c r="N28" s="42">
        <v>0</v>
      </c>
      <c r="O28" s="15">
        <f t="shared" si="19"/>
        <v>5.0000000000000001E-4</v>
      </c>
      <c r="P28" s="5">
        <v>1000000</v>
      </c>
      <c r="Q28" s="32">
        <v>1073887.9949214836</v>
      </c>
      <c r="R28" s="5">
        <f t="shared" si="20"/>
        <v>0</v>
      </c>
      <c r="S28" s="5">
        <f t="shared" si="21"/>
        <v>0</v>
      </c>
      <c r="U28" s="5">
        <f t="shared" si="15"/>
        <v>20000</v>
      </c>
      <c r="V28" s="5">
        <f t="shared" si="15"/>
        <v>20000</v>
      </c>
      <c r="W28" s="5">
        <f t="shared" si="15"/>
        <v>20000</v>
      </c>
      <c r="X28" s="5">
        <f t="shared" si="15"/>
        <v>20000</v>
      </c>
      <c r="Y28" s="5">
        <f t="shared" si="15"/>
        <v>1020000</v>
      </c>
      <c r="Z28" s="5">
        <f t="shared" si="15"/>
        <v>0</v>
      </c>
      <c r="AA28" s="5">
        <f t="shared" si="15"/>
        <v>0</v>
      </c>
      <c r="AB28" s="5">
        <f t="shared" si="15"/>
        <v>0</v>
      </c>
      <c r="AC28" s="5">
        <f t="shared" si="15"/>
        <v>0</v>
      </c>
      <c r="AD28" s="5">
        <f t="shared" si="15"/>
        <v>0</v>
      </c>
      <c r="AE28" s="5">
        <f t="shared" si="16"/>
        <v>0</v>
      </c>
      <c r="AF28" s="5">
        <f t="shared" si="16"/>
        <v>0</v>
      </c>
      <c r="AG28" s="5">
        <f t="shared" si="16"/>
        <v>0</v>
      </c>
      <c r="AH28" s="5">
        <f t="shared" si="16"/>
        <v>0</v>
      </c>
      <c r="AI28" s="5">
        <f t="shared" si="16"/>
        <v>0</v>
      </c>
      <c r="AJ28" s="5">
        <f t="shared" si="16"/>
        <v>0</v>
      </c>
      <c r="AK28" s="5">
        <f t="shared" si="16"/>
        <v>0</v>
      </c>
      <c r="AL28" s="5">
        <f t="shared" si="16"/>
        <v>0</v>
      </c>
      <c r="AM28" s="5">
        <f t="shared" si="16"/>
        <v>0</v>
      </c>
      <c r="AN28" s="5">
        <f t="shared" si="16"/>
        <v>0</v>
      </c>
      <c r="AP28" s="51">
        <v>-514.56944926723372</v>
      </c>
      <c r="AQ28" s="51">
        <v>-51491.935435249237</v>
      </c>
    </row>
    <row r="29" spans="1:43" x14ac:dyDescent="0.35">
      <c r="I29" s="4" t="s">
        <v>15</v>
      </c>
      <c r="J29" s="15">
        <f t="shared" si="17"/>
        <v>0.02</v>
      </c>
      <c r="K29" s="3">
        <f t="shared" si="22"/>
        <v>6</v>
      </c>
      <c r="L29" s="3" t="s">
        <v>17</v>
      </c>
      <c r="M29" s="15">
        <f t="shared" si="18"/>
        <v>5.0000000000000001E-3</v>
      </c>
      <c r="N29" s="42">
        <v>0</v>
      </c>
      <c r="O29" s="15">
        <f t="shared" si="19"/>
        <v>6.0000000000000006E-4</v>
      </c>
      <c r="P29" s="5">
        <v>1000000</v>
      </c>
      <c r="Q29" s="32">
        <v>1088445.7660910285</v>
      </c>
      <c r="R29" s="5">
        <f t="shared" si="20"/>
        <v>0</v>
      </c>
      <c r="S29" s="5">
        <f t="shared" si="21"/>
        <v>0</v>
      </c>
      <c r="U29" s="5">
        <f t="shared" si="15"/>
        <v>20000</v>
      </c>
      <c r="V29" s="5">
        <f t="shared" si="15"/>
        <v>20000</v>
      </c>
      <c r="W29" s="5">
        <f t="shared" si="15"/>
        <v>20000</v>
      </c>
      <c r="X29" s="5">
        <f t="shared" si="15"/>
        <v>20000</v>
      </c>
      <c r="Y29" s="5">
        <f t="shared" si="15"/>
        <v>20000</v>
      </c>
      <c r="Z29" s="5">
        <f t="shared" si="15"/>
        <v>1020000</v>
      </c>
      <c r="AA29" s="5">
        <f t="shared" si="15"/>
        <v>0</v>
      </c>
      <c r="AB29" s="5">
        <f t="shared" si="15"/>
        <v>0</v>
      </c>
      <c r="AC29" s="5">
        <f t="shared" si="15"/>
        <v>0</v>
      </c>
      <c r="AD29" s="5">
        <f t="shared" si="15"/>
        <v>0</v>
      </c>
      <c r="AE29" s="5">
        <f t="shared" si="16"/>
        <v>0</v>
      </c>
      <c r="AF29" s="5">
        <f t="shared" si="16"/>
        <v>0</v>
      </c>
      <c r="AG29" s="5">
        <f t="shared" si="16"/>
        <v>0</v>
      </c>
      <c r="AH29" s="5">
        <f t="shared" si="16"/>
        <v>0</v>
      </c>
      <c r="AI29" s="5">
        <f t="shared" si="16"/>
        <v>0</v>
      </c>
      <c r="AJ29" s="5">
        <f t="shared" si="16"/>
        <v>0</v>
      </c>
      <c r="AK29" s="5">
        <f t="shared" si="16"/>
        <v>0</v>
      </c>
      <c r="AL29" s="5">
        <f t="shared" si="16"/>
        <v>0</v>
      </c>
      <c r="AM29" s="5">
        <f t="shared" si="16"/>
        <v>0</v>
      </c>
      <c r="AN29" s="5">
        <f t="shared" si="16"/>
        <v>0</v>
      </c>
      <c r="AP29" s="51">
        <v>-620.31248471443541</v>
      </c>
      <c r="AQ29" s="51">
        <v>-62087.230948264361</v>
      </c>
    </row>
    <row r="30" spans="1:43" x14ac:dyDescent="0.35">
      <c r="I30" s="4" t="s">
        <v>15</v>
      </c>
      <c r="J30" s="15">
        <f t="shared" si="17"/>
        <v>0.02</v>
      </c>
      <c r="K30" s="3">
        <f t="shared" si="22"/>
        <v>7</v>
      </c>
      <c r="L30" s="3" t="s">
        <v>17</v>
      </c>
      <c r="M30" s="15">
        <f t="shared" si="18"/>
        <v>5.0000000000000001E-3</v>
      </c>
      <c r="N30" s="42">
        <v>0</v>
      </c>
      <c r="O30" s="15">
        <f t="shared" si="19"/>
        <v>6.9999999999999999E-4</v>
      </c>
      <c r="P30" s="5">
        <v>1000000</v>
      </c>
      <c r="Q30" s="32">
        <v>1102931.1105383371</v>
      </c>
      <c r="R30" s="5">
        <f t="shared" si="20"/>
        <v>0</v>
      </c>
      <c r="S30" s="5">
        <f t="shared" si="21"/>
        <v>0</v>
      </c>
      <c r="U30" s="5">
        <f t="shared" si="15"/>
        <v>20000</v>
      </c>
      <c r="V30" s="5">
        <f t="shared" si="15"/>
        <v>20000</v>
      </c>
      <c r="W30" s="5">
        <f t="shared" si="15"/>
        <v>20000</v>
      </c>
      <c r="X30" s="5">
        <f t="shared" si="15"/>
        <v>20000</v>
      </c>
      <c r="Y30" s="5">
        <f t="shared" si="15"/>
        <v>20000</v>
      </c>
      <c r="Z30" s="5">
        <f t="shared" si="15"/>
        <v>20000</v>
      </c>
      <c r="AA30" s="5">
        <f t="shared" si="15"/>
        <v>1020000</v>
      </c>
      <c r="AB30" s="5">
        <f t="shared" si="15"/>
        <v>0</v>
      </c>
      <c r="AC30" s="5">
        <f t="shared" si="15"/>
        <v>0</v>
      </c>
      <c r="AD30" s="5">
        <f t="shared" si="15"/>
        <v>0</v>
      </c>
      <c r="AE30" s="5">
        <f t="shared" si="16"/>
        <v>0</v>
      </c>
      <c r="AF30" s="5">
        <f t="shared" si="16"/>
        <v>0</v>
      </c>
      <c r="AG30" s="5">
        <f t="shared" si="16"/>
        <v>0</v>
      </c>
      <c r="AH30" s="5">
        <f t="shared" si="16"/>
        <v>0</v>
      </c>
      <c r="AI30" s="5">
        <f t="shared" si="16"/>
        <v>0</v>
      </c>
      <c r="AJ30" s="5">
        <f t="shared" si="16"/>
        <v>0</v>
      </c>
      <c r="AK30" s="5">
        <f t="shared" si="16"/>
        <v>0</v>
      </c>
      <c r="AL30" s="5">
        <f t="shared" si="16"/>
        <v>0</v>
      </c>
      <c r="AM30" s="5">
        <f t="shared" si="16"/>
        <v>0</v>
      </c>
      <c r="AN30" s="5">
        <f t="shared" si="16"/>
        <v>0</v>
      </c>
      <c r="AP30" s="51">
        <v>-726.97077030618675</v>
      </c>
      <c r="AQ30" s="51">
        <v>-72781.046880473208</v>
      </c>
    </row>
    <row r="31" spans="1:43" x14ac:dyDescent="0.35">
      <c r="A31" s="4" t="s">
        <v>43</v>
      </c>
      <c r="B31" s="23" t="s">
        <v>47</v>
      </c>
      <c r="C31" s="23" t="s">
        <v>48</v>
      </c>
      <c r="D31" s="24" t="s">
        <v>49</v>
      </c>
      <c r="F31" s="36" t="s">
        <v>46</v>
      </c>
      <c r="G31" s="36" t="s">
        <v>45</v>
      </c>
      <c r="I31" s="4" t="s">
        <v>15</v>
      </c>
      <c r="J31" s="15">
        <f t="shared" si="17"/>
        <v>0.02</v>
      </c>
      <c r="K31" s="3">
        <f t="shared" si="22"/>
        <v>8</v>
      </c>
      <c r="L31" s="3" t="s">
        <v>17</v>
      </c>
      <c r="M31" s="15">
        <f t="shared" si="18"/>
        <v>5.0000000000000001E-3</v>
      </c>
      <c r="N31" s="42">
        <v>0</v>
      </c>
      <c r="O31" s="15">
        <f t="shared" si="19"/>
        <v>8.0000000000000004E-4</v>
      </c>
      <c r="P31" s="5">
        <v>1000000</v>
      </c>
      <c r="Q31" s="32">
        <v>1117344.3885953606</v>
      </c>
      <c r="R31" s="5">
        <f t="shared" si="20"/>
        <v>0</v>
      </c>
      <c r="S31" s="5">
        <f t="shared" si="21"/>
        <v>0</v>
      </c>
      <c r="U31" s="5">
        <f t="shared" si="15"/>
        <v>20000</v>
      </c>
      <c r="V31" s="5">
        <f t="shared" si="15"/>
        <v>20000</v>
      </c>
      <c r="W31" s="5">
        <f t="shared" si="15"/>
        <v>20000</v>
      </c>
      <c r="X31" s="5">
        <f t="shared" si="15"/>
        <v>20000</v>
      </c>
      <c r="Y31" s="5">
        <f t="shared" si="15"/>
        <v>20000</v>
      </c>
      <c r="Z31" s="5">
        <f t="shared" si="15"/>
        <v>20000</v>
      </c>
      <c r="AA31" s="5">
        <f t="shared" si="15"/>
        <v>20000</v>
      </c>
      <c r="AB31" s="5">
        <f t="shared" si="15"/>
        <v>1020000</v>
      </c>
      <c r="AC31" s="5">
        <f t="shared" si="15"/>
        <v>0</v>
      </c>
      <c r="AD31" s="5">
        <f t="shared" si="15"/>
        <v>0</v>
      </c>
      <c r="AE31" s="5">
        <f t="shared" si="16"/>
        <v>0</v>
      </c>
      <c r="AF31" s="5">
        <f t="shared" si="16"/>
        <v>0</v>
      </c>
      <c r="AG31" s="5">
        <f t="shared" si="16"/>
        <v>0</v>
      </c>
      <c r="AH31" s="5">
        <f t="shared" si="16"/>
        <v>0</v>
      </c>
      <c r="AI31" s="5">
        <f t="shared" si="16"/>
        <v>0</v>
      </c>
      <c r="AJ31" s="5">
        <f t="shared" si="16"/>
        <v>0</v>
      </c>
      <c r="AK31" s="5">
        <f t="shared" si="16"/>
        <v>0</v>
      </c>
      <c r="AL31" s="5">
        <f t="shared" si="16"/>
        <v>0</v>
      </c>
      <c r="AM31" s="5">
        <f t="shared" si="16"/>
        <v>0</v>
      </c>
      <c r="AN31" s="5">
        <f t="shared" si="16"/>
        <v>0</v>
      </c>
      <c r="AP31" s="51">
        <v>-834.53258280374575</v>
      </c>
      <c r="AQ31" s="51">
        <v>-83573.209180371661</v>
      </c>
    </row>
    <row r="32" spans="1:43" x14ac:dyDescent="0.35">
      <c r="A32" s="12" t="s">
        <v>44</v>
      </c>
      <c r="B32" s="31">
        <v>-1.4999999999999999E-2</v>
      </c>
      <c r="C32" s="31">
        <v>1.4999999999999999E-2</v>
      </c>
      <c r="F32" s="13">
        <f>MIN($U$19:$AN$19)</f>
        <v>-2.2516267523736415E-2</v>
      </c>
      <c r="G32" s="13">
        <f>MAX($U$19:$AN$19)</f>
        <v>2.2505302556129123E-2</v>
      </c>
      <c r="I32" s="4" t="s">
        <v>15</v>
      </c>
      <c r="J32" s="15">
        <f t="shared" si="17"/>
        <v>0.02</v>
      </c>
      <c r="K32" s="3">
        <f t="shared" si="22"/>
        <v>9</v>
      </c>
      <c r="L32" s="3" t="s">
        <v>17</v>
      </c>
      <c r="M32" s="15">
        <f t="shared" si="18"/>
        <v>5.0000000000000001E-3</v>
      </c>
      <c r="N32" s="42">
        <v>0</v>
      </c>
      <c r="O32" s="15">
        <f t="shared" si="19"/>
        <v>9.0000000000000008E-4</v>
      </c>
      <c r="P32" s="5">
        <v>1000000</v>
      </c>
      <c r="Q32" s="32">
        <v>1131685.9588013536</v>
      </c>
      <c r="R32" s="5">
        <f t="shared" si="20"/>
        <v>0</v>
      </c>
      <c r="S32" s="5">
        <f t="shared" si="21"/>
        <v>0</v>
      </c>
      <c r="U32" s="5">
        <f t="shared" si="15"/>
        <v>20000</v>
      </c>
      <c r="V32" s="5">
        <f t="shared" si="15"/>
        <v>20000</v>
      </c>
      <c r="W32" s="5">
        <f t="shared" si="15"/>
        <v>20000</v>
      </c>
      <c r="X32" s="5">
        <f t="shared" si="15"/>
        <v>20000</v>
      </c>
      <c r="Y32" s="5">
        <f t="shared" si="15"/>
        <v>20000</v>
      </c>
      <c r="Z32" s="5">
        <f t="shared" si="15"/>
        <v>20000</v>
      </c>
      <c r="AA32" s="5">
        <f t="shared" si="15"/>
        <v>20000</v>
      </c>
      <c r="AB32" s="5">
        <f t="shared" si="15"/>
        <v>20000</v>
      </c>
      <c r="AC32" s="5">
        <f t="shared" si="15"/>
        <v>1020000</v>
      </c>
      <c r="AD32" s="5">
        <f t="shared" si="15"/>
        <v>0</v>
      </c>
      <c r="AE32" s="5">
        <f t="shared" si="16"/>
        <v>0</v>
      </c>
      <c r="AF32" s="5">
        <f t="shared" si="16"/>
        <v>0</v>
      </c>
      <c r="AG32" s="5">
        <f t="shared" si="16"/>
        <v>0</v>
      </c>
      <c r="AH32" s="5">
        <f t="shared" si="16"/>
        <v>0</v>
      </c>
      <c r="AI32" s="5">
        <f t="shared" si="16"/>
        <v>0</v>
      </c>
      <c r="AJ32" s="5">
        <f t="shared" si="16"/>
        <v>0</v>
      </c>
      <c r="AK32" s="5">
        <f t="shared" si="16"/>
        <v>0</v>
      </c>
      <c r="AL32" s="5">
        <f t="shared" si="16"/>
        <v>0</v>
      </c>
      <c r="AM32" s="5">
        <f t="shared" si="16"/>
        <v>0</v>
      </c>
      <c r="AN32" s="5">
        <f t="shared" si="16"/>
        <v>0</v>
      </c>
      <c r="AP32" s="51">
        <v>-942.98629297211301</v>
      </c>
      <c r="AQ32" s="51">
        <v>-94463.552810430469</v>
      </c>
    </row>
    <row r="33" spans="1:43" x14ac:dyDescent="0.35">
      <c r="A33" s="12" t="s">
        <v>15</v>
      </c>
      <c r="B33" s="28">
        <v>0.1</v>
      </c>
      <c r="C33" s="28">
        <v>0.3</v>
      </c>
      <c r="D33" s="13">
        <f>Q6/$Q$16</f>
        <v>0.24999222754302156</v>
      </c>
      <c r="I33" s="4" t="s">
        <v>15</v>
      </c>
      <c r="J33" s="15">
        <f t="shared" si="17"/>
        <v>0.02</v>
      </c>
      <c r="K33" s="3">
        <f t="shared" si="22"/>
        <v>10</v>
      </c>
      <c r="L33" s="3" t="s">
        <v>17</v>
      </c>
      <c r="M33" s="15">
        <f t="shared" si="18"/>
        <v>5.0000000000000001E-3</v>
      </c>
      <c r="N33" s="42">
        <v>0</v>
      </c>
      <c r="O33" s="15">
        <f t="shared" si="19"/>
        <v>1E-3</v>
      </c>
      <c r="P33" s="5">
        <v>1000000</v>
      </c>
      <c r="Q33" s="32">
        <v>1145956.177911795</v>
      </c>
      <c r="R33" s="5">
        <f t="shared" si="20"/>
        <v>0</v>
      </c>
      <c r="S33" s="5">
        <f t="shared" si="21"/>
        <v>0</v>
      </c>
      <c r="U33" s="5">
        <f t="shared" si="15"/>
        <v>20000</v>
      </c>
      <c r="V33" s="5">
        <f t="shared" si="15"/>
        <v>20000</v>
      </c>
      <c r="W33" s="5">
        <f t="shared" si="15"/>
        <v>20000</v>
      </c>
      <c r="X33" s="5">
        <f t="shared" si="15"/>
        <v>20000</v>
      </c>
      <c r="Y33" s="5">
        <f t="shared" si="15"/>
        <v>20000</v>
      </c>
      <c r="Z33" s="5">
        <f t="shared" si="15"/>
        <v>20000</v>
      </c>
      <c r="AA33" s="5">
        <f t="shared" si="15"/>
        <v>20000</v>
      </c>
      <c r="AB33" s="5">
        <f t="shared" si="15"/>
        <v>20000</v>
      </c>
      <c r="AC33" s="5">
        <f t="shared" si="15"/>
        <v>20000</v>
      </c>
      <c r="AD33" s="5">
        <f t="shared" si="15"/>
        <v>1020000</v>
      </c>
      <c r="AE33" s="5">
        <f t="shared" si="16"/>
        <v>0</v>
      </c>
      <c r="AF33" s="5">
        <f t="shared" si="16"/>
        <v>0</v>
      </c>
      <c r="AG33" s="5">
        <f t="shared" si="16"/>
        <v>0</v>
      </c>
      <c r="AH33" s="5">
        <f t="shared" si="16"/>
        <v>0</v>
      </c>
      <c r="AI33" s="5">
        <f t="shared" si="16"/>
        <v>0</v>
      </c>
      <c r="AJ33" s="5">
        <f t="shared" si="16"/>
        <v>0</v>
      </c>
      <c r="AK33" s="5">
        <f t="shared" si="16"/>
        <v>0</v>
      </c>
      <c r="AL33" s="5">
        <f t="shared" si="16"/>
        <v>0</v>
      </c>
      <c r="AM33" s="5">
        <f t="shared" si="16"/>
        <v>0</v>
      </c>
      <c r="AN33" s="5">
        <f t="shared" si="16"/>
        <v>0</v>
      </c>
      <c r="AP33" s="51">
        <v>-1052.3203649348579</v>
      </c>
      <c r="AQ33" s="51">
        <v>-105451.92164625454</v>
      </c>
    </row>
    <row r="34" spans="1:43" x14ac:dyDescent="0.35">
      <c r="A34" s="12" t="s">
        <v>18</v>
      </c>
      <c r="B34" s="28">
        <v>0</v>
      </c>
      <c r="C34" s="28">
        <v>0.6</v>
      </c>
      <c r="D34" s="13">
        <f>SUM(Q7:Q12)/$Q$16</f>
        <v>0.49999137404004901</v>
      </c>
      <c r="I34" s="4" t="s">
        <v>15</v>
      </c>
      <c r="J34" s="15">
        <f t="shared" si="17"/>
        <v>0.02</v>
      </c>
      <c r="K34" s="3">
        <f t="shared" si="22"/>
        <v>11</v>
      </c>
      <c r="L34" s="3" t="s">
        <v>17</v>
      </c>
      <c r="M34" s="15">
        <f t="shared" si="18"/>
        <v>5.0000000000000001E-3</v>
      </c>
      <c r="N34" s="42">
        <v>0</v>
      </c>
      <c r="O34" s="15">
        <f t="shared" si="19"/>
        <v>1.1000000000000001E-3</v>
      </c>
      <c r="P34" s="5">
        <v>1000000</v>
      </c>
      <c r="Q34" s="32">
        <v>1160155.4009072587</v>
      </c>
      <c r="R34" s="5">
        <f t="shared" si="20"/>
        <v>0</v>
      </c>
      <c r="S34" s="5">
        <f t="shared" si="21"/>
        <v>0</v>
      </c>
      <c r="U34" s="5">
        <f t="shared" ref="U34:AD43" si="23">$P34*((U$23&lt;=$K34)*$J34+(U$23=$K34)*1)</f>
        <v>20000</v>
      </c>
      <c r="V34" s="5">
        <f t="shared" si="23"/>
        <v>20000</v>
      </c>
      <c r="W34" s="5">
        <f t="shared" si="23"/>
        <v>20000</v>
      </c>
      <c r="X34" s="5">
        <f t="shared" si="23"/>
        <v>20000</v>
      </c>
      <c r="Y34" s="5">
        <f t="shared" si="23"/>
        <v>20000</v>
      </c>
      <c r="Z34" s="5">
        <f t="shared" si="23"/>
        <v>20000</v>
      </c>
      <c r="AA34" s="5">
        <f t="shared" si="23"/>
        <v>20000</v>
      </c>
      <c r="AB34" s="5">
        <f t="shared" si="23"/>
        <v>20000</v>
      </c>
      <c r="AC34" s="5">
        <f t="shared" si="23"/>
        <v>20000</v>
      </c>
      <c r="AD34" s="5">
        <f t="shared" si="23"/>
        <v>20000</v>
      </c>
      <c r="AE34" s="5">
        <f t="shared" ref="AE34:AN43" si="24">$P34*((AE$23&lt;=$K34)*$J34+(AE$23=$K34)*1)</f>
        <v>1020000</v>
      </c>
      <c r="AF34" s="5">
        <f t="shared" si="24"/>
        <v>0</v>
      </c>
      <c r="AG34" s="5">
        <f t="shared" si="24"/>
        <v>0</v>
      </c>
      <c r="AH34" s="5">
        <f t="shared" si="24"/>
        <v>0</v>
      </c>
      <c r="AI34" s="5">
        <f t="shared" si="24"/>
        <v>0</v>
      </c>
      <c r="AJ34" s="5">
        <f t="shared" si="24"/>
        <v>0</v>
      </c>
      <c r="AK34" s="5">
        <f t="shared" si="24"/>
        <v>0</v>
      </c>
      <c r="AL34" s="5">
        <f t="shared" si="24"/>
        <v>0</v>
      </c>
      <c r="AM34" s="5">
        <f t="shared" si="24"/>
        <v>0</v>
      </c>
      <c r="AN34" s="5">
        <f t="shared" si="24"/>
        <v>0</v>
      </c>
      <c r="AP34" s="51">
        <v>-1162.5233555331361</v>
      </c>
      <c r="AQ34" s="51">
        <v>-116538.16837739514</v>
      </c>
    </row>
    <row r="35" spans="1:43" x14ac:dyDescent="0.35">
      <c r="A35" s="12" t="s">
        <v>38</v>
      </c>
      <c r="B35" s="28">
        <v>0.1</v>
      </c>
      <c r="C35" s="28">
        <v>0.3</v>
      </c>
      <c r="D35" s="13">
        <f>SUM(Q13:Q15)/$Q$16</f>
        <v>0.25001639841692941</v>
      </c>
      <c r="I35" s="4" t="s">
        <v>15</v>
      </c>
      <c r="J35" s="15">
        <f t="shared" si="17"/>
        <v>0.02</v>
      </c>
      <c r="K35" s="3">
        <f t="shared" si="22"/>
        <v>12</v>
      </c>
      <c r="L35" s="3" t="s">
        <v>17</v>
      </c>
      <c r="M35" s="15">
        <f t="shared" si="18"/>
        <v>5.0000000000000001E-3</v>
      </c>
      <c r="N35" s="42">
        <v>0</v>
      </c>
      <c r="O35" s="15">
        <f t="shared" si="19"/>
        <v>1.2000000000000001E-3</v>
      </c>
      <c r="P35" s="5">
        <v>1000000</v>
      </c>
      <c r="Q35" s="32">
        <v>1174283.9810022477</v>
      </c>
      <c r="R35" s="5">
        <f t="shared" si="20"/>
        <v>0</v>
      </c>
      <c r="S35" s="5">
        <f t="shared" si="21"/>
        <v>0</v>
      </c>
      <c r="U35" s="5">
        <f t="shared" si="23"/>
        <v>20000</v>
      </c>
      <c r="V35" s="5">
        <f t="shared" si="23"/>
        <v>20000</v>
      </c>
      <c r="W35" s="5">
        <f t="shared" si="23"/>
        <v>20000</v>
      </c>
      <c r="X35" s="5">
        <f t="shared" si="23"/>
        <v>20000</v>
      </c>
      <c r="Y35" s="5">
        <f t="shared" si="23"/>
        <v>20000</v>
      </c>
      <c r="Z35" s="5">
        <f t="shared" si="23"/>
        <v>20000</v>
      </c>
      <c r="AA35" s="5">
        <f t="shared" si="23"/>
        <v>20000</v>
      </c>
      <c r="AB35" s="5">
        <f t="shared" si="23"/>
        <v>20000</v>
      </c>
      <c r="AC35" s="5">
        <f t="shared" si="23"/>
        <v>20000</v>
      </c>
      <c r="AD35" s="5">
        <f t="shared" si="23"/>
        <v>20000</v>
      </c>
      <c r="AE35" s="5">
        <f t="shared" si="24"/>
        <v>20000</v>
      </c>
      <c r="AF35" s="5">
        <f t="shared" si="24"/>
        <v>1020000</v>
      </c>
      <c r="AG35" s="5">
        <f t="shared" si="24"/>
        <v>0</v>
      </c>
      <c r="AH35" s="5">
        <f t="shared" si="24"/>
        <v>0</v>
      </c>
      <c r="AI35" s="5">
        <f t="shared" si="24"/>
        <v>0</v>
      </c>
      <c r="AJ35" s="5">
        <f t="shared" si="24"/>
        <v>0</v>
      </c>
      <c r="AK35" s="5">
        <f t="shared" si="24"/>
        <v>0</v>
      </c>
      <c r="AL35" s="5">
        <f t="shared" si="24"/>
        <v>0</v>
      </c>
      <c r="AM35" s="5">
        <f t="shared" si="24"/>
        <v>0</v>
      </c>
      <c r="AN35" s="5">
        <f t="shared" si="24"/>
        <v>0</v>
      </c>
      <c r="AP35" s="51">
        <v>-1273.5839136876166</v>
      </c>
      <c r="AQ35" s="51">
        <v>-127722.15440979297</v>
      </c>
    </row>
    <row r="36" spans="1:43" x14ac:dyDescent="0.35">
      <c r="A36" s="12" t="s">
        <v>50</v>
      </c>
      <c r="B36" s="28">
        <v>0</v>
      </c>
      <c r="C36" s="28">
        <v>0.4</v>
      </c>
      <c r="D36" s="13">
        <f>SUM(Q10,Q15)/$Q$16</f>
        <v>0.25001639841692941</v>
      </c>
      <c r="I36" s="4" t="s">
        <v>15</v>
      </c>
      <c r="J36" s="15">
        <f t="shared" si="17"/>
        <v>0.02</v>
      </c>
      <c r="K36" s="3">
        <f t="shared" si="22"/>
        <v>13</v>
      </c>
      <c r="L36" s="3" t="s">
        <v>17</v>
      </c>
      <c r="M36" s="15">
        <f t="shared" si="18"/>
        <v>5.0000000000000001E-3</v>
      </c>
      <c r="N36" s="42">
        <v>0</v>
      </c>
      <c r="O36" s="15">
        <f t="shared" si="19"/>
        <v>1.3000000000000002E-3</v>
      </c>
      <c r="P36" s="5">
        <v>1000000</v>
      </c>
      <c r="Q36" s="32">
        <v>1188342.2696539778</v>
      </c>
      <c r="R36" s="5">
        <f t="shared" si="20"/>
        <v>0</v>
      </c>
      <c r="S36" s="5">
        <f t="shared" si="21"/>
        <v>0</v>
      </c>
      <c r="U36" s="5">
        <f t="shared" si="23"/>
        <v>20000</v>
      </c>
      <c r="V36" s="5">
        <f t="shared" si="23"/>
        <v>20000</v>
      </c>
      <c r="W36" s="5">
        <f t="shared" si="23"/>
        <v>20000</v>
      </c>
      <c r="X36" s="5">
        <f t="shared" si="23"/>
        <v>20000</v>
      </c>
      <c r="Y36" s="5">
        <f t="shared" si="23"/>
        <v>20000</v>
      </c>
      <c r="Z36" s="5">
        <f t="shared" si="23"/>
        <v>20000</v>
      </c>
      <c r="AA36" s="5">
        <f t="shared" si="23"/>
        <v>20000</v>
      </c>
      <c r="AB36" s="5">
        <f t="shared" si="23"/>
        <v>20000</v>
      </c>
      <c r="AC36" s="5">
        <f t="shared" si="23"/>
        <v>20000</v>
      </c>
      <c r="AD36" s="5">
        <f t="shared" si="23"/>
        <v>20000</v>
      </c>
      <c r="AE36" s="5">
        <f t="shared" si="24"/>
        <v>20000</v>
      </c>
      <c r="AF36" s="5">
        <f t="shared" si="24"/>
        <v>20000</v>
      </c>
      <c r="AG36" s="5">
        <f t="shared" si="24"/>
        <v>1020000</v>
      </c>
      <c r="AH36" s="5">
        <f t="shared" si="24"/>
        <v>0</v>
      </c>
      <c r="AI36" s="5">
        <f t="shared" si="24"/>
        <v>0</v>
      </c>
      <c r="AJ36" s="5">
        <f t="shared" si="24"/>
        <v>0</v>
      </c>
      <c r="AK36" s="5">
        <f t="shared" si="24"/>
        <v>0</v>
      </c>
      <c r="AL36" s="5">
        <f t="shared" si="24"/>
        <v>0</v>
      </c>
      <c r="AM36" s="5">
        <f t="shared" si="24"/>
        <v>0</v>
      </c>
      <c r="AN36" s="5">
        <f t="shared" si="24"/>
        <v>0</v>
      </c>
      <c r="AP36" s="51">
        <v>-1385.4907797669293</v>
      </c>
      <c r="AQ36" s="51">
        <v>-139003.74976982304</v>
      </c>
    </row>
    <row r="37" spans="1:43" x14ac:dyDescent="0.35">
      <c r="A37" s="12" t="s">
        <v>51</v>
      </c>
      <c r="B37" s="28">
        <v>0</v>
      </c>
      <c r="C37" s="28">
        <v>0.1</v>
      </c>
      <c r="D37" s="13">
        <f>SUM(Q11:Q12)/$Q$16</f>
        <v>0</v>
      </c>
      <c r="I37" s="4" t="s">
        <v>15</v>
      </c>
      <c r="J37" s="15">
        <f t="shared" si="17"/>
        <v>0.02</v>
      </c>
      <c r="K37" s="3">
        <f t="shared" si="22"/>
        <v>14</v>
      </c>
      <c r="L37" s="3" t="s">
        <v>17</v>
      </c>
      <c r="M37" s="15">
        <f t="shared" si="18"/>
        <v>5.0000000000000001E-3</v>
      </c>
      <c r="N37" s="42">
        <v>0</v>
      </c>
      <c r="O37" s="15">
        <f t="shared" si="19"/>
        <v>1.4E-3</v>
      </c>
      <c r="P37" s="5">
        <v>1000000</v>
      </c>
      <c r="Q37" s="32">
        <v>1202330.6165711223</v>
      </c>
      <c r="R37" s="5">
        <f t="shared" si="20"/>
        <v>0</v>
      </c>
      <c r="S37" s="5">
        <f t="shared" si="21"/>
        <v>0</v>
      </c>
      <c r="U37" s="5">
        <f t="shared" si="23"/>
        <v>20000</v>
      </c>
      <c r="V37" s="5">
        <f t="shared" si="23"/>
        <v>20000</v>
      </c>
      <c r="W37" s="5">
        <f t="shared" si="23"/>
        <v>20000</v>
      </c>
      <c r="X37" s="5">
        <f t="shared" si="23"/>
        <v>20000</v>
      </c>
      <c r="Y37" s="5">
        <f t="shared" si="23"/>
        <v>20000</v>
      </c>
      <c r="Z37" s="5">
        <f t="shared" si="23"/>
        <v>20000</v>
      </c>
      <c r="AA37" s="5">
        <f t="shared" si="23"/>
        <v>20000</v>
      </c>
      <c r="AB37" s="5">
        <f t="shared" si="23"/>
        <v>20000</v>
      </c>
      <c r="AC37" s="5">
        <f t="shared" si="23"/>
        <v>20000</v>
      </c>
      <c r="AD37" s="5">
        <f t="shared" si="23"/>
        <v>20000</v>
      </c>
      <c r="AE37" s="5">
        <f t="shared" si="24"/>
        <v>20000</v>
      </c>
      <c r="AF37" s="5">
        <f t="shared" si="24"/>
        <v>20000</v>
      </c>
      <c r="AG37" s="5">
        <f t="shared" si="24"/>
        <v>20000</v>
      </c>
      <c r="AH37" s="5">
        <f t="shared" si="24"/>
        <v>1020000</v>
      </c>
      <c r="AI37" s="5">
        <f t="shared" si="24"/>
        <v>0</v>
      </c>
      <c r="AJ37" s="5">
        <f t="shared" si="24"/>
        <v>0</v>
      </c>
      <c r="AK37" s="5">
        <f t="shared" si="24"/>
        <v>0</v>
      </c>
      <c r="AL37" s="5">
        <f t="shared" si="24"/>
        <v>0</v>
      </c>
      <c r="AM37" s="5">
        <f t="shared" si="24"/>
        <v>0</v>
      </c>
      <c r="AN37" s="5">
        <f t="shared" si="24"/>
        <v>0</v>
      </c>
      <c r="AP37" s="51">
        <v>-1498.2327849569265</v>
      </c>
      <c r="AQ37" s="51">
        <v>-150382.83300992777</v>
      </c>
    </row>
    <row r="38" spans="1:43" x14ac:dyDescent="0.35">
      <c r="I38" s="4" t="s">
        <v>15</v>
      </c>
      <c r="J38" s="15">
        <f t="shared" si="17"/>
        <v>0.02</v>
      </c>
      <c r="K38" s="3">
        <f t="shared" si="22"/>
        <v>15</v>
      </c>
      <c r="L38" s="3" t="s">
        <v>17</v>
      </c>
      <c r="M38" s="15">
        <f t="shared" si="18"/>
        <v>5.0000000000000001E-3</v>
      </c>
      <c r="N38" s="42">
        <v>0</v>
      </c>
      <c r="O38" s="15">
        <f t="shared" si="19"/>
        <v>1.5E-3</v>
      </c>
      <c r="P38" s="5">
        <v>1000000</v>
      </c>
      <c r="Q38" s="32">
        <v>1216249.3697225102</v>
      </c>
      <c r="R38" s="5">
        <f t="shared" si="20"/>
        <v>0</v>
      </c>
      <c r="S38" s="5">
        <f t="shared" si="21"/>
        <v>0</v>
      </c>
      <c r="U38" s="5">
        <f t="shared" si="23"/>
        <v>20000</v>
      </c>
      <c r="V38" s="5">
        <f t="shared" si="23"/>
        <v>20000</v>
      </c>
      <c r="W38" s="5">
        <f t="shared" si="23"/>
        <v>20000</v>
      </c>
      <c r="X38" s="5">
        <f t="shared" si="23"/>
        <v>20000</v>
      </c>
      <c r="Y38" s="5">
        <f t="shared" si="23"/>
        <v>20000</v>
      </c>
      <c r="Z38" s="5">
        <f t="shared" si="23"/>
        <v>20000</v>
      </c>
      <c r="AA38" s="5">
        <f t="shared" si="23"/>
        <v>20000</v>
      </c>
      <c r="AB38" s="5">
        <f t="shared" si="23"/>
        <v>20000</v>
      </c>
      <c r="AC38" s="5">
        <f t="shared" si="23"/>
        <v>20000</v>
      </c>
      <c r="AD38" s="5">
        <f t="shared" si="23"/>
        <v>20000</v>
      </c>
      <c r="AE38" s="5">
        <f t="shared" si="24"/>
        <v>20000</v>
      </c>
      <c r="AF38" s="5">
        <f t="shared" si="24"/>
        <v>20000</v>
      </c>
      <c r="AG38" s="5">
        <f t="shared" si="24"/>
        <v>20000</v>
      </c>
      <c r="AH38" s="5">
        <f t="shared" si="24"/>
        <v>20000</v>
      </c>
      <c r="AI38" s="5">
        <f t="shared" si="24"/>
        <v>1020000</v>
      </c>
      <c r="AJ38" s="5">
        <f t="shared" si="24"/>
        <v>0</v>
      </c>
      <c r="AK38" s="5">
        <f t="shared" si="24"/>
        <v>0</v>
      </c>
      <c r="AL38" s="5">
        <f t="shared" si="24"/>
        <v>0</v>
      </c>
      <c r="AM38" s="5">
        <f t="shared" si="24"/>
        <v>0</v>
      </c>
      <c r="AN38" s="5">
        <f t="shared" si="24"/>
        <v>0</v>
      </c>
      <c r="AP38" s="51">
        <v>-1611.7988506369293</v>
      </c>
      <c r="AQ38" s="51">
        <v>-161859.29111580737</v>
      </c>
    </row>
    <row r="39" spans="1:43" x14ac:dyDescent="0.35">
      <c r="A39" s="12" t="s">
        <v>52</v>
      </c>
      <c r="B39" s="25">
        <f>Q4</f>
        <v>762827554.20448852</v>
      </c>
      <c r="I39" s="4" t="s">
        <v>15</v>
      </c>
      <c r="J39" s="15">
        <f t="shared" si="17"/>
        <v>0.02</v>
      </c>
      <c r="K39" s="3">
        <f t="shared" si="22"/>
        <v>16</v>
      </c>
      <c r="L39" s="3" t="s">
        <v>17</v>
      </c>
      <c r="M39" s="15">
        <f t="shared" si="18"/>
        <v>5.0000000000000001E-3</v>
      </c>
      <c r="N39" s="42">
        <v>0</v>
      </c>
      <c r="O39" s="15">
        <f t="shared" si="19"/>
        <v>1.6000000000000001E-3</v>
      </c>
      <c r="P39" s="5">
        <v>1000000</v>
      </c>
      <c r="Q39" s="32">
        <v>1230098.8753457812</v>
      </c>
      <c r="R39" s="5">
        <f t="shared" si="20"/>
        <v>0</v>
      </c>
      <c r="S39" s="5">
        <f t="shared" si="21"/>
        <v>0</v>
      </c>
      <c r="U39" s="5">
        <f t="shared" si="23"/>
        <v>20000</v>
      </c>
      <c r="V39" s="5">
        <f t="shared" si="23"/>
        <v>20000</v>
      </c>
      <c r="W39" s="5">
        <f t="shared" si="23"/>
        <v>20000</v>
      </c>
      <c r="X39" s="5">
        <f t="shared" si="23"/>
        <v>20000</v>
      </c>
      <c r="Y39" s="5">
        <f t="shared" si="23"/>
        <v>20000</v>
      </c>
      <c r="Z39" s="5">
        <f t="shared" si="23"/>
        <v>20000</v>
      </c>
      <c r="AA39" s="5">
        <f t="shared" si="23"/>
        <v>20000</v>
      </c>
      <c r="AB39" s="5">
        <f t="shared" si="23"/>
        <v>20000</v>
      </c>
      <c r="AC39" s="5">
        <f t="shared" si="23"/>
        <v>20000</v>
      </c>
      <c r="AD39" s="5">
        <f t="shared" si="23"/>
        <v>20000</v>
      </c>
      <c r="AE39" s="5">
        <f t="shared" si="24"/>
        <v>20000</v>
      </c>
      <c r="AF39" s="5">
        <f t="shared" si="24"/>
        <v>20000</v>
      </c>
      <c r="AG39" s="5">
        <f t="shared" si="24"/>
        <v>20000</v>
      </c>
      <c r="AH39" s="5">
        <f t="shared" si="24"/>
        <v>20000</v>
      </c>
      <c r="AI39" s="5">
        <f t="shared" si="24"/>
        <v>20000</v>
      </c>
      <c r="AJ39" s="5">
        <f t="shared" si="24"/>
        <v>1020000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P39" s="51">
        <v>-1726.1779877576046</v>
      </c>
      <c r="AQ39" s="51">
        <v>-173433.01941514981</v>
      </c>
    </row>
    <row r="40" spans="1:43" x14ac:dyDescent="0.35">
      <c r="A40" s="12" t="s">
        <v>53</v>
      </c>
      <c r="B40" s="25">
        <f>SUM($R$24:$R$223)</f>
        <v>702970347.51729727</v>
      </c>
      <c r="I40" s="4" t="s">
        <v>15</v>
      </c>
      <c r="J40" s="15">
        <f t="shared" si="17"/>
        <v>0.02</v>
      </c>
      <c r="K40" s="3">
        <f t="shared" si="22"/>
        <v>17</v>
      </c>
      <c r="L40" s="3" t="s">
        <v>17</v>
      </c>
      <c r="M40" s="15">
        <f t="shared" si="18"/>
        <v>5.0000000000000001E-3</v>
      </c>
      <c r="N40" s="42">
        <v>0</v>
      </c>
      <c r="O40" s="15">
        <f t="shared" si="19"/>
        <v>1.7000000000000001E-3</v>
      </c>
      <c r="P40" s="5">
        <v>1000000</v>
      </c>
      <c r="Q40" s="32">
        <v>1243879.4779560014</v>
      </c>
      <c r="R40" s="5">
        <f t="shared" si="20"/>
        <v>0</v>
      </c>
      <c r="S40" s="5">
        <f t="shared" si="21"/>
        <v>0</v>
      </c>
      <c r="U40" s="5">
        <f t="shared" si="23"/>
        <v>20000</v>
      </c>
      <c r="V40" s="5">
        <f t="shared" si="23"/>
        <v>20000</v>
      </c>
      <c r="W40" s="5">
        <f t="shared" si="23"/>
        <v>20000</v>
      </c>
      <c r="X40" s="5">
        <f t="shared" si="23"/>
        <v>20000</v>
      </c>
      <c r="Y40" s="5">
        <f t="shared" si="23"/>
        <v>20000</v>
      </c>
      <c r="Z40" s="5">
        <f t="shared" si="23"/>
        <v>20000</v>
      </c>
      <c r="AA40" s="5">
        <f t="shared" si="23"/>
        <v>20000</v>
      </c>
      <c r="AB40" s="5">
        <f t="shared" si="23"/>
        <v>20000</v>
      </c>
      <c r="AC40" s="5">
        <f t="shared" si="23"/>
        <v>20000</v>
      </c>
      <c r="AD40" s="5">
        <f t="shared" si="23"/>
        <v>20000</v>
      </c>
      <c r="AE40" s="5">
        <f t="shared" si="24"/>
        <v>20000</v>
      </c>
      <c r="AF40" s="5">
        <f t="shared" si="24"/>
        <v>20000</v>
      </c>
      <c r="AG40" s="5">
        <f t="shared" si="24"/>
        <v>20000</v>
      </c>
      <c r="AH40" s="5">
        <f t="shared" si="24"/>
        <v>20000</v>
      </c>
      <c r="AI40" s="5">
        <f t="shared" si="24"/>
        <v>20000</v>
      </c>
      <c r="AJ40" s="5">
        <f t="shared" si="24"/>
        <v>20000</v>
      </c>
      <c r="AK40" s="5">
        <f t="shared" si="24"/>
        <v>1020000</v>
      </c>
      <c r="AL40" s="5">
        <f t="shared" si="24"/>
        <v>0</v>
      </c>
      <c r="AM40" s="5">
        <f t="shared" si="24"/>
        <v>0</v>
      </c>
      <c r="AN40" s="5">
        <f t="shared" si="24"/>
        <v>0</v>
      </c>
      <c r="AP40" s="51">
        <v>-1841.3592962251278</v>
      </c>
      <c r="AQ40" s="51">
        <v>-185103.92148787633</v>
      </c>
    </row>
    <row r="41" spans="1:43" x14ac:dyDescent="0.35">
      <c r="A41" s="12" t="s">
        <v>32</v>
      </c>
      <c r="B41" s="25">
        <f>SUM($S$24:$S$223)</f>
        <v>23416069.956558496</v>
      </c>
      <c r="I41" s="4" t="s">
        <v>15</v>
      </c>
      <c r="J41" s="15">
        <f t="shared" si="17"/>
        <v>0.02</v>
      </c>
      <c r="K41" s="3">
        <f t="shared" si="22"/>
        <v>18</v>
      </c>
      <c r="L41" s="3" t="s">
        <v>17</v>
      </c>
      <c r="M41" s="15">
        <f t="shared" si="18"/>
        <v>5.0000000000000001E-3</v>
      </c>
      <c r="N41" s="42">
        <v>0</v>
      </c>
      <c r="O41" s="15">
        <f t="shared" si="19"/>
        <v>1.8000000000000002E-3</v>
      </c>
      <c r="P41" s="5">
        <v>1000000</v>
      </c>
      <c r="Q41" s="32">
        <v>1257591.5203542302</v>
      </c>
      <c r="R41" s="5">
        <f t="shared" si="20"/>
        <v>0</v>
      </c>
      <c r="S41" s="5">
        <f t="shared" si="21"/>
        <v>0</v>
      </c>
      <c r="U41" s="5">
        <f t="shared" si="23"/>
        <v>20000</v>
      </c>
      <c r="V41" s="5">
        <f t="shared" si="23"/>
        <v>20000</v>
      </c>
      <c r="W41" s="5">
        <f t="shared" si="23"/>
        <v>20000</v>
      </c>
      <c r="X41" s="5">
        <f t="shared" si="23"/>
        <v>20000</v>
      </c>
      <c r="Y41" s="5">
        <f t="shared" si="23"/>
        <v>20000</v>
      </c>
      <c r="Z41" s="5">
        <f t="shared" si="23"/>
        <v>20000</v>
      </c>
      <c r="AA41" s="5">
        <f t="shared" si="23"/>
        <v>20000</v>
      </c>
      <c r="AB41" s="5">
        <f t="shared" si="23"/>
        <v>20000</v>
      </c>
      <c r="AC41" s="5">
        <f t="shared" si="23"/>
        <v>20000</v>
      </c>
      <c r="AD41" s="5">
        <f t="shared" si="23"/>
        <v>20000</v>
      </c>
      <c r="AE41" s="5">
        <f t="shared" si="24"/>
        <v>20000</v>
      </c>
      <c r="AF41" s="5">
        <f t="shared" si="24"/>
        <v>20000</v>
      </c>
      <c r="AG41" s="5">
        <f t="shared" si="24"/>
        <v>20000</v>
      </c>
      <c r="AH41" s="5">
        <f t="shared" si="24"/>
        <v>20000</v>
      </c>
      <c r="AI41" s="5">
        <f t="shared" si="24"/>
        <v>20000</v>
      </c>
      <c r="AJ41" s="5">
        <f t="shared" si="24"/>
        <v>20000</v>
      </c>
      <c r="AK41" s="5">
        <f t="shared" si="24"/>
        <v>20000</v>
      </c>
      <c r="AL41" s="5">
        <f t="shared" si="24"/>
        <v>1020000</v>
      </c>
      <c r="AM41" s="5">
        <f t="shared" si="24"/>
        <v>0</v>
      </c>
      <c r="AN41" s="5">
        <f t="shared" si="24"/>
        <v>0</v>
      </c>
      <c r="AP41" s="51">
        <v>-1957.3319642860442</v>
      </c>
      <c r="AQ41" s="51">
        <v>-196871.90907788393</v>
      </c>
    </row>
    <row r="42" spans="1:43" x14ac:dyDescent="0.35">
      <c r="A42" s="12" t="s">
        <v>54</v>
      </c>
      <c r="B42" s="26">
        <v>1.5</v>
      </c>
      <c r="I42" s="4" t="s">
        <v>15</v>
      </c>
      <c r="J42" s="15">
        <f t="shared" si="17"/>
        <v>0.02</v>
      </c>
      <c r="K42" s="3">
        <f t="shared" ref="K42:K43" si="25">1+K41</f>
        <v>19</v>
      </c>
      <c r="L42" s="3" t="s">
        <v>17</v>
      </c>
      <c r="M42" s="15">
        <f t="shared" si="18"/>
        <v>5.0000000000000001E-3</v>
      </c>
      <c r="N42" s="42">
        <v>0</v>
      </c>
      <c r="O42" s="15">
        <f t="shared" si="19"/>
        <v>1.9E-3</v>
      </c>
      <c r="P42" s="5">
        <v>1000000</v>
      </c>
      <c r="Q42" s="32">
        <v>1271235.3436360501</v>
      </c>
      <c r="R42" s="5">
        <f t="shared" si="20"/>
        <v>0</v>
      </c>
      <c r="S42" s="5">
        <f t="shared" si="21"/>
        <v>0</v>
      </c>
      <c r="U42" s="5">
        <f t="shared" si="23"/>
        <v>20000</v>
      </c>
      <c r="V42" s="5">
        <f t="shared" si="23"/>
        <v>20000</v>
      </c>
      <c r="W42" s="5">
        <f t="shared" si="23"/>
        <v>20000</v>
      </c>
      <c r="X42" s="5">
        <f t="shared" si="23"/>
        <v>20000</v>
      </c>
      <c r="Y42" s="5">
        <f t="shared" si="23"/>
        <v>20000</v>
      </c>
      <c r="Z42" s="5">
        <f t="shared" si="23"/>
        <v>20000</v>
      </c>
      <c r="AA42" s="5">
        <f t="shared" si="23"/>
        <v>20000</v>
      </c>
      <c r="AB42" s="5">
        <f t="shared" si="23"/>
        <v>20000</v>
      </c>
      <c r="AC42" s="5">
        <f t="shared" si="23"/>
        <v>20000</v>
      </c>
      <c r="AD42" s="5">
        <f t="shared" si="23"/>
        <v>20000</v>
      </c>
      <c r="AE42" s="5">
        <f t="shared" si="24"/>
        <v>20000</v>
      </c>
      <c r="AF42" s="5">
        <f t="shared" si="24"/>
        <v>20000</v>
      </c>
      <c r="AG42" s="5">
        <f t="shared" si="24"/>
        <v>20000</v>
      </c>
      <c r="AH42" s="5">
        <f t="shared" si="24"/>
        <v>20000</v>
      </c>
      <c r="AI42" s="5">
        <f t="shared" si="24"/>
        <v>20000</v>
      </c>
      <c r="AJ42" s="5">
        <f t="shared" si="24"/>
        <v>20000</v>
      </c>
      <c r="AK42" s="5">
        <f t="shared" si="24"/>
        <v>20000</v>
      </c>
      <c r="AL42" s="5">
        <f t="shared" si="24"/>
        <v>20000</v>
      </c>
      <c r="AM42" s="5">
        <f t="shared" si="24"/>
        <v>1020000</v>
      </c>
      <c r="AN42" s="5">
        <f t="shared" si="24"/>
        <v>0</v>
      </c>
      <c r="AP42" s="51">
        <v>-2074.0852679198142</v>
      </c>
      <c r="AQ42" s="51">
        <v>-208736.90200625814</v>
      </c>
    </row>
    <row r="43" spans="1:43" x14ac:dyDescent="0.35">
      <c r="A43" s="12" t="s">
        <v>55</v>
      </c>
      <c r="B43" s="27">
        <f>B39-(B41*B42+B40)</f>
        <v>24733101.752353549</v>
      </c>
      <c r="I43" s="9" t="s">
        <v>15</v>
      </c>
      <c r="J43" s="16">
        <f t="shared" si="17"/>
        <v>0.02</v>
      </c>
      <c r="K43" s="10">
        <f t="shared" si="25"/>
        <v>20</v>
      </c>
      <c r="L43" s="10" t="s">
        <v>17</v>
      </c>
      <c r="M43" s="16">
        <f t="shared" si="18"/>
        <v>5.0000000000000001E-3</v>
      </c>
      <c r="N43" s="42">
        <v>0</v>
      </c>
      <c r="O43" s="16">
        <f t="shared" si="19"/>
        <v>2E-3</v>
      </c>
      <c r="P43" s="14">
        <v>1000000</v>
      </c>
      <c r="Q43" s="33">
        <v>1284811.28720005</v>
      </c>
      <c r="R43" s="14">
        <f t="shared" si="20"/>
        <v>0</v>
      </c>
      <c r="S43" s="14">
        <f t="shared" si="21"/>
        <v>0</v>
      </c>
      <c r="T43" s="14"/>
      <c r="U43" s="14">
        <f t="shared" si="23"/>
        <v>20000</v>
      </c>
      <c r="V43" s="14">
        <f t="shared" si="23"/>
        <v>20000</v>
      </c>
      <c r="W43" s="14">
        <f t="shared" si="23"/>
        <v>20000</v>
      </c>
      <c r="X43" s="14">
        <f t="shared" si="23"/>
        <v>20000</v>
      </c>
      <c r="Y43" s="14">
        <f t="shared" si="23"/>
        <v>20000</v>
      </c>
      <c r="Z43" s="14">
        <f t="shared" si="23"/>
        <v>20000</v>
      </c>
      <c r="AA43" s="14">
        <f t="shared" si="23"/>
        <v>20000</v>
      </c>
      <c r="AB43" s="14">
        <f t="shared" si="23"/>
        <v>20000</v>
      </c>
      <c r="AC43" s="14">
        <f t="shared" si="23"/>
        <v>20000</v>
      </c>
      <c r="AD43" s="14">
        <f t="shared" si="23"/>
        <v>20000</v>
      </c>
      <c r="AE43" s="14">
        <f t="shared" si="24"/>
        <v>20000</v>
      </c>
      <c r="AF43" s="14">
        <f t="shared" si="24"/>
        <v>20000</v>
      </c>
      <c r="AG43" s="14">
        <f t="shared" si="24"/>
        <v>20000</v>
      </c>
      <c r="AH43" s="14">
        <f t="shared" si="24"/>
        <v>20000</v>
      </c>
      <c r="AI43" s="14">
        <f t="shared" si="24"/>
        <v>20000</v>
      </c>
      <c r="AJ43" s="14">
        <f t="shared" si="24"/>
        <v>20000</v>
      </c>
      <c r="AK43" s="14">
        <f t="shared" si="24"/>
        <v>20000</v>
      </c>
      <c r="AL43" s="14">
        <f t="shared" si="24"/>
        <v>20000</v>
      </c>
      <c r="AM43" s="14">
        <f t="shared" si="24"/>
        <v>20000</v>
      </c>
      <c r="AN43" s="14">
        <f t="shared" si="24"/>
        <v>1020000</v>
      </c>
      <c r="AP43" s="52">
        <v>-2191.6085702324053</v>
      </c>
      <c r="AQ43" s="52">
        <v>-220698.82808594196</v>
      </c>
    </row>
    <row r="44" spans="1:43" x14ac:dyDescent="0.35">
      <c r="I44" s="4" t="s">
        <v>18</v>
      </c>
      <c r="J44" s="15">
        <f t="shared" si="17"/>
        <v>0.02</v>
      </c>
      <c r="K44" s="3">
        <v>1</v>
      </c>
      <c r="L44" s="3" t="s">
        <v>17</v>
      </c>
      <c r="M44" s="15">
        <f>$B$2+$B$8*$K44</f>
        <v>5.1000000000000004E-3</v>
      </c>
      <c r="N44" s="42">
        <v>0</v>
      </c>
      <c r="O44" s="15">
        <f>$K44*B$20</f>
        <v>2.0000000000000001E-4</v>
      </c>
      <c r="P44" s="5">
        <v>1000000</v>
      </c>
      <c r="Q44" s="32">
        <v>1014824.395582529</v>
      </c>
      <c r="R44" s="5">
        <f t="shared" si="20"/>
        <v>0</v>
      </c>
      <c r="S44" s="5">
        <f t="shared" si="21"/>
        <v>0</v>
      </c>
      <c r="T44" s="5"/>
      <c r="U44" s="5">
        <f t="shared" ref="U44:AD53" si="26">$P44*((U$23&lt;=$K44)*$J44+(U$23=$K44)*1)</f>
        <v>1020000</v>
      </c>
      <c r="V44" s="5">
        <f t="shared" si="26"/>
        <v>0</v>
      </c>
      <c r="W44" s="5">
        <f t="shared" si="26"/>
        <v>0</v>
      </c>
      <c r="X44" s="5">
        <f t="shared" si="26"/>
        <v>0</v>
      </c>
      <c r="Y44" s="5">
        <f t="shared" si="26"/>
        <v>0</v>
      </c>
      <c r="Z44" s="5">
        <f t="shared" si="26"/>
        <v>0</v>
      </c>
      <c r="AA44" s="5">
        <f t="shared" si="26"/>
        <v>0</v>
      </c>
      <c r="AB44" s="5">
        <f t="shared" si="26"/>
        <v>0</v>
      </c>
      <c r="AC44" s="5">
        <f t="shared" si="26"/>
        <v>0</v>
      </c>
      <c r="AD44" s="5">
        <f t="shared" si="26"/>
        <v>0</v>
      </c>
      <c r="AE44" s="5">
        <f t="shared" ref="AE44:AN53" si="27">$P44*((AE$23&lt;=$K44)*$J44+(AE$23=$K44)*1)</f>
        <v>0</v>
      </c>
      <c r="AF44" s="5">
        <f t="shared" si="27"/>
        <v>0</v>
      </c>
      <c r="AG44" s="5">
        <f t="shared" si="27"/>
        <v>0</v>
      </c>
      <c r="AH44" s="5">
        <f t="shared" si="27"/>
        <v>0</v>
      </c>
      <c r="AI44" s="5">
        <f t="shared" si="27"/>
        <v>0</v>
      </c>
      <c r="AJ44" s="5">
        <f t="shared" si="27"/>
        <v>0</v>
      </c>
      <c r="AK44" s="5">
        <f t="shared" si="27"/>
        <v>0</v>
      </c>
      <c r="AL44" s="5">
        <f t="shared" si="27"/>
        <v>0</v>
      </c>
      <c r="AM44" s="5">
        <f t="shared" si="27"/>
        <v>0</v>
      </c>
      <c r="AN44" s="5">
        <f t="shared" si="27"/>
        <v>0</v>
      </c>
      <c r="AP44" s="51">
        <v>-100.96750628092559</v>
      </c>
      <c r="AQ44" s="51">
        <v>-10097.750081695209</v>
      </c>
    </row>
    <row r="45" spans="1:43" x14ac:dyDescent="0.35">
      <c r="I45" s="4" t="s">
        <v>18</v>
      </c>
      <c r="J45" s="15">
        <f t="shared" si="17"/>
        <v>0.02</v>
      </c>
      <c r="K45" s="3">
        <v>2</v>
      </c>
      <c r="L45" s="3" t="s">
        <v>17</v>
      </c>
      <c r="M45" s="15">
        <f t="shared" ref="M45:M63" si="28">$B$2+$B$8*$K45</f>
        <v>5.1999999999999998E-3</v>
      </c>
      <c r="N45" s="42">
        <v>0</v>
      </c>
      <c r="O45" s="15">
        <f t="shared" ref="O45:O63" si="29">$K45*B$20</f>
        <v>4.0000000000000002E-4</v>
      </c>
      <c r="P45" s="5">
        <v>1000000</v>
      </c>
      <c r="Q45" s="32">
        <v>1029370.7104275434</v>
      </c>
      <c r="R45" s="5">
        <f t="shared" si="20"/>
        <v>0</v>
      </c>
      <c r="S45" s="5">
        <f t="shared" si="21"/>
        <v>0</v>
      </c>
      <c r="T45" s="5"/>
      <c r="U45" s="5">
        <f t="shared" si="26"/>
        <v>20000</v>
      </c>
      <c r="V45" s="5">
        <f t="shared" si="26"/>
        <v>1020000</v>
      </c>
      <c r="W45" s="5">
        <f t="shared" si="26"/>
        <v>0</v>
      </c>
      <c r="X45" s="5">
        <f t="shared" si="26"/>
        <v>0</v>
      </c>
      <c r="Y45" s="5">
        <f t="shared" si="26"/>
        <v>0</v>
      </c>
      <c r="Z45" s="5">
        <f t="shared" si="26"/>
        <v>0</v>
      </c>
      <c r="AA45" s="5">
        <f t="shared" si="26"/>
        <v>0</v>
      </c>
      <c r="AB45" s="5">
        <f t="shared" si="26"/>
        <v>0</v>
      </c>
      <c r="AC45" s="5">
        <f t="shared" si="26"/>
        <v>0</v>
      </c>
      <c r="AD45" s="5">
        <f t="shared" si="26"/>
        <v>0</v>
      </c>
      <c r="AE45" s="5">
        <f t="shared" si="27"/>
        <v>0</v>
      </c>
      <c r="AF45" s="5">
        <f t="shared" si="27"/>
        <v>0</v>
      </c>
      <c r="AG45" s="5">
        <f t="shared" si="27"/>
        <v>0</v>
      </c>
      <c r="AH45" s="5">
        <f t="shared" si="27"/>
        <v>0</v>
      </c>
      <c r="AI45" s="5">
        <f t="shared" si="27"/>
        <v>0</v>
      </c>
      <c r="AJ45" s="5">
        <f t="shared" si="27"/>
        <v>0</v>
      </c>
      <c r="AK45" s="5">
        <f t="shared" si="27"/>
        <v>0</v>
      </c>
      <c r="AL45" s="5">
        <f t="shared" si="27"/>
        <v>0</v>
      </c>
      <c r="AM45" s="5">
        <f t="shared" si="27"/>
        <v>0</v>
      </c>
      <c r="AN45" s="5">
        <f t="shared" si="27"/>
        <v>0</v>
      </c>
      <c r="AP45" s="51">
        <v>-202.82977745839162</v>
      </c>
      <c r="AQ45" s="51">
        <v>-20286.973082850804</v>
      </c>
    </row>
    <row r="46" spans="1:43" x14ac:dyDescent="0.35">
      <c r="I46" s="4" t="s">
        <v>18</v>
      </c>
      <c r="J46" s="15">
        <f t="shared" si="17"/>
        <v>0.02</v>
      </c>
      <c r="K46" s="3">
        <v>3</v>
      </c>
      <c r="L46" s="3" t="s">
        <v>17</v>
      </c>
      <c r="M46" s="15">
        <f t="shared" si="28"/>
        <v>5.3E-3</v>
      </c>
      <c r="N46" s="42">
        <v>22.23</v>
      </c>
      <c r="O46" s="15">
        <f t="shared" si="29"/>
        <v>6.0000000000000006E-4</v>
      </c>
      <c r="P46" s="5">
        <v>1000000</v>
      </c>
      <c r="Q46" s="32">
        <v>1043636.6366444906</v>
      </c>
      <c r="R46" s="5">
        <f t="shared" si="20"/>
        <v>23200042.432607029</v>
      </c>
      <c r="S46" s="5">
        <f t="shared" si="21"/>
        <v>13920.025459564218</v>
      </c>
      <c r="T46" s="5"/>
      <c r="U46" s="5">
        <f t="shared" si="26"/>
        <v>20000</v>
      </c>
      <c r="V46" s="5">
        <f t="shared" si="26"/>
        <v>20000</v>
      </c>
      <c r="W46" s="5">
        <f t="shared" si="26"/>
        <v>1020000</v>
      </c>
      <c r="X46" s="5">
        <f t="shared" si="26"/>
        <v>0</v>
      </c>
      <c r="Y46" s="5">
        <f t="shared" si="26"/>
        <v>0</v>
      </c>
      <c r="Z46" s="5">
        <f t="shared" si="26"/>
        <v>0</v>
      </c>
      <c r="AA46" s="5">
        <f t="shared" si="26"/>
        <v>0</v>
      </c>
      <c r="AB46" s="5">
        <f t="shared" si="26"/>
        <v>0</v>
      </c>
      <c r="AC46" s="5">
        <f t="shared" si="26"/>
        <v>0</v>
      </c>
      <c r="AD46" s="5">
        <f t="shared" si="26"/>
        <v>0</v>
      </c>
      <c r="AE46" s="5">
        <f t="shared" si="27"/>
        <v>0</v>
      </c>
      <c r="AF46" s="5">
        <f t="shared" si="27"/>
        <v>0</v>
      </c>
      <c r="AG46" s="5">
        <f t="shared" si="27"/>
        <v>0</v>
      </c>
      <c r="AH46" s="5">
        <f t="shared" si="27"/>
        <v>0</v>
      </c>
      <c r="AI46" s="5">
        <f t="shared" si="27"/>
        <v>0</v>
      </c>
      <c r="AJ46" s="5">
        <f t="shared" si="27"/>
        <v>0</v>
      </c>
      <c r="AK46" s="5">
        <f t="shared" si="27"/>
        <v>0</v>
      </c>
      <c r="AL46" s="5">
        <f t="shared" si="27"/>
        <v>0</v>
      </c>
      <c r="AM46" s="5">
        <f t="shared" si="27"/>
        <v>0</v>
      </c>
      <c r="AN46" s="5">
        <f t="shared" si="27"/>
        <v>0</v>
      </c>
      <c r="AP46" s="51">
        <v>-305.51389824016951</v>
      </c>
      <c r="AQ46" s="51">
        <v>-30561.369960967568</v>
      </c>
    </row>
    <row r="47" spans="1:43" x14ac:dyDescent="0.35">
      <c r="I47" s="4" t="s">
        <v>18</v>
      </c>
      <c r="J47" s="15">
        <f t="shared" si="17"/>
        <v>0.02</v>
      </c>
      <c r="K47" s="3">
        <v>4</v>
      </c>
      <c r="L47" s="3" t="s">
        <v>17</v>
      </c>
      <c r="M47" s="15">
        <f t="shared" si="28"/>
        <v>5.4000000000000003E-3</v>
      </c>
      <c r="N47" s="42">
        <v>57.38</v>
      </c>
      <c r="O47" s="15">
        <f t="shared" si="29"/>
        <v>8.0000000000000004E-4</v>
      </c>
      <c r="P47" s="5">
        <v>1000000</v>
      </c>
      <c r="Q47" s="32">
        <v>1057620.0349455175</v>
      </c>
      <c r="R47" s="5">
        <f t="shared" si="20"/>
        <v>60686237.605173796</v>
      </c>
      <c r="S47" s="5">
        <f t="shared" si="21"/>
        <v>48548.990084139041</v>
      </c>
      <c r="T47" s="5"/>
      <c r="U47" s="5">
        <f t="shared" si="26"/>
        <v>20000</v>
      </c>
      <c r="V47" s="5">
        <f t="shared" si="26"/>
        <v>20000</v>
      </c>
      <c r="W47" s="5">
        <f t="shared" si="26"/>
        <v>20000</v>
      </c>
      <c r="X47" s="5">
        <f t="shared" si="26"/>
        <v>1020000</v>
      </c>
      <c r="Y47" s="5">
        <f t="shared" si="26"/>
        <v>0</v>
      </c>
      <c r="Z47" s="5">
        <f t="shared" si="26"/>
        <v>0</v>
      </c>
      <c r="AA47" s="5">
        <f t="shared" si="26"/>
        <v>0</v>
      </c>
      <c r="AB47" s="5">
        <f t="shared" si="26"/>
        <v>0</v>
      </c>
      <c r="AC47" s="5">
        <f t="shared" si="26"/>
        <v>0</v>
      </c>
      <c r="AD47" s="5">
        <f t="shared" si="26"/>
        <v>0</v>
      </c>
      <c r="AE47" s="5">
        <f t="shared" si="27"/>
        <v>0</v>
      </c>
      <c r="AF47" s="5">
        <f t="shared" si="27"/>
        <v>0</v>
      </c>
      <c r="AG47" s="5">
        <f t="shared" si="27"/>
        <v>0</v>
      </c>
      <c r="AH47" s="5">
        <f t="shared" si="27"/>
        <v>0</v>
      </c>
      <c r="AI47" s="5">
        <f t="shared" si="27"/>
        <v>0</v>
      </c>
      <c r="AJ47" s="5">
        <f t="shared" si="27"/>
        <v>0</v>
      </c>
      <c r="AK47" s="5">
        <f t="shared" si="27"/>
        <v>0</v>
      </c>
      <c r="AL47" s="5">
        <f t="shared" si="27"/>
        <v>0</v>
      </c>
      <c r="AM47" s="5">
        <f t="shared" si="27"/>
        <v>0</v>
      </c>
      <c r="AN47" s="5">
        <f t="shared" si="27"/>
        <v>0</v>
      </c>
      <c r="AP47" s="51">
        <v>-408.94685278332327</v>
      </c>
      <c r="AQ47" s="51">
        <v>-40914.625140349905</v>
      </c>
    </row>
    <row r="48" spans="1:43" x14ac:dyDescent="0.35">
      <c r="I48" s="4" t="s">
        <v>18</v>
      </c>
      <c r="J48" s="15">
        <f t="shared" si="17"/>
        <v>0.02</v>
      </c>
      <c r="K48" s="3">
        <v>5</v>
      </c>
      <c r="L48" s="3" t="s">
        <v>17</v>
      </c>
      <c r="M48" s="15">
        <f t="shared" si="28"/>
        <v>5.4999999999999997E-3</v>
      </c>
      <c r="N48" s="42">
        <v>51.8</v>
      </c>
      <c r="O48" s="15">
        <f t="shared" si="29"/>
        <v>1E-3</v>
      </c>
      <c r="P48" s="5">
        <v>1000000</v>
      </c>
      <c r="Q48" s="32">
        <v>1071318.9346610003</v>
      </c>
      <c r="R48" s="5">
        <f t="shared" si="20"/>
        <v>55494320.815439813</v>
      </c>
      <c r="S48" s="5">
        <f t="shared" si="21"/>
        <v>55494.320815439816</v>
      </c>
      <c r="T48" s="5"/>
      <c r="U48" s="5">
        <f t="shared" si="26"/>
        <v>20000</v>
      </c>
      <c r="V48" s="5">
        <f t="shared" si="26"/>
        <v>20000</v>
      </c>
      <c r="W48" s="5">
        <f t="shared" si="26"/>
        <v>20000</v>
      </c>
      <c r="X48" s="5">
        <f t="shared" si="26"/>
        <v>20000</v>
      </c>
      <c r="Y48" s="5">
        <f t="shared" si="26"/>
        <v>1020000</v>
      </c>
      <c r="Z48" s="5">
        <f t="shared" si="26"/>
        <v>0</v>
      </c>
      <c r="AA48" s="5">
        <f t="shared" si="26"/>
        <v>0</v>
      </c>
      <c r="AB48" s="5">
        <f t="shared" si="26"/>
        <v>0</v>
      </c>
      <c r="AC48" s="5">
        <f t="shared" si="26"/>
        <v>0</v>
      </c>
      <c r="AD48" s="5">
        <f t="shared" si="26"/>
        <v>0</v>
      </c>
      <c r="AE48" s="5">
        <f t="shared" si="27"/>
        <v>0</v>
      </c>
      <c r="AF48" s="5">
        <f t="shared" si="27"/>
        <v>0</v>
      </c>
      <c r="AG48" s="5">
        <f t="shared" si="27"/>
        <v>0</v>
      </c>
      <c r="AH48" s="5">
        <f t="shared" si="27"/>
        <v>0</v>
      </c>
      <c r="AI48" s="5">
        <f t="shared" si="27"/>
        <v>0</v>
      </c>
      <c r="AJ48" s="5">
        <f t="shared" si="27"/>
        <v>0</v>
      </c>
      <c r="AK48" s="5">
        <f t="shared" si="27"/>
        <v>0</v>
      </c>
      <c r="AL48" s="5">
        <f t="shared" si="27"/>
        <v>0</v>
      </c>
      <c r="AM48" s="5">
        <f t="shared" si="27"/>
        <v>0</v>
      </c>
      <c r="AN48" s="5">
        <f t="shared" si="27"/>
        <v>0</v>
      </c>
      <c r="AP48" s="51">
        <v>-513.05559756024741</v>
      </c>
      <c r="AQ48" s="51">
        <v>-51340.411836739513</v>
      </c>
    </row>
    <row r="49" spans="9:43" x14ac:dyDescent="0.35">
      <c r="I49" s="4" t="s">
        <v>18</v>
      </c>
      <c r="J49" s="15">
        <f t="shared" si="17"/>
        <v>0.02</v>
      </c>
      <c r="K49" s="3">
        <v>6</v>
      </c>
      <c r="L49" s="3" t="s">
        <v>17</v>
      </c>
      <c r="M49" s="15">
        <f t="shared" si="28"/>
        <v>5.5999999999999999E-3</v>
      </c>
      <c r="N49" s="42">
        <v>46.78</v>
      </c>
      <c r="O49" s="15">
        <f t="shared" si="29"/>
        <v>1.2000000000000001E-3</v>
      </c>
      <c r="P49" s="5">
        <v>1000000</v>
      </c>
      <c r="Q49" s="32">
        <v>1084731.5335987806</v>
      </c>
      <c r="R49" s="5">
        <f t="shared" si="20"/>
        <v>50743741.141750962</v>
      </c>
      <c r="S49" s="5">
        <f t="shared" si="21"/>
        <v>60892.489370101161</v>
      </c>
      <c r="T49" s="5"/>
      <c r="U49" s="5">
        <f t="shared" si="26"/>
        <v>20000</v>
      </c>
      <c r="V49" s="5">
        <f t="shared" si="26"/>
        <v>20000</v>
      </c>
      <c r="W49" s="5">
        <f t="shared" si="26"/>
        <v>20000</v>
      </c>
      <c r="X49" s="5">
        <f t="shared" si="26"/>
        <v>20000</v>
      </c>
      <c r="Y49" s="5">
        <f t="shared" si="26"/>
        <v>20000</v>
      </c>
      <c r="Z49" s="5">
        <f t="shared" si="26"/>
        <v>1020000</v>
      </c>
      <c r="AA49" s="5">
        <f t="shared" si="26"/>
        <v>0</v>
      </c>
      <c r="AB49" s="5">
        <f t="shared" si="26"/>
        <v>0</v>
      </c>
      <c r="AC49" s="5">
        <f t="shared" si="26"/>
        <v>0</v>
      </c>
      <c r="AD49" s="5">
        <f t="shared" si="26"/>
        <v>0</v>
      </c>
      <c r="AE49" s="5">
        <f t="shared" si="27"/>
        <v>0</v>
      </c>
      <c r="AF49" s="5">
        <f t="shared" si="27"/>
        <v>0</v>
      </c>
      <c r="AG49" s="5">
        <f t="shared" si="27"/>
        <v>0</v>
      </c>
      <c r="AH49" s="5">
        <f t="shared" si="27"/>
        <v>0</v>
      </c>
      <c r="AI49" s="5">
        <f t="shared" si="27"/>
        <v>0</v>
      </c>
      <c r="AJ49" s="5">
        <f t="shared" si="27"/>
        <v>0</v>
      </c>
      <c r="AK49" s="5">
        <f t="shared" si="27"/>
        <v>0</v>
      </c>
      <c r="AL49" s="5">
        <f t="shared" si="27"/>
        <v>0</v>
      </c>
      <c r="AM49" s="5">
        <f t="shared" si="27"/>
        <v>0</v>
      </c>
      <c r="AN49" s="5">
        <f t="shared" si="27"/>
        <v>0</v>
      </c>
      <c r="AP49" s="51">
        <v>-617.76713363325689</v>
      </c>
      <c r="AQ49" s="51">
        <v>-61832.397353761771</v>
      </c>
    </row>
    <row r="50" spans="9:43" x14ac:dyDescent="0.35">
      <c r="I50" s="4" t="s">
        <v>18</v>
      </c>
      <c r="J50" s="15">
        <f t="shared" si="17"/>
        <v>0.02</v>
      </c>
      <c r="K50" s="3">
        <v>7</v>
      </c>
      <c r="L50" s="3" t="s">
        <v>17</v>
      </c>
      <c r="M50" s="15">
        <f t="shared" si="28"/>
        <v>5.7000000000000002E-3</v>
      </c>
      <c r="N50" s="42">
        <v>42.27</v>
      </c>
      <c r="O50" s="15">
        <f t="shared" si="29"/>
        <v>1.4E-3</v>
      </c>
      <c r="P50" s="5">
        <v>1000000</v>
      </c>
      <c r="Q50" s="32">
        <v>1097856.197748679</v>
      </c>
      <c r="R50" s="5">
        <f t="shared" si="20"/>
        <v>46406381.478836663</v>
      </c>
      <c r="S50" s="5">
        <f t="shared" si="21"/>
        <v>64968.934070371324</v>
      </c>
      <c r="T50" s="5"/>
      <c r="U50" s="5">
        <f t="shared" si="26"/>
        <v>20000</v>
      </c>
      <c r="V50" s="5">
        <f t="shared" si="26"/>
        <v>20000</v>
      </c>
      <c r="W50" s="5">
        <f t="shared" si="26"/>
        <v>20000</v>
      </c>
      <c r="X50" s="5">
        <f t="shared" si="26"/>
        <v>20000</v>
      </c>
      <c r="Y50" s="5">
        <f t="shared" si="26"/>
        <v>20000</v>
      </c>
      <c r="Z50" s="5">
        <f t="shared" si="26"/>
        <v>20000</v>
      </c>
      <c r="AA50" s="5">
        <f t="shared" si="26"/>
        <v>1020000</v>
      </c>
      <c r="AB50" s="5">
        <f t="shared" si="26"/>
        <v>0</v>
      </c>
      <c r="AC50" s="5">
        <f t="shared" si="26"/>
        <v>0</v>
      </c>
      <c r="AD50" s="5">
        <f t="shared" si="26"/>
        <v>0</v>
      </c>
      <c r="AE50" s="5">
        <f t="shared" si="27"/>
        <v>0</v>
      </c>
      <c r="AF50" s="5">
        <f t="shared" si="27"/>
        <v>0</v>
      </c>
      <c r="AG50" s="5">
        <f t="shared" si="27"/>
        <v>0</v>
      </c>
      <c r="AH50" s="5">
        <f t="shared" si="27"/>
        <v>0</v>
      </c>
      <c r="AI50" s="5">
        <f t="shared" si="27"/>
        <v>0</v>
      </c>
      <c r="AJ50" s="5">
        <f t="shared" si="27"/>
        <v>0</v>
      </c>
      <c r="AK50" s="5">
        <f t="shared" si="27"/>
        <v>0</v>
      </c>
      <c r="AL50" s="5">
        <f t="shared" si="27"/>
        <v>0</v>
      </c>
      <c r="AM50" s="5">
        <f t="shared" si="27"/>
        <v>0</v>
      </c>
      <c r="AN50" s="5">
        <f t="shared" si="27"/>
        <v>0</v>
      </c>
      <c r="AP50" s="51">
        <v>-723.00857824843843</v>
      </c>
      <c r="AQ50" s="51">
        <v>-72384.248345490894</v>
      </c>
    </row>
    <row r="51" spans="9:43" x14ac:dyDescent="0.35">
      <c r="I51" s="4" t="s">
        <v>18</v>
      </c>
      <c r="J51" s="15">
        <f t="shared" si="17"/>
        <v>0.02</v>
      </c>
      <c r="K51" s="3">
        <v>8</v>
      </c>
      <c r="L51" s="3" t="s">
        <v>17</v>
      </c>
      <c r="M51" s="15">
        <f t="shared" si="28"/>
        <v>5.8000000000000005E-3</v>
      </c>
      <c r="N51" s="42">
        <v>38.21</v>
      </c>
      <c r="O51" s="15">
        <f t="shared" si="29"/>
        <v>1.6000000000000001E-3</v>
      </c>
      <c r="P51" s="5">
        <v>1000000</v>
      </c>
      <c r="Q51" s="32">
        <v>1110691.4608340512</v>
      </c>
      <c r="R51" s="5">
        <f t="shared" si="20"/>
        <v>42439520.718469098</v>
      </c>
      <c r="S51" s="5">
        <f t="shared" si="21"/>
        <v>67903.233149550564</v>
      </c>
      <c r="T51" s="5"/>
      <c r="U51" s="5">
        <f t="shared" si="26"/>
        <v>20000</v>
      </c>
      <c r="V51" s="5">
        <f t="shared" si="26"/>
        <v>20000</v>
      </c>
      <c r="W51" s="5">
        <f t="shared" si="26"/>
        <v>20000</v>
      </c>
      <c r="X51" s="5">
        <f t="shared" si="26"/>
        <v>20000</v>
      </c>
      <c r="Y51" s="5">
        <f t="shared" si="26"/>
        <v>20000</v>
      </c>
      <c r="Z51" s="5">
        <f t="shared" si="26"/>
        <v>20000</v>
      </c>
      <c r="AA51" s="5">
        <f t="shared" si="26"/>
        <v>20000</v>
      </c>
      <c r="AB51" s="5">
        <f t="shared" si="26"/>
        <v>1020000</v>
      </c>
      <c r="AC51" s="5">
        <f t="shared" si="26"/>
        <v>0</v>
      </c>
      <c r="AD51" s="5">
        <f t="shared" si="26"/>
        <v>0</v>
      </c>
      <c r="AE51" s="5">
        <f t="shared" si="27"/>
        <v>0</v>
      </c>
      <c r="AF51" s="5">
        <f t="shared" si="27"/>
        <v>0</v>
      </c>
      <c r="AG51" s="5">
        <f t="shared" si="27"/>
        <v>0</v>
      </c>
      <c r="AH51" s="5">
        <f t="shared" si="27"/>
        <v>0</v>
      </c>
      <c r="AI51" s="5">
        <f t="shared" si="27"/>
        <v>0</v>
      </c>
      <c r="AJ51" s="5">
        <f t="shared" si="27"/>
        <v>0</v>
      </c>
      <c r="AK51" s="5">
        <f t="shared" si="27"/>
        <v>0</v>
      </c>
      <c r="AL51" s="5">
        <f t="shared" si="27"/>
        <v>0</v>
      </c>
      <c r="AM51" s="5">
        <f t="shared" si="27"/>
        <v>0</v>
      </c>
      <c r="AN51" s="5">
        <f t="shared" si="27"/>
        <v>0</v>
      </c>
      <c r="AP51" s="51">
        <v>-828.70723565190565</v>
      </c>
      <c r="AQ51" s="51">
        <v>-82989.636039544828</v>
      </c>
    </row>
    <row r="52" spans="9:43" x14ac:dyDescent="0.35">
      <c r="I52" s="4" t="s">
        <v>18</v>
      </c>
      <c r="J52" s="15">
        <f t="shared" si="17"/>
        <v>0.02</v>
      </c>
      <c r="K52" s="3">
        <v>9</v>
      </c>
      <c r="L52" s="3" t="s">
        <v>17</v>
      </c>
      <c r="M52" s="15">
        <f t="shared" si="28"/>
        <v>5.8999999999999999E-3</v>
      </c>
      <c r="N52" s="42">
        <v>34.57</v>
      </c>
      <c r="O52" s="15">
        <f t="shared" si="29"/>
        <v>1.8000000000000002E-3</v>
      </c>
      <c r="P52" s="5">
        <v>1000000</v>
      </c>
      <c r="Q52" s="32">
        <v>1123236.023712348</v>
      </c>
      <c r="R52" s="5">
        <f t="shared" si="20"/>
        <v>38830269.339735866</v>
      </c>
      <c r="S52" s="5">
        <f t="shared" si="21"/>
        <v>69894.48481152457</v>
      </c>
      <c r="T52" s="5"/>
      <c r="U52" s="5">
        <f t="shared" si="26"/>
        <v>20000</v>
      </c>
      <c r="V52" s="5">
        <f t="shared" si="26"/>
        <v>20000</v>
      </c>
      <c r="W52" s="5">
        <f t="shared" si="26"/>
        <v>20000</v>
      </c>
      <c r="X52" s="5">
        <f t="shared" si="26"/>
        <v>20000</v>
      </c>
      <c r="Y52" s="5">
        <f t="shared" si="26"/>
        <v>20000</v>
      </c>
      <c r="Z52" s="5">
        <f t="shared" si="26"/>
        <v>20000</v>
      </c>
      <c r="AA52" s="5">
        <f t="shared" si="26"/>
        <v>20000</v>
      </c>
      <c r="AB52" s="5">
        <f t="shared" si="26"/>
        <v>20000</v>
      </c>
      <c r="AC52" s="5">
        <f t="shared" si="26"/>
        <v>1020000</v>
      </c>
      <c r="AD52" s="5">
        <f t="shared" si="26"/>
        <v>0</v>
      </c>
      <c r="AE52" s="5">
        <f t="shared" si="27"/>
        <v>0</v>
      </c>
      <c r="AF52" s="5">
        <f t="shared" si="27"/>
        <v>0</v>
      </c>
      <c r="AG52" s="5">
        <f t="shared" si="27"/>
        <v>0</v>
      </c>
      <c r="AH52" s="5">
        <f t="shared" si="27"/>
        <v>0</v>
      </c>
      <c r="AI52" s="5">
        <f t="shared" si="27"/>
        <v>0</v>
      </c>
      <c r="AJ52" s="5">
        <f t="shared" si="27"/>
        <v>0</v>
      </c>
      <c r="AK52" s="5">
        <f t="shared" si="27"/>
        <v>0</v>
      </c>
      <c r="AL52" s="5">
        <f t="shared" si="27"/>
        <v>0</v>
      </c>
      <c r="AM52" s="5">
        <f t="shared" si="27"/>
        <v>0</v>
      </c>
      <c r="AN52" s="5">
        <f t="shared" si="27"/>
        <v>0</v>
      </c>
      <c r="AP52" s="51">
        <v>-934.7906670444645</v>
      </c>
      <c r="AQ52" s="51">
        <v>-93642.24141519767</v>
      </c>
    </row>
    <row r="53" spans="9:43" x14ac:dyDescent="0.35">
      <c r="I53" s="4" t="s">
        <v>18</v>
      </c>
      <c r="J53" s="15">
        <f t="shared" si="17"/>
        <v>0.02</v>
      </c>
      <c r="K53" s="3">
        <v>10</v>
      </c>
      <c r="L53" s="3" t="s">
        <v>17</v>
      </c>
      <c r="M53" s="15">
        <f t="shared" si="28"/>
        <v>6.0000000000000001E-3</v>
      </c>
      <c r="N53" s="42">
        <v>29.66</v>
      </c>
      <c r="O53" s="15">
        <f t="shared" si="29"/>
        <v>2E-3</v>
      </c>
      <c r="P53" s="5">
        <v>1000000</v>
      </c>
      <c r="Q53" s="32">
        <v>1135488.7536268018</v>
      </c>
      <c r="R53" s="5">
        <f t="shared" si="20"/>
        <v>33678596.432570942</v>
      </c>
      <c r="S53" s="5">
        <f t="shared" si="21"/>
        <v>67357.192865141886</v>
      </c>
      <c r="T53" s="5"/>
      <c r="U53" s="5">
        <f t="shared" si="26"/>
        <v>20000</v>
      </c>
      <c r="V53" s="5">
        <f t="shared" si="26"/>
        <v>20000</v>
      </c>
      <c r="W53" s="5">
        <f t="shared" si="26"/>
        <v>20000</v>
      </c>
      <c r="X53" s="5">
        <f t="shared" si="26"/>
        <v>20000</v>
      </c>
      <c r="Y53" s="5">
        <f t="shared" si="26"/>
        <v>20000</v>
      </c>
      <c r="Z53" s="5">
        <f t="shared" si="26"/>
        <v>20000</v>
      </c>
      <c r="AA53" s="5">
        <f t="shared" si="26"/>
        <v>20000</v>
      </c>
      <c r="AB53" s="5">
        <f t="shared" si="26"/>
        <v>20000</v>
      </c>
      <c r="AC53" s="5">
        <f t="shared" si="26"/>
        <v>20000</v>
      </c>
      <c r="AD53" s="5">
        <f t="shared" si="26"/>
        <v>1020000</v>
      </c>
      <c r="AE53" s="5">
        <f t="shared" si="27"/>
        <v>0</v>
      </c>
      <c r="AF53" s="5">
        <f t="shared" si="27"/>
        <v>0</v>
      </c>
      <c r="AG53" s="5">
        <f t="shared" si="27"/>
        <v>0</v>
      </c>
      <c r="AH53" s="5">
        <f t="shared" si="27"/>
        <v>0</v>
      </c>
      <c r="AI53" s="5">
        <f t="shared" si="27"/>
        <v>0</v>
      </c>
      <c r="AJ53" s="5">
        <f t="shared" si="27"/>
        <v>0</v>
      </c>
      <c r="AK53" s="5">
        <f t="shared" si="27"/>
        <v>0</v>
      </c>
      <c r="AL53" s="5">
        <f t="shared" si="27"/>
        <v>0</v>
      </c>
      <c r="AM53" s="5">
        <f t="shared" si="27"/>
        <v>0</v>
      </c>
      <c r="AN53" s="5">
        <f t="shared" si="27"/>
        <v>0</v>
      </c>
      <c r="AP53" s="51">
        <v>-1041.1867595835356</v>
      </c>
      <c r="AQ53" s="51">
        <v>-104335.76033109782</v>
      </c>
    </row>
    <row r="54" spans="9:43" x14ac:dyDescent="0.35">
      <c r="I54" s="4" t="s">
        <v>18</v>
      </c>
      <c r="J54" s="15">
        <f t="shared" si="17"/>
        <v>0.02</v>
      </c>
      <c r="K54" s="3">
        <v>11</v>
      </c>
      <c r="L54" s="3" t="s">
        <v>17</v>
      </c>
      <c r="M54" s="15">
        <f t="shared" si="28"/>
        <v>6.1000000000000004E-3</v>
      </c>
      <c r="N54" s="42">
        <v>0</v>
      </c>
      <c r="O54" s="15">
        <f t="shared" si="29"/>
        <v>2.2000000000000001E-3</v>
      </c>
      <c r="P54" s="5">
        <v>1000000</v>
      </c>
      <c r="Q54" s="32">
        <v>1147448.6833115665</v>
      </c>
      <c r="R54" s="5">
        <f t="shared" si="20"/>
        <v>0</v>
      </c>
      <c r="S54" s="5">
        <f t="shared" si="21"/>
        <v>0</v>
      </c>
      <c r="T54" s="5"/>
      <c r="U54" s="5">
        <f t="shared" ref="U54:AD63" si="30">$P54*((U$23&lt;=$K54)*$J54+(U$23=$K54)*1)</f>
        <v>20000</v>
      </c>
      <c r="V54" s="5">
        <f t="shared" si="30"/>
        <v>20000</v>
      </c>
      <c r="W54" s="5">
        <f t="shared" si="30"/>
        <v>20000</v>
      </c>
      <c r="X54" s="5">
        <f t="shared" si="30"/>
        <v>20000</v>
      </c>
      <c r="Y54" s="5">
        <f t="shared" si="30"/>
        <v>20000</v>
      </c>
      <c r="Z54" s="5">
        <f t="shared" si="30"/>
        <v>20000</v>
      </c>
      <c r="AA54" s="5">
        <f t="shared" si="30"/>
        <v>20000</v>
      </c>
      <c r="AB54" s="5">
        <f t="shared" si="30"/>
        <v>20000</v>
      </c>
      <c r="AC54" s="5">
        <f t="shared" si="30"/>
        <v>20000</v>
      </c>
      <c r="AD54" s="5">
        <f t="shared" si="30"/>
        <v>20000</v>
      </c>
      <c r="AE54" s="5">
        <f t="shared" ref="AE54:AN63" si="31">$P54*((AE$23&lt;=$K54)*$J54+(AE$23=$K54)*1)</f>
        <v>1020000</v>
      </c>
      <c r="AF54" s="5">
        <f t="shared" si="31"/>
        <v>0</v>
      </c>
      <c r="AG54" s="5">
        <f t="shared" si="31"/>
        <v>0</v>
      </c>
      <c r="AH54" s="5">
        <f t="shared" si="31"/>
        <v>0</v>
      </c>
      <c r="AI54" s="5">
        <f t="shared" si="31"/>
        <v>0</v>
      </c>
      <c r="AJ54" s="5">
        <f t="shared" si="31"/>
        <v>0</v>
      </c>
      <c r="AK54" s="5">
        <f t="shared" si="31"/>
        <v>0</v>
      </c>
      <c r="AL54" s="5">
        <f t="shared" si="31"/>
        <v>0</v>
      </c>
      <c r="AM54" s="5">
        <f t="shared" si="31"/>
        <v>0</v>
      </c>
      <c r="AN54" s="5">
        <f t="shared" si="31"/>
        <v>0</v>
      </c>
      <c r="AP54" s="51">
        <v>-1147.8237943457207</v>
      </c>
      <c r="AQ54" s="51">
        <v>-115063.9085972961</v>
      </c>
    </row>
    <row r="55" spans="9:43" x14ac:dyDescent="0.35">
      <c r="I55" s="4" t="s">
        <v>18</v>
      </c>
      <c r="J55" s="15">
        <f t="shared" si="17"/>
        <v>0.02</v>
      </c>
      <c r="K55" s="3">
        <v>12</v>
      </c>
      <c r="L55" s="3" t="s">
        <v>17</v>
      </c>
      <c r="M55" s="15">
        <f t="shared" si="28"/>
        <v>6.2000000000000006E-3</v>
      </c>
      <c r="N55" s="42">
        <v>0</v>
      </c>
      <c r="O55" s="15">
        <f t="shared" si="29"/>
        <v>2.4000000000000002E-3</v>
      </c>
      <c r="P55" s="5">
        <v>1000000</v>
      </c>
      <c r="Q55" s="32">
        <v>1159115.0099527843</v>
      </c>
      <c r="R55" s="5">
        <f t="shared" si="20"/>
        <v>0</v>
      </c>
      <c r="S55" s="5">
        <f t="shared" si="21"/>
        <v>0</v>
      </c>
      <c r="T55" s="5"/>
      <c r="U55" s="5">
        <f t="shared" si="30"/>
        <v>20000</v>
      </c>
      <c r="V55" s="5">
        <f t="shared" si="30"/>
        <v>20000</v>
      </c>
      <c r="W55" s="5">
        <f t="shared" si="30"/>
        <v>20000</v>
      </c>
      <c r="X55" s="5">
        <f t="shared" si="30"/>
        <v>20000</v>
      </c>
      <c r="Y55" s="5">
        <f t="shared" si="30"/>
        <v>20000</v>
      </c>
      <c r="Z55" s="5">
        <f t="shared" si="30"/>
        <v>20000</v>
      </c>
      <c r="AA55" s="5">
        <f t="shared" si="30"/>
        <v>20000</v>
      </c>
      <c r="AB55" s="5">
        <f t="shared" si="30"/>
        <v>20000</v>
      </c>
      <c r="AC55" s="5">
        <f t="shared" si="30"/>
        <v>20000</v>
      </c>
      <c r="AD55" s="5">
        <f t="shared" si="30"/>
        <v>20000</v>
      </c>
      <c r="AE55" s="5">
        <f t="shared" si="31"/>
        <v>20000</v>
      </c>
      <c r="AF55" s="5">
        <f t="shared" si="31"/>
        <v>1020000</v>
      </c>
      <c r="AG55" s="5">
        <f t="shared" si="31"/>
        <v>0</v>
      </c>
      <c r="AH55" s="5">
        <f t="shared" si="31"/>
        <v>0</v>
      </c>
      <c r="AI55" s="5">
        <f t="shared" si="31"/>
        <v>0</v>
      </c>
      <c r="AJ55" s="5">
        <f t="shared" si="31"/>
        <v>0</v>
      </c>
      <c r="AK55" s="5">
        <f t="shared" si="31"/>
        <v>0</v>
      </c>
      <c r="AL55" s="5">
        <f t="shared" si="31"/>
        <v>0</v>
      </c>
      <c r="AM55" s="5">
        <f t="shared" si="31"/>
        <v>0</v>
      </c>
      <c r="AN55" s="5">
        <f t="shared" si="31"/>
        <v>0</v>
      </c>
      <c r="AP55" s="51">
        <v>-1254.6305131738773</v>
      </c>
      <c r="AQ55" s="51">
        <v>-125820.42698638665</v>
      </c>
    </row>
    <row r="56" spans="9:43" x14ac:dyDescent="0.35">
      <c r="I56" s="4" t="s">
        <v>18</v>
      </c>
      <c r="J56" s="15">
        <f t="shared" si="17"/>
        <v>0.02</v>
      </c>
      <c r="K56" s="3">
        <v>13</v>
      </c>
      <c r="L56" s="3" t="s">
        <v>17</v>
      </c>
      <c r="M56" s="15">
        <f t="shared" si="28"/>
        <v>6.3E-3</v>
      </c>
      <c r="N56" s="42">
        <v>0</v>
      </c>
      <c r="O56" s="15">
        <f t="shared" si="29"/>
        <v>2.6000000000000003E-3</v>
      </c>
      <c r="P56" s="5">
        <v>1000000</v>
      </c>
      <c r="Q56" s="32">
        <v>1170487.0940082332</v>
      </c>
      <c r="R56" s="5">
        <f t="shared" si="20"/>
        <v>0</v>
      </c>
      <c r="S56" s="5">
        <f t="shared" si="21"/>
        <v>0</v>
      </c>
      <c r="T56" s="5"/>
      <c r="U56" s="5">
        <f t="shared" si="30"/>
        <v>20000</v>
      </c>
      <c r="V56" s="5">
        <f t="shared" si="30"/>
        <v>20000</v>
      </c>
      <c r="W56" s="5">
        <f t="shared" si="30"/>
        <v>20000</v>
      </c>
      <c r="X56" s="5">
        <f t="shared" si="30"/>
        <v>20000</v>
      </c>
      <c r="Y56" s="5">
        <f t="shared" si="30"/>
        <v>20000</v>
      </c>
      <c r="Z56" s="5">
        <f t="shared" si="30"/>
        <v>20000</v>
      </c>
      <c r="AA56" s="5">
        <f t="shared" si="30"/>
        <v>20000</v>
      </c>
      <c r="AB56" s="5">
        <f t="shared" si="30"/>
        <v>20000</v>
      </c>
      <c r="AC56" s="5">
        <f t="shared" si="30"/>
        <v>20000</v>
      </c>
      <c r="AD56" s="5">
        <f t="shared" si="30"/>
        <v>20000</v>
      </c>
      <c r="AE56" s="5">
        <f t="shared" si="31"/>
        <v>20000</v>
      </c>
      <c r="AF56" s="5">
        <f t="shared" si="31"/>
        <v>20000</v>
      </c>
      <c r="AG56" s="5">
        <f t="shared" si="31"/>
        <v>1020000</v>
      </c>
      <c r="AH56" s="5">
        <f t="shared" si="31"/>
        <v>0</v>
      </c>
      <c r="AI56" s="5">
        <f t="shared" si="31"/>
        <v>0</v>
      </c>
      <c r="AJ56" s="5">
        <f t="shared" si="31"/>
        <v>0</v>
      </c>
      <c r="AK56" s="5">
        <f t="shared" si="31"/>
        <v>0</v>
      </c>
      <c r="AL56" s="5">
        <f t="shared" si="31"/>
        <v>0</v>
      </c>
      <c r="AM56" s="5">
        <f t="shared" si="31"/>
        <v>0</v>
      </c>
      <c r="AN56" s="5">
        <f t="shared" si="31"/>
        <v>0</v>
      </c>
      <c r="AP56" s="51">
        <v>-1361.5361843194114</v>
      </c>
      <c r="AQ56" s="51">
        <v>-136599.08617868903</v>
      </c>
    </row>
    <row r="57" spans="9:43" x14ac:dyDescent="0.35">
      <c r="I57" s="4" t="s">
        <v>18</v>
      </c>
      <c r="J57" s="15">
        <f t="shared" si="17"/>
        <v>0.02</v>
      </c>
      <c r="K57" s="3">
        <v>14</v>
      </c>
      <c r="L57" s="3" t="s">
        <v>17</v>
      </c>
      <c r="M57" s="15">
        <f t="shared" si="28"/>
        <v>6.4000000000000003E-3</v>
      </c>
      <c r="N57" s="42">
        <v>0</v>
      </c>
      <c r="O57" s="15">
        <f t="shared" si="29"/>
        <v>2.8E-3</v>
      </c>
      <c r="P57" s="5">
        <v>1000000</v>
      </c>
      <c r="Q57" s="32">
        <v>1181564.4578883771</v>
      </c>
      <c r="R57" s="5">
        <f t="shared" si="20"/>
        <v>0</v>
      </c>
      <c r="S57" s="5">
        <f t="shared" si="21"/>
        <v>0</v>
      </c>
      <c r="T57" s="5"/>
      <c r="U57" s="5">
        <f t="shared" si="30"/>
        <v>20000</v>
      </c>
      <c r="V57" s="5">
        <f t="shared" si="30"/>
        <v>20000</v>
      </c>
      <c r="W57" s="5">
        <f t="shared" si="30"/>
        <v>20000</v>
      </c>
      <c r="X57" s="5">
        <f t="shared" si="30"/>
        <v>20000</v>
      </c>
      <c r="Y57" s="5">
        <f t="shared" si="30"/>
        <v>20000</v>
      </c>
      <c r="Z57" s="5">
        <f t="shared" si="30"/>
        <v>20000</v>
      </c>
      <c r="AA57" s="5">
        <f t="shared" si="30"/>
        <v>20000</v>
      </c>
      <c r="AB57" s="5">
        <f t="shared" si="30"/>
        <v>20000</v>
      </c>
      <c r="AC57" s="5">
        <f t="shared" si="30"/>
        <v>20000</v>
      </c>
      <c r="AD57" s="5">
        <f t="shared" si="30"/>
        <v>20000</v>
      </c>
      <c r="AE57" s="5">
        <f t="shared" si="31"/>
        <v>20000</v>
      </c>
      <c r="AF57" s="5">
        <f t="shared" si="31"/>
        <v>20000</v>
      </c>
      <c r="AG57" s="5">
        <f t="shared" si="31"/>
        <v>20000</v>
      </c>
      <c r="AH57" s="5">
        <f t="shared" si="31"/>
        <v>1020000</v>
      </c>
      <c r="AI57" s="5">
        <f t="shared" si="31"/>
        <v>0</v>
      </c>
      <c r="AJ57" s="5">
        <f t="shared" si="31"/>
        <v>0</v>
      </c>
      <c r="AK57" s="5">
        <f t="shared" si="31"/>
        <v>0</v>
      </c>
      <c r="AL57" s="5">
        <f t="shared" si="31"/>
        <v>0</v>
      </c>
      <c r="AM57" s="5">
        <f t="shared" si="31"/>
        <v>0</v>
      </c>
      <c r="AN57" s="5">
        <f t="shared" si="31"/>
        <v>0</v>
      </c>
      <c r="AP57" s="51">
        <v>-1468.4706668092404</v>
      </c>
      <c r="AQ57" s="51">
        <v>-147393.69163652731</v>
      </c>
    </row>
    <row r="58" spans="9:43" x14ac:dyDescent="0.35">
      <c r="I58" s="4" t="s">
        <v>18</v>
      </c>
      <c r="J58" s="15">
        <f t="shared" si="17"/>
        <v>0.02</v>
      </c>
      <c r="K58" s="3">
        <v>15</v>
      </c>
      <c r="L58" s="3" t="s">
        <v>17</v>
      </c>
      <c r="M58" s="15">
        <f t="shared" si="28"/>
        <v>6.5000000000000006E-3</v>
      </c>
      <c r="N58" s="42">
        <v>0</v>
      </c>
      <c r="O58" s="15">
        <f t="shared" si="29"/>
        <v>3.0000000000000001E-3</v>
      </c>
      <c r="P58" s="5">
        <v>1000000</v>
      </c>
      <c r="Q58" s="32">
        <v>1192346.7845017647</v>
      </c>
      <c r="R58" s="5">
        <f t="shared" si="20"/>
        <v>0</v>
      </c>
      <c r="S58" s="5">
        <f t="shared" si="21"/>
        <v>0</v>
      </c>
      <c r="T58" s="5"/>
      <c r="U58" s="5">
        <f t="shared" si="30"/>
        <v>20000</v>
      </c>
      <c r="V58" s="5">
        <f t="shared" si="30"/>
        <v>20000</v>
      </c>
      <c r="W58" s="5">
        <f t="shared" si="30"/>
        <v>20000</v>
      </c>
      <c r="X58" s="5">
        <f t="shared" si="30"/>
        <v>20000</v>
      </c>
      <c r="Y58" s="5">
        <f t="shared" si="30"/>
        <v>20000</v>
      </c>
      <c r="Z58" s="5">
        <f t="shared" si="30"/>
        <v>20000</v>
      </c>
      <c r="AA58" s="5">
        <f t="shared" si="30"/>
        <v>20000</v>
      </c>
      <c r="AB58" s="5">
        <f t="shared" si="30"/>
        <v>20000</v>
      </c>
      <c r="AC58" s="5">
        <f t="shared" si="30"/>
        <v>20000</v>
      </c>
      <c r="AD58" s="5">
        <f t="shared" si="30"/>
        <v>20000</v>
      </c>
      <c r="AE58" s="5">
        <f t="shared" si="31"/>
        <v>20000</v>
      </c>
      <c r="AF58" s="5">
        <f t="shared" si="31"/>
        <v>20000</v>
      </c>
      <c r="AG58" s="5">
        <f t="shared" si="31"/>
        <v>20000</v>
      </c>
      <c r="AH58" s="5">
        <f t="shared" si="31"/>
        <v>20000</v>
      </c>
      <c r="AI58" s="5">
        <f t="shared" si="31"/>
        <v>1020000</v>
      </c>
      <c r="AJ58" s="5">
        <f t="shared" si="31"/>
        <v>0</v>
      </c>
      <c r="AK58" s="5">
        <f t="shared" si="31"/>
        <v>0</v>
      </c>
      <c r="AL58" s="5">
        <f t="shared" si="31"/>
        <v>0</v>
      </c>
      <c r="AM58" s="5">
        <f t="shared" si="31"/>
        <v>0</v>
      </c>
      <c r="AN58" s="5">
        <f t="shared" si="31"/>
        <v>0</v>
      </c>
      <c r="AP58" s="51">
        <v>-1575.364473462454</v>
      </c>
      <c r="AQ58" s="51">
        <v>-158198.08840277867</v>
      </c>
    </row>
    <row r="59" spans="9:43" x14ac:dyDescent="0.35">
      <c r="I59" s="4" t="s">
        <v>18</v>
      </c>
      <c r="J59" s="15">
        <f t="shared" si="17"/>
        <v>0.02</v>
      </c>
      <c r="K59" s="3">
        <v>16</v>
      </c>
      <c r="L59" s="3" t="s">
        <v>17</v>
      </c>
      <c r="M59" s="15">
        <f t="shared" si="28"/>
        <v>6.6E-3</v>
      </c>
      <c r="N59" s="42">
        <v>0</v>
      </c>
      <c r="O59" s="15">
        <f t="shared" si="29"/>
        <v>3.2000000000000002E-3</v>
      </c>
      <c r="P59" s="5">
        <v>1000000</v>
      </c>
      <c r="Q59" s="32">
        <v>1202833.9156679113</v>
      </c>
      <c r="R59" s="5">
        <f t="shared" si="20"/>
        <v>0</v>
      </c>
      <c r="S59" s="5">
        <f t="shared" si="21"/>
        <v>0</v>
      </c>
      <c r="T59" s="5"/>
      <c r="U59" s="5">
        <f t="shared" si="30"/>
        <v>20000</v>
      </c>
      <c r="V59" s="5">
        <f t="shared" si="30"/>
        <v>20000</v>
      </c>
      <c r="W59" s="5">
        <f t="shared" si="30"/>
        <v>20000</v>
      </c>
      <c r="X59" s="5">
        <f t="shared" si="30"/>
        <v>20000</v>
      </c>
      <c r="Y59" s="5">
        <f t="shared" si="30"/>
        <v>20000</v>
      </c>
      <c r="Z59" s="5">
        <f t="shared" si="30"/>
        <v>20000</v>
      </c>
      <c r="AA59" s="5">
        <f t="shared" si="30"/>
        <v>20000</v>
      </c>
      <c r="AB59" s="5">
        <f t="shared" si="30"/>
        <v>20000</v>
      </c>
      <c r="AC59" s="5">
        <f t="shared" si="30"/>
        <v>20000</v>
      </c>
      <c r="AD59" s="5">
        <f t="shared" si="30"/>
        <v>20000</v>
      </c>
      <c r="AE59" s="5">
        <f t="shared" si="31"/>
        <v>20000</v>
      </c>
      <c r="AF59" s="5">
        <f t="shared" si="31"/>
        <v>20000</v>
      </c>
      <c r="AG59" s="5">
        <f t="shared" si="31"/>
        <v>20000</v>
      </c>
      <c r="AH59" s="5">
        <f t="shared" si="31"/>
        <v>20000</v>
      </c>
      <c r="AI59" s="5">
        <f t="shared" si="31"/>
        <v>20000</v>
      </c>
      <c r="AJ59" s="5">
        <f t="shared" si="31"/>
        <v>1020000</v>
      </c>
      <c r="AK59" s="5">
        <f t="shared" si="31"/>
        <v>0</v>
      </c>
      <c r="AL59" s="5">
        <f t="shared" si="31"/>
        <v>0</v>
      </c>
      <c r="AM59" s="5">
        <f t="shared" si="31"/>
        <v>0</v>
      </c>
      <c r="AN59" s="5">
        <f t="shared" si="31"/>
        <v>0</v>
      </c>
      <c r="AP59" s="51">
        <v>-1682.1488324769307</v>
      </c>
      <c r="AQ59" s="51">
        <v>-169006.16581902769</v>
      </c>
    </row>
    <row r="60" spans="9:43" x14ac:dyDescent="0.35">
      <c r="I60" s="4" t="s">
        <v>18</v>
      </c>
      <c r="J60" s="15">
        <f t="shared" si="17"/>
        <v>0.02</v>
      </c>
      <c r="K60" s="3">
        <v>17</v>
      </c>
      <c r="L60" s="3" t="s">
        <v>17</v>
      </c>
      <c r="M60" s="15">
        <f t="shared" si="28"/>
        <v>6.7000000000000002E-3</v>
      </c>
      <c r="N60" s="42">
        <v>0</v>
      </c>
      <c r="O60" s="15">
        <f t="shared" si="29"/>
        <v>3.4000000000000002E-3</v>
      </c>
      <c r="P60" s="5">
        <v>1000000</v>
      </c>
      <c r="Q60" s="32">
        <v>1213025.8504009119</v>
      </c>
      <c r="R60" s="5">
        <f t="shared" si="20"/>
        <v>0</v>
      </c>
      <c r="S60" s="5">
        <f t="shared" si="21"/>
        <v>0</v>
      </c>
      <c r="T60" s="5"/>
      <c r="U60" s="5">
        <f t="shared" si="30"/>
        <v>20000</v>
      </c>
      <c r="V60" s="5">
        <f t="shared" si="30"/>
        <v>20000</v>
      </c>
      <c r="W60" s="5">
        <f t="shared" si="30"/>
        <v>20000</v>
      </c>
      <c r="X60" s="5">
        <f t="shared" si="30"/>
        <v>20000</v>
      </c>
      <c r="Y60" s="5">
        <f t="shared" si="30"/>
        <v>20000</v>
      </c>
      <c r="Z60" s="5">
        <f t="shared" si="30"/>
        <v>20000</v>
      </c>
      <c r="AA60" s="5">
        <f t="shared" si="30"/>
        <v>20000</v>
      </c>
      <c r="AB60" s="5">
        <f t="shared" si="30"/>
        <v>20000</v>
      </c>
      <c r="AC60" s="5">
        <f t="shared" si="30"/>
        <v>20000</v>
      </c>
      <c r="AD60" s="5">
        <f t="shared" si="30"/>
        <v>20000</v>
      </c>
      <c r="AE60" s="5">
        <f t="shared" si="31"/>
        <v>20000</v>
      </c>
      <c r="AF60" s="5">
        <f t="shared" si="31"/>
        <v>20000</v>
      </c>
      <c r="AG60" s="5">
        <f t="shared" si="31"/>
        <v>20000</v>
      </c>
      <c r="AH60" s="5">
        <f t="shared" si="31"/>
        <v>20000</v>
      </c>
      <c r="AI60" s="5">
        <f t="shared" si="31"/>
        <v>20000</v>
      </c>
      <c r="AJ60" s="5">
        <f t="shared" si="31"/>
        <v>20000</v>
      </c>
      <c r="AK60" s="5">
        <f t="shared" si="31"/>
        <v>1020000</v>
      </c>
      <c r="AL60" s="5">
        <f t="shared" si="31"/>
        <v>0</v>
      </c>
      <c r="AM60" s="5">
        <f t="shared" si="31"/>
        <v>0</v>
      </c>
      <c r="AN60" s="5">
        <f t="shared" si="31"/>
        <v>0</v>
      </c>
      <c r="AP60" s="51">
        <v>-1788.755747526302</v>
      </c>
      <c r="AQ60" s="51">
        <v>-179811.86215875903</v>
      </c>
    </row>
    <row r="61" spans="9:43" x14ac:dyDescent="0.35">
      <c r="I61" s="4" t="s">
        <v>18</v>
      </c>
      <c r="J61" s="15">
        <f t="shared" si="17"/>
        <v>0.02</v>
      </c>
      <c r="K61" s="3">
        <v>18</v>
      </c>
      <c r="L61" s="3" t="s">
        <v>17</v>
      </c>
      <c r="M61" s="15">
        <f t="shared" si="28"/>
        <v>6.8000000000000005E-3</v>
      </c>
      <c r="N61" s="42">
        <v>0</v>
      </c>
      <c r="O61" s="15">
        <f t="shared" si="29"/>
        <v>3.6000000000000003E-3</v>
      </c>
      <c r="P61" s="5">
        <v>1000000</v>
      </c>
      <c r="Q61" s="32">
        <v>1222922.7430671824</v>
      </c>
      <c r="R61" s="5">
        <f t="shared" si="20"/>
        <v>0</v>
      </c>
      <c r="S61" s="5">
        <f t="shared" si="21"/>
        <v>0</v>
      </c>
      <c r="T61" s="5"/>
      <c r="U61" s="5">
        <f t="shared" si="30"/>
        <v>20000</v>
      </c>
      <c r="V61" s="5">
        <f t="shared" si="30"/>
        <v>20000</v>
      </c>
      <c r="W61" s="5">
        <f t="shared" si="30"/>
        <v>20000</v>
      </c>
      <c r="X61" s="5">
        <f t="shared" si="30"/>
        <v>20000</v>
      </c>
      <c r="Y61" s="5">
        <f t="shared" si="30"/>
        <v>20000</v>
      </c>
      <c r="Z61" s="5">
        <f t="shared" si="30"/>
        <v>20000</v>
      </c>
      <c r="AA61" s="5">
        <f t="shared" si="30"/>
        <v>20000</v>
      </c>
      <c r="AB61" s="5">
        <f t="shared" si="30"/>
        <v>20000</v>
      </c>
      <c r="AC61" s="5">
        <f t="shared" si="30"/>
        <v>20000</v>
      </c>
      <c r="AD61" s="5">
        <f t="shared" si="30"/>
        <v>20000</v>
      </c>
      <c r="AE61" s="5">
        <f t="shared" si="31"/>
        <v>20000</v>
      </c>
      <c r="AF61" s="5">
        <f t="shared" si="31"/>
        <v>20000</v>
      </c>
      <c r="AG61" s="5">
        <f t="shared" si="31"/>
        <v>20000</v>
      </c>
      <c r="AH61" s="5">
        <f t="shared" si="31"/>
        <v>20000</v>
      </c>
      <c r="AI61" s="5">
        <f t="shared" si="31"/>
        <v>20000</v>
      </c>
      <c r="AJ61" s="5">
        <f t="shared" si="31"/>
        <v>20000</v>
      </c>
      <c r="AK61" s="5">
        <f t="shared" si="31"/>
        <v>20000</v>
      </c>
      <c r="AL61" s="5">
        <f t="shared" si="31"/>
        <v>1020000</v>
      </c>
      <c r="AM61" s="5">
        <f t="shared" si="31"/>
        <v>0</v>
      </c>
      <c r="AN61" s="5">
        <f t="shared" si="31"/>
        <v>0</v>
      </c>
      <c r="AP61" s="51">
        <v>-1895.1180562992813</v>
      </c>
      <c r="AQ61" s="51">
        <v>-190609.1691712219</v>
      </c>
    </row>
    <row r="62" spans="9:43" x14ac:dyDescent="0.35">
      <c r="I62" s="4" t="s">
        <v>18</v>
      </c>
      <c r="J62" s="15">
        <f t="shared" si="17"/>
        <v>0.02</v>
      </c>
      <c r="K62" s="3">
        <v>19</v>
      </c>
      <c r="L62" s="3" t="s">
        <v>17</v>
      </c>
      <c r="M62" s="15">
        <f t="shared" si="28"/>
        <v>6.8999999999999999E-3</v>
      </c>
      <c r="N62" s="42">
        <v>0</v>
      </c>
      <c r="O62" s="15">
        <f t="shared" si="29"/>
        <v>3.8E-3</v>
      </c>
      <c r="P62" s="5">
        <v>1000000</v>
      </c>
      <c r="Q62" s="32">
        <v>1232524.9014208433</v>
      </c>
      <c r="R62" s="5">
        <f t="shared" si="20"/>
        <v>0</v>
      </c>
      <c r="S62" s="5">
        <f t="shared" si="21"/>
        <v>0</v>
      </c>
      <c r="T62" s="5"/>
      <c r="U62" s="5">
        <f t="shared" si="30"/>
        <v>20000</v>
      </c>
      <c r="V62" s="5">
        <f t="shared" si="30"/>
        <v>20000</v>
      </c>
      <c r="W62" s="5">
        <f t="shared" si="30"/>
        <v>20000</v>
      </c>
      <c r="X62" s="5">
        <f t="shared" si="30"/>
        <v>20000</v>
      </c>
      <c r="Y62" s="5">
        <f t="shared" si="30"/>
        <v>20000</v>
      </c>
      <c r="Z62" s="5">
        <f t="shared" si="30"/>
        <v>20000</v>
      </c>
      <c r="AA62" s="5">
        <f t="shared" si="30"/>
        <v>20000</v>
      </c>
      <c r="AB62" s="5">
        <f t="shared" si="30"/>
        <v>20000</v>
      </c>
      <c r="AC62" s="5">
        <f t="shared" si="30"/>
        <v>20000</v>
      </c>
      <c r="AD62" s="5">
        <f t="shared" si="30"/>
        <v>20000</v>
      </c>
      <c r="AE62" s="5">
        <f t="shared" si="31"/>
        <v>20000</v>
      </c>
      <c r="AF62" s="5">
        <f t="shared" si="31"/>
        <v>20000</v>
      </c>
      <c r="AG62" s="5">
        <f t="shared" si="31"/>
        <v>20000</v>
      </c>
      <c r="AH62" s="5">
        <f t="shared" si="31"/>
        <v>20000</v>
      </c>
      <c r="AI62" s="5">
        <f t="shared" si="31"/>
        <v>20000</v>
      </c>
      <c r="AJ62" s="5">
        <f t="shared" si="31"/>
        <v>20000</v>
      </c>
      <c r="AK62" s="5">
        <f t="shared" si="31"/>
        <v>20000</v>
      </c>
      <c r="AL62" s="5">
        <f t="shared" si="31"/>
        <v>20000</v>
      </c>
      <c r="AM62" s="5">
        <f t="shared" si="31"/>
        <v>1020000</v>
      </c>
      <c r="AN62" s="5">
        <f t="shared" si="31"/>
        <v>0</v>
      </c>
      <c r="AP62" s="51">
        <v>-2001.1694874141831</v>
      </c>
      <c r="AQ62" s="51">
        <v>-201392.13653170725</v>
      </c>
    </row>
    <row r="63" spans="9:43" x14ac:dyDescent="0.35">
      <c r="I63" s="9" t="s">
        <v>18</v>
      </c>
      <c r="J63" s="16">
        <f t="shared" si="17"/>
        <v>0.02</v>
      </c>
      <c r="K63" s="10">
        <v>20</v>
      </c>
      <c r="L63" s="10" t="s">
        <v>17</v>
      </c>
      <c r="M63" s="16">
        <f t="shared" si="28"/>
        <v>7.0000000000000001E-3</v>
      </c>
      <c r="N63" s="42">
        <v>0</v>
      </c>
      <c r="O63" s="16">
        <f t="shared" si="29"/>
        <v>4.0000000000000001E-3</v>
      </c>
      <c r="P63" s="14">
        <v>1000000</v>
      </c>
      <c r="Q63" s="33">
        <v>1241832.7845204007</v>
      </c>
      <c r="R63" s="14">
        <f t="shared" si="20"/>
        <v>0</v>
      </c>
      <c r="S63" s="14">
        <f t="shared" si="21"/>
        <v>0</v>
      </c>
      <c r="T63" s="14"/>
      <c r="U63" s="14">
        <f t="shared" si="30"/>
        <v>20000</v>
      </c>
      <c r="V63" s="14">
        <f t="shared" si="30"/>
        <v>20000</v>
      </c>
      <c r="W63" s="14">
        <f t="shared" si="30"/>
        <v>20000</v>
      </c>
      <c r="X63" s="14">
        <f t="shared" si="30"/>
        <v>20000</v>
      </c>
      <c r="Y63" s="14">
        <f t="shared" si="30"/>
        <v>20000</v>
      </c>
      <c r="Z63" s="14">
        <f t="shared" si="30"/>
        <v>20000</v>
      </c>
      <c r="AA63" s="14">
        <f t="shared" si="30"/>
        <v>20000</v>
      </c>
      <c r="AB63" s="14">
        <f t="shared" si="30"/>
        <v>20000</v>
      </c>
      <c r="AC63" s="14">
        <f t="shared" si="30"/>
        <v>20000</v>
      </c>
      <c r="AD63" s="14">
        <f t="shared" si="30"/>
        <v>20000</v>
      </c>
      <c r="AE63" s="14">
        <f t="shared" si="31"/>
        <v>20000</v>
      </c>
      <c r="AF63" s="14">
        <f t="shared" si="31"/>
        <v>20000</v>
      </c>
      <c r="AG63" s="14">
        <f t="shared" si="31"/>
        <v>20000</v>
      </c>
      <c r="AH63" s="14">
        <f t="shared" si="31"/>
        <v>20000</v>
      </c>
      <c r="AI63" s="14">
        <f t="shared" si="31"/>
        <v>20000</v>
      </c>
      <c r="AJ63" s="14">
        <f t="shared" si="31"/>
        <v>20000</v>
      </c>
      <c r="AK63" s="14">
        <f t="shared" si="31"/>
        <v>20000</v>
      </c>
      <c r="AL63" s="14">
        <f t="shared" si="31"/>
        <v>20000</v>
      </c>
      <c r="AM63" s="14">
        <f t="shared" si="31"/>
        <v>20000</v>
      </c>
      <c r="AN63" s="14">
        <f t="shared" si="31"/>
        <v>1020000</v>
      </c>
      <c r="AP63" s="52">
        <v>-2106.8447156547336</v>
      </c>
      <c r="AQ63" s="52">
        <v>-212154.87619415624</v>
      </c>
    </row>
    <row r="64" spans="9:43" x14ac:dyDescent="0.35">
      <c r="I64" s="4" t="s">
        <v>18</v>
      </c>
      <c r="J64" s="15">
        <f t="shared" si="17"/>
        <v>0.02</v>
      </c>
      <c r="K64" s="3">
        <v>1</v>
      </c>
      <c r="L64" s="3" t="s">
        <v>26</v>
      </c>
      <c r="M64" s="15">
        <f>$B$2+$B$9*$K64</f>
        <v>5.1999999999999998E-3</v>
      </c>
      <c r="N64" s="42">
        <v>0</v>
      </c>
      <c r="O64" s="15">
        <f>$K64*B$21</f>
        <v>1E-3</v>
      </c>
      <c r="P64" s="5">
        <v>1000000</v>
      </c>
      <c r="Q64" s="32">
        <v>1014723.4381217667</v>
      </c>
      <c r="R64" s="5">
        <f t="shared" si="20"/>
        <v>0</v>
      </c>
      <c r="S64" s="5">
        <f t="shared" si="21"/>
        <v>0</v>
      </c>
      <c r="T64" s="5"/>
      <c r="U64" s="5">
        <f t="shared" ref="U64:AD73" si="32">$P64*((U$23&lt;=$K64)*$J64+(U$23=$K64)*1)</f>
        <v>1020000</v>
      </c>
      <c r="V64" s="5">
        <f t="shared" si="32"/>
        <v>0</v>
      </c>
      <c r="W64" s="5">
        <f t="shared" si="32"/>
        <v>0</v>
      </c>
      <c r="X64" s="5">
        <f t="shared" si="32"/>
        <v>0</v>
      </c>
      <c r="Y64" s="5">
        <f t="shared" si="32"/>
        <v>0</v>
      </c>
      <c r="Z64" s="5">
        <f t="shared" si="32"/>
        <v>0</v>
      </c>
      <c r="AA64" s="5">
        <f t="shared" si="32"/>
        <v>0</v>
      </c>
      <c r="AB64" s="5">
        <f t="shared" si="32"/>
        <v>0</v>
      </c>
      <c r="AC64" s="5">
        <f t="shared" si="32"/>
        <v>0</v>
      </c>
      <c r="AD64" s="5">
        <f t="shared" si="32"/>
        <v>0</v>
      </c>
      <c r="AE64" s="5">
        <f t="shared" ref="AE64:AN73" si="33">$P64*((AE$23&lt;=$K64)*$J64+(AE$23=$K64)*1)</f>
        <v>0</v>
      </c>
      <c r="AF64" s="5">
        <f t="shared" si="33"/>
        <v>0</v>
      </c>
      <c r="AG64" s="5">
        <f t="shared" si="33"/>
        <v>0</v>
      </c>
      <c r="AH64" s="5">
        <f t="shared" si="33"/>
        <v>0</v>
      </c>
      <c r="AI64" s="5">
        <f t="shared" si="33"/>
        <v>0</v>
      </c>
      <c r="AJ64" s="5">
        <f t="shared" si="33"/>
        <v>0</v>
      </c>
      <c r="AK64" s="5">
        <f t="shared" si="33"/>
        <v>0</v>
      </c>
      <c r="AL64" s="5">
        <f t="shared" si="33"/>
        <v>0</v>
      </c>
      <c r="AM64" s="5">
        <f t="shared" si="33"/>
        <v>0</v>
      </c>
      <c r="AN64" s="5">
        <f t="shared" si="33"/>
        <v>0</v>
      </c>
      <c r="AP64" s="51">
        <v>-100.947418241587</v>
      </c>
      <c r="AQ64" s="51">
        <v>-10095.740880101628</v>
      </c>
    </row>
    <row r="65" spans="9:43" x14ac:dyDescent="0.35">
      <c r="I65" s="4" t="s">
        <v>18</v>
      </c>
      <c r="J65" s="15">
        <f t="shared" si="17"/>
        <v>0.02</v>
      </c>
      <c r="K65" s="3">
        <v>2</v>
      </c>
      <c r="L65" s="3" t="s">
        <v>26</v>
      </c>
      <c r="M65" s="15">
        <f t="shared" ref="M65:M83" si="34">$B$2+$B$9*$K65</f>
        <v>5.4000000000000003E-3</v>
      </c>
      <c r="N65" s="42">
        <v>0</v>
      </c>
      <c r="O65" s="15">
        <f t="shared" ref="O65:O83" si="35">$K65*B$21</f>
        <v>2E-3</v>
      </c>
      <c r="P65" s="5">
        <v>1000000</v>
      </c>
      <c r="Q65" s="32">
        <v>1028965.1715231482</v>
      </c>
      <c r="R65" s="5">
        <f t="shared" si="20"/>
        <v>0</v>
      </c>
      <c r="S65" s="5">
        <f t="shared" si="21"/>
        <v>0</v>
      </c>
      <c r="T65" s="5"/>
      <c r="U65" s="5">
        <f t="shared" si="32"/>
        <v>20000</v>
      </c>
      <c r="V65" s="5">
        <f t="shared" si="32"/>
        <v>1020000</v>
      </c>
      <c r="W65" s="5">
        <f t="shared" si="32"/>
        <v>0</v>
      </c>
      <c r="X65" s="5">
        <f t="shared" si="32"/>
        <v>0</v>
      </c>
      <c r="Y65" s="5">
        <f t="shared" si="32"/>
        <v>0</v>
      </c>
      <c r="Z65" s="5">
        <f t="shared" si="32"/>
        <v>0</v>
      </c>
      <c r="AA65" s="5">
        <f t="shared" si="32"/>
        <v>0</v>
      </c>
      <c r="AB65" s="5">
        <f t="shared" si="32"/>
        <v>0</v>
      </c>
      <c r="AC65" s="5">
        <f t="shared" si="32"/>
        <v>0</v>
      </c>
      <c r="AD65" s="5">
        <f t="shared" si="32"/>
        <v>0</v>
      </c>
      <c r="AE65" s="5">
        <f t="shared" si="33"/>
        <v>0</v>
      </c>
      <c r="AF65" s="5">
        <f t="shared" si="33"/>
        <v>0</v>
      </c>
      <c r="AG65" s="5">
        <f t="shared" si="33"/>
        <v>0</v>
      </c>
      <c r="AH65" s="5">
        <f t="shared" si="33"/>
        <v>0</v>
      </c>
      <c r="AI65" s="5">
        <f t="shared" si="33"/>
        <v>0</v>
      </c>
      <c r="AJ65" s="5">
        <f t="shared" si="33"/>
        <v>0</v>
      </c>
      <c r="AK65" s="5">
        <f t="shared" si="33"/>
        <v>0</v>
      </c>
      <c r="AL65" s="5">
        <f t="shared" si="33"/>
        <v>0</v>
      </c>
      <c r="AM65" s="5">
        <f t="shared" si="33"/>
        <v>0</v>
      </c>
      <c r="AN65" s="5">
        <f t="shared" si="33"/>
        <v>0</v>
      </c>
      <c r="AP65" s="51">
        <v>-202.70915089570917</v>
      </c>
      <c r="AQ65" s="51">
        <v>-20274.906457946985</v>
      </c>
    </row>
    <row r="66" spans="9:43" x14ac:dyDescent="0.35">
      <c r="I66" s="4" t="s">
        <v>18</v>
      </c>
      <c r="J66" s="15">
        <f t="shared" si="17"/>
        <v>0.02</v>
      </c>
      <c r="K66" s="3">
        <v>3</v>
      </c>
      <c r="L66" s="3" t="s">
        <v>26</v>
      </c>
      <c r="M66" s="15">
        <f t="shared" si="34"/>
        <v>5.5999999999999999E-3</v>
      </c>
      <c r="N66" s="42">
        <v>0</v>
      </c>
      <c r="O66" s="15">
        <f t="shared" si="35"/>
        <v>3.0000000000000001E-3</v>
      </c>
      <c r="P66" s="5">
        <v>1000000</v>
      </c>
      <c r="Q66" s="32">
        <v>1042720.6382021344</v>
      </c>
      <c r="R66" s="5">
        <f t="shared" si="20"/>
        <v>0</v>
      </c>
      <c r="S66" s="5">
        <f t="shared" si="21"/>
        <v>0</v>
      </c>
      <c r="T66" s="5"/>
      <c r="U66" s="5">
        <f t="shared" si="32"/>
        <v>20000</v>
      </c>
      <c r="V66" s="5">
        <f t="shared" si="32"/>
        <v>20000</v>
      </c>
      <c r="W66" s="5">
        <f t="shared" si="32"/>
        <v>1020000</v>
      </c>
      <c r="X66" s="5">
        <f t="shared" si="32"/>
        <v>0</v>
      </c>
      <c r="Y66" s="5">
        <f t="shared" si="32"/>
        <v>0</v>
      </c>
      <c r="Z66" s="5">
        <f t="shared" si="32"/>
        <v>0</v>
      </c>
      <c r="AA66" s="5">
        <f t="shared" si="32"/>
        <v>0</v>
      </c>
      <c r="AB66" s="5">
        <f t="shared" si="32"/>
        <v>0</v>
      </c>
      <c r="AC66" s="5">
        <f t="shared" si="32"/>
        <v>0</v>
      </c>
      <c r="AD66" s="5">
        <f t="shared" si="32"/>
        <v>0</v>
      </c>
      <c r="AE66" s="5">
        <f t="shared" si="33"/>
        <v>0</v>
      </c>
      <c r="AF66" s="5">
        <f t="shared" si="33"/>
        <v>0</v>
      </c>
      <c r="AG66" s="5">
        <f t="shared" si="33"/>
        <v>0</v>
      </c>
      <c r="AH66" s="5">
        <f t="shared" si="33"/>
        <v>0</v>
      </c>
      <c r="AI66" s="5">
        <f t="shared" si="33"/>
        <v>0</v>
      </c>
      <c r="AJ66" s="5">
        <f t="shared" si="33"/>
        <v>0</v>
      </c>
      <c r="AK66" s="5">
        <f t="shared" si="33"/>
        <v>0</v>
      </c>
      <c r="AL66" s="5">
        <f t="shared" si="33"/>
        <v>0</v>
      </c>
      <c r="AM66" s="5">
        <f t="shared" si="33"/>
        <v>0</v>
      </c>
      <c r="AN66" s="5">
        <f t="shared" si="33"/>
        <v>0</v>
      </c>
      <c r="AP66" s="51">
        <v>-305.15183966915356</v>
      </c>
      <c r="AQ66" s="51">
        <v>-30525.146286632225</v>
      </c>
    </row>
    <row r="67" spans="9:43" x14ac:dyDescent="0.35">
      <c r="I67" s="4" t="s">
        <v>18</v>
      </c>
      <c r="J67" s="15">
        <f t="shared" si="17"/>
        <v>0.02</v>
      </c>
      <c r="K67" s="3">
        <v>4</v>
      </c>
      <c r="L67" s="3" t="s">
        <v>26</v>
      </c>
      <c r="M67" s="15">
        <f t="shared" si="34"/>
        <v>5.8000000000000005E-3</v>
      </c>
      <c r="N67" s="42">
        <v>0</v>
      </c>
      <c r="O67" s="15">
        <f t="shared" si="35"/>
        <v>4.0000000000000001E-3</v>
      </c>
      <c r="P67" s="5">
        <v>1000000</v>
      </c>
      <c r="Q67" s="32">
        <v>1055985.857681459</v>
      </c>
      <c r="R67" s="5">
        <f t="shared" si="20"/>
        <v>0</v>
      </c>
      <c r="S67" s="5">
        <f t="shared" si="21"/>
        <v>0</v>
      </c>
      <c r="T67" s="5"/>
      <c r="U67" s="5">
        <f t="shared" si="32"/>
        <v>20000</v>
      </c>
      <c r="V67" s="5">
        <f t="shared" si="32"/>
        <v>20000</v>
      </c>
      <c r="W67" s="5">
        <f t="shared" si="32"/>
        <v>20000</v>
      </c>
      <c r="X67" s="5">
        <f t="shared" si="32"/>
        <v>1020000</v>
      </c>
      <c r="Y67" s="5">
        <f t="shared" si="32"/>
        <v>0</v>
      </c>
      <c r="Z67" s="5">
        <f t="shared" si="32"/>
        <v>0</v>
      </c>
      <c r="AA67" s="5">
        <f t="shared" si="32"/>
        <v>0</v>
      </c>
      <c r="AB67" s="5">
        <f t="shared" si="32"/>
        <v>0</v>
      </c>
      <c r="AC67" s="5">
        <f t="shared" si="32"/>
        <v>0</v>
      </c>
      <c r="AD67" s="5">
        <f t="shared" si="32"/>
        <v>0</v>
      </c>
      <c r="AE67" s="5">
        <f t="shared" si="33"/>
        <v>0</v>
      </c>
      <c r="AF67" s="5">
        <f t="shared" si="33"/>
        <v>0</v>
      </c>
      <c r="AG67" s="5">
        <f t="shared" si="33"/>
        <v>0</v>
      </c>
      <c r="AH67" s="5">
        <f t="shared" si="33"/>
        <v>0</v>
      </c>
      <c r="AI67" s="5">
        <f t="shared" si="33"/>
        <v>0</v>
      </c>
      <c r="AJ67" s="5">
        <f t="shared" si="33"/>
        <v>0</v>
      </c>
      <c r="AK67" s="5">
        <f t="shared" si="33"/>
        <v>0</v>
      </c>
      <c r="AL67" s="5">
        <f t="shared" si="33"/>
        <v>0</v>
      </c>
      <c r="AM67" s="5">
        <f t="shared" si="33"/>
        <v>0</v>
      </c>
      <c r="AN67" s="5">
        <f t="shared" si="33"/>
        <v>0</v>
      </c>
      <c r="AP67" s="51">
        <v>-408.1421376025537</v>
      </c>
      <c r="AQ67" s="51">
        <v>-40834.098336394411</v>
      </c>
    </row>
    <row r="68" spans="9:43" x14ac:dyDescent="0.35">
      <c r="I68" s="4" t="s">
        <v>18</v>
      </c>
      <c r="J68" s="15">
        <f t="shared" si="17"/>
        <v>0.02</v>
      </c>
      <c r="K68" s="3">
        <v>5</v>
      </c>
      <c r="L68" s="3" t="s">
        <v>26</v>
      </c>
      <c r="M68" s="15">
        <f t="shared" si="34"/>
        <v>6.0000000000000001E-3</v>
      </c>
      <c r="N68" s="42">
        <v>0</v>
      </c>
      <c r="O68" s="15">
        <f t="shared" si="35"/>
        <v>5.0000000000000001E-3</v>
      </c>
      <c r="P68" s="5">
        <v>1000000</v>
      </c>
      <c r="Q68" s="32">
        <v>1068757.4305834961</v>
      </c>
      <c r="R68" s="5">
        <f t="shared" si="20"/>
        <v>0</v>
      </c>
      <c r="S68" s="5">
        <f t="shared" si="21"/>
        <v>0</v>
      </c>
      <c r="T68" s="5"/>
      <c r="U68" s="5">
        <f t="shared" si="32"/>
        <v>20000</v>
      </c>
      <c r="V68" s="5">
        <f t="shared" si="32"/>
        <v>20000</v>
      </c>
      <c r="W68" s="5">
        <f t="shared" si="32"/>
        <v>20000</v>
      </c>
      <c r="X68" s="5">
        <f t="shared" si="32"/>
        <v>20000</v>
      </c>
      <c r="Y68" s="5">
        <f t="shared" si="32"/>
        <v>1020000</v>
      </c>
      <c r="Z68" s="5">
        <f t="shared" si="32"/>
        <v>0</v>
      </c>
      <c r="AA68" s="5">
        <f t="shared" si="32"/>
        <v>0</v>
      </c>
      <c r="AB68" s="5">
        <f t="shared" si="32"/>
        <v>0</v>
      </c>
      <c r="AC68" s="5">
        <f t="shared" si="32"/>
        <v>0</v>
      </c>
      <c r="AD68" s="5">
        <f t="shared" si="32"/>
        <v>0</v>
      </c>
      <c r="AE68" s="5">
        <f t="shared" si="33"/>
        <v>0</v>
      </c>
      <c r="AF68" s="5">
        <f t="shared" si="33"/>
        <v>0</v>
      </c>
      <c r="AG68" s="5">
        <f t="shared" si="33"/>
        <v>0</v>
      </c>
      <c r="AH68" s="5">
        <f t="shared" si="33"/>
        <v>0</v>
      </c>
      <c r="AI68" s="5">
        <f t="shared" si="33"/>
        <v>0</v>
      </c>
      <c r="AJ68" s="5">
        <f t="shared" si="33"/>
        <v>0</v>
      </c>
      <c r="AK68" s="5">
        <f t="shared" si="33"/>
        <v>0</v>
      </c>
      <c r="AL68" s="5">
        <f t="shared" si="33"/>
        <v>0</v>
      </c>
      <c r="AM68" s="5">
        <f t="shared" si="33"/>
        <v>0</v>
      </c>
      <c r="AN68" s="5">
        <f t="shared" si="33"/>
        <v>0</v>
      </c>
      <c r="AP68" s="51">
        <v>-511.54697234753985</v>
      </c>
      <c r="AQ68" s="51">
        <v>-51189.411504185467</v>
      </c>
    </row>
    <row r="69" spans="9:43" x14ac:dyDescent="0.35">
      <c r="I69" s="4" t="s">
        <v>18</v>
      </c>
      <c r="J69" s="15">
        <f t="shared" si="17"/>
        <v>0.02</v>
      </c>
      <c r="K69" s="3">
        <v>6</v>
      </c>
      <c r="L69" s="3" t="s">
        <v>26</v>
      </c>
      <c r="M69" s="15">
        <f t="shared" si="34"/>
        <v>6.2000000000000006E-3</v>
      </c>
      <c r="N69" s="42">
        <v>0</v>
      </c>
      <c r="O69" s="15">
        <f t="shared" si="35"/>
        <v>6.0000000000000001E-3</v>
      </c>
      <c r="P69" s="5">
        <v>1000000</v>
      </c>
      <c r="Q69" s="32">
        <v>1081032.5371080982</v>
      </c>
      <c r="R69" s="5">
        <f t="shared" si="20"/>
        <v>0</v>
      </c>
      <c r="S69" s="5">
        <f t="shared" si="21"/>
        <v>0</v>
      </c>
      <c r="T69" s="5"/>
      <c r="U69" s="5">
        <f t="shared" si="32"/>
        <v>20000</v>
      </c>
      <c r="V69" s="5">
        <f t="shared" si="32"/>
        <v>20000</v>
      </c>
      <c r="W69" s="5">
        <f t="shared" si="32"/>
        <v>20000</v>
      </c>
      <c r="X69" s="5">
        <f t="shared" si="32"/>
        <v>20000</v>
      </c>
      <c r="Y69" s="5">
        <f t="shared" si="32"/>
        <v>20000</v>
      </c>
      <c r="Z69" s="5">
        <f t="shared" si="32"/>
        <v>1020000</v>
      </c>
      <c r="AA69" s="5">
        <f t="shared" si="32"/>
        <v>0</v>
      </c>
      <c r="AB69" s="5">
        <f t="shared" si="32"/>
        <v>0</v>
      </c>
      <c r="AC69" s="5">
        <f t="shared" si="32"/>
        <v>0</v>
      </c>
      <c r="AD69" s="5">
        <f t="shared" si="32"/>
        <v>0</v>
      </c>
      <c r="AE69" s="5">
        <f t="shared" si="33"/>
        <v>0</v>
      </c>
      <c r="AF69" s="5">
        <f t="shared" si="33"/>
        <v>0</v>
      </c>
      <c r="AG69" s="5">
        <f t="shared" si="33"/>
        <v>0</v>
      </c>
      <c r="AH69" s="5">
        <f t="shared" si="33"/>
        <v>0</v>
      </c>
      <c r="AI69" s="5">
        <f t="shared" si="33"/>
        <v>0</v>
      </c>
      <c r="AJ69" s="5">
        <f t="shared" si="33"/>
        <v>0</v>
      </c>
      <c r="AK69" s="5">
        <f t="shared" si="33"/>
        <v>0</v>
      </c>
      <c r="AL69" s="5">
        <f t="shared" si="33"/>
        <v>0</v>
      </c>
      <c r="AM69" s="5">
        <f t="shared" si="33"/>
        <v>0</v>
      </c>
      <c r="AN69" s="5">
        <f t="shared" si="33"/>
        <v>0</v>
      </c>
      <c r="AP69" s="51">
        <v>-615.23380622197874</v>
      </c>
      <c r="AQ69" s="51">
        <v>-61578.767896245758</v>
      </c>
    </row>
    <row r="70" spans="9:43" x14ac:dyDescent="0.35">
      <c r="I70" s="4" t="s">
        <v>18</v>
      </c>
      <c r="J70" s="15">
        <f t="shared" si="17"/>
        <v>0.02</v>
      </c>
      <c r="K70" s="3">
        <v>7</v>
      </c>
      <c r="L70" s="3" t="s">
        <v>26</v>
      </c>
      <c r="M70" s="15">
        <f t="shared" si="34"/>
        <v>6.4000000000000003E-3</v>
      </c>
      <c r="N70" s="42">
        <v>0</v>
      </c>
      <c r="O70" s="15">
        <f t="shared" si="35"/>
        <v>7.0000000000000001E-3</v>
      </c>
      <c r="P70" s="5">
        <v>1000000</v>
      </c>
      <c r="Q70" s="32">
        <v>1092808.9344288521</v>
      </c>
      <c r="R70" s="5">
        <f t="shared" si="20"/>
        <v>0</v>
      </c>
      <c r="S70" s="5">
        <f t="shared" si="21"/>
        <v>0</v>
      </c>
      <c r="T70" s="5"/>
      <c r="U70" s="5">
        <f t="shared" si="32"/>
        <v>20000</v>
      </c>
      <c r="V70" s="5">
        <f t="shared" si="32"/>
        <v>20000</v>
      </c>
      <c r="W70" s="5">
        <f t="shared" si="32"/>
        <v>20000</v>
      </c>
      <c r="X70" s="5">
        <f t="shared" si="32"/>
        <v>20000</v>
      </c>
      <c r="Y70" s="5">
        <f t="shared" si="32"/>
        <v>20000</v>
      </c>
      <c r="Z70" s="5">
        <f t="shared" si="32"/>
        <v>20000</v>
      </c>
      <c r="AA70" s="5">
        <f t="shared" si="32"/>
        <v>1020000</v>
      </c>
      <c r="AB70" s="5">
        <f t="shared" si="32"/>
        <v>0</v>
      </c>
      <c r="AC70" s="5">
        <f t="shared" si="32"/>
        <v>0</v>
      </c>
      <c r="AD70" s="5">
        <f t="shared" si="32"/>
        <v>0</v>
      </c>
      <c r="AE70" s="5">
        <f t="shared" si="33"/>
        <v>0</v>
      </c>
      <c r="AF70" s="5">
        <f t="shared" si="33"/>
        <v>0</v>
      </c>
      <c r="AG70" s="5">
        <f t="shared" si="33"/>
        <v>0</v>
      </c>
      <c r="AH70" s="5">
        <f t="shared" si="33"/>
        <v>0</v>
      </c>
      <c r="AI70" s="5">
        <f t="shared" si="33"/>
        <v>0</v>
      </c>
      <c r="AJ70" s="5">
        <f t="shared" si="33"/>
        <v>0</v>
      </c>
      <c r="AK70" s="5">
        <f t="shared" si="33"/>
        <v>0</v>
      </c>
      <c r="AL70" s="5">
        <f t="shared" si="33"/>
        <v>0</v>
      </c>
      <c r="AM70" s="5">
        <f t="shared" si="33"/>
        <v>0</v>
      </c>
      <c r="AN70" s="5">
        <f t="shared" si="33"/>
        <v>0</v>
      </c>
      <c r="AP70" s="51">
        <v>-719.07089236518368</v>
      </c>
      <c r="AQ70" s="51">
        <v>-71989.904829932144</v>
      </c>
    </row>
    <row r="71" spans="9:43" x14ac:dyDescent="0.35">
      <c r="I71" s="4" t="s">
        <v>18</v>
      </c>
      <c r="J71" s="15">
        <f t="shared" si="17"/>
        <v>0.02</v>
      </c>
      <c r="K71" s="3">
        <v>8</v>
      </c>
      <c r="L71" s="3" t="s">
        <v>26</v>
      </c>
      <c r="M71" s="15">
        <f t="shared" si="34"/>
        <v>6.6E-3</v>
      </c>
      <c r="N71" s="42">
        <v>0</v>
      </c>
      <c r="O71" s="15">
        <f t="shared" si="35"/>
        <v>8.0000000000000002E-3</v>
      </c>
      <c r="P71" s="5">
        <v>1000000</v>
      </c>
      <c r="Q71" s="32">
        <v>1104084.9530259848</v>
      </c>
      <c r="R71" s="5">
        <f t="shared" si="20"/>
        <v>0</v>
      </c>
      <c r="S71" s="5">
        <f t="shared" si="21"/>
        <v>0</v>
      </c>
      <c r="T71" s="5"/>
      <c r="U71" s="5">
        <f t="shared" si="32"/>
        <v>20000</v>
      </c>
      <c r="V71" s="5">
        <f t="shared" si="32"/>
        <v>20000</v>
      </c>
      <c r="W71" s="5">
        <f t="shared" si="32"/>
        <v>20000</v>
      </c>
      <c r="X71" s="5">
        <f t="shared" si="32"/>
        <v>20000</v>
      </c>
      <c r="Y71" s="5">
        <f t="shared" si="32"/>
        <v>20000</v>
      </c>
      <c r="Z71" s="5">
        <f t="shared" si="32"/>
        <v>20000</v>
      </c>
      <c r="AA71" s="5">
        <f t="shared" si="32"/>
        <v>20000</v>
      </c>
      <c r="AB71" s="5">
        <f t="shared" si="32"/>
        <v>1020000</v>
      </c>
      <c r="AC71" s="5">
        <f t="shared" si="32"/>
        <v>0</v>
      </c>
      <c r="AD71" s="5">
        <f t="shared" si="32"/>
        <v>0</v>
      </c>
      <c r="AE71" s="5">
        <f t="shared" si="33"/>
        <v>0</v>
      </c>
      <c r="AF71" s="5">
        <f t="shared" si="33"/>
        <v>0</v>
      </c>
      <c r="AG71" s="5">
        <f t="shared" si="33"/>
        <v>0</v>
      </c>
      <c r="AH71" s="5">
        <f t="shared" si="33"/>
        <v>0</v>
      </c>
      <c r="AI71" s="5">
        <f t="shared" si="33"/>
        <v>0</v>
      </c>
      <c r="AJ71" s="5">
        <f t="shared" si="33"/>
        <v>0</v>
      </c>
      <c r="AK71" s="5">
        <f t="shared" si="33"/>
        <v>0</v>
      </c>
      <c r="AL71" s="5">
        <f t="shared" si="33"/>
        <v>0</v>
      </c>
      <c r="AM71" s="5">
        <f t="shared" si="33"/>
        <v>0</v>
      </c>
      <c r="AN71" s="5">
        <f t="shared" si="33"/>
        <v>0</v>
      </c>
      <c r="AP71" s="51">
        <v>-822.92752632673364</v>
      </c>
      <c r="AQ71" s="51">
        <v>-82410.636502393812</v>
      </c>
    </row>
    <row r="72" spans="9:43" x14ac:dyDescent="0.35">
      <c r="I72" s="4" t="s">
        <v>18</v>
      </c>
      <c r="J72" s="15">
        <f t="shared" si="17"/>
        <v>0.02</v>
      </c>
      <c r="K72" s="3">
        <v>9</v>
      </c>
      <c r="L72" s="3" t="s">
        <v>26</v>
      </c>
      <c r="M72" s="15">
        <f t="shared" si="34"/>
        <v>6.8000000000000005E-3</v>
      </c>
      <c r="N72" s="42">
        <v>0</v>
      </c>
      <c r="O72" s="15">
        <f t="shared" si="35"/>
        <v>9.0000000000000011E-3</v>
      </c>
      <c r="P72" s="5">
        <v>1000000</v>
      </c>
      <c r="Q72" s="32">
        <v>1114859.4919768013</v>
      </c>
      <c r="R72" s="5">
        <f t="shared" si="20"/>
        <v>0</v>
      </c>
      <c r="S72" s="5">
        <f t="shared" si="21"/>
        <v>0</v>
      </c>
      <c r="T72" s="5"/>
      <c r="U72" s="5">
        <f t="shared" si="32"/>
        <v>20000</v>
      </c>
      <c r="V72" s="5">
        <f t="shared" si="32"/>
        <v>20000</v>
      </c>
      <c r="W72" s="5">
        <f t="shared" si="32"/>
        <v>20000</v>
      </c>
      <c r="X72" s="5">
        <f t="shared" si="32"/>
        <v>20000</v>
      </c>
      <c r="Y72" s="5">
        <f t="shared" si="32"/>
        <v>20000</v>
      </c>
      <c r="Z72" s="5">
        <f t="shared" si="32"/>
        <v>20000</v>
      </c>
      <c r="AA72" s="5">
        <f t="shared" si="32"/>
        <v>20000</v>
      </c>
      <c r="AB72" s="5">
        <f t="shared" si="32"/>
        <v>20000</v>
      </c>
      <c r="AC72" s="5">
        <f t="shared" si="32"/>
        <v>1020000</v>
      </c>
      <c r="AD72" s="5">
        <f t="shared" si="32"/>
        <v>0</v>
      </c>
      <c r="AE72" s="5">
        <f t="shared" si="33"/>
        <v>0</v>
      </c>
      <c r="AF72" s="5">
        <f t="shared" si="33"/>
        <v>0</v>
      </c>
      <c r="AG72" s="5">
        <f t="shared" si="33"/>
        <v>0</v>
      </c>
      <c r="AH72" s="5">
        <f t="shared" si="33"/>
        <v>0</v>
      </c>
      <c r="AI72" s="5">
        <f t="shared" si="33"/>
        <v>0</v>
      </c>
      <c r="AJ72" s="5">
        <f t="shared" si="33"/>
        <v>0</v>
      </c>
      <c r="AK72" s="5">
        <f t="shared" si="33"/>
        <v>0</v>
      </c>
      <c r="AL72" s="5">
        <f t="shared" si="33"/>
        <v>0</v>
      </c>
      <c r="AM72" s="5">
        <f t="shared" si="33"/>
        <v>0</v>
      </c>
      <c r="AN72" s="5">
        <f t="shared" si="33"/>
        <v>0</v>
      </c>
      <c r="AP72" s="51">
        <v>-926.67429244762752</v>
      </c>
      <c r="AQ72" s="51">
        <v>-92828.875275148021</v>
      </c>
    </row>
    <row r="73" spans="9:43" x14ac:dyDescent="0.35">
      <c r="I73" s="4" t="s">
        <v>18</v>
      </c>
      <c r="J73" s="15">
        <f t="shared" si="17"/>
        <v>0.02</v>
      </c>
      <c r="K73" s="3">
        <v>10</v>
      </c>
      <c r="L73" s="3" t="s">
        <v>26</v>
      </c>
      <c r="M73" s="15">
        <f t="shared" si="34"/>
        <v>7.0000000000000001E-3</v>
      </c>
      <c r="N73" s="42">
        <v>0</v>
      </c>
      <c r="O73" s="15">
        <f t="shared" si="35"/>
        <v>0.01</v>
      </c>
      <c r="P73" s="5">
        <v>1000000</v>
      </c>
      <c r="Q73" s="32">
        <v>1125132.0132271196</v>
      </c>
      <c r="R73" s="5">
        <f t="shared" si="20"/>
        <v>0</v>
      </c>
      <c r="S73" s="5">
        <f t="shared" si="21"/>
        <v>0</v>
      </c>
      <c r="T73" s="5"/>
      <c r="U73" s="5">
        <f t="shared" si="32"/>
        <v>20000</v>
      </c>
      <c r="V73" s="5">
        <f t="shared" si="32"/>
        <v>20000</v>
      </c>
      <c r="W73" s="5">
        <f t="shared" si="32"/>
        <v>20000</v>
      </c>
      <c r="X73" s="5">
        <f t="shared" si="32"/>
        <v>20000</v>
      </c>
      <c r="Y73" s="5">
        <f t="shared" si="32"/>
        <v>20000</v>
      </c>
      <c r="Z73" s="5">
        <f t="shared" si="32"/>
        <v>20000</v>
      </c>
      <c r="AA73" s="5">
        <f t="shared" si="32"/>
        <v>20000</v>
      </c>
      <c r="AB73" s="5">
        <f t="shared" si="32"/>
        <v>20000</v>
      </c>
      <c r="AC73" s="5">
        <f t="shared" si="32"/>
        <v>20000</v>
      </c>
      <c r="AD73" s="5">
        <f t="shared" si="32"/>
        <v>1020000</v>
      </c>
      <c r="AE73" s="5">
        <f t="shared" si="33"/>
        <v>0</v>
      </c>
      <c r="AF73" s="5">
        <f t="shared" si="33"/>
        <v>0</v>
      </c>
      <c r="AG73" s="5">
        <f t="shared" si="33"/>
        <v>0</v>
      </c>
      <c r="AH73" s="5">
        <f t="shared" si="33"/>
        <v>0</v>
      </c>
      <c r="AI73" s="5">
        <f t="shared" si="33"/>
        <v>0</v>
      </c>
      <c r="AJ73" s="5">
        <f t="shared" si="33"/>
        <v>0</v>
      </c>
      <c r="AK73" s="5">
        <f t="shared" si="33"/>
        <v>0</v>
      </c>
      <c r="AL73" s="5">
        <f t="shared" si="33"/>
        <v>0</v>
      </c>
      <c r="AM73" s="5">
        <f t="shared" si="33"/>
        <v>0</v>
      </c>
      <c r="AN73" s="5">
        <f t="shared" si="33"/>
        <v>0</v>
      </c>
      <c r="AP73" s="51">
        <v>-1030.1833044254454</v>
      </c>
      <c r="AQ73" s="51">
        <v>-103232.65252522839</v>
      </c>
    </row>
    <row r="74" spans="9:43" x14ac:dyDescent="0.35">
      <c r="I74" s="4" t="s">
        <v>18</v>
      </c>
      <c r="J74" s="15">
        <f t="shared" si="17"/>
        <v>0.02</v>
      </c>
      <c r="K74" s="3">
        <v>11</v>
      </c>
      <c r="L74" s="3" t="s">
        <v>26</v>
      </c>
      <c r="M74" s="15">
        <f t="shared" si="34"/>
        <v>7.1999999999999998E-3</v>
      </c>
      <c r="N74" s="42">
        <v>0</v>
      </c>
      <c r="O74" s="15">
        <f t="shared" si="35"/>
        <v>1.0999999999999999E-2</v>
      </c>
      <c r="P74" s="5">
        <v>1000000</v>
      </c>
      <c r="Q74" s="32">
        <v>1134902.5348696166</v>
      </c>
      <c r="R74" s="5">
        <f t="shared" si="20"/>
        <v>0</v>
      </c>
      <c r="S74" s="5">
        <f t="shared" si="21"/>
        <v>0</v>
      </c>
      <c r="T74" s="5"/>
      <c r="U74" s="5">
        <f t="shared" ref="U74:AD83" si="36">$P74*((U$23&lt;=$K74)*$J74+(U$23=$K74)*1)</f>
        <v>20000</v>
      </c>
      <c r="V74" s="5">
        <f t="shared" si="36"/>
        <v>20000</v>
      </c>
      <c r="W74" s="5">
        <f t="shared" si="36"/>
        <v>20000</v>
      </c>
      <c r="X74" s="5">
        <f t="shared" si="36"/>
        <v>20000</v>
      </c>
      <c r="Y74" s="5">
        <f t="shared" si="36"/>
        <v>20000</v>
      </c>
      <c r="Z74" s="5">
        <f t="shared" si="36"/>
        <v>20000</v>
      </c>
      <c r="AA74" s="5">
        <f t="shared" si="36"/>
        <v>20000</v>
      </c>
      <c r="AB74" s="5">
        <f t="shared" si="36"/>
        <v>20000</v>
      </c>
      <c r="AC74" s="5">
        <f t="shared" si="36"/>
        <v>20000</v>
      </c>
      <c r="AD74" s="5">
        <f t="shared" si="36"/>
        <v>20000</v>
      </c>
      <c r="AE74" s="5">
        <f t="shared" ref="AE74:AN83" si="37">$P74*((AE$23&lt;=$K74)*$J74+(AE$23=$K74)*1)</f>
        <v>1020000</v>
      </c>
      <c r="AF74" s="5">
        <f t="shared" si="37"/>
        <v>0</v>
      </c>
      <c r="AG74" s="5">
        <f t="shared" si="37"/>
        <v>0</v>
      </c>
      <c r="AH74" s="5">
        <f t="shared" si="37"/>
        <v>0</v>
      </c>
      <c r="AI74" s="5">
        <f t="shared" si="37"/>
        <v>0</v>
      </c>
      <c r="AJ74" s="5">
        <f t="shared" si="37"/>
        <v>0</v>
      </c>
      <c r="AK74" s="5">
        <f t="shared" si="37"/>
        <v>0</v>
      </c>
      <c r="AL74" s="5">
        <f t="shared" si="37"/>
        <v>0</v>
      </c>
      <c r="AM74" s="5">
        <f t="shared" si="37"/>
        <v>0</v>
      </c>
      <c r="AN74" s="5">
        <f t="shared" si="37"/>
        <v>0</v>
      </c>
      <c r="AP74" s="51">
        <v>-1133.3284394476796</v>
      </c>
      <c r="AQ74" s="51">
        <v>-113610.13901536667</v>
      </c>
    </row>
    <row r="75" spans="9:43" x14ac:dyDescent="0.35">
      <c r="I75" s="4" t="s">
        <v>18</v>
      </c>
      <c r="J75" s="15">
        <f t="shared" si="17"/>
        <v>0.02</v>
      </c>
      <c r="K75" s="3">
        <v>12</v>
      </c>
      <c r="L75" s="3" t="s">
        <v>26</v>
      </c>
      <c r="M75" s="15">
        <f t="shared" si="34"/>
        <v>7.4000000000000003E-3</v>
      </c>
      <c r="N75" s="42">
        <v>0</v>
      </c>
      <c r="O75" s="15">
        <f t="shared" si="35"/>
        <v>1.2E-2</v>
      </c>
      <c r="P75" s="5">
        <v>1000000</v>
      </c>
      <c r="Q75" s="32">
        <v>1144171.6234573815</v>
      </c>
      <c r="R75" s="5">
        <f t="shared" si="20"/>
        <v>0</v>
      </c>
      <c r="S75" s="5">
        <f t="shared" si="21"/>
        <v>0</v>
      </c>
      <c r="T75" s="5"/>
      <c r="U75" s="5">
        <f t="shared" si="36"/>
        <v>20000</v>
      </c>
      <c r="V75" s="5">
        <f t="shared" si="36"/>
        <v>20000</v>
      </c>
      <c r="W75" s="5">
        <f t="shared" si="36"/>
        <v>20000</v>
      </c>
      <c r="X75" s="5">
        <f t="shared" si="36"/>
        <v>20000</v>
      </c>
      <c r="Y75" s="5">
        <f t="shared" si="36"/>
        <v>20000</v>
      </c>
      <c r="Z75" s="5">
        <f t="shared" si="36"/>
        <v>20000</v>
      </c>
      <c r="AA75" s="5">
        <f t="shared" si="36"/>
        <v>20000</v>
      </c>
      <c r="AB75" s="5">
        <f t="shared" si="36"/>
        <v>20000</v>
      </c>
      <c r="AC75" s="5">
        <f t="shared" si="36"/>
        <v>20000</v>
      </c>
      <c r="AD75" s="5">
        <f t="shared" si="36"/>
        <v>20000</v>
      </c>
      <c r="AE75" s="5">
        <f t="shared" si="37"/>
        <v>20000</v>
      </c>
      <c r="AF75" s="5">
        <f t="shared" si="37"/>
        <v>1020000</v>
      </c>
      <c r="AG75" s="5">
        <f t="shared" si="37"/>
        <v>0</v>
      </c>
      <c r="AH75" s="5">
        <f t="shared" si="37"/>
        <v>0</v>
      </c>
      <c r="AI75" s="5">
        <f t="shared" si="37"/>
        <v>0</v>
      </c>
      <c r="AJ75" s="5">
        <f t="shared" si="37"/>
        <v>0</v>
      </c>
      <c r="AK75" s="5">
        <f t="shared" si="37"/>
        <v>0</v>
      </c>
      <c r="AL75" s="5">
        <f t="shared" si="37"/>
        <v>0</v>
      </c>
      <c r="AM75" s="5">
        <f t="shared" si="37"/>
        <v>0</v>
      </c>
      <c r="AN75" s="5">
        <f t="shared" si="37"/>
        <v>0</v>
      </c>
      <c r="AP75" s="51">
        <v>-1235.9855653739069</v>
      </c>
      <c r="AQ75" s="51">
        <v>-123949.6647375254</v>
      </c>
    </row>
    <row r="76" spans="9:43" x14ac:dyDescent="0.35">
      <c r="I76" s="4" t="s">
        <v>18</v>
      </c>
      <c r="J76" s="15">
        <f t="shared" si="17"/>
        <v>0.02</v>
      </c>
      <c r="K76" s="3">
        <v>13</v>
      </c>
      <c r="L76" s="3" t="s">
        <v>26</v>
      </c>
      <c r="M76" s="15">
        <f t="shared" si="34"/>
        <v>7.6000000000000009E-3</v>
      </c>
      <c r="N76" s="42">
        <v>0</v>
      </c>
      <c r="O76" s="15">
        <f t="shared" si="35"/>
        <v>1.3000000000000001E-2</v>
      </c>
      <c r="P76" s="5">
        <v>1000000</v>
      </c>
      <c r="Q76" s="32">
        <v>1152940.3853831473</v>
      </c>
      <c r="R76" s="5">
        <f t="shared" si="20"/>
        <v>0</v>
      </c>
      <c r="S76" s="5">
        <f t="shared" si="21"/>
        <v>0</v>
      </c>
      <c r="T76" s="5"/>
      <c r="U76" s="5">
        <f t="shared" si="36"/>
        <v>20000</v>
      </c>
      <c r="V76" s="5">
        <f t="shared" si="36"/>
        <v>20000</v>
      </c>
      <c r="W76" s="5">
        <f t="shared" si="36"/>
        <v>20000</v>
      </c>
      <c r="X76" s="5">
        <f t="shared" si="36"/>
        <v>20000</v>
      </c>
      <c r="Y76" s="5">
        <f t="shared" si="36"/>
        <v>20000</v>
      </c>
      <c r="Z76" s="5">
        <f t="shared" si="36"/>
        <v>20000</v>
      </c>
      <c r="AA76" s="5">
        <f t="shared" si="36"/>
        <v>20000</v>
      </c>
      <c r="AB76" s="5">
        <f t="shared" si="36"/>
        <v>20000</v>
      </c>
      <c r="AC76" s="5">
        <f t="shared" si="36"/>
        <v>20000</v>
      </c>
      <c r="AD76" s="5">
        <f t="shared" si="36"/>
        <v>20000</v>
      </c>
      <c r="AE76" s="5">
        <f t="shared" si="37"/>
        <v>20000</v>
      </c>
      <c r="AF76" s="5">
        <f t="shared" si="37"/>
        <v>20000</v>
      </c>
      <c r="AG76" s="5">
        <f t="shared" si="37"/>
        <v>1020000</v>
      </c>
      <c r="AH76" s="5">
        <f t="shared" si="37"/>
        <v>0</v>
      </c>
      <c r="AI76" s="5">
        <f t="shared" si="37"/>
        <v>0</v>
      </c>
      <c r="AJ76" s="5">
        <f t="shared" si="37"/>
        <v>0</v>
      </c>
      <c r="AK76" s="5">
        <f t="shared" si="37"/>
        <v>0</v>
      </c>
      <c r="AL76" s="5">
        <f t="shared" si="37"/>
        <v>0</v>
      </c>
      <c r="AM76" s="5">
        <f t="shared" si="37"/>
        <v>0</v>
      </c>
      <c r="AN76" s="5">
        <f t="shared" si="37"/>
        <v>0</v>
      </c>
      <c r="AP76" s="51">
        <v>-1338.0327603662154</v>
      </c>
      <c r="AQ76" s="51">
        <v>-134239.73818616831</v>
      </c>
    </row>
    <row r="77" spans="9:43" x14ac:dyDescent="0.35">
      <c r="I77" s="4" t="s">
        <v>18</v>
      </c>
      <c r="J77" s="15">
        <f t="shared" si="17"/>
        <v>0.02</v>
      </c>
      <c r="K77" s="3">
        <v>14</v>
      </c>
      <c r="L77" s="3" t="s">
        <v>26</v>
      </c>
      <c r="M77" s="15">
        <f t="shared" si="34"/>
        <v>7.7999999999999996E-3</v>
      </c>
      <c r="N77" s="42">
        <v>0</v>
      </c>
      <c r="O77" s="15">
        <f t="shared" si="35"/>
        <v>1.4E-2</v>
      </c>
      <c r="P77" s="5">
        <v>1000000</v>
      </c>
      <c r="Q77" s="32">
        <v>1161210.457356882</v>
      </c>
      <c r="R77" s="5">
        <f t="shared" si="20"/>
        <v>0</v>
      </c>
      <c r="S77" s="5">
        <f t="shared" si="21"/>
        <v>0</v>
      </c>
      <c r="T77" s="5"/>
      <c r="U77" s="5">
        <f t="shared" si="36"/>
        <v>20000</v>
      </c>
      <c r="V77" s="5">
        <f t="shared" si="36"/>
        <v>20000</v>
      </c>
      <c r="W77" s="5">
        <f t="shared" si="36"/>
        <v>20000</v>
      </c>
      <c r="X77" s="5">
        <f t="shared" si="36"/>
        <v>20000</v>
      </c>
      <c r="Y77" s="5">
        <f t="shared" si="36"/>
        <v>20000</v>
      </c>
      <c r="Z77" s="5">
        <f t="shared" si="36"/>
        <v>20000</v>
      </c>
      <c r="AA77" s="5">
        <f t="shared" si="36"/>
        <v>20000</v>
      </c>
      <c r="AB77" s="5">
        <f t="shared" si="36"/>
        <v>20000</v>
      </c>
      <c r="AC77" s="5">
        <f t="shared" si="36"/>
        <v>20000</v>
      </c>
      <c r="AD77" s="5">
        <f t="shared" si="36"/>
        <v>20000</v>
      </c>
      <c r="AE77" s="5">
        <f t="shared" si="37"/>
        <v>20000</v>
      </c>
      <c r="AF77" s="5">
        <f t="shared" si="37"/>
        <v>20000</v>
      </c>
      <c r="AG77" s="5">
        <f t="shared" si="37"/>
        <v>20000</v>
      </c>
      <c r="AH77" s="5">
        <f t="shared" si="37"/>
        <v>1020000</v>
      </c>
      <c r="AI77" s="5">
        <f t="shared" si="37"/>
        <v>0</v>
      </c>
      <c r="AJ77" s="5">
        <f t="shared" si="37"/>
        <v>0</v>
      </c>
      <c r="AK77" s="5">
        <f t="shared" si="37"/>
        <v>0</v>
      </c>
      <c r="AL77" s="5">
        <f t="shared" si="37"/>
        <v>0</v>
      </c>
      <c r="AM77" s="5">
        <f t="shared" si="37"/>
        <v>0</v>
      </c>
      <c r="AN77" s="5">
        <f t="shared" si="37"/>
        <v>0</v>
      </c>
      <c r="AP77" s="51">
        <v>-1439.3505245263223</v>
      </c>
      <c r="AQ77" s="51">
        <v>-144469.06501975039</v>
      </c>
    </row>
    <row r="78" spans="9:43" x14ac:dyDescent="0.35">
      <c r="I78" s="4" t="s">
        <v>18</v>
      </c>
      <c r="J78" s="15">
        <f t="shared" si="17"/>
        <v>0.02</v>
      </c>
      <c r="K78" s="3">
        <v>15</v>
      </c>
      <c r="L78" s="3" t="s">
        <v>26</v>
      </c>
      <c r="M78" s="15">
        <f t="shared" si="34"/>
        <v>8.0000000000000002E-3</v>
      </c>
      <c r="N78" s="42">
        <v>0</v>
      </c>
      <c r="O78" s="15">
        <f t="shared" si="35"/>
        <v>1.4999999999999999E-2</v>
      </c>
      <c r="P78" s="5">
        <v>1000000</v>
      </c>
      <c r="Q78" s="32">
        <v>1168983.9960163031</v>
      </c>
      <c r="R78" s="5">
        <f t="shared" si="20"/>
        <v>0</v>
      </c>
      <c r="S78" s="5">
        <f t="shared" si="21"/>
        <v>0</v>
      </c>
      <c r="T78" s="5"/>
      <c r="U78" s="5">
        <f t="shared" si="36"/>
        <v>20000</v>
      </c>
      <c r="V78" s="5">
        <f t="shared" si="36"/>
        <v>20000</v>
      </c>
      <c r="W78" s="5">
        <f t="shared" si="36"/>
        <v>20000</v>
      </c>
      <c r="X78" s="5">
        <f t="shared" si="36"/>
        <v>20000</v>
      </c>
      <c r="Y78" s="5">
        <f t="shared" si="36"/>
        <v>20000</v>
      </c>
      <c r="Z78" s="5">
        <f t="shared" si="36"/>
        <v>20000</v>
      </c>
      <c r="AA78" s="5">
        <f t="shared" si="36"/>
        <v>20000</v>
      </c>
      <c r="AB78" s="5">
        <f t="shared" si="36"/>
        <v>20000</v>
      </c>
      <c r="AC78" s="5">
        <f t="shared" si="36"/>
        <v>20000</v>
      </c>
      <c r="AD78" s="5">
        <f t="shared" si="36"/>
        <v>20000</v>
      </c>
      <c r="AE78" s="5">
        <f t="shared" si="37"/>
        <v>20000</v>
      </c>
      <c r="AF78" s="5">
        <f t="shared" si="37"/>
        <v>20000</v>
      </c>
      <c r="AG78" s="5">
        <f t="shared" si="37"/>
        <v>20000</v>
      </c>
      <c r="AH78" s="5">
        <f t="shared" si="37"/>
        <v>20000</v>
      </c>
      <c r="AI78" s="5">
        <f t="shared" si="37"/>
        <v>1020000</v>
      </c>
      <c r="AJ78" s="5">
        <f t="shared" si="37"/>
        <v>0</v>
      </c>
      <c r="AK78" s="5">
        <f t="shared" si="37"/>
        <v>0</v>
      </c>
      <c r="AL78" s="5">
        <f t="shared" si="37"/>
        <v>0</v>
      </c>
      <c r="AM78" s="5">
        <f t="shared" si="37"/>
        <v>0</v>
      </c>
      <c r="AN78" s="5">
        <f t="shared" si="37"/>
        <v>0</v>
      </c>
      <c r="AP78" s="51">
        <v>-1539.8219830219168</v>
      </c>
      <c r="AQ78" s="51">
        <v>-154626.56607117795</v>
      </c>
    </row>
    <row r="79" spans="9:43" x14ac:dyDescent="0.35">
      <c r="I79" s="4" t="s">
        <v>18</v>
      </c>
      <c r="J79" s="15">
        <f t="shared" si="17"/>
        <v>0.02</v>
      </c>
      <c r="K79" s="3">
        <v>16</v>
      </c>
      <c r="L79" s="3" t="s">
        <v>26</v>
      </c>
      <c r="M79" s="15">
        <f t="shared" si="34"/>
        <v>8.2000000000000007E-3</v>
      </c>
      <c r="N79" s="42">
        <v>0</v>
      </c>
      <c r="O79" s="15">
        <f t="shared" si="35"/>
        <v>1.6E-2</v>
      </c>
      <c r="P79" s="5">
        <v>1000000</v>
      </c>
      <c r="Q79" s="32">
        <v>1176263.6667067981</v>
      </c>
      <c r="R79" s="5">
        <f t="shared" si="20"/>
        <v>0</v>
      </c>
      <c r="S79" s="5">
        <f t="shared" si="21"/>
        <v>0</v>
      </c>
      <c r="T79" s="5"/>
      <c r="U79" s="5">
        <f t="shared" si="36"/>
        <v>20000</v>
      </c>
      <c r="V79" s="5">
        <f t="shared" si="36"/>
        <v>20000</v>
      </c>
      <c r="W79" s="5">
        <f t="shared" si="36"/>
        <v>20000</v>
      </c>
      <c r="X79" s="5">
        <f t="shared" si="36"/>
        <v>20000</v>
      </c>
      <c r="Y79" s="5">
        <f t="shared" si="36"/>
        <v>20000</v>
      </c>
      <c r="Z79" s="5">
        <f t="shared" si="36"/>
        <v>20000</v>
      </c>
      <c r="AA79" s="5">
        <f t="shared" si="36"/>
        <v>20000</v>
      </c>
      <c r="AB79" s="5">
        <f t="shared" si="36"/>
        <v>20000</v>
      </c>
      <c r="AC79" s="5">
        <f t="shared" si="36"/>
        <v>20000</v>
      </c>
      <c r="AD79" s="5">
        <f t="shared" si="36"/>
        <v>20000</v>
      </c>
      <c r="AE79" s="5">
        <f t="shared" si="37"/>
        <v>20000</v>
      </c>
      <c r="AF79" s="5">
        <f t="shared" si="37"/>
        <v>20000</v>
      </c>
      <c r="AG79" s="5">
        <f t="shared" si="37"/>
        <v>20000</v>
      </c>
      <c r="AH79" s="5">
        <f t="shared" si="37"/>
        <v>20000</v>
      </c>
      <c r="AI79" s="5">
        <f t="shared" si="37"/>
        <v>20000</v>
      </c>
      <c r="AJ79" s="5">
        <f t="shared" si="37"/>
        <v>1020000</v>
      </c>
      <c r="AK79" s="5">
        <f t="shared" si="37"/>
        <v>0</v>
      </c>
      <c r="AL79" s="5">
        <f t="shared" si="37"/>
        <v>0</v>
      </c>
      <c r="AM79" s="5">
        <f t="shared" si="37"/>
        <v>0</v>
      </c>
      <c r="AN79" s="5">
        <f t="shared" si="37"/>
        <v>0</v>
      </c>
      <c r="AP79" s="51">
        <v>-1639.333080283599</v>
      </c>
      <c r="AQ79" s="51">
        <v>-164701.39467033965</v>
      </c>
    </row>
    <row r="80" spans="9:43" x14ac:dyDescent="0.35">
      <c r="I80" s="4" t="s">
        <v>18</v>
      </c>
      <c r="J80" s="15">
        <f t="shared" si="17"/>
        <v>0.02</v>
      </c>
      <c r="K80" s="3">
        <v>17</v>
      </c>
      <c r="L80" s="3" t="s">
        <v>26</v>
      </c>
      <c r="M80" s="15">
        <f t="shared" si="34"/>
        <v>8.4000000000000012E-3</v>
      </c>
      <c r="N80" s="42">
        <v>0</v>
      </c>
      <c r="O80" s="15">
        <f t="shared" si="35"/>
        <v>1.7000000000000001E-2</v>
      </c>
      <c r="P80" s="5">
        <v>1000000</v>
      </c>
      <c r="Q80" s="32">
        <v>1183052.6314689042</v>
      </c>
      <c r="R80" s="5">
        <f t="shared" si="20"/>
        <v>0</v>
      </c>
      <c r="S80" s="5">
        <f t="shared" si="21"/>
        <v>0</v>
      </c>
      <c r="T80" s="5"/>
      <c r="U80" s="5">
        <f t="shared" si="36"/>
        <v>20000</v>
      </c>
      <c r="V80" s="5">
        <f t="shared" si="36"/>
        <v>20000</v>
      </c>
      <c r="W80" s="5">
        <f t="shared" si="36"/>
        <v>20000</v>
      </c>
      <c r="X80" s="5">
        <f t="shared" si="36"/>
        <v>20000</v>
      </c>
      <c r="Y80" s="5">
        <f t="shared" si="36"/>
        <v>20000</v>
      </c>
      <c r="Z80" s="5">
        <f t="shared" si="36"/>
        <v>20000</v>
      </c>
      <c r="AA80" s="5">
        <f t="shared" si="36"/>
        <v>20000</v>
      </c>
      <c r="AB80" s="5">
        <f t="shared" si="36"/>
        <v>20000</v>
      </c>
      <c r="AC80" s="5">
        <f t="shared" si="36"/>
        <v>20000</v>
      </c>
      <c r="AD80" s="5">
        <f t="shared" si="36"/>
        <v>20000</v>
      </c>
      <c r="AE80" s="5">
        <f t="shared" si="37"/>
        <v>20000</v>
      </c>
      <c r="AF80" s="5">
        <f t="shared" si="37"/>
        <v>20000</v>
      </c>
      <c r="AG80" s="5">
        <f t="shared" si="37"/>
        <v>20000</v>
      </c>
      <c r="AH80" s="5">
        <f t="shared" si="37"/>
        <v>20000</v>
      </c>
      <c r="AI80" s="5">
        <f t="shared" si="37"/>
        <v>20000</v>
      </c>
      <c r="AJ80" s="5">
        <f t="shared" si="37"/>
        <v>20000</v>
      </c>
      <c r="AK80" s="5">
        <f t="shared" si="37"/>
        <v>1020000</v>
      </c>
      <c r="AL80" s="5">
        <f t="shared" si="37"/>
        <v>0</v>
      </c>
      <c r="AM80" s="5">
        <f t="shared" si="37"/>
        <v>0</v>
      </c>
      <c r="AN80" s="5">
        <f t="shared" si="37"/>
        <v>0</v>
      </c>
      <c r="AP80" s="51">
        <v>-1737.7727648548316</v>
      </c>
      <c r="AQ80" s="51">
        <v>-174682.95324422239</v>
      </c>
    </row>
    <row r="81" spans="9:43" x14ac:dyDescent="0.35">
      <c r="I81" s="4" t="s">
        <v>18</v>
      </c>
      <c r="J81" s="15">
        <f t="shared" si="17"/>
        <v>0.02</v>
      </c>
      <c r="K81" s="3">
        <v>18</v>
      </c>
      <c r="L81" s="3" t="s">
        <v>26</v>
      </c>
      <c r="M81" s="15">
        <f t="shared" si="34"/>
        <v>8.6E-3</v>
      </c>
      <c r="N81" s="42">
        <v>0</v>
      </c>
      <c r="O81" s="15">
        <f t="shared" si="35"/>
        <v>1.8000000000000002E-2</v>
      </c>
      <c r="P81" s="5">
        <v>1000000</v>
      </c>
      <c r="Q81" s="32">
        <v>1189354.5362730992</v>
      </c>
      <c r="R81" s="5">
        <f t="shared" si="20"/>
        <v>0</v>
      </c>
      <c r="S81" s="5">
        <f t="shared" si="21"/>
        <v>0</v>
      </c>
      <c r="T81" s="5"/>
      <c r="U81" s="5">
        <f t="shared" si="36"/>
        <v>20000</v>
      </c>
      <c r="V81" s="5">
        <f t="shared" si="36"/>
        <v>20000</v>
      </c>
      <c r="W81" s="5">
        <f t="shared" si="36"/>
        <v>20000</v>
      </c>
      <c r="X81" s="5">
        <f t="shared" si="36"/>
        <v>20000</v>
      </c>
      <c r="Y81" s="5">
        <f t="shared" si="36"/>
        <v>20000</v>
      </c>
      <c r="Z81" s="5">
        <f t="shared" si="36"/>
        <v>20000</v>
      </c>
      <c r="AA81" s="5">
        <f t="shared" si="36"/>
        <v>20000</v>
      </c>
      <c r="AB81" s="5">
        <f t="shared" si="36"/>
        <v>20000</v>
      </c>
      <c r="AC81" s="5">
        <f t="shared" si="36"/>
        <v>20000</v>
      </c>
      <c r="AD81" s="5">
        <f t="shared" si="36"/>
        <v>20000</v>
      </c>
      <c r="AE81" s="5">
        <f t="shared" si="37"/>
        <v>20000</v>
      </c>
      <c r="AF81" s="5">
        <f t="shared" si="37"/>
        <v>20000</v>
      </c>
      <c r="AG81" s="5">
        <f t="shared" si="37"/>
        <v>20000</v>
      </c>
      <c r="AH81" s="5">
        <f t="shared" si="37"/>
        <v>20000</v>
      </c>
      <c r="AI81" s="5">
        <f t="shared" si="37"/>
        <v>20000</v>
      </c>
      <c r="AJ81" s="5">
        <f t="shared" si="37"/>
        <v>20000</v>
      </c>
      <c r="AK81" s="5">
        <f t="shared" si="37"/>
        <v>20000</v>
      </c>
      <c r="AL81" s="5">
        <f t="shared" si="37"/>
        <v>1020000</v>
      </c>
      <c r="AM81" s="5">
        <f t="shared" si="37"/>
        <v>0</v>
      </c>
      <c r="AN81" s="5">
        <f t="shared" si="37"/>
        <v>0</v>
      </c>
      <c r="AP81" s="51">
        <v>-1835.0331645294791</v>
      </c>
      <c r="AQ81" s="51">
        <v>-184560.90916265378</v>
      </c>
    </row>
    <row r="82" spans="9:43" x14ac:dyDescent="0.35">
      <c r="I82" s="4" t="s">
        <v>18</v>
      </c>
      <c r="J82" s="15">
        <f t="shared" si="17"/>
        <v>0.02</v>
      </c>
      <c r="K82" s="3">
        <v>19</v>
      </c>
      <c r="L82" s="3" t="s">
        <v>26</v>
      </c>
      <c r="M82" s="15">
        <f t="shared" si="34"/>
        <v>8.8000000000000005E-3</v>
      </c>
      <c r="N82" s="42">
        <v>0</v>
      </c>
      <c r="O82" s="15">
        <f t="shared" si="35"/>
        <v>1.9E-2</v>
      </c>
      <c r="P82" s="5">
        <v>1000000</v>
      </c>
      <c r="Q82" s="32">
        <v>1195173.4975430265</v>
      </c>
      <c r="R82" s="5">
        <f t="shared" si="20"/>
        <v>0</v>
      </c>
      <c r="S82" s="5">
        <f t="shared" si="21"/>
        <v>0</v>
      </c>
      <c r="T82" s="5"/>
      <c r="U82" s="5">
        <f t="shared" si="36"/>
        <v>20000</v>
      </c>
      <c r="V82" s="5">
        <f t="shared" si="36"/>
        <v>20000</v>
      </c>
      <c r="W82" s="5">
        <f t="shared" si="36"/>
        <v>20000</v>
      </c>
      <c r="X82" s="5">
        <f t="shared" si="36"/>
        <v>20000</v>
      </c>
      <c r="Y82" s="5">
        <f t="shared" si="36"/>
        <v>20000</v>
      </c>
      <c r="Z82" s="5">
        <f t="shared" si="36"/>
        <v>20000</v>
      </c>
      <c r="AA82" s="5">
        <f t="shared" si="36"/>
        <v>20000</v>
      </c>
      <c r="AB82" s="5">
        <f t="shared" si="36"/>
        <v>20000</v>
      </c>
      <c r="AC82" s="5">
        <f t="shared" si="36"/>
        <v>20000</v>
      </c>
      <c r="AD82" s="5">
        <f t="shared" si="36"/>
        <v>20000</v>
      </c>
      <c r="AE82" s="5">
        <f t="shared" si="37"/>
        <v>20000</v>
      </c>
      <c r="AF82" s="5">
        <f t="shared" si="37"/>
        <v>20000</v>
      </c>
      <c r="AG82" s="5">
        <f t="shared" si="37"/>
        <v>20000</v>
      </c>
      <c r="AH82" s="5">
        <f t="shared" si="37"/>
        <v>20000</v>
      </c>
      <c r="AI82" s="5">
        <f t="shared" si="37"/>
        <v>20000</v>
      </c>
      <c r="AJ82" s="5">
        <f t="shared" si="37"/>
        <v>20000</v>
      </c>
      <c r="AK82" s="5">
        <f t="shared" si="37"/>
        <v>20000</v>
      </c>
      <c r="AL82" s="5">
        <f t="shared" si="37"/>
        <v>20000</v>
      </c>
      <c r="AM82" s="5">
        <f t="shared" si="37"/>
        <v>1020000</v>
      </c>
      <c r="AN82" s="5">
        <f t="shared" si="37"/>
        <v>0</v>
      </c>
      <c r="AP82" s="51">
        <v>-1931.0097514388617</v>
      </c>
      <c r="AQ82" s="51">
        <v>-194325.20980028994</v>
      </c>
    </row>
    <row r="83" spans="9:43" x14ac:dyDescent="0.35">
      <c r="I83" s="9" t="s">
        <v>18</v>
      </c>
      <c r="J83" s="16">
        <f t="shared" si="17"/>
        <v>0.02</v>
      </c>
      <c r="K83" s="10">
        <v>20</v>
      </c>
      <c r="L83" s="10" t="s">
        <v>26</v>
      </c>
      <c r="M83" s="16">
        <f t="shared" si="34"/>
        <v>9.0000000000000011E-3</v>
      </c>
      <c r="N83" s="42">
        <v>0</v>
      </c>
      <c r="O83" s="16">
        <f t="shared" si="35"/>
        <v>0.02</v>
      </c>
      <c r="P83" s="14">
        <v>1000000</v>
      </c>
      <c r="Q83" s="33">
        <v>1200514.0880096133</v>
      </c>
      <c r="R83" s="14">
        <f t="shared" si="20"/>
        <v>0</v>
      </c>
      <c r="S83" s="14">
        <f t="shared" si="21"/>
        <v>0</v>
      </c>
      <c r="T83" s="14"/>
      <c r="U83" s="14">
        <f t="shared" si="36"/>
        <v>20000</v>
      </c>
      <c r="V83" s="14">
        <f t="shared" si="36"/>
        <v>20000</v>
      </c>
      <c r="W83" s="14">
        <f t="shared" si="36"/>
        <v>20000</v>
      </c>
      <c r="X83" s="14">
        <f t="shared" si="36"/>
        <v>20000</v>
      </c>
      <c r="Y83" s="14">
        <f t="shared" si="36"/>
        <v>20000</v>
      </c>
      <c r="Z83" s="14">
        <f t="shared" si="36"/>
        <v>20000</v>
      </c>
      <c r="AA83" s="14">
        <f t="shared" si="36"/>
        <v>20000</v>
      </c>
      <c r="AB83" s="14">
        <f t="shared" si="36"/>
        <v>20000</v>
      </c>
      <c r="AC83" s="14">
        <f t="shared" si="36"/>
        <v>20000</v>
      </c>
      <c r="AD83" s="14">
        <f t="shared" si="36"/>
        <v>20000</v>
      </c>
      <c r="AE83" s="14">
        <f t="shared" si="37"/>
        <v>20000</v>
      </c>
      <c r="AF83" s="14">
        <f t="shared" si="37"/>
        <v>20000</v>
      </c>
      <c r="AG83" s="14">
        <f t="shared" si="37"/>
        <v>20000</v>
      </c>
      <c r="AH83" s="14">
        <f t="shared" si="37"/>
        <v>20000</v>
      </c>
      <c r="AI83" s="14">
        <f t="shared" si="37"/>
        <v>20000</v>
      </c>
      <c r="AJ83" s="14">
        <f t="shared" si="37"/>
        <v>20000</v>
      </c>
      <c r="AK83" s="14">
        <f t="shared" si="37"/>
        <v>20000</v>
      </c>
      <c r="AL83" s="14">
        <f t="shared" si="37"/>
        <v>20000</v>
      </c>
      <c r="AM83" s="14">
        <f t="shared" si="37"/>
        <v>20000</v>
      </c>
      <c r="AN83" s="14">
        <f t="shared" si="37"/>
        <v>1020000</v>
      </c>
      <c r="AP83" s="52">
        <v>-2025.6014967925148</v>
      </c>
      <c r="AQ83" s="52">
        <v>-203966.09678809333</v>
      </c>
    </row>
    <row r="84" spans="9:43" x14ac:dyDescent="0.35">
      <c r="I84" s="4" t="s">
        <v>18</v>
      </c>
      <c r="J84" s="15">
        <f t="shared" si="17"/>
        <v>0.02</v>
      </c>
      <c r="K84" s="3">
        <v>1</v>
      </c>
      <c r="L84" s="3" t="s">
        <v>27</v>
      </c>
      <c r="M84" s="15">
        <f>$B$2+$B$10*$K84</f>
        <v>5.4000000000000003E-3</v>
      </c>
      <c r="N84" s="42">
        <v>0</v>
      </c>
      <c r="O84" s="15">
        <f>$K84*B$22</f>
        <v>5.0000000000000001E-3</v>
      </c>
      <c r="P84" s="5">
        <v>1000000</v>
      </c>
      <c r="Q84" s="32">
        <v>1014521.5834493733</v>
      </c>
      <c r="R84" s="5">
        <f t="shared" si="20"/>
        <v>0</v>
      </c>
      <c r="S84" s="5">
        <f t="shared" si="21"/>
        <v>0</v>
      </c>
      <c r="T84" s="5"/>
      <c r="U84" s="5">
        <f t="shared" ref="U84:AD93" si="38">$P84*((U$23&lt;=$K84)*$J84+(U$23=$K84)*1)</f>
        <v>1020000</v>
      </c>
      <c r="V84" s="5">
        <f t="shared" si="38"/>
        <v>0</v>
      </c>
      <c r="W84" s="5">
        <f t="shared" si="38"/>
        <v>0</v>
      </c>
      <c r="X84" s="5">
        <f t="shared" si="38"/>
        <v>0</v>
      </c>
      <c r="Y84" s="5">
        <f t="shared" si="38"/>
        <v>0</v>
      </c>
      <c r="Z84" s="5">
        <f t="shared" si="38"/>
        <v>0</v>
      </c>
      <c r="AA84" s="5">
        <f t="shared" si="38"/>
        <v>0</v>
      </c>
      <c r="AB84" s="5">
        <f t="shared" si="38"/>
        <v>0</v>
      </c>
      <c r="AC84" s="5">
        <f t="shared" si="38"/>
        <v>0</v>
      </c>
      <c r="AD84" s="5">
        <f t="shared" si="38"/>
        <v>0</v>
      </c>
      <c r="AE84" s="5">
        <f t="shared" ref="AE84:AN93" si="39">$P84*((AE$23&lt;=$K84)*$J84+(AE$23=$K84)*1)</f>
        <v>0</v>
      </c>
      <c r="AF84" s="5">
        <f t="shared" si="39"/>
        <v>0</v>
      </c>
      <c r="AG84" s="5">
        <f t="shared" si="39"/>
        <v>0</v>
      </c>
      <c r="AH84" s="5">
        <f t="shared" si="39"/>
        <v>0</v>
      </c>
      <c r="AI84" s="5">
        <f t="shared" si="39"/>
        <v>0</v>
      </c>
      <c r="AJ84" s="5">
        <f t="shared" si="39"/>
        <v>0</v>
      </c>
      <c r="AK84" s="5">
        <f t="shared" si="39"/>
        <v>0</v>
      </c>
      <c r="AL84" s="5">
        <f t="shared" si="39"/>
        <v>0</v>
      </c>
      <c r="AM84" s="5">
        <f t="shared" si="39"/>
        <v>0</v>
      </c>
      <c r="AN84" s="5">
        <f t="shared" si="39"/>
        <v>0</v>
      </c>
      <c r="AP84" s="51">
        <v>-100.90726014378015</v>
      </c>
      <c r="AQ84" s="51">
        <v>-10091.724275571585</v>
      </c>
    </row>
    <row r="85" spans="9:43" x14ac:dyDescent="0.35">
      <c r="I85" s="4" t="s">
        <v>18</v>
      </c>
      <c r="J85" s="15">
        <f t="shared" si="17"/>
        <v>0.02</v>
      </c>
      <c r="K85" s="3">
        <v>2</v>
      </c>
      <c r="L85" s="3" t="s">
        <v>27</v>
      </c>
      <c r="M85" s="15">
        <f t="shared" ref="M85:M103" si="40">$B$2+$B$10*$K85</f>
        <v>5.8000000000000005E-3</v>
      </c>
      <c r="N85" s="42">
        <v>0</v>
      </c>
      <c r="O85" s="15">
        <f t="shared" ref="O85:O103" si="41">$K85*B$22</f>
        <v>0.01</v>
      </c>
      <c r="P85" s="5">
        <v>1000000</v>
      </c>
      <c r="Q85" s="32">
        <v>1028154.8169948164</v>
      </c>
      <c r="R85" s="5">
        <f t="shared" si="20"/>
        <v>0</v>
      </c>
      <c r="S85" s="5">
        <f t="shared" si="21"/>
        <v>0</v>
      </c>
      <c r="T85" s="5"/>
      <c r="U85" s="5">
        <f t="shared" si="38"/>
        <v>20000</v>
      </c>
      <c r="V85" s="5">
        <f t="shared" si="38"/>
        <v>1020000</v>
      </c>
      <c r="W85" s="5">
        <f t="shared" si="38"/>
        <v>0</v>
      </c>
      <c r="X85" s="5">
        <f t="shared" si="38"/>
        <v>0</v>
      </c>
      <c r="Y85" s="5">
        <f t="shared" si="38"/>
        <v>0</v>
      </c>
      <c r="Z85" s="5">
        <f t="shared" si="38"/>
        <v>0</v>
      </c>
      <c r="AA85" s="5">
        <f t="shared" si="38"/>
        <v>0</v>
      </c>
      <c r="AB85" s="5">
        <f t="shared" si="38"/>
        <v>0</v>
      </c>
      <c r="AC85" s="5">
        <f t="shared" si="38"/>
        <v>0</v>
      </c>
      <c r="AD85" s="5">
        <f t="shared" si="38"/>
        <v>0</v>
      </c>
      <c r="AE85" s="5">
        <f t="shared" si="39"/>
        <v>0</v>
      </c>
      <c r="AF85" s="5">
        <f t="shared" si="39"/>
        <v>0</v>
      </c>
      <c r="AG85" s="5">
        <f t="shared" si="39"/>
        <v>0</v>
      </c>
      <c r="AH85" s="5">
        <f t="shared" si="39"/>
        <v>0</v>
      </c>
      <c r="AI85" s="5">
        <f t="shared" si="39"/>
        <v>0</v>
      </c>
      <c r="AJ85" s="5">
        <f t="shared" si="39"/>
        <v>0</v>
      </c>
      <c r="AK85" s="5">
        <f t="shared" si="39"/>
        <v>0</v>
      </c>
      <c r="AL85" s="5">
        <f t="shared" si="39"/>
        <v>0</v>
      </c>
      <c r="AM85" s="5">
        <f t="shared" si="39"/>
        <v>0</v>
      </c>
      <c r="AN85" s="5">
        <f t="shared" si="39"/>
        <v>0</v>
      </c>
      <c r="AP85" s="51">
        <v>-202.46818504005205</v>
      </c>
      <c r="AQ85" s="51">
        <v>-20250.801949286193</v>
      </c>
    </row>
    <row r="86" spans="9:43" x14ac:dyDescent="0.35">
      <c r="I86" s="4" t="s">
        <v>18</v>
      </c>
      <c r="J86" s="15">
        <f t="shared" si="17"/>
        <v>0.02</v>
      </c>
      <c r="K86" s="3">
        <v>3</v>
      </c>
      <c r="L86" s="3" t="s">
        <v>27</v>
      </c>
      <c r="M86" s="15">
        <f t="shared" si="40"/>
        <v>6.2000000000000006E-3</v>
      </c>
      <c r="N86" s="42">
        <v>0</v>
      </c>
      <c r="O86" s="15">
        <f t="shared" si="41"/>
        <v>1.4999999999999999E-2</v>
      </c>
      <c r="P86" s="5">
        <v>1000000</v>
      </c>
      <c r="Q86" s="32">
        <v>1040891.8958108104</v>
      </c>
      <c r="R86" s="5">
        <f t="shared" si="20"/>
        <v>0</v>
      </c>
      <c r="S86" s="5">
        <f t="shared" si="21"/>
        <v>0</v>
      </c>
      <c r="T86" s="5"/>
      <c r="U86" s="5">
        <f t="shared" si="38"/>
        <v>20000</v>
      </c>
      <c r="V86" s="5">
        <f t="shared" si="38"/>
        <v>20000</v>
      </c>
      <c r="W86" s="5">
        <f t="shared" si="38"/>
        <v>1020000</v>
      </c>
      <c r="X86" s="5">
        <f t="shared" si="38"/>
        <v>0</v>
      </c>
      <c r="Y86" s="5">
        <f t="shared" si="38"/>
        <v>0</v>
      </c>
      <c r="Z86" s="5">
        <f t="shared" si="38"/>
        <v>0</v>
      </c>
      <c r="AA86" s="5">
        <f t="shared" si="38"/>
        <v>0</v>
      </c>
      <c r="AB86" s="5">
        <f t="shared" si="38"/>
        <v>0</v>
      </c>
      <c r="AC86" s="5">
        <f t="shared" si="38"/>
        <v>0</v>
      </c>
      <c r="AD86" s="5">
        <f t="shared" si="38"/>
        <v>0</v>
      </c>
      <c r="AE86" s="5">
        <f t="shared" si="39"/>
        <v>0</v>
      </c>
      <c r="AF86" s="5">
        <f t="shared" si="39"/>
        <v>0</v>
      </c>
      <c r="AG86" s="5">
        <f t="shared" si="39"/>
        <v>0</v>
      </c>
      <c r="AH86" s="5">
        <f t="shared" si="39"/>
        <v>0</v>
      </c>
      <c r="AI86" s="5">
        <f t="shared" si="39"/>
        <v>0</v>
      </c>
      <c r="AJ86" s="5">
        <f t="shared" si="39"/>
        <v>0</v>
      </c>
      <c r="AK86" s="5">
        <f t="shared" si="39"/>
        <v>0</v>
      </c>
      <c r="AL86" s="5">
        <f t="shared" si="39"/>
        <v>0</v>
      </c>
      <c r="AM86" s="5">
        <f t="shared" si="39"/>
        <v>0</v>
      </c>
      <c r="AN86" s="5">
        <f t="shared" si="39"/>
        <v>0</v>
      </c>
      <c r="AP86" s="51">
        <v>-304.42933529108996</v>
      </c>
      <c r="AQ86" s="51">
        <v>-30452.860325617366</v>
      </c>
    </row>
    <row r="87" spans="9:43" x14ac:dyDescent="0.35">
      <c r="I87" s="4" t="s">
        <v>18</v>
      </c>
      <c r="J87" s="15">
        <f t="shared" si="17"/>
        <v>0.02</v>
      </c>
      <c r="K87" s="3">
        <v>4</v>
      </c>
      <c r="L87" s="3" t="s">
        <v>27</v>
      </c>
      <c r="M87" s="15">
        <f t="shared" si="40"/>
        <v>6.6E-3</v>
      </c>
      <c r="N87" s="42">
        <v>0</v>
      </c>
      <c r="O87" s="15">
        <f t="shared" si="41"/>
        <v>0.02</v>
      </c>
      <c r="P87" s="5">
        <v>1000000</v>
      </c>
      <c r="Q87" s="32">
        <v>1052727.1406542759</v>
      </c>
      <c r="R87" s="5">
        <f t="shared" si="20"/>
        <v>0</v>
      </c>
      <c r="S87" s="5">
        <f t="shared" si="21"/>
        <v>0</v>
      </c>
      <c r="T87" s="5"/>
      <c r="U87" s="5">
        <f t="shared" si="38"/>
        <v>20000</v>
      </c>
      <c r="V87" s="5">
        <f t="shared" si="38"/>
        <v>20000</v>
      </c>
      <c r="W87" s="5">
        <f t="shared" si="38"/>
        <v>20000</v>
      </c>
      <c r="X87" s="5">
        <f t="shared" si="38"/>
        <v>1020000</v>
      </c>
      <c r="Y87" s="5">
        <f t="shared" si="38"/>
        <v>0</v>
      </c>
      <c r="Z87" s="5">
        <f t="shared" si="38"/>
        <v>0</v>
      </c>
      <c r="AA87" s="5">
        <f t="shared" si="38"/>
        <v>0</v>
      </c>
      <c r="AB87" s="5">
        <f t="shared" si="38"/>
        <v>0</v>
      </c>
      <c r="AC87" s="5">
        <f t="shared" si="38"/>
        <v>0</v>
      </c>
      <c r="AD87" s="5">
        <f t="shared" si="38"/>
        <v>0</v>
      </c>
      <c r="AE87" s="5">
        <f t="shared" si="39"/>
        <v>0</v>
      </c>
      <c r="AF87" s="5">
        <f t="shared" si="39"/>
        <v>0</v>
      </c>
      <c r="AG87" s="5">
        <f t="shared" si="39"/>
        <v>0</v>
      </c>
      <c r="AH87" s="5">
        <f t="shared" si="39"/>
        <v>0</v>
      </c>
      <c r="AI87" s="5">
        <f t="shared" si="39"/>
        <v>0</v>
      </c>
      <c r="AJ87" s="5">
        <f t="shared" si="39"/>
        <v>0</v>
      </c>
      <c r="AK87" s="5">
        <f t="shared" si="39"/>
        <v>0</v>
      </c>
      <c r="AL87" s="5">
        <f t="shared" si="39"/>
        <v>0</v>
      </c>
      <c r="AM87" s="5">
        <f t="shared" si="39"/>
        <v>0</v>
      </c>
      <c r="AN87" s="5">
        <f t="shared" si="39"/>
        <v>0</v>
      </c>
      <c r="AP87" s="51">
        <v>-406.53842770995107</v>
      </c>
      <c r="AQ87" s="51">
        <v>-40673.617300578975</v>
      </c>
    </row>
    <row r="88" spans="9:43" x14ac:dyDescent="0.35">
      <c r="I88" s="4" t="s">
        <v>18</v>
      </c>
      <c r="J88" s="15">
        <f t="shared" si="17"/>
        <v>0.02</v>
      </c>
      <c r="K88" s="3">
        <v>5</v>
      </c>
      <c r="L88" s="3" t="s">
        <v>27</v>
      </c>
      <c r="M88" s="15">
        <f t="shared" si="40"/>
        <v>7.0000000000000001E-3</v>
      </c>
      <c r="N88" s="42">
        <v>0</v>
      </c>
      <c r="O88" s="15">
        <f t="shared" si="41"/>
        <v>2.5000000000000001E-2</v>
      </c>
      <c r="P88" s="5">
        <v>1000000</v>
      </c>
      <c r="Q88" s="32">
        <v>1063656.9867574549</v>
      </c>
      <c r="R88" s="5">
        <f t="shared" si="20"/>
        <v>0</v>
      </c>
      <c r="S88" s="5">
        <f t="shared" si="21"/>
        <v>0</v>
      </c>
      <c r="T88" s="5"/>
      <c r="U88" s="5">
        <f t="shared" si="38"/>
        <v>20000</v>
      </c>
      <c r="V88" s="5">
        <f t="shared" si="38"/>
        <v>20000</v>
      </c>
      <c r="W88" s="5">
        <f t="shared" si="38"/>
        <v>20000</v>
      </c>
      <c r="X88" s="5">
        <f t="shared" si="38"/>
        <v>20000</v>
      </c>
      <c r="Y88" s="5">
        <f t="shared" si="38"/>
        <v>1020000</v>
      </c>
      <c r="Z88" s="5">
        <f t="shared" si="38"/>
        <v>0</v>
      </c>
      <c r="AA88" s="5">
        <f t="shared" si="38"/>
        <v>0</v>
      </c>
      <c r="AB88" s="5">
        <f t="shared" si="38"/>
        <v>0</v>
      </c>
      <c r="AC88" s="5">
        <f t="shared" si="38"/>
        <v>0</v>
      </c>
      <c r="AD88" s="5">
        <f t="shared" si="38"/>
        <v>0</v>
      </c>
      <c r="AE88" s="5">
        <f t="shared" si="39"/>
        <v>0</v>
      </c>
      <c r="AF88" s="5">
        <f t="shared" si="39"/>
        <v>0</v>
      </c>
      <c r="AG88" s="5">
        <f t="shared" si="39"/>
        <v>0</v>
      </c>
      <c r="AH88" s="5">
        <f t="shared" si="39"/>
        <v>0</v>
      </c>
      <c r="AI88" s="5">
        <f t="shared" si="39"/>
        <v>0</v>
      </c>
      <c r="AJ88" s="5">
        <f t="shared" si="39"/>
        <v>0</v>
      </c>
      <c r="AK88" s="5">
        <f t="shared" si="39"/>
        <v>0</v>
      </c>
      <c r="AL88" s="5">
        <f t="shared" si="39"/>
        <v>0</v>
      </c>
      <c r="AM88" s="5">
        <f t="shared" si="39"/>
        <v>0</v>
      </c>
      <c r="AN88" s="5">
        <f t="shared" si="39"/>
        <v>0</v>
      </c>
      <c r="AP88" s="51">
        <v>-508.54531883692835</v>
      </c>
      <c r="AQ88" s="51">
        <v>-50888.972368093557</v>
      </c>
    </row>
    <row r="89" spans="9:43" x14ac:dyDescent="0.35">
      <c r="I89" s="4" t="s">
        <v>18</v>
      </c>
      <c r="J89" s="15">
        <f t="shared" ref="J89:J152" si="42">$B$4</f>
        <v>0.02</v>
      </c>
      <c r="K89" s="3">
        <v>6</v>
      </c>
      <c r="L89" s="3" t="s">
        <v>27</v>
      </c>
      <c r="M89" s="15">
        <f t="shared" si="40"/>
        <v>7.4000000000000003E-3</v>
      </c>
      <c r="N89" s="42">
        <v>0</v>
      </c>
      <c r="O89" s="15">
        <f t="shared" si="41"/>
        <v>0.03</v>
      </c>
      <c r="P89" s="5">
        <v>1000000</v>
      </c>
      <c r="Q89" s="32">
        <v>1073679.9647161611</v>
      </c>
      <c r="R89" s="5">
        <f t="shared" ref="R89:R152" si="43">Q89*N89</f>
        <v>0</v>
      </c>
      <c r="S89" s="5">
        <f t="shared" ref="S89:S152" si="44">R89*O89</f>
        <v>0</v>
      </c>
      <c r="T89" s="5"/>
      <c r="U89" s="5">
        <f t="shared" si="38"/>
        <v>20000</v>
      </c>
      <c r="V89" s="5">
        <f t="shared" si="38"/>
        <v>20000</v>
      </c>
      <c r="W89" s="5">
        <f t="shared" si="38"/>
        <v>20000</v>
      </c>
      <c r="X89" s="5">
        <f t="shared" si="38"/>
        <v>20000</v>
      </c>
      <c r="Y89" s="5">
        <f t="shared" si="38"/>
        <v>20000</v>
      </c>
      <c r="Z89" s="5">
        <f t="shared" si="38"/>
        <v>1020000</v>
      </c>
      <c r="AA89" s="5">
        <f t="shared" si="38"/>
        <v>0</v>
      </c>
      <c r="AB89" s="5">
        <f t="shared" si="38"/>
        <v>0</v>
      </c>
      <c r="AC89" s="5">
        <f t="shared" si="38"/>
        <v>0</v>
      </c>
      <c r="AD89" s="5">
        <f t="shared" si="38"/>
        <v>0</v>
      </c>
      <c r="AE89" s="5">
        <f t="shared" si="39"/>
        <v>0</v>
      </c>
      <c r="AF89" s="5">
        <f t="shared" si="39"/>
        <v>0</v>
      </c>
      <c r="AG89" s="5">
        <f t="shared" si="39"/>
        <v>0</v>
      </c>
      <c r="AH89" s="5">
        <f t="shared" si="39"/>
        <v>0</v>
      </c>
      <c r="AI89" s="5">
        <f t="shared" si="39"/>
        <v>0</v>
      </c>
      <c r="AJ89" s="5">
        <f t="shared" si="39"/>
        <v>0</v>
      </c>
      <c r="AK89" s="5">
        <f t="shared" si="39"/>
        <v>0</v>
      </c>
      <c r="AL89" s="5">
        <f t="shared" si="39"/>
        <v>0</v>
      </c>
      <c r="AM89" s="5">
        <f t="shared" si="39"/>
        <v>0</v>
      </c>
      <c r="AN89" s="5">
        <f t="shared" si="39"/>
        <v>0</v>
      </c>
      <c r="AP89" s="51">
        <v>-610.20296653464902</v>
      </c>
      <c r="AQ89" s="51">
        <v>-61075.095758929092</v>
      </c>
    </row>
    <row r="90" spans="9:43" x14ac:dyDescent="0.35">
      <c r="I90" s="4" t="s">
        <v>18</v>
      </c>
      <c r="J90" s="15">
        <f t="shared" si="42"/>
        <v>0.02</v>
      </c>
      <c r="K90" s="3">
        <v>7</v>
      </c>
      <c r="L90" s="3" t="s">
        <v>27</v>
      </c>
      <c r="M90" s="15">
        <f t="shared" si="40"/>
        <v>7.7999999999999996E-3</v>
      </c>
      <c r="N90" s="42">
        <v>0</v>
      </c>
      <c r="O90" s="15">
        <f t="shared" si="41"/>
        <v>3.5000000000000003E-2</v>
      </c>
      <c r="P90" s="5">
        <v>1000000</v>
      </c>
      <c r="Q90" s="32">
        <v>1082796.6735721277</v>
      </c>
      <c r="R90" s="5">
        <f t="shared" si="43"/>
        <v>0</v>
      </c>
      <c r="S90" s="5">
        <f t="shared" si="44"/>
        <v>0</v>
      </c>
      <c r="T90" s="5"/>
      <c r="U90" s="5">
        <f t="shared" si="38"/>
        <v>20000</v>
      </c>
      <c r="V90" s="5">
        <f t="shared" si="38"/>
        <v>20000</v>
      </c>
      <c r="W90" s="5">
        <f t="shared" si="38"/>
        <v>20000</v>
      </c>
      <c r="X90" s="5">
        <f t="shared" si="38"/>
        <v>20000</v>
      </c>
      <c r="Y90" s="5">
        <f t="shared" si="38"/>
        <v>20000</v>
      </c>
      <c r="Z90" s="5">
        <f t="shared" si="38"/>
        <v>20000</v>
      </c>
      <c r="AA90" s="5">
        <f t="shared" si="38"/>
        <v>1020000</v>
      </c>
      <c r="AB90" s="5">
        <f t="shared" si="38"/>
        <v>0</v>
      </c>
      <c r="AC90" s="5">
        <f t="shared" si="38"/>
        <v>0</v>
      </c>
      <c r="AD90" s="5">
        <f t="shared" si="38"/>
        <v>0</v>
      </c>
      <c r="AE90" s="5">
        <f t="shared" si="39"/>
        <v>0</v>
      </c>
      <c r="AF90" s="5">
        <f t="shared" si="39"/>
        <v>0</v>
      </c>
      <c r="AG90" s="5">
        <f t="shared" si="39"/>
        <v>0</v>
      </c>
      <c r="AH90" s="5">
        <f t="shared" si="39"/>
        <v>0</v>
      </c>
      <c r="AI90" s="5">
        <f t="shared" si="39"/>
        <v>0</v>
      </c>
      <c r="AJ90" s="5">
        <f t="shared" si="39"/>
        <v>0</v>
      </c>
      <c r="AK90" s="5">
        <f t="shared" si="39"/>
        <v>0</v>
      </c>
      <c r="AL90" s="5">
        <f t="shared" si="39"/>
        <v>0</v>
      </c>
      <c r="AM90" s="5">
        <f t="shared" si="39"/>
        <v>0</v>
      </c>
      <c r="AN90" s="5">
        <f t="shared" si="39"/>
        <v>0</v>
      </c>
      <c r="AP90" s="51">
        <v>-711.26836465508677</v>
      </c>
      <c r="AQ90" s="51">
        <v>-71208.515264872753</v>
      </c>
    </row>
    <row r="91" spans="9:43" x14ac:dyDescent="0.35">
      <c r="I91" s="4" t="s">
        <v>18</v>
      </c>
      <c r="J91" s="15">
        <f t="shared" si="42"/>
        <v>0.02</v>
      </c>
      <c r="K91" s="3">
        <v>8</v>
      </c>
      <c r="L91" s="3" t="s">
        <v>27</v>
      </c>
      <c r="M91" s="15">
        <f t="shared" si="40"/>
        <v>8.2000000000000007E-3</v>
      </c>
      <c r="N91" s="42">
        <v>0</v>
      </c>
      <c r="O91" s="15">
        <f t="shared" si="41"/>
        <v>0.04</v>
      </c>
      <c r="P91" s="5">
        <v>1000000</v>
      </c>
      <c r="Q91" s="32">
        <v>1091009.7463279208</v>
      </c>
      <c r="R91" s="5">
        <f t="shared" si="43"/>
        <v>0</v>
      </c>
      <c r="S91" s="5">
        <f t="shared" si="44"/>
        <v>0</v>
      </c>
      <c r="T91" s="5"/>
      <c r="U91" s="5">
        <f t="shared" si="38"/>
        <v>20000</v>
      </c>
      <c r="V91" s="5">
        <f t="shared" si="38"/>
        <v>20000</v>
      </c>
      <c r="W91" s="5">
        <f t="shared" si="38"/>
        <v>20000</v>
      </c>
      <c r="X91" s="5">
        <f t="shared" si="38"/>
        <v>20000</v>
      </c>
      <c r="Y91" s="5">
        <f t="shared" si="38"/>
        <v>20000</v>
      </c>
      <c r="Z91" s="5">
        <f t="shared" si="38"/>
        <v>20000</v>
      </c>
      <c r="AA91" s="5">
        <f t="shared" si="38"/>
        <v>20000</v>
      </c>
      <c r="AB91" s="5">
        <f t="shared" si="38"/>
        <v>1020000</v>
      </c>
      <c r="AC91" s="5">
        <f t="shared" si="38"/>
        <v>0</v>
      </c>
      <c r="AD91" s="5">
        <f t="shared" si="38"/>
        <v>0</v>
      </c>
      <c r="AE91" s="5">
        <f t="shared" si="39"/>
        <v>0</v>
      </c>
      <c r="AF91" s="5">
        <f t="shared" si="39"/>
        <v>0</v>
      </c>
      <c r="AG91" s="5">
        <f t="shared" si="39"/>
        <v>0</v>
      </c>
      <c r="AH91" s="5">
        <f t="shared" si="39"/>
        <v>0</v>
      </c>
      <c r="AI91" s="5">
        <f t="shared" si="39"/>
        <v>0</v>
      </c>
      <c r="AJ91" s="5">
        <f t="shared" si="39"/>
        <v>0</v>
      </c>
      <c r="AK91" s="5">
        <f t="shared" si="39"/>
        <v>0</v>
      </c>
      <c r="AL91" s="5">
        <f t="shared" si="39"/>
        <v>0</v>
      </c>
      <c r="AM91" s="5">
        <f t="shared" si="39"/>
        <v>0</v>
      </c>
      <c r="AN91" s="5">
        <f t="shared" si="39"/>
        <v>0</v>
      </c>
      <c r="AP91" s="51">
        <v>-811.50344598176889</v>
      </c>
      <c r="AQ91" s="51">
        <v>-81266.200320476142</v>
      </c>
    </row>
    <row r="92" spans="9:43" x14ac:dyDescent="0.35">
      <c r="I92" s="4" t="s">
        <v>18</v>
      </c>
      <c r="J92" s="15">
        <f t="shared" si="42"/>
        <v>0.02</v>
      </c>
      <c r="K92" s="3">
        <v>9</v>
      </c>
      <c r="L92" s="3" t="s">
        <v>27</v>
      </c>
      <c r="M92" s="15">
        <f t="shared" si="40"/>
        <v>8.6E-3</v>
      </c>
      <c r="N92" s="42">
        <v>0</v>
      </c>
      <c r="O92" s="15">
        <f t="shared" si="41"/>
        <v>4.4999999999999998E-2</v>
      </c>
      <c r="P92" s="5">
        <v>1000000</v>
      </c>
      <c r="Q92" s="32">
        <v>1098323.8081706432</v>
      </c>
      <c r="R92" s="5">
        <f t="shared" si="43"/>
        <v>0</v>
      </c>
      <c r="S92" s="5">
        <f t="shared" si="44"/>
        <v>0</v>
      </c>
      <c r="T92" s="5"/>
      <c r="U92" s="5">
        <f t="shared" si="38"/>
        <v>20000</v>
      </c>
      <c r="V92" s="5">
        <f t="shared" si="38"/>
        <v>20000</v>
      </c>
      <c r="W92" s="5">
        <f t="shared" si="38"/>
        <v>20000</v>
      </c>
      <c r="X92" s="5">
        <f t="shared" si="38"/>
        <v>20000</v>
      </c>
      <c r="Y92" s="5">
        <f t="shared" si="38"/>
        <v>20000</v>
      </c>
      <c r="Z92" s="5">
        <f t="shared" si="38"/>
        <v>20000</v>
      </c>
      <c r="AA92" s="5">
        <f t="shared" si="38"/>
        <v>20000</v>
      </c>
      <c r="AB92" s="5">
        <f t="shared" si="38"/>
        <v>20000</v>
      </c>
      <c r="AC92" s="5">
        <f t="shared" si="38"/>
        <v>1020000</v>
      </c>
      <c r="AD92" s="5">
        <f t="shared" si="38"/>
        <v>0</v>
      </c>
      <c r="AE92" s="5">
        <f t="shared" si="39"/>
        <v>0</v>
      </c>
      <c r="AF92" s="5">
        <f t="shared" si="39"/>
        <v>0</v>
      </c>
      <c r="AG92" s="5">
        <f t="shared" si="39"/>
        <v>0</v>
      </c>
      <c r="AH92" s="5">
        <f t="shared" si="39"/>
        <v>0</v>
      </c>
      <c r="AI92" s="5">
        <f t="shared" si="39"/>
        <v>0</v>
      </c>
      <c r="AJ92" s="5">
        <f t="shared" si="39"/>
        <v>0</v>
      </c>
      <c r="AK92" s="5">
        <f t="shared" si="39"/>
        <v>0</v>
      </c>
      <c r="AL92" s="5">
        <f t="shared" si="39"/>
        <v>0</v>
      </c>
      <c r="AM92" s="5">
        <f t="shared" si="39"/>
        <v>0</v>
      </c>
      <c r="AN92" s="5">
        <f t="shared" si="39"/>
        <v>0</v>
      </c>
      <c r="AP92" s="51">
        <v>-910.67594895232469</v>
      </c>
      <c r="AQ92" s="51">
        <v>-91225.642936950375</v>
      </c>
    </row>
    <row r="93" spans="9:43" x14ac:dyDescent="0.35">
      <c r="I93" s="4" t="s">
        <v>18</v>
      </c>
      <c r="J93" s="15">
        <f t="shared" si="42"/>
        <v>0.02</v>
      </c>
      <c r="K93" s="3">
        <v>10</v>
      </c>
      <c r="L93" s="3" t="s">
        <v>27</v>
      </c>
      <c r="M93" s="15">
        <f t="shared" si="40"/>
        <v>9.0000000000000011E-3</v>
      </c>
      <c r="N93" s="42">
        <v>0</v>
      </c>
      <c r="O93" s="15">
        <f t="shared" si="41"/>
        <v>0.05</v>
      </c>
      <c r="P93" s="5">
        <v>1000000</v>
      </c>
      <c r="Q93" s="32">
        <v>1104745.4277160207</v>
      </c>
      <c r="R93" s="5">
        <f t="shared" si="43"/>
        <v>0</v>
      </c>
      <c r="S93" s="5">
        <f t="shared" si="44"/>
        <v>0</v>
      </c>
      <c r="T93" s="5"/>
      <c r="U93" s="5">
        <f t="shared" si="38"/>
        <v>20000</v>
      </c>
      <c r="V93" s="5">
        <f t="shared" si="38"/>
        <v>20000</v>
      </c>
      <c r="W93" s="5">
        <f t="shared" si="38"/>
        <v>20000</v>
      </c>
      <c r="X93" s="5">
        <f t="shared" si="38"/>
        <v>20000</v>
      </c>
      <c r="Y93" s="5">
        <f t="shared" si="38"/>
        <v>20000</v>
      </c>
      <c r="Z93" s="5">
        <f t="shared" si="38"/>
        <v>20000</v>
      </c>
      <c r="AA93" s="5">
        <f t="shared" si="38"/>
        <v>20000</v>
      </c>
      <c r="AB93" s="5">
        <f t="shared" si="38"/>
        <v>20000</v>
      </c>
      <c r="AC93" s="5">
        <f t="shared" si="38"/>
        <v>20000</v>
      </c>
      <c r="AD93" s="5">
        <f t="shared" si="38"/>
        <v>1020000</v>
      </c>
      <c r="AE93" s="5">
        <f t="shared" si="39"/>
        <v>0</v>
      </c>
      <c r="AF93" s="5">
        <f t="shared" si="39"/>
        <v>0</v>
      </c>
      <c r="AG93" s="5">
        <f t="shared" si="39"/>
        <v>0</v>
      </c>
      <c r="AH93" s="5">
        <f t="shared" si="39"/>
        <v>0</v>
      </c>
      <c r="AI93" s="5">
        <f t="shared" si="39"/>
        <v>0</v>
      </c>
      <c r="AJ93" s="5">
        <f t="shared" si="39"/>
        <v>0</v>
      </c>
      <c r="AK93" s="5">
        <f t="shared" si="39"/>
        <v>0</v>
      </c>
      <c r="AL93" s="5">
        <f t="shared" si="39"/>
        <v>0</v>
      </c>
      <c r="AM93" s="5">
        <f t="shared" si="39"/>
        <v>0</v>
      </c>
      <c r="AN93" s="5">
        <f t="shared" si="39"/>
        <v>0</v>
      </c>
      <c r="AP93" s="51">
        <v>-1008.5602439353243</v>
      </c>
      <c r="AQ93" s="51">
        <v>-101064.93510755419</v>
      </c>
    </row>
    <row r="94" spans="9:43" x14ac:dyDescent="0.35">
      <c r="I94" s="4" t="s">
        <v>18</v>
      </c>
      <c r="J94" s="15">
        <f t="shared" si="42"/>
        <v>0.02</v>
      </c>
      <c r="K94" s="3">
        <v>11</v>
      </c>
      <c r="L94" s="3" t="s">
        <v>27</v>
      </c>
      <c r="M94" s="15">
        <f t="shared" si="40"/>
        <v>9.4000000000000004E-3</v>
      </c>
      <c r="N94" s="42">
        <v>0</v>
      </c>
      <c r="O94" s="15">
        <f t="shared" si="41"/>
        <v>5.5E-2</v>
      </c>
      <c r="P94" s="5">
        <v>1000000</v>
      </c>
      <c r="Q94" s="32">
        <v>1110283.0616173933</v>
      </c>
      <c r="R94" s="5">
        <f t="shared" si="43"/>
        <v>0</v>
      </c>
      <c r="S94" s="5">
        <f t="shared" si="44"/>
        <v>0</v>
      </c>
      <c r="T94" s="5"/>
      <c r="U94" s="5">
        <f t="shared" ref="U94:AD103" si="45">$P94*((U$23&lt;=$K94)*$J94+(U$23=$K94)*1)</f>
        <v>20000</v>
      </c>
      <c r="V94" s="5">
        <f t="shared" si="45"/>
        <v>20000</v>
      </c>
      <c r="W94" s="5">
        <f t="shared" si="45"/>
        <v>20000</v>
      </c>
      <c r="X94" s="5">
        <f t="shared" si="45"/>
        <v>20000</v>
      </c>
      <c r="Y94" s="5">
        <f t="shared" si="45"/>
        <v>20000</v>
      </c>
      <c r="Z94" s="5">
        <f t="shared" si="45"/>
        <v>20000</v>
      </c>
      <c r="AA94" s="5">
        <f t="shared" si="45"/>
        <v>20000</v>
      </c>
      <c r="AB94" s="5">
        <f t="shared" si="45"/>
        <v>20000</v>
      </c>
      <c r="AC94" s="5">
        <f t="shared" si="45"/>
        <v>20000</v>
      </c>
      <c r="AD94" s="5">
        <f t="shared" si="45"/>
        <v>20000</v>
      </c>
      <c r="AE94" s="5">
        <f t="shared" ref="AE94:AN103" si="46">$P94*((AE$23&lt;=$K94)*$J94+(AE$23=$K94)*1)</f>
        <v>1020000</v>
      </c>
      <c r="AF94" s="5">
        <f t="shared" si="46"/>
        <v>0</v>
      </c>
      <c r="AG94" s="5">
        <f t="shared" si="46"/>
        <v>0</v>
      </c>
      <c r="AH94" s="5">
        <f t="shared" si="46"/>
        <v>0</v>
      </c>
      <c r="AI94" s="5">
        <f t="shared" si="46"/>
        <v>0</v>
      </c>
      <c r="AJ94" s="5">
        <f t="shared" si="46"/>
        <v>0</v>
      </c>
      <c r="AK94" s="5">
        <f t="shared" si="46"/>
        <v>0</v>
      </c>
      <c r="AL94" s="5">
        <f t="shared" si="46"/>
        <v>0</v>
      </c>
      <c r="AM94" s="5">
        <f t="shared" si="46"/>
        <v>0</v>
      </c>
      <c r="AN94" s="5">
        <f t="shared" si="46"/>
        <v>0</v>
      </c>
      <c r="AP94" s="51">
        <v>-1104.9381151600974</v>
      </c>
      <c r="AQ94" s="51">
        <v>-110762.84233068977</v>
      </c>
    </row>
    <row r="95" spans="9:43" x14ac:dyDescent="0.35">
      <c r="I95" s="4" t="s">
        <v>18</v>
      </c>
      <c r="J95" s="15">
        <f t="shared" si="42"/>
        <v>0.02</v>
      </c>
      <c r="K95" s="3">
        <v>12</v>
      </c>
      <c r="L95" s="3" t="s">
        <v>27</v>
      </c>
      <c r="M95" s="15">
        <f t="shared" si="40"/>
        <v>9.7999999999999997E-3</v>
      </c>
      <c r="N95" s="42">
        <v>0</v>
      </c>
      <c r="O95" s="15">
        <f t="shared" si="41"/>
        <v>0.06</v>
      </c>
      <c r="P95" s="5">
        <v>1000000</v>
      </c>
      <c r="Q95" s="32">
        <v>1114946.9929143409</v>
      </c>
      <c r="R95" s="5">
        <f t="shared" si="43"/>
        <v>0</v>
      </c>
      <c r="S95" s="5">
        <f t="shared" si="44"/>
        <v>0</v>
      </c>
      <c r="T95" s="5"/>
      <c r="U95" s="5">
        <f t="shared" si="45"/>
        <v>20000</v>
      </c>
      <c r="V95" s="5">
        <f t="shared" si="45"/>
        <v>20000</v>
      </c>
      <c r="W95" s="5">
        <f t="shared" si="45"/>
        <v>20000</v>
      </c>
      <c r="X95" s="5">
        <f t="shared" si="45"/>
        <v>20000</v>
      </c>
      <c r="Y95" s="5">
        <f t="shared" si="45"/>
        <v>20000</v>
      </c>
      <c r="Z95" s="5">
        <f t="shared" si="45"/>
        <v>20000</v>
      </c>
      <c r="AA95" s="5">
        <f t="shared" si="45"/>
        <v>20000</v>
      </c>
      <c r="AB95" s="5">
        <f t="shared" si="45"/>
        <v>20000</v>
      </c>
      <c r="AC95" s="5">
        <f t="shared" si="45"/>
        <v>20000</v>
      </c>
      <c r="AD95" s="5">
        <f t="shared" si="45"/>
        <v>20000</v>
      </c>
      <c r="AE95" s="5">
        <f t="shared" si="46"/>
        <v>20000</v>
      </c>
      <c r="AF95" s="5">
        <f t="shared" si="46"/>
        <v>1020000</v>
      </c>
      <c r="AG95" s="5">
        <f t="shared" si="46"/>
        <v>0</v>
      </c>
      <c r="AH95" s="5">
        <f t="shared" si="46"/>
        <v>0</v>
      </c>
      <c r="AI95" s="5">
        <f t="shared" si="46"/>
        <v>0</v>
      </c>
      <c r="AJ95" s="5">
        <f t="shared" si="46"/>
        <v>0</v>
      </c>
      <c r="AK95" s="5">
        <f t="shared" si="46"/>
        <v>0</v>
      </c>
      <c r="AL95" s="5">
        <f t="shared" si="46"/>
        <v>0</v>
      </c>
      <c r="AM95" s="5">
        <f t="shared" si="46"/>
        <v>0</v>
      </c>
      <c r="AN95" s="5">
        <f t="shared" si="46"/>
        <v>0</v>
      </c>
      <c r="AP95" s="51">
        <v>-1199.5994947648142</v>
      </c>
      <c r="AQ95" s="51">
        <v>-120298.87292584323</v>
      </c>
    </row>
    <row r="96" spans="9:43" x14ac:dyDescent="0.35">
      <c r="I96" s="4" t="s">
        <v>18</v>
      </c>
      <c r="J96" s="15">
        <f t="shared" si="42"/>
        <v>0.02</v>
      </c>
      <c r="K96" s="3">
        <v>13</v>
      </c>
      <c r="L96" s="3" t="s">
        <v>27</v>
      </c>
      <c r="M96" s="15">
        <f t="shared" si="40"/>
        <v>1.0200000000000001E-2</v>
      </c>
      <c r="N96" s="42">
        <v>0</v>
      </c>
      <c r="O96" s="15">
        <f t="shared" si="41"/>
        <v>6.5000000000000002E-2</v>
      </c>
      <c r="P96" s="5">
        <v>1000000</v>
      </c>
      <c r="Q96" s="32">
        <v>1118749.2635229705</v>
      </c>
      <c r="R96" s="5">
        <f t="shared" si="43"/>
        <v>0</v>
      </c>
      <c r="S96" s="5">
        <f t="shared" si="44"/>
        <v>0</v>
      </c>
      <c r="T96" s="5"/>
      <c r="U96" s="5">
        <f t="shared" si="45"/>
        <v>20000</v>
      </c>
      <c r="V96" s="5">
        <f t="shared" si="45"/>
        <v>20000</v>
      </c>
      <c r="W96" s="5">
        <f t="shared" si="45"/>
        <v>20000</v>
      </c>
      <c r="X96" s="5">
        <f t="shared" si="45"/>
        <v>20000</v>
      </c>
      <c r="Y96" s="5">
        <f t="shared" si="45"/>
        <v>20000</v>
      </c>
      <c r="Z96" s="5">
        <f t="shared" si="45"/>
        <v>20000</v>
      </c>
      <c r="AA96" s="5">
        <f t="shared" si="45"/>
        <v>20000</v>
      </c>
      <c r="AB96" s="5">
        <f t="shared" si="45"/>
        <v>20000</v>
      </c>
      <c r="AC96" s="5">
        <f t="shared" si="45"/>
        <v>20000</v>
      </c>
      <c r="AD96" s="5">
        <f t="shared" si="45"/>
        <v>20000</v>
      </c>
      <c r="AE96" s="5">
        <f t="shared" si="46"/>
        <v>20000</v>
      </c>
      <c r="AF96" s="5">
        <f t="shared" si="46"/>
        <v>20000</v>
      </c>
      <c r="AG96" s="5">
        <f t="shared" si="46"/>
        <v>1020000</v>
      </c>
      <c r="AH96" s="5">
        <f t="shared" si="46"/>
        <v>0</v>
      </c>
      <c r="AI96" s="5">
        <f t="shared" si="46"/>
        <v>0</v>
      </c>
      <c r="AJ96" s="5">
        <f t="shared" si="46"/>
        <v>0</v>
      </c>
      <c r="AK96" s="5">
        <f t="shared" si="46"/>
        <v>0</v>
      </c>
      <c r="AL96" s="5">
        <f t="shared" si="46"/>
        <v>0</v>
      </c>
      <c r="AM96" s="5">
        <f t="shared" si="46"/>
        <v>0</v>
      </c>
      <c r="AN96" s="5">
        <f t="shared" si="46"/>
        <v>0</v>
      </c>
      <c r="AP96" s="51">
        <v>-1292.3431457352126</v>
      </c>
      <c r="AQ96" s="51">
        <v>-129653.34284813079</v>
      </c>
    </row>
    <row r="97" spans="9:43" x14ac:dyDescent="0.35">
      <c r="I97" s="4" t="s">
        <v>18</v>
      </c>
      <c r="J97" s="15">
        <f t="shared" si="42"/>
        <v>0.02</v>
      </c>
      <c r="K97" s="3">
        <v>14</v>
      </c>
      <c r="L97" s="3" t="s">
        <v>27</v>
      </c>
      <c r="M97" s="15">
        <f t="shared" si="40"/>
        <v>1.06E-2</v>
      </c>
      <c r="N97" s="42">
        <v>0</v>
      </c>
      <c r="O97" s="15">
        <f t="shared" si="41"/>
        <v>7.0000000000000007E-2</v>
      </c>
      <c r="P97" s="5">
        <v>1000000</v>
      </c>
      <c r="Q97" s="32">
        <v>1121703.6012943045</v>
      </c>
      <c r="R97" s="5">
        <f t="shared" si="43"/>
        <v>0</v>
      </c>
      <c r="S97" s="5">
        <f t="shared" si="44"/>
        <v>0</v>
      </c>
      <c r="T97" s="5"/>
      <c r="U97" s="5">
        <f t="shared" si="45"/>
        <v>20000</v>
      </c>
      <c r="V97" s="5">
        <f t="shared" si="45"/>
        <v>20000</v>
      </c>
      <c r="W97" s="5">
        <f t="shared" si="45"/>
        <v>20000</v>
      </c>
      <c r="X97" s="5">
        <f t="shared" si="45"/>
        <v>20000</v>
      </c>
      <c r="Y97" s="5">
        <f t="shared" si="45"/>
        <v>20000</v>
      </c>
      <c r="Z97" s="5">
        <f t="shared" si="45"/>
        <v>20000</v>
      </c>
      <c r="AA97" s="5">
        <f t="shared" si="45"/>
        <v>20000</v>
      </c>
      <c r="AB97" s="5">
        <f t="shared" si="45"/>
        <v>20000</v>
      </c>
      <c r="AC97" s="5">
        <f t="shared" si="45"/>
        <v>20000</v>
      </c>
      <c r="AD97" s="5">
        <f t="shared" si="45"/>
        <v>20000</v>
      </c>
      <c r="AE97" s="5">
        <f t="shared" si="46"/>
        <v>20000</v>
      </c>
      <c r="AF97" s="5">
        <f t="shared" si="46"/>
        <v>20000</v>
      </c>
      <c r="AG97" s="5">
        <f t="shared" si="46"/>
        <v>20000</v>
      </c>
      <c r="AH97" s="5">
        <f t="shared" si="46"/>
        <v>1020000</v>
      </c>
      <c r="AI97" s="5">
        <f t="shared" si="46"/>
        <v>0</v>
      </c>
      <c r="AJ97" s="5">
        <f t="shared" si="46"/>
        <v>0</v>
      </c>
      <c r="AK97" s="5">
        <f t="shared" si="46"/>
        <v>0</v>
      </c>
      <c r="AL97" s="5">
        <f t="shared" si="46"/>
        <v>0</v>
      </c>
      <c r="AM97" s="5">
        <f t="shared" si="46"/>
        <v>0</v>
      </c>
      <c r="AN97" s="5">
        <f t="shared" si="46"/>
        <v>0</v>
      </c>
      <c r="AP97" s="51">
        <v>-1382.9772909523454</v>
      </c>
      <c r="AQ97" s="51">
        <v>-138807.43573924451</v>
      </c>
    </row>
    <row r="98" spans="9:43" x14ac:dyDescent="0.35">
      <c r="I98" s="4" t="s">
        <v>18</v>
      </c>
      <c r="J98" s="15">
        <f t="shared" si="42"/>
        <v>0.02</v>
      </c>
      <c r="K98" s="3">
        <v>15</v>
      </c>
      <c r="L98" s="3" t="s">
        <v>27</v>
      </c>
      <c r="M98" s="15">
        <f t="shared" si="40"/>
        <v>1.0999999999999999E-2</v>
      </c>
      <c r="N98" s="42">
        <v>0</v>
      </c>
      <c r="O98" s="15">
        <f t="shared" si="41"/>
        <v>7.4999999999999997E-2</v>
      </c>
      <c r="P98" s="5">
        <v>1000000</v>
      </c>
      <c r="Q98" s="32">
        <v>1123825.3420883298</v>
      </c>
      <c r="R98" s="5">
        <f t="shared" si="43"/>
        <v>0</v>
      </c>
      <c r="S98" s="5">
        <f t="shared" si="44"/>
        <v>0</v>
      </c>
      <c r="T98" s="5"/>
      <c r="U98" s="5">
        <f t="shared" si="45"/>
        <v>20000</v>
      </c>
      <c r="V98" s="5">
        <f t="shared" si="45"/>
        <v>20000</v>
      </c>
      <c r="W98" s="5">
        <f t="shared" si="45"/>
        <v>20000</v>
      </c>
      <c r="X98" s="5">
        <f t="shared" si="45"/>
        <v>20000</v>
      </c>
      <c r="Y98" s="5">
        <f t="shared" si="45"/>
        <v>20000</v>
      </c>
      <c r="Z98" s="5">
        <f t="shared" si="45"/>
        <v>20000</v>
      </c>
      <c r="AA98" s="5">
        <f t="shared" si="45"/>
        <v>20000</v>
      </c>
      <c r="AB98" s="5">
        <f t="shared" si="45"/>
        <v>20000</v>
      </c>
      <c r="AC98" s="5">
        <f t="shared" si="45"/>
        <v>20000</v>
      </c>
      <c r="AD98" s="5">
        <f t="shared" si="45"/>
        <v>20000</v>
      </c>
      <c r="AE98" s="5">
        <f t="shared" si="46"/>
        <v>20000</v>
      </c>
      <c r="AF98" s="5">
        <f t="shared" si="46"/>
        <v>20000</v>
      </c>
      <c r="AG98" s="5">
        <f t="shared" si="46"/>
        <v>20000</v>
      </c>
      <c r="AH98" s="5">
        <f t="shared" si="46"/>
        <v>20000</v>
      </c>
      <c r="AI98" s="5">
        <f t="shared" si="46"/>
        <v>1020000</v>
      </c>
      <c r="AJ98" s="5">
        <f t="shared" si="46"/>
        <v>0</v>
      </c>
      <c r="AK98" s="5">
        <f t="shared" si="46"/>
        <v>0</v>
      </c>
      <c r="AL98" s="5">
        <f t="shared" si="46"/>
        <v>0</v>
      </c>
      <c r="AM98" s="5">
        <f t="shared" si="46"/>
        <v>0</v>
      </c>
      <c r="AN98" s="5">
        <f t="shared" si="46"/>
        <v>0</v>
      </c>
      <c r="AP98" s="51">
        <v>-1471.3201859062538</v>
      </c>
      <c r="AQ98" s="51">
        <v>-147743.25798594177</v>
      </c>
    </row>
    <row r="99" spans="9:43" x14ac:dyDescent="0.35">
      <c r="I99" s="4" t="s">
        <v>18</v>
      </c>
      <c r="J99" s="15">
        <f t="shared" si="42"/>
        <v>0.02</v>
      </c>
      <c r="K99" s="3">
        <v>16</v>
      </c>
      <c r="L99" s="3" t="s">
        <v>27</v>
      </c>
      <c r="M99" s="15">
        <f t="shared" si="40"/>
        <v>1.14E-2</v>
      </c>
      <c r="N99" s="42">
        <v>0</v>
      </c>
      <c r="O99" s="15">
        <f t="shared" si="41"/>
        <v>0.08</v>
      </c>
      <c r="P99" s="5">
        <v>1000000</v>
      </c>
      <c r="Q99" s="32">
        <v>1125131.3473293411</v>
      </c>
      <c r="R99" s="5">
        <f t="shared" si="43"/>
        <v>0</v>
      </c>
      <c r="S99" s="5">
        <f t="shared" si="44"/>
        <v>0</v>
      </c>
      <c r="T99" s="5"/>
      <c r="U99" s="5">
        <f t="shared" si="45"/>
        <v>20000</v>
      </c>
      <c r="V99" s="5">
        <f t="shared" si="45"/>
        <v>20000</v>
      </c>
      <c r="W99" s="5">
        <f t="shared" si="45"/>
        <v>20000</v>
      </c>
      <c r="X99" s="5">
        <f t="shared" si="45"/>
        <v>20000</v>
      </c>
      <c r="Y99" s="5">
        <f t="shared" si="45"/>
        <v>20000</v>
      </c>
      <c r="Z99" s="5">
        <f t="shared" si="45"/>
        <v>20000</v>
      </c>
      <c r="AA99" s="5">
        <f t="shared" si="45"/>
        <v>20000</v>
      </c>
      <c r="AB99" s="5">
        <f t="shared" si="45"/>
        <v>20000</v>
      </c>
      <c r="AC99" s="5">
        <f t="shared" si="45"/>
        <v>20000</v>
      </c>
      <c r="AD99" s="5">
        <f t="shared" si="45"/>
        <v>20000</v>
      </c>
      <c r="AE99" s="5">
        <f t="shared" si="46"/>
        <v>20000</v>
      </c>
      <c r="AF99" s="5">
        <f t="shared" si="46"/>
        <v>20000</v>
      </c>
      <c r="AG99" s="5">
        <f t="shared" si="46"/>
        <v>20000</v>
      </c>
      <c r="AH99" s="5">
        <f t="shared" si="46"/>
        <v>20000</v>
      </c>
      <c r="AI99" s="5">
        <f t="shared" si="46"/>
        <v>20000</v>
      </c>
      <c r="AJ99" s="5">
        <f t="shared" si="46"/>
        <v>1020000</v>
      </c>
      <c r="AK99" s="5">
        <f t="shared" si="46"/>
        <v>0</v>
      </c>
      <c r="AL99" s="5">
        <f t="shared" si="46"/>
        <v>0</v>
      </c>
      <c r="AM99" s="5">
        <f t="shared" si="46"/>
        <v>0</v>
      </c>
      <c r="AN99" s="5">
        <f t="shared" si="46"/>
        <v>0</v>
      </c>
      <c r="AP99" s="51">
        <v>-1557.2006330529694</v>
      </c>
      <c r="AQ99" s="51">
        <v>-156443.88859137794</v>
      </c>
    </row>
    <row r="100" spans="9:43" x14ac:dyDescent="0.35">
      <c r="I100" s="4" t="s">
        <v>18</v>
      </c>
      <c r="J100" s="15">
        <f t="shared" si="42"/>
        <v>0.02</v>
      </c>
      <c r="K100" s="3">
        <v>17</v>
      </c>
      <c r="L100" s="3" t="s">
        <v>27</v>
      </c>
      <c r="M100" s="15">
        <f t="shared" si="40"/>
        <v>1.1800000000000001E-2</v>
      </c>
      <c r="N100" s="42">
        <v>0</v>
      </c>
      <c r="O100" s="15">
        <f t="shared" si="41"/>
        <v>8.5000000000000006E-2</v>
      </c>
      <c r="P100" s="5">
        <v>1000000</v>
      </c>
      <c r="Q100" s="32">
        <v>1125639.9175229124</v>
      </c>
      <c r="R100" s="5">
        <f t="shared" si="43"/>
        <v>0</v>
      </c>
      <c r="S100" s="5">
        <f t="shared" si="44"/>
        <v>0</v>
      </c>
      <c r="T100" s="5"/>
      <c r="U100" s="5">
        <f t="shared" si="45"/>
        <v>20000</v>
      </c>
      <c r="V100" s="5">
        <f t="shared" si="45"/>
        <v>20000</v>
      </c>
      <c r="W100" s="5">
        <f t="shared" si="45"/>
        <v>20000</v>
      </c>
      <c r="X100" s="5">
        <f t="shared" si="45"/>
        <v>20000</v>
      </c>
      <c r="Y100" s="5">
        <f t="shared" si="45"/>
        <v>20000</v>
      </c>
      <c r="Z100" s="5">
        <f t="shared" si="45"/>
        <v>20000</v>
      </c>
      <c r="AA100" s="5">
        <f t="shared" si="45"/>
        <v>20000</v>
      </c>
      <c r="AB100" s="5">
        <f t="shared" si="45"/>
        <v>20000</v>
      </c>
      <c r="AC100" s="5">
        <f t="shared" si="45"/>
        <v>20000</v>
      </c>
      <c r="AD100" s="5">
        <f t="shared" si="45"/>
        <v>20000</v>
      </c>
      <c r="AE100" s="5">
        <f t="shared" si="46"/>
        <v>20000</v>
      </c>
      <c r="AF100" s="5">
        <f t="shared" si="46"/>
        <v>20000</v>
      </c>
      <c r="AG100" s="5">
        <f t="shared" si="46"/>
        <v>20000</v>
      </c>
      <c r="AH100" s="5">
        <f t="shared" si="46"/>
        <v>20000</v>
      </c>
      <c r="AI100" s="5">
        <f t="shared" si="46"/>
        <v>20000</v>
      </c>
      <c r="AJ100" s="5">
        <f t="shared" si="46"/>
        <v>20000</v>
      </c>
      <c r="AK100" s="5">
        <f t="shared" si="46"/>
        <v>1020000</v>
      </c>
      <c r="AL100" s="5">
        <f t="shared" si="46"/>
        <v>0</v>
      </c>
      <c r="AM100" s="5">
        <f t="shared" si="46"/>
        <v>0</v>
      </c>
      <c r="AN100" s="5">
        <f t="shared" si="46"/>
        <v>0</v>
      </c>
      <c r="AP100" s="51">
        <v>-1640.4584362021415</v>
      </c>
      <c r="AQ100" s="51">
        <v>-164893.42369946378</v>
      </c>
    </row>
    <row r="101" spans="9:43" x14ac:dyDescent="0.35">
      <c r="I101" s="4" t="s">
        <v>18</v>
      </c>
      <c r="J101" s="15">
        <f t="shared" si="42"/>
        <v>0.02</v>
      </c>
      <c r="K101" s="3">
        <v>18</v>
      </c>
      <c r="L101" s="3" t="s">
        <v>27</v>
      </c>
      <c r="M101" s="15">
        <f t="shared" si="40"/>
        <v>1.2200000000000001E-2</v>
      </c>
      <c r="N101" s="42">
        <v>0</v>
      </c>
      <c r="O101" s="15">
        <f t="shared" si="41"/>
        <v>0.09</v>
      </c>
      <c r="P101" s="5">
        <v>1000000</v>
      </c>
      <c r="Q101" s="32">
        <v>1125370.7022262304</v>
      </c>
      <c r="R101" s="5">
        <f t="shared" si="43"/>
        <v>0</v>
      </c>
      <c r="S101" s="5">
        <f t="shared" si="44"/>
        <v>0</v>
      </c>
      <c r="T101" s="5"/>
      <c r="U101" s="5">
        <f t="shared" si="45"/>
        <v>20000</v>
      </c>
      <c r="V101" s="5">
        <f t="shared" si="45"/>
        <v>20000</v>
      </c>
      <c r="W101" s="5">
        <f t="shared" si="45"/>
        <v>20000</v>
      </c>
      <c r="X101" s="5">
        <f t="shared" si="45"/>
        <v>20000</v>
      </c>
      <c r="Y101" s="5">
        <f t="shared" si="45"/>
        <v>20000</v>
      </c>
      <c r="Z101" s="5">
        <f t="shared" si="45"/>
        <v>20000</v>
      </c>
      <c r="AA101" s="5">
        <f t="shared" si="45"/>
        <v>20000</v>
      </c>
      <c r="AB101" s="5">
        <f t="shared" si="45"/>
        <v>20000</v>
      </c>
      <c r="AC101" s="5">
        <f t="shared" si="45"/>
        <v>20000</v>
      </c>
      <c r="AD101" s="5">
        <f t="shared" si="45"/>
        <v>20000</v>
      </c>
      <c r="AE101" s="5">
        <f t="shared" si="46"/>
        <v>20000</v>
      </c>
      <c r="AF101" s="5">
        <f t="shared" si="46"/>
        <v>20000</v>
      </c>
      <c r="AG101" s="5">
        <f t="shared" si="46"/>
        <v>20000</v>
      </c>
      <c r="AH101" s="5">
        <f t="shared" si="46"/>
        <v>20000</v>
      </c>
      <c r="AI101" s="5">
        <f t="shared" si="46"/>
        <v>20000</v>
      </c>
      <c r="AJ101" s="5">
        <f t="shared" si="46"/>
        <v>20000</v>
      </c>
      <c r="AK101" s="5">
        <f t="shared" si="46"/>
        <v>20000</v>
      </c>
      <c r="AL101" s="5">
        <f t="shared" si="46"/>
        <v>1020000</v>
      </c>
      <c r="AM101" s="5">
        <f t="shared" si="46"/>
        <v>0</v>
      </c>
      <c r="AN101" s="5">
        <f t="shared" si="46"/>
        <v>0</v>
      </c>
      <c r="AP101" s="51">
        <v>-1720.9447937211953</v>
      </c>
      <c r="AQ101" s="51">
        <v>-173077.01564767223</v>
      </c>
    </row>
    <row r="102" spans="9:43" x14ac:dyDescent="0.35">
      <c r="I102" s="4" t="s">
        <v>18</v>
      </c>
      <c r="J102" s="15">
        <f t="shared" si="42"/>
        <v>0.02</v>
      </c>
      <c r="K102" s="3">
        <v>19</v>
      </c>
      <c r="L102" s="3" t="s">
        <v>27</v>
      </c>
      <c r="M102" s="15">
        <f t="shared" si="40"/>
        <v>1.26E-2</v>
      </c>
      <c r="N102" s="42">
        <v>0</v>
      </c>
      <c r="O102" s="15">
        <f t="shared" si="41"/>
        <v>9.5000000000000001E-2</v>
      </c>
      <c r="P102" s="5">
        <v>1000000</v>
      </c>
      <c r="Q102" s="32">
        <v>1124344.6069717281</v>
      </c>
      <c r="R102" s="5">
        <f t="shared" si="43"/>
        <v>0</v>
      </c>
      <c r="S102" s="5">
        <f t="shared" si="44"/>
        <v>0</v>
      </c>
      <c r="T102" s="5"/>
      <c r="U102" s="5">
        <f t="shared" si="45"/>
        <v>20000</v>
      </c>
      <c r="V102" s="5">
        <f t="shared" si="45"/>
        <v>20000</v>
      </c>
      <c r="W102" s="5">
        <f t="shared" si="45"/>
        <v>20000</v>
      </c>
      <c r="X102" s="5">
        <f t="shared" si="45"/>
        <v>20000</v>
      </c>
      <c r="Y102" s="5">
        <f t="shared" si="45"/>
        <v>20000</v>
      </c>
      <c r="Z102" s="5">
        <f t="shared" si="45"/>
        <v>20000</v>
      </c>
      <c r="AA102" s="5">
        <f t="shared" si="45"/>
        <v>20000</v>
      </c>
      <c r="AB102" s="5">
        <f t="shared" si="45"/>
        <v>20000</v>
      </c>
      <c r="AC102" s="5">
        <f t="shared" si="45"/>
        <v>20000</v>
      </c>
      <c r="AD102" s="5">
        <f t="shared" si="45"/>
        <v>20000</v>
      </c>
      <c r="AE102" s="5">
        <f t="shared" si="46"/>
        <v>20000</v>
      </c>
      <c r="AF102" s="5">
        <f t="shared" si="46"/>
        <v>20000</v>
      </c>
      <c r="AG102" s="5">
        <f t="shared" si="46"/>
        <v>20000</v>
      </c>
      <c r="AH102" s="5">
        <f t="shared" si="46"/>
        <v>20000</v>
      </c>
      <c r="AI102" s="5">
        <f t="shared" si="46"/>
        <v>20000</v>
      </c>
      <c r="AJ102" s="5">
        <f t="shared" si="46"/>
        <v>20000</v>
      </c>
      <c r="AK102" s="5">
        <f t="shared" si="46"/>
        <v>20000</v>
      </c>
      <c r="AL102" s="5">
        <f t="shared" si="46"/>
        <v>20000</v>
      </c>
      <c r="AM102" s="5">
        <f t="shared" si="46"/>
        <v>1020000</v>
      </c>
      <c r="AN102" s="5">
        <f t="shared" si="46"/>
        <v>0</v>
      </c>
      <c r="AP102" s="51">
        <v>-1798.5226297527552</v>
      </c>
      <c r="AQ102" s="51">
        <v>-180980.90645906411</v>
      </c>
    </row>
    <row r="103" spans="9:43" x14ac:dyDescent="0.35">
      <c r="I103" s="9" t="s">
        <v>18</v>
      </c>
      <c r="J103" s="16">
        <f t="shared" si="42"/>
        <v>0.02</v>
      </c>
      <c r="K103" s="10">
        <v>20</v>
      </c>
      <c r="L103" s="10" t="s">
        <v>27</v>
      </c>
      <c r="M103" s="16">
        <f t="shared" si="40"/>
        <v>1.3000000000000001E-2</v>
      </c>
      <c r="N103" s="42">
        <v>0</v>
      </c>
      <c r="O103" s="16">
        <f t="shared" si="41"/>
        <v>0.1</v>
      </c>
      <c r="P103" s="14">
        <v>1000000</v>
      </c>
      <c r="Q103" s="33">
        <v>1122583.6976486607</v>
      </c>
      <c r="R103" s="14">
        <f t="shared" si="43"/>
        <v>0</v>
      </c>
      <c r="S103" s="14">
        <f t="shared" si="44"/>
        <v>0</v>
      </c>
      <c r="T103" s="14"/>
      <c r="U103" s="14">
        <f t="shared" si="45"/>
        <v>20000</v>
      </c>
      <c r="V103" s="14">
        <f t="shared" si="45"/>
        <v>20000</v>
      </c>
      <c r="W103" s="14">
        <f t="shared" si="45"/>
        <v>20000</v>
      </c>
      <c r="X103" s="14">
        <f t="shared" si="45"/>
        <v>20000</v>
      </c>
      <c r="Y103" s="14">
        <f t="shared" si="45"/>
        <v>20000</v>
      </c>
      <c r="Z103" s="14">
        <f t="shared" si="45"/>
        <v>20000</v>
      </c>
      <c r="AA103" s="14">
        <f t="shared" si="45"/>
        <v>20000</v>
      </c>
      <c r="AB103" s="14">
        <f t="shared" si="45"/>
        <v>20000</v>
      </c>
      <c r="AC103" s="14">
        <f t="shared" si="45"/>
        <v>20000</v>
      </c>
      <c r="AD103" s="14">
        <f t="shared" si="45"/>
        <v>20000</v>
      </c>
      <c r="AE103" s="14">
        <f t="shared" si="46"/>
        <v>20000</v>
      </c>
      <c r="AF103" s="14">
        <f t="shared" si="46"/>
        <v>20000</v>
      </c>
      <c r="AG103" s="14">
        <f t="shared" si="46"/>
        <v>20000</v>
      </c>
      <c r="AH103" s="14">
        <f t="shared" si="46"/>
        <v>20000</v>
      </c>
      <c r="AI103" s="14">
        <f t="shared" si="46"/>
        <v>20000</v>
      </c>
      <c r="AJ103" s="14">
        <f t="shared" si="46"/>
        <v>20000</v>
      </c>
      <c r="AK103" s="14">
        <f t="shared" si="46"/>
        <v>20000</v>
      </c>
      <c r="AL103" s="14">
        <f t="shared" si="46"/>
        <v>20000</v>
      </c>
      <c r="AM103" s="14">
        <f t="shared" si="46"/>
        <v>20000</v>
      </c>
      <c r="AN103" s="14">
        <f t="shared" si="46"/>
        <v>1020000</v>
      </c>
      <c r="AP103" s="52">
        <v>-1873.0668630627915</v>
      </c>
      <c r="AQ103" s="52">
        <v>-188592.4557194924</v>
      </c>
    </row>
    <row r="104" spans="9:43" x14ac:dyDescent="0.35">
      <c r="I104" s="4" t="s">
        <v>18</v>
      </c>
      <c r="J104" s="15">
        <f t="shared" si="42"/>
        <v>0.02</v>
      </c>
      <c r="K104" s="3">
        <v>1</v>
      </c>
      <c r="L104" s="3" t="s">
        <v>28</v>
      </c>
      <c r="M104" s="15">
        <f>$B$2+$B$11*$K104</f>
        <v>5.8000000000000005E-3</v>
      </c>
      <c r="N104" s="42">
        <v>0</v>
      </c>
      <c r="O104" s="15">
        <f>$K104*B$23</f>
        <v>8.0000000000000002E-3</v>
      </c>
      <c r="P104" s="5">
        <v>1000000</v>
      </c>
      <c r="Q104" s="32">
        <v>1014118.1149333863</v>
      </c>
      <c r="R104" s="5">
        <f t="shared" si="43"/>
        <v>0</v>
      </c>
      <c r="S104" s="5">
        <f t="shared" si="44"/>
        <v>0</v>
      </c>
      <c r="T104" s="5"/>
      <c r="U104" s="5">
        <f t="shared" ref="U104:AD113" si="47">$P104*((U$23&lt;=$K104)*$J104+(U$23=$K104)*1)</f>
        <v>1020000</v>
      </c>
      <c r="V104" s="5">
        <f t="shared" si="47"/>
        <v>0</v>
      </c>
      <c r="W104" s="5">
        <f t="shared" si="47"/>
        <v>0</v>
      </c>
      <c r="X104" s="5">
        <f t="shared" si="47"/>
        <v>0</v>
      </c>
      <c r="Y104" s="5">
        <f t="shared" si="47"/>
        <v>0</v>
      </c>
      <c r="Z104" s="5">
        <f t="shared" si="47"/>
        <v>0</v>
      </c>
      <c r="AA104" s="5">
        <f t="shared" si="47"/>
        <v>0</v>
      </c>
      <c r="AB104" s="5">
        <f t="shared" si="47"/>
        <v>0</v>
      </c>
      <c r="AC104" s="5">
        <f t="shared" si="47"/>
        <v>0</v>
      </c>
      <c r="AD104" s="5">
        <f t="shared" si="47"/>
        <v>0</v>
      </c>
      <c r="AE104" s="5">
        <f t="shared" ref="AE104:AN113" si="48">$P104*((AE$23&lt;=$K104)*$J104+(AE$23=$K104)*1)</f>
        <v>0</v>
      </c>
      <c r="AF104" s="5">
        <f t="shared" si="48"/>
        <v>0</v>
      </c>
      <c r="AG104" s="5">
        <f t="shared" si="48"/>
        <v>0</v>
      </c>
      <c r="AH104" s="5">
        <f t="shared" si="48"/>
        <v>0</v>
      </c>
      <c r="AI104" s="5">
        <f t="shared" si="48"/>
        <v>0</v>
      </c>
      <c r="AJ104" s="5">
        <f t="shared" si="48"/>
        <v>0</v>
      </c>
      <c r="AK104" s="5">
        <f t="shared" si="48"/>
        <v>0</v>
      </c>
      <c r="AL104" s="5">
        <f t="shared" si="48"/>
        <v>0</v>
      </c>
      <c r="AM104" s="5">
        <f t="shared" si="48"/>
        <v>0</v>
      </c>
      <c r="AN104" s="5">
        <f t="shared" si="48"/>
        <v>0</v>
      </c>
      <c r="AP104" s="51">
        <v>-100.82701580412686</v>
      </c>
      <c r="AQ104" s="51">
        <v>-10083.698254464369</v>
      </c>
    </row>
    <row r="105" spans="9:43" x14ac:dyDescent="0.35">
      <c r="I105" s="4" t="s">
        <v>18</v>
      </c>
      <c r="J105" s="15">
        <f t="shared" si="42"/>
        <v>0.02</v>
      </c>
      <c r="K105" s="3">
        <v>2</v>
      </c>
      <c r="L105" s="3" t="s">
        <v>28</v>
      </c>
      <c r="M105" s="15">
        <f t="shared" ref="M105:M123" si="49">$B$2+$B$11*$K105</f>
        <v>6.6E-3</v>
      </c>
      <c r="N105" s="42">
        <v>0</v>
      </c>
      <c r="O105" s="15">
        <f t="shared" ref="O105:O123" si="50">$K105*B$23</f>
        <v>1.6E-2</v>
      </c>
      <c r="P105" s="5">
        <v>1000000</v>
      </c>
      <c r="Q105" s="32">
        <v>1026536.995705159</v>
      </c>
      <c r="R105" s="5">
        <f t="shared" si="43"/>
        <v>0</v>
      </c>
      <c r="S105" s="5">
        <f t="shared" si="44"/>
        <v>0</v>
      </c>
      <c r="T105" s="5"/>
      <c r="U105" s="5">
        <f t="shared" si="47"/>
        <v>20000</v>
      </c>
      <c r="V105" s="5">
        <f t="shared" si="47"/>
        <v>1020000</v>
      </c>
      <c r="W105" s="5">
        <f t="shared" si="47"/>
        <v>0</v>
      </c>
      <c r="X105" s="5">
        <f t="shared" si="47"/>
        <v>0</v>
      </c>
      <c r="Y105" s="5">
        <f t="shared" si="47"/>
        <v>0</v>
      </c>
      <c r="Z105" s="5">
        <f t="shared" si="47"/>
        <v>0</v>
      </c>
      <c r="AA105" s="5">
        <f t="shared" si="47"/>
        <v>0</v>
      </c>
      <c r="AB105" s="5">
        <f t="shared" si="47"/>
        <v>0</v>
      </c>
      <c r="AC105" s="5">
        <f t="shared" si="47"/>
        <v>0</v>
      </c>
      <c r="AD105" s="5">
        <f t="shared" si="47"/>
        <v>0</v>
      </c>
      <c r="AE105" s="5">
        <f t="shared" si="48"/>
        <v>0</v>
      </c>
      <c r="AF105" s="5">
        <f t="shared" si="48"/>
        <v>0</v>
      </c>
      <c r="AG105" s="5">
        <f t="shared" si="48"/>
        <v>0</v>
      </c>
      <c r="AH105" s="5">
        <f t="shared" si="48"/>
        <v>0</v>
      </c>
      <c r="AI105" s="5">
        <f t="shared" si="48"/>
        <v>0</v>
      </c>
      <c r="AJ105" s="5">
        <f t="shared" si="48"/>
        <v>0</v>
      </c>
      <c r="AK105" s="5">
        <f t="shared" si="48"/>
        <v>0</v>
      </c>
      <c r="AL105" s="5">
        <f t="shared" si="48"/>
        <v>0</v>
      </c>
      <c r="AM105" s="5">
        <f t="shared" si="48"/>
        <v>0</v>
      </c>
      <c r="AN105" s="5">
        <f t="shared" si="48"/>
        <v>0</v>
      </c>
      <c r="AP105" s="51">
        <v>-201.98739974753698</v>
      </c>
      <c r="AQ105" s="51">
        <v>-20202.707630419056</v>
      </c>
    </row>
    <row r="106" spans="9:43" x14ac:dyDescent="0.35">
      <c r="I106" s="4" t="s">
        <v>18</v>
      </c>
      <c r="J106" s="15">
        <f t="shared" si="42"/>
        <v>0.02</v>
      </c>
      <c r="K106" s="3">
        <v>3</v>
      </c>
      <c r="L106" s="3" t="s">
        <v>28</v>
      </c>
      <c r="M106" s="15">
        <f t="shared" si="49"/>
        <v>7.4000000000000003E-3</v>
      </c>
      <c r="N106" s="42">
        <v>0</v>
      </c>
      <c r="O106" s="15">
        <f t="shared" si="50"/>
        <v>2.4E-2</v>
      </c>
      <c r="P106" s="5">
        <v>1000000</v>
      </c>
      <c r="Q106" s="32">
        <v>1037247.3839583537</v>
      </c>
      <c r="R106" s="5">
        <f t="shared" si="43"/>
        <v>0</v>
      </c>
      <c r="S106" s="5">
        <f t="shared" si="44"/>
        <v>0</v>
      </c>
      <c r="T106" s="5"/>
      <c r="U106" s="5">
        <f t="shared" si="47"/>
        <v>20000</v>
      </c>
      <c r="V106" s="5">
        <f t="shared" si="47"/>
        <v>20000</v>
      </c>
      <c r="W106" s="5">
        <f t="shared" si="47"/>
        <v>1020000</v>
      </c>
      <c r="X106" s="5">
        <f t="shared" si="47"/>
        <v>0</v>
      </c>
      <c r="Y106" s="5">
        <f t="shared" si="47"/>
        <v>0</v>
      </c>
      <c r="Z106" s="5">
        <f t="shared" si="47"/>
        <v>0</v>
      </c>
      <c r="AA106" s="5">
        <f t="shared" si="47"/>
        <v>0</v>
      </c>
      <c r="AB106" s="5">
        <f t="shared" si="47"/>
        <v>0</v>
      </c>
      <c r="AC106" s="5">
        <f t="shared" si="47"/>
        <v>0</v>
      </c>
      <c r="AD106" s="5">
        <f t="shared" si="47"/>
        <v>0</v>
      </c>
      <c r="AE106" s="5">
        <f t="shared" si="48"/>
        <v>0</v>
      </c>
      <c r="AF106" s="5">
        <f t="shared" si="48"/>
        <v>0</v>
      </c>
      <c r="AG106" s="5">
        <f t="shared" si="48"/>
        <v>0</v>
      </c>
      <c r="AH106" s="5">
        <f t="shared" si="48"/>
        <v>0</v>
      </c>
      <c r="AI106" s="5">
        <f t="shared" si="48"/>
        <v>0</v>
      </c>
      <c r="AJ106" s="5">
        <f t="shared" si="48"/>
        <v>0</v>
      </c>
      <c r="AK106" s="5">
        <f t="shared" si="48"/>
        <v>0</v>
      </c>
      <c r="AL106" s="5">
        <f t="shared" si="48"/>
        <v>0</v>
      </c>
      <c r="AM106" s="5">
        <f t="shared" si="48"/>
        <v>0</v>
      </c>
      <c r="AN106" s="5">
        <f t="shared" si="48"/>
        <v>0</v>
      </c>
      <c r="AP106" s="51">
        <v>-302.99075078085298</v>
      </c>
      <c r="AQ106" s="51">
        <v>-30308.931270850124</v>
      </c>
    </row>
    <row r="107" spans="9:43" x14ac:dyDescent="0.35">
      <c r="I107" s="4" t="s">
        <v>18</v>
      </c>
      <c r="J107" s="15">
        <f t="shared" si="42"/>
        <v>0.02</v>
      </c>
      <c r="K107" s="3">
        <v>4</v>
      </c>
      <c r="L107" s="3" t="s">
        <v>28</v>
      </c>
      <c r="M107" s="15">
        <f t="shared" si="49"/>
        <v>8.2000000000000007E-3</v>
      </c>
      <c r="N107" s="42">
        <v>0</v>
      </c>
      <c r="O107" s="15">
        <f t="shared" si="50"/>
        <v>3.2000000000000001E-2</v>
      </c>
      <c r="P107" s="5">
        <v>1000000</v>
      </c>
      <c r="Q107" s="32">
        <v>1046248.0438763147</v>
      </c>
      <c r="R107" s="5">
        <f t="shared" si="43"/>
        <v>0</v>
      </c>
      <c r="S107" s="5">
        <f t="shared" si="44"/>
        <v>0</v>
      </c>
      <c r="T107" s="5"/>
      <c r="U107" s="5">
        <f t="shared" si="47"/>
        <v>20000</v>
      </c>
      <c r="V107" s="5">
        <f t="shared" si="47"/>
        <v>20000</v>
      </c>
      <c r="W107" s="5">
        <f t="shared" si="47"/>
        <v>20000</v>
      </c>
      <c r="X107" s="5">
        <f t="shared" si="47"/>
        <v>1020000</v>
      </c>
      <c r="Y107" s="5">
        <f t="shared" si="47"/>
        <v>0</v>
      </c>
      <c r="Z107" s="5">
        <f t="shared" si="47"/>
        <v>0</v>
      </c>
      <c r="AA107" s="5">
        <f t="shared" si="47"/>
        <v>0</v>
      </c>
      <c r="AB107" s="5">
        <f t="shared" si="47"/>
        <v>0</v>
      </c>
      <c r="AC107" s="5">
        <f t="shared" si="47"/>
        <v>0</v>
      </c>
      <c r="AD107" s="5">
        <f t="shared" si="47"/>
        <v>0</v>
      </c>
      <c r="AE107" s="5">
        <f t="shared" si="48"/>
        <v>0</v>
      </c>
      <c r="AF107" s="5">
        <f t="shared" si="48"/>
        <v>0</v>
      </c>
      <c r="AG107" s="5">
        <f t="shared" si="48"/>
        <v>0</v>
      </c>
      <c r="AH107" s="5">
        <f t="shared" si="48"/>
        <v>0</v>
      </c>
      <c r="AI107" s="5">
        <f t="shared" si="48"/>
        <v>0</v>
      </c>
      <c r="AJ107" s="5">
        <f t="shared" si="48"/>
        <v>0</v>
      </c>
      <c r="AK107" s="5">
        <f t="shared" si="48"/>
        <v>0</v>
      </c>
      <c r="AL107" s="5">
        <f t="shared" si="48"/>
        <v>0</v>
      </c>
      <c r="AM107" s="5">
        <f t="shared" si="48"/>
        <v>0</v>
      </c>
      <c r="AN107" s="5">
        <f t="shared" si="48"/>
        <v>0</v>
      </c>
      <c r="AP107" s="51">
        <v>-403.3537422841182</v>
      </c>
      <c r="AQ107" s="51">
        <v>-40354.930748476938</v>
      </c>
    </row>
    <row r="108" spans="9:43" x14ac:dyDescent="0.35">
      <c r="I108" s="4" t="s">
        <v>18</v>
      </c>
      <c r="J108" s="15">
        <f t="shared" si="42"/>
        <v>0.02</v>
      </c>
      <c r="K108" s="3">
        <v>5</v>
      </c>
      <c r="L108" s="3" t="s">
        <v>28</v>
      </c>
      <c r="M108" s="15">
        <f t="shared" si="49"/>
        <v>9.0000000000000011E-3</v>
      </c>
      <c r="N108" s="42">
        <v>0</v>
      </c>
      <c r="O108" s="15">
        <f t="shared" si="50"/>
        <v>0.04</v>
      </c>
      <c r="P108" s="5">
        <v>1000000</v>
      </c>
      <c r="Q108" s="32">
        <v>1053545.6326290469</v>
      </c>
      <c r="R108" s="5">
        <f t="shared" si="43"/>
        <v>0</v>
      </c>
      <c r="S108" s="5">
        <f t="shared" si="44"/>
        <v>0</v>
      </c>
      <c r="T108" s="5"/>
      <c r="U108" s="5">
        <f t="shared" si="47"/>
        <v>20000</v>
      </c>
      <c r="V108" s="5">
        <f t="shared" si="47"/>
        <v>20000</v>
      </c>
      <c r="W108" s="5">
        <f t="shared" si="47"/>
        <v>20000</v>
      </c>
      <c r="X108" s="5">
        <f t="shared" si="47"/>
        <v>20000</v>
      </c>
      <c r="Y108" s="5">
        <f t="shared" si="47"/>
        <v>1020000</v>
      </c>
      <c r="Z108" s="5">
        <f t="shared" si="47"/>
        <v>0</v>
      </c>
      <c r="AA108" s="5">
        <f t="shared" si="47"/>
        <v>0</v>
      </c>
      <c r="AB108" s="5">
        <f t="shared" si="47"/>
        <v>0</v>
      </c>
      <c r="AC108" s="5">
        <f t="shared" si="47"/>
        <v>0</v>
      </c>
      <c r="AD108" s="5">
        <f t="shared" si="47"/>
        <v>0</v>
      </c>
      <c r="AE108" s="5">
        <f t="shared" si="48"/>
        <v>0</v>
      </c>
      <c r="AF108" s="5">
        <f t="shared" si="48"/>
        <v>0</v>
      </c>
      <c r="AG108" s="5">
        <f t="shared" si="48"/>
        <v>0</v>
      </c>
      <c r="AH108" s="5">
        <f t="shared" si="48"/>
        <v>0</v>
      </c>
      <c r="AI108" s="5">
        <f t="shared" si="48"/>
        <v>0</v>
      </c>
      <c r="AJ108" s="5">
        <f t="shared" si="48"/>
        <v>0</v>
      </c>
      <c r="AK108" s="5">
        <f t="shared" si="48"/>
        <v>0</v>
      </c>
      <c r="AL108" s="5">
        <f t="shared" si="48"/>
        <v>0</v>
      </c>
      <c r="AM108" s="5">
        <f t="shared" si="48"/>
        <v>0</v>
      </c>
      <c r="AN108" s="5">
        <f t="shared" si="48"/>
        <v>0</v>
      </c>
      <c r="AP108" s="51">
        <v>-502.6038266319083</v>
      </c>
      <c r="AQ108" s="51">
        <v>-50294.282843545196</v>
      </c>
    </row>
    <row r="109" spans="9:43" x14ac:dyDescent="0.35">
      <c r="I109" s="4" t="s">
        <v>18</v>
      </c>
      <c r="J109" s="15">
        <f t="shared" si="42"/>
        <v>0.02</v>
      </c>
      <c r="K109" s="3">
        <v>6</v>
      </c>
      <c r="L109" s="3" t="s">
        <v>28</v>
      </c>
      <c r="M109" s="15">
        <f t="shared" si="49"/>
        <v>9.7999999999999997E-3</v>
      </c>
      <c r="N109" s="42">
        <v>0</v>
      </c>
      <c r="O109" s="15">
        <f t="shared" si="50"/>
        <v>4.8000000000000001E-2</v>
      </c>
      <c r="P109" s="5">
        <v>1000000</v>
      </c>
      <c r="Q109" s="32">
        <v>1059154.5117176729</v>
      </c>
      <c r="R109" s="5">
        <f t="shared" si="43"/>
        <v>0</v>
      </c>
      <c r="S109" s="5">
        <f t="shared" si="44"/>
        <v>0</v>
      </c>
      <c r="T109" s="5"/>
      <c r="U109" s="5">
        <f t="shared" si="47"/>
        <v>20000</v>
      </c>
      <c r="V109" s="5">
        <f t="shared" si="47"/>
        <v>20000</v>
      </c>
      <c r="W109" s="5">
        <f t="shared" si="47"/>
        <v>20000</v>
      </c>
      <c r="X109" s="5">
        <f t="shared" si="47"/>
        <v>20000</v>
      </c>
      <c r="Y109" s="5">
        <f t="shared" si="47"/>
        <v>20000</v>
      </c>
      <c r="Z109" s="5">
        <f t="shared" si="47"/>
        <v>1020000</v>
      </c>
      <c r="AA109" s="5">
        <f t="shared" si="47"/>
        <v>0</v>
      </c>
      <c r="AB109" s="5">
        <f t="shared" si="47"/>
        <v>0</v>
      </c>
      <c r="AC109" s="5">
        <f t="shared" si="47"/>
        <v>0</v>
      </c>
      <c r="AD109" s="5">
        <f t="shared" si="47"/>
        <v>0</v>
      </c>
      <c r="AE109" s="5">
        <f t="shared" si="48"/>
        <v>0</v>
      </c>
      <c r="AF109" s="5">
        <f t="shared" si="48"/>
        <v>0</v>
      </c>
      <c r="AG109" s="5">
        <f t="shared" si="48"/>
        <v>0</v>
      </c>
      <c r="AH109" s="5">
        <f t="shared" si="48"/>
        <v>0</v>
      </c>
      <c r="AI109" s="5">
        <f t="shared" si="48"/>
        <v>0</v>
      </c>
      <c r="AJ109" s="5">
        <f t="shared" si="48"/>
        <v>0</v>
      </c>
      <c r="AK109" s="5">
        <f t="shared" si="48"/>
        <v>0</v>
      </c>
      <c r="AL109" s="5">
        <f t="shared" si="48"/>
        <v>0</v>
      </c>
      <c r="AM109" s="5">
        <f t="shared" si="48"/>
        <v>0</v>
      </c>
      <c r="AN109" s="5">
        <f t="shared" si="48"/>
        <v>0</v>
      </c>
      <c r="AP109" s="51">
        <v>-600.28277772502042</v>
      </c>
      <c r="AQ109" s="51">
        <v>-60081.921279171947</v>
      </c>
    </row>
    <row r="110" spans="9:43" x14ac:dyDescent="0.35">
      <c r="I110" s="4" t="s">
        <v>18</v>
      </c>
      <c r="J110" s="15">
        <f t="shared" si="42"/>
        <v>0.02</v>
      </c>
      <c r="K110" s="3">
        <v>7</v>
      </c>
      <c r="L110" s="3" t="s">
        <v>28</v>
      </c>
      <c r="M110" s="15">
        <f t="shared" si="49"/>
        <v>1.06E-2</v>
      </c>
      <c r="N110" s="42">
        <v>0</v>
      </c>
      <c r="O110" s="15">
        <f t="shared" si="50"/>
        <v>5.6000000000000001E-2</v>
      </c>
      <c r="P110" s="5">
        <v>1000000</v>
      </c>
      <c r="Q110" s="32">
        <v>1063096.5020774009</v>
      </c>
      <c r="R110" s="5">
        <f t="shared" si="43"/>
        <v>0</v>
      </c>
      <c r="S110" s="5">
        <f t="shared" si="44"/>
        <v>0</v>
      </c>
      <c r="T110" s="5"/>
      <c r="U110" s="5">
        <f t="shared" si="47"/>
        <v>20000</v>
      </c>
      <c r="V110" s="5">
        <f t="shared" si="47"/>
        <v>20000</v>
      </c>
      <c r="W110" s="5">
        <f t="shared" si="47"/>
        <v>20000</v>
      </c>
      <c r="X110" s="5">
        <f t="shared" si="47"/>
        <v>20000</v>
      </c>
      <c r="Y110" s="5">
        <f t="shared" si="47"/>
        <v>20000</v>
      </c>
      <c r="Z110" s="5">
        <f t="shared" si="47"/>
        <v>20000</v>
      </c>
      <c r="AA110" s="5">
        <f t="shared" si="47"/>
        <v>1020000</v>
      </c>
      <c r="AB110" s="5">
        <f t="shared" si="47"/>
        <v>0</v>
      </c>
      <c r="AC110" s="5">
        <f t="shared" si="47"/>
        <v>0</v>
      </c>
      <c r="AD110" s="5">
        <f t="shared" si="47"/>
        <v>0</v>
      </c>
      <c r="AE110" s="5">
        <f t="shared" si="48"/>
        <v>0</v>
      </c>
      <c r="AF110" s="5">
        <f t="shared" si="48"/>
        <v>0</v>
      </c>
      <c r="AG110" s="5">
        <f t="shared" si="48"/>
        <v>0</v>
      </c>
      <c r="AH110" s="5">
        <f t="shared" si="48"/>
        <v>0</v>
      </c>
      <c r="AI110" s="5">
        <f t="shared" si="48"/>
        <v>0</v>
      </c>
      <c r="AJ110" s="5">
        <f t="shared" si="48"/>
        <v>0</v>
      </c>
      <c r="AK110" s="5">
        <f t="shared" si="48"/>
        <v>0</v>
      </c>
      <c r="AL110" s="5">
        <f t="shared" si="48"/>
        <v>0</v>
      </c>
      <c r="AM110" s="5">
        <f t="shared" si="48"/>
        <v>0</v>
      </c>
      <c r="AN110" s="5">
        <f t="shared" si="48"/>
        <v>0</v>
      </c>
      <c r="AP110" s="51">
        <v>-695.95003543747589</v>
      </c>
      <c r="AQ110" s="51">
        <v>-69674.459995110577</v>
      </c>
    </row>
    <row r="111" spans="9:43" x14ac:dyDescent="0.35">
      <c r="I111" s="4" t="s">
        <v>18</v>
      </c>
      <c r="J111" s="15">
        <f t="shared" si="42"/>
        <v>0.02</v>
      </c>
      <c r="K111" s="3">
        <v>8</v>
      </c>
      <c r="L111" s="3" t="s">
        <v>28</v>
      </c>
      <c r="M111" s="15">
        <f t="shared" si="49"/>
        <v>1.14E-2</v>
      </c>
      <c r="N111" s="42">
        <v>0</v>
      </c>
      <c r="O111" s="15">
        <f t="shared" si="50"/>
        <v>6.4000000000000001E-2</v>
      </c>
      <c r="P111" s="5">
        <v>1000000</v>
      </c>
      <c r="Q111" s="32">
        <v>1065400.5863585598</v>
      </c>
      <c r="R111" s="5">
        <f t="shared" si="43"/>
        <v>0</v>
      </c>
      <c r="S111" s="5">
        <f t="shared" si="44"/>
        <v>0</v>
      </c>
      <c r="T111" s="5"/>
      <c r="U111" s="5">
        <f t="shared" si="47"/>
        <v>20000</v>
      </c>
      <c r="V111" s="5">
        <f t="shared" si="47"/>
        <v>20000</v>
      </c>
      <c r="W111" s="5">
        <f t="shared" si="47"/>
        <v>20000</v>
      </c>
      <c r="X111" s="5">
        <f t="shared" si="47"/>
        <v>20000</v>
      </c>
      <c r="Y111" s="5">
        <f t="shared" si="47"/>
        <v>20000</v>
      </c>
      <c r="Z111" s="5">
        <f t="shared" si="47"/>
        <v>20000</v>
      </c>
      <c r="AA111" s="5">
        <f t="shared" si="47"/>
        <v>20000</v>
      </c>
      <c r="AB111" s="5">
        <f t="shared" si="47"/>
        <v>1020000</v>
      </c>
      <c r="AC111" s="5">
        <f t="shared" si="47"/>
        <v>0</v>
      </c>
      <c r="AD111" s="5">
        <f t="shared" si="47"/>
        <v>0</v>
      </c>
      <c r="AE111" s="5">
        <f t="shared" si="48"/>
        <v>0</v>
      </c>
      <c r="AF111" s="5">
        <f t="shared" si="48"/>
        <v>0</v>
      </c>
      <c r="AG111" s="5">
        <f t="shared" si="48"/>
        <v>0</v>
      </c>
      <c r="AH111" s="5">
        <f t="shared" si="48"/>
        <v>0</v>
      </c>
      <c r="AI111" s="5">
        <f t="shared" si="48"/>
        <v>0</v>
      </c>
      <c r="AJ111" s="5">
        <f t="shared" si="48"/>
        <v>0</v>
      </c>
      <c r="AK111" s="5">
        <f t="shared" si="48"/>
        <v>0</v>
      </c>
      <c r="AL111" s="5">
        <f t="shared" si="48"/>
        <v>0</v>
      </c>
      <c r="AM111" s="5">
        <f t="shared" si="48"/>
        <v>0</v>
      </c>
      <c r="AN111" s="5">
        <f t="shared" si="48"/>
        <v>0</v>
      </c>
      <c r="AP111" s="51">
        <v>-789.1858190598432</v>
      </c>
      <c r="AQ111" s="51">
        <v>-79030.494830898999</v>
      </c>
    </row>
    <row r="112" spans="9:43" x14ac:dyDescent="0.35">
      <c r="I112" s="4" t="s">
        <v>18</v>
      </c>
      <c r="J112" s="15">
        <f t="shared" si="42"/>
        <v>0.02</v>
      </c>
      <c r="K112" s="3">
        <v>9</v>
      </c>
      <c r="L112" s="3" t="s">
        <v>28</v>
      </c>
      <c r="M112" s="15">
        <f t="shared" si="49"/>
        <v>1.2200000000000001E-2</v>
      </c>
      <c r="N112" s="42">
        <v>0</v>
      </c>
      <c r="O112" s="15">
        <f t="shared" si="50"/>
        <v>7.2000000000000008E-2</v>
      </c>
      <c r="P112" s="5">
        <v>1000000</v>
      </c>
      <c r="Q112" s="32">
        <v>1066102.5623103401</v>
      </c>
      <c r="R112" s="5">
        <f t="shared" si="43"/>
        <v>0</v>
      </c>
      <c r="S112" s="5">
        <f t="shared" si="44"/>
        <v>0</v>
      </c>
      <c r="T112" s="5"/>
      <c r="U112" s="5">
        <f t="shared" si="47"/>
        <v>20000</v>
      </c>
      <c r="V112" s="5">
        <f t="shared" si="47"/>
        <v>20000</v>
      </c>
      <c r="W112" s="5">
        <f t="shared" si="47"/>
        <v>20000</v>
      </c>
      <c r="X112" s="5">
        <f t="shared" si="47"/>
        <v>20000</v>
      </c>
      <c r="Y112" s="5">
        <f t="shared" si="47"/>
        <v>20000</v>
      </c>
      <c r="Z112" s="5">
        <f t="shared" si="47"/>
        <v>20000</v>
      </c>
      <c r="AA112" s="5">
        <f t="shared" si="47"/>
        <v>20000</v>
      </c>
      <c r="AB112" s="5">
        <f t="shared" si="47"/>
        <v>20000</v>
      </c>
      <c r="AC112" s="5">
        <f t="shared" si="47"/>
        <v>1020000</v>
      </c>
      <c r="AD112" s="5">
        <f t="shared" si="47"/>
        <v>0</v>
      </c>
      <c r="AE112" s="5">
        <f t="shared" si="48"/>
        <v>0</v>
      </c>
      <c r="AF112" s="5">
        <f t="shared" si="48"/>
        <v>0</v>
      </c>
      <c r="AG112" s="5">
        <f t="shared" si="48"/>
        <v>0</v>
      </c>
      <c r="AH112" s="5">
        <f t="shared" si="48"/>
        <v>0</v>
      </c>
      <c r="AI112" s="5">
        <f t="shared" si="48"/>
        <v>0</v>
      </c>
      <c r="AJ112" s="5">
        <f t="shared" si="48"/>
        <v>0</v>
      </c>
      <c r="AK112" s="5">
        <f t="shared" si="48"/>
        <v>0</v>
      </c>
      <c r="AL112" s="5">
        <f t="shared" si="48"/>
        <v>0</v>
      </c>
      <c r="AM112" s="5">
        <f t="shared" si="48"/>
        <v>0</v>
      </c>
      <c r="AN112" s="5">
        <f t="shared" si="48"/>
        <v>0</v>
      </c>
      <c r="AP112" s="51">
        <v>-879.59398043563124</v>
      </c>
      <c r="AQ112" s="51">
        <v>-88110.880816947087</v>
      </c>
    </row>
    <row r="113" spans="9:43" x14ac:dyDescent="0.35">
      <c r="I113" s="4" t="s">
        <v>18</v>
      </c>
      <c r="J113" s="15">
        <f t="shared" si="42"/>
        <v>0.02</v>
      </c>
      <c r="K113" s="3">
        <v>10</v>
      </c>
      <c r="L113" s="3" t="s">
        <v>28</v>
      </c>
      <c r="M113" s="15">
        <f t="shared" si="49"/>
        <v>1.3000000000000001E-2</v>
      </c>
      <c r="N113" s="42">
        <v>0</v>
      </c>
      <c r="O113" s="15">
        <f t="shared" si="50"/>
        <v>0.08</v>
      </c>
      <c r="P113" s="5">
        <v>1000000</v>
      </c>
      <c r="Q113" s="32">
        <v>1065244.6516367286</v>
      </c>
      <c r="R113" s="5">
        <f t="shared" si="43"/>
        <v>0</v>
      </c>
      <c r="S113" s="5">
        <f t="shared" si="44"/>
        <v>0</v>
      </c>
      <c r="T113" s="5"/>
      <c r="U113" s="5">
        <f t="shared" si="47"/>
        <v>20000</v>
      </c>
      <c r="V113" s="5">
        <f t="shared" si="47"/>
        <v>20000</v>
      </c>
      <c r="W113" s="5">
        <f t="shared" si="47"/>
        <v>20000</v>
      </c>
      <c r="X113" s="5">
        <f t="shared" si="47"/>
        <v>20000</v>
      </c>
      <c r="Y113" s="5">
        <f t="shared" si="47"/>
        <v>20000</v>
      </c>
      <c r="Z113" s="5">
        <f t="shared" si="47"/>
        <v>20000</v>
      </c>
      <c r="AA113" s="5">
        <f t="shared" si="47"/>
        <v>20000</v>
      </c>
      <c r="AB113" s="5">
        <f t="shared" si="47"/>
        <v>20000</v>
      </c>
      <c r="AC113" s="5">
        <f t="shared" si="47"/>
        <v>20000</v>
      </c>
      <c r="AD113" s="5">
        <f t="shared" si="47"/>
        <v>1020000</v>
      </c>
      <c r="AE113" s="5">
        <f t="shared" si="48"/>
        <v>0</v>
      </c>
      <c r="AF113" s="5">
        <f t="shared" si="48"/>
        <v>0</v>
      </c>
      <c r="AG113" s="5">
        <f t="shared" si="48"/>
        <v>0</v>
      </c>
      <c r="AH113" s="5">
        <f t="shared" si="48"/>
        <v>0</v>
      </c>
      <c r="AI113" s="5">
        <f t="shared" si="48"/>
        <v>0</v>
      </c>
      <c r="AJ113" s="5">
        <f t="shared" si="48"/>
        <v>0</v>
      </c>
      <c r="AK113" s="5">
        <f t="shared" si="48"/>
        <v>0</v>
      </c>
      <c r="AL113" s="5">
        <f t="shared" si="48"/>
        <v>0</v>
      </c>
      <c r="AM113" s="5">
        <f t="shared" si="48"/>
        <v>0</v>
      </c>
      <c r="AN113" s="5">
        <f t="shared" si="48"/>
        <v>0</v>
      </c>
      <c r="AP113" s="51">
        <v>-966.80457135871984</v>
      </c>
      <c r="AQ113" s="51">
        <v>-96878.982631397026</v>
      </c>
    </row>
    <row r="114" spans="9:43" x14ac:dyDescent="0.35">
      <c r="I114" s="4" t="s">
        <v>18</v>
      </c>
      <c r="J114" s="15">
        <f t="shared" si="42"/>
        <v>0.02</v>
      </c>
      <c r="K114" s="3">
        <v>11</v>
      </c>
      <c r="L114" s="3" t="s">
        <v>28</v>
      </c>
      <c r="M114" s="15">
        <f t="shared" si="49"/>
        <v>1.38E-2</v>
      </c>
      <c r="N114" s="42">
        <v>0</v>
      </c>
      <c r="O114" s="15">
        <f t="shared" si="50"/>
        <v>8.7999999999999995E-2</v>
      </c>
      <c r="P114" s="5">
        <v>1000000</v>
      </c>
      <c r="Q114" s="32">
        <v>1062875.0690741935</v>
      </c>
      <c r="R114" s="5">
        <f t="shared" si="43"/>
        <v>0</v>
      </c>
      <c r="S114" s="5">
        <f t="shared" si="44"/>
        <v>0</v>
      </c>
      <c r="T114" s="5"/>
      <c r="U114" s="5">
        <f t="shared" ref="U114:AD123" si="51">$P114*((U$23&lt;=$K114)*$J114+(U$23=$K114)*1)</f>
        <v>20000</v>
      </c>
      <c r="V114" s="5">
        <f t="shared" si="51"/>
        <v>20000</v>
      </c>
      <c r="W114" s="5">
        <f t="shared" si="51"/>
        <v>20000</v>
      </c>
      <c r="X114" s="5">
        <f t="shared" si="51"/>
        <v>20000</v>
      </c>
      <c r="Y114" s="5">
        <f t="shared" si="51"/>
        <v>20000</v>
      </c>
      <c r="Z114" s="5">
        <f t="shared" si="51"/>
        <v>20000</v>
      </c>
      <c r="AA114" s="5">
        <f t="shared" si="51"/>
        <v>20000</v>
      </c>
      <c r="AB114" s="5">
        <f t="shared" si="51"/>
        <v>20000</v>
      </c>
      <c r="AC114" s="5">
        <f t="shared" si="51"/>
        <v>20000</v>
      </c>
      <c r="AD114" s="5">
        <f t="shared" si="51"/>
        <v>20000</v>
      </c>
      <c r="AE114" s="5">
        <f t="shared" ref="AE114:AN123" si="52">$P114*((AE$23&lt;=$K114)*$J114+(AE$23=$K114)*1)</f>
        <v>1020000</v>
      </c>
      <c r="AF114" s="5">
        <f t="shared" si="52"/>
        <v>0</v>
      </c>
      <c r="AG114" s="5">
        <f t="shared" si="52"/>
        <v>0</v>
      </c>
      <c r="AH114" s="5">
        <f t="shared" si="52"/>
        <v>0</v>
      </c>
      <c r="AI114" s="5">
        <f t="shared" si="52"/>
        <v>0</v>
      </c>
      <c r="AJ114" s="5">
        <f t="shared" si="52"/>
        <v>0</v>
      </c>
      <c r="AK114" s="5">
        <f t="shared" si="52"/>
        <v>0</v>
      </c>
      <c r="AL114" s="5">
        <f t="shared" si="52"/>
        <v>0</v>
      </c>
      <c r="AM114" s="5">
        <f t="shared" si="52"/>
        <v>0</v>
      </c>
      <c r="AN114" s="5">
        <f t="shared" si="52"/>
        <v>0</v>
      </c>
      <c r="AP114" s="51">
        <v>-1050.4761039834702</v>
      </c>
      <c r="AQ114" s="51">
        <v>-105300.89616536268</v>
      </c>
    </row>
    <row r="115" spans="9:43" x14ac:dyDescent="0.35">
      <c r="I115" s="4" t="s">
        <v>18</v>
      </c>
      <c r="J115" s="15">
        <f t="shared" si="42"/>
        <v>0.02</v>
      </c>
      <c r="K115" s="3">
        <v>12</v>
      </c>
      <c r="L115" s="3" t="s">
        <v>28</v>
      </c>
      <c r="M115" s="15">
        <f t="shared" si="49"/>
        <v>1.4600000000000002E-2</v>
      </c>
      <c r="N115" s="42">
        <v>0</v>
      </c>
      <c r="O115" s="15">
        <f t="shared" si="50"/>
        <v>9.6000000000000002E-2</v>
      </c>
      <c r="P115" s="5">
        <v>1000000</v>
      </c>
      <c r="Q115" s="32">
        <v>1059047.5567519171</v>
      </c>
      <c r="R115" s="5">
        <f t="shared" si="43"/>
        <v>0</v>
      </c>
      <c r="S115" s="5">
        <f t="shared" si="44"/>
        <v>0</v>
      </c>
      <c r="T115" s="5"/>
      <c r="U115" s="5">
        <f t="shared" si="51"/>
        <v>20000</v>
      </c>
      <c r="V115" s="5">
        <f t="shared" si="51"/>
        <v>20000</v>
      </c>
      <c r="W115" s="5">
        <f t="shared" si="51"/>
        <v>20000</v>
      </c>
      <c r="X115" s="5">
        <f t="shared" si="51"/>
        <v>20000</v>
      </c>
      <c r="Y115" s="5">
        <f t="shared" si="51"/>
        <v>20000</v>
      </c>
      <c r="Z115" s="5">
        <f t="shared" si="51"/>
        <v>20000</v>
      </c>
      <c r="AA115" s="5">
        <f t="shared" si="51"/>
        <v>20000</v>
      </c>
      <c r="AB115" s="5">
        <f t="shared" si="51"/>
        <v>20000</v>
      </c>
      <c r="AC115" s="5">
        <f t="shared" si="51"/>
        <v>20000</v>
      </c>
      <c r="AD115" s="5">
        <f t="shared" si="51"/>
        <v>20000</v>
      </c>
      <c r="AE115" s="5">
        <f t="shared" si="52"/>
        <v>20000</v>
      </c>
      <c r="AF115" s="5">
        <f t="shared" si="52"/>
        <v>1020000</v>
      </c>
      <c r="AG115" s="5">
        <f t="shared" si="52"/>
        <v>0</v>
      </c>
      <c r="AH115" s="5">
        <f t="shared" si="52"/>
        <v>0</v>
      </c>
      <c r="AI115" s="5">
        <f t="shared" si="52"/>
        <v>0</v>
      </c>
      <c r="AJ115" s="5">
        <f t="shared" si="52"/>
        <v>0</v>
      </c>
      <c r="AK115" s="5">
        <f t="shared" si="52"/>
        <v>0</v>
      </c>
      <c r="AL115" s="5">
        <f t="shared" si="52"/>
        <v>0</v>
      </c>
      <c r="AM115" s="5">
        <f t="shared" si="52"/>
        <v>0</v>
      </c>
      <c r="AN115" s="5">
        <f t="shared" si="52"/>
        <v>0</v>
      </c>
      <c r="AP115" s="51">
        <v>-1130.2974873819621</v>
      </c>
      <c r="AQ115" s="51">
        <v>-113345.63954285491</v>
      </c>
    </row>
    <row r="116" spans="9:43" x14ac:dyDescent="0.35">
      <c r="I116" s="4" t="s">
        <v>18</v>
      </c>
      <c r="J116" s="15">
        <f t="shared" si="42"/>
        <v>0.02</v>
      </c>
      <c r="K116" s="3">
        <v>13</v>
      </c>
      <c r="L116" s="3" t="s">
        <v>28</v>
      </c>
      <c r="M116" s="15">
        <f t="shared" si="49"/>
        <v>1.54E-2</v>
      </c>
      <c r="N116" s="42">
        <v>0</v>
      </c>
      <c r="O116" s="15">
        <f t="shared" si="50"/>
        <v>0.10400000000000001</v>
      </c>
      <c r="P116" s="5">
        <v>1000000</v>
      </c>
      <c r="Q116" s="32">
        <v>1053820.8891353828</v>
      </c>
      <c r="R116" s="5">
        <f t="shared" si="43"/>
        <v>0</v>
      </c>
      <c r="S116" s="5">
        <f t="shared" si="44"/>
        <v>0</v>
      </c>
      <c r="T116" s="5"/>
      <c r="U116" s="5">
        <f t="shared" si="51"/>
        <v>20000</v>
      </c>
      <c r="V116" s="5">
        <f t="shared" si="51"/>
        <v>20000</v>
      </c>
      <c r="W116" s="5">
        <f t="shared" si="51"/>
        <v>20000</v>
      </c>
      <c r="X116" s="5">
        <f t="shared" si="51"/>
        <v>20000</v>
      </c>
      <c r="Y116" s="5">
        <f t="shared" si="51"/>
        <v>20000</v>
      </c>
      <c r="Z116" s="5">
        <f t="shared" si="51"/>
        <v>20000</v>
      </c>
      <c r="AA116" s="5">
        <f t="shared" si="51"/>
        <v>20000</v>
      </c>
      <c r="AB116" s="5">
        <f t="shared" si="51"/>
        <v>20000</v>
      </c>
      <c r="AC116" s="5">
        <f t="shared" si="51"/>
        <v>20000</v>
      </c>
      <c r="AD116" s="5">
        <f t="shared" si="51"/>
        <v>20000</v>
      </c>
      <c r="AE116" s="5">
        <f t="shared" si="52"/>
        <v>20000</v>
      </c>
      <c r="AF116" s="5">
        <f t="shared" si="52"/>
        <v>20000</v>
      </c>
      <c r="AG116" s="5">
        <f t="shared" si="52"/>
        <v>1020000</v>
      </c>
      <c r="AH116" s="5">
        <f t="shared" si="52"/>
        <v>0</v>
      </c>
      <c r="AI116" s="5">
        <f t="shared" si="52"/>
        <v>0</v>
      </c>
      <c r="AJ116" s="5">
        <f t="shared" si="52"/>
        <v>0</v>
      </c>
      <c r="AK116" s="5">
        <f t="shared" si="52"/>
        <v>0</v>
      </c>
      <c r="AL116" s="5">
        <f t="shared" si="52"/>
        <v>0</v>
      </c>
      <c r="AM116" s="5">
        <f t="shared" si="52"/>
        <v>0</v>
      </c>
      <c r="AN116" s="5">
        <f t="shared" si="52"/>
        <v>0</v>
      </c>
      <c r="AP116" s="51">
        <v>-1205.9896278246306</v>
      </c>
      <c r="AQ116" s="51">
        <v>-120985.31235784601</v>
      </c>
    </row>
    <row r="117" spans="9:43" x14ac:dyDescent="0.35">
      <c r="I117" s="4" t="s">
        <v>18</v>
      </c>
      <c r="J117" s="15">
        <f t="shared" si="42"/>
        <v>0.02</v>
      </c>
      <c r="K117" s="3">
        <v>14</v>
      </c>
      <c r="L117" s="3" t="s">
        <v>28</v>
      </c>
      <c r="M117" s="15">
        <f t="shared" si="49"/>
        <v>1.6199999999999999E-2</v>
      </c>
      <c r="N117" s="42">
        <v>0</v>
      </c>
      <c r="O117" s="15">
        <f t="shared" si="50"/>
        <v>0.112</v>
      </c>
      <c r="P117" s="5">
        <v>1000000</v>
      </c>
      <c r="Q117" s="32">
        <v>1047258.3540215901</v>
      </c>
      <c r="R117" s="5">
        <f t="shared" si="43"/>
        <v>0</v>
      </c>
      <c r="S117" s="5">
        <f t="shared" si="44"/>
        <v>0</v>
      </c>
      <c r="T117" s="5"/>
      <c r="U117" s="5">
        <f t="shared" si="51"/>
        <v>20000</v>
      </c>
      <c r="V117" s="5">
        <f t="shared" si="51"/>
        <v>20000</v>
      </c>
      <c r="W117" s="5">
        <f t="shared" si="51"/>
        <v>20000</v>
      </c>
      <c r="X117" s="5">
        <f t="shared" si="51"/>
        <v>20000</v>
      </c>
      <c r="Y117" s="5">
        <f t="shared" si="51"/>
        <v>20000</v>
      </c>
      <c r="Z117" s="5">
        <f t="shared" si="51"/>
        <v>20000</v>
      </c>
      <c r="AA117" s="5">
        <f t="shared" si="51"/>
        <v>20000</v>
      </c>
      <c r="AB117" s="5">
        <f t="shared" si="51"/>
        <v>20000</v>
      </c>
      <c r="AC117" s="5">
        <f t="shared" si="51"/>
        <v>20000</v>
      </c>
      <c r="AD117" s="5">
        <f t="shared" si="51"/>
        <v>20000</v>
      </c>
      <c r="AE117" s="5">
        <f t="shared" si="52"/>
        <v>20000</v>
      </c>
      <c r="AF117" s="5">
        <f t="shared" si="52"/>
        <v>20000</v>
      </c>
      <c r="AG117" s="5">
        <f t="shared" si="52"/>
        <v>20000</v>
      </c>
      <c r="AH117" s="5">
        <f t="shared" si="52"/>
        <v>1020000</v>
      </c>
      <c r="AI117" s="5">
        <f t="shared" si="52"/>
        <v>0</v>
      </c>
      <c r="AJ117" s="5">
        <f t="shared" si="52"/>
        <v>0</v>
      </c>
      <c r="AK117" s="5">
        <f t="shared" si="52"/>
        <v>0</v>
      </c>
      <c r="AL117" s="5">
        <f t="shared" si="52"/>
        <v>0</v>
      </c>
      <c r="AM117" s="5">
        <f t="shared" si="52"/>
        <v>0</v>
      </c>
      <c r="AN117" s="5">
        <f t="shared" si="52"/>
        <v>0</v>
      </c>
      <c r="AP117" s="51">
        <v>-1277.3066849603201</v>
      </c>
      <c r="AQ117" s="51">
        <v>-128195.22231257643</v>
      </c>
    </row>
    <row r="118" spans="9:43" x14ac:dyDescent="0.35">
      <c r="I118" s="4" t="s">
        <v>18</v>
      </c>
      <c r="J118" s="15">
        <f t="shared" si="42"/>
        <v>0.02</v>
      </c>
      <c r="K118" s="3">
        <v>15</v>
      </c>
      <c r="L118" s="3" t="s">
        <v>28</v>
      </c>
      <c r="M118" s="15">
        <f t="shared" si="49"/>
        <v>1.7000000000000001E-2</v>
      </c>
      <c r="N118" s="42">
        <v>0</v>
      </c>
      <c r="O118" s="15">
        <f t="shared" si="50"/>
        <v>0.12</v>
      </c>
      <c r="P118" s="5">
        <v>1000000</v>
      </c>
      <c r="Q118" s="32">
        <v>1039427.2151485308</v>
      </c>
      <c r="R118" s="5">
        <f t="shared" si="43"/>
        <v>0</v>
      </c>
      <c r="S118" s="5">
        <f t="shared" si="44"/>
        <v>0</v>
      </c>
      <c r="T118" s="5"/>
      <c r="U118" s="5">
        <f t="shared" si="51"/>
        <v>20000</v>
      </c>
      <c r="V118" s="5">
        <f t="shared" si="51"/>
        <v>20000</v>
      </c>
      <c r="W118" s="5">
        <f t="shared" si="51"/>
        <v>20000</v>
      </c>
      <c r="X118" s="5">
        <f t="shared" si="51"/>
        <v>20000</v>
      </c>
      <c r="Y118" s="5">
        <f t="shared" si="51"/>
        <v>20000</v>
      </c>
      <c r="Z118" s="5">
        <f t="shared" si="51"/>
        <v>20000</v>
      </c>
      <c r="AA118" s="5">
        <f t="shared" si="51"/>
        <v>20000</v>
      </c>
      <c r="AB118" s="5">
        <f t="shared" si="51"/>
        <v>20000</v>
      </c>
      <c r="AC118" s="5">
        <f t="shared" si="51"/>
        <v>20000</v>
      </c>
      <c r="AD118" s="5">
        <f t="shared" si="51"/>
        <v>20000</v>
      </c>
      <c r="AE118" s="5">
        <f t="shared" si="52"/>
        <v>20000</v>
      </c>
      <c r="AF118" s="5">
        <f t="shared" si="52"/>
        <v>20000</v>
      </c>
      <c r="AG118" s="5">
        <f t="shared" si="52"/>
        <v>20000</v>
      </c>
      <c r="AH118" s="5">
        <f t="shared" si="52"/>
        <v>20000</v>
      </c>
      <c r="AI118" s="5">
        <f t="shared" si="52"/>
        <v>1020000</v>
      </c>
      <c r="AJ118" s="5">
        <f t="shared" si="52"/>
        <v>0</v>
      </c>
      <c r="AK118" s="5">
        <f t="shared" si="52"/>
        <v>0</v>
      </c>
      <c r="AL118" s="5">
        <f t="shared" si="52"/>
        <v>0</v>
      </c>
      <c r="AM118" s="5">
        <f t="shared" si="52"/>
        <v>0</v>
      </c>
      <c r="AN118" s="5">
        <f t="shared" si="52"/>
        <v>0</v>
      </c>
      <c r="AP118" s="51">
        <v>-1344.0369805304217</v>
      </c>
      <c r="AQ118" s="51">
        <v>-134953.9788620607</v>
      </c>
    </row>
    <row r="119" spans="9:43" x14ac:dyDescent="0.35">
      <c r="I119" s="4" t="s">
        <v>18</v>
      </c>
      <c r="J119" s="15">
        <f t="shared" si="42"/>
        <v>0.02</v>
      </c>
      <c r="K119" s="3">
        <v>16</v>
      </c>
      <c r="L119" s="3" t="s">
        <v>28</v>
      </c>
      <c r="M119" s="15">
        <f t="shared" si="49"/>
        <v>1.78E-2</v>
      </c>
      <c r="N119" s="42">
        <v>0</v>
      </c>
      <c r="O119" s="15">
        <f t="shared" si="50"/>
        <v>0.128</v>
      </c>
      <c r="P119" s="5">
        <v>1000000</v>
      </c>
      <c r="Q119" s="32">
        <v>1030398.1620042386</v>
      </c>
      <c r="R119" s="5">
        <f t="shared" si="43"/>
        <v>0</v>
      </c>
      <c r="S119" s="5">
        <f t="shared" si="44"/>
        <v>0</v>
      </c>
      <c r="T119" s="5"/>
      <c r="U119" s="5">
        <f t="shared" si="51"/>
        <v>20000</v>
      </c>
      <c r="V119" s="5">
        <f t="shared" si="51"/>
        <v>20000</v>
      </c>
      <c r="W119" s="5">
        <f t="shared" si="51"/>
        <v>20000</v>
      </c>
      <c r="X119" s="5">
        <f t="shared" si="51"/>
        <v>20000</v>
      </c>
      <c r="Y119" s="5">
        <f t="shared" si="51"/>
        <v>20000</v>
      </c>
      <c r="Z119" s="5">
        <f t="shared" si="51"/>
        <v>20000</v>
      </c>
      <c r="AA119" s="5">
        <f t="shared" si="51"/>
        <v>20000</v>
      </c>
      <c r="AB119" s="5">
        <f t="shared" si="51"/>
        <v>20000</v>
      </c>
      <c r="AC119" s="5">
        <f t="shared" si="51"/>
        <v>20000</v>
      </c>
      <c r="AD119" s="5">
        <f t="shared" si="51"/>
        <v>20000</v>
      </c>
      <c r="AE119" s="5">
        <f t="shared" si="52"/>
        <v>20000</v>
      </c>
      <c r="AF119" s="5">
        <f t="shared" si="52"/>
        <v>20000</v>
      </c>
      <c r="AG119" s="5">
        <f t="shared" si="52"/>
        <v>20000</v>
      </c>
      <c r="AH119" s="5">
        <f t="shared" si="52"/>
        <v>20000</v>
      </c>
      <c r="AI119" s="5">
        <f t="shared" si="52"/>
        <v>20000</v>
      </c>
      <c r="AJ119" s="5">
        <f t="shared" si="52"/>
        <v>1020000</v>
      </c>
      <c r="AK119" s="5">
        <f t="shared" si="52"/>
        <v>0</v>
      </c>
      <c r="AL119" s="5">
        <f t="shared" si="52"/>
        <v>0</v>
      </c>
      <c r="AM119" s="5">
        <f t="shared" si="52"/>
        <v>0</v>
      </c>
      <c r="AN119" s="5">
        <f t="shared" si="52"/>
        <v>0</v>
      </c>
      <c r="AP119" s="51">
        <v>-1406.0035607022</v>
      </c>
      <c r="AQ119" s="51">
        <v>-141243.55388322129</v>
      </c>
    </row>
    <row r="120" spans="9:43" x14ac:dyDescent="0.35">
      <c r="I120" s="4" t="s">
        <v>18</v>
      </c>
      <c r="J120" s="15">
        <f t="shared" si="42"/>
        <v>0.02</v>
      </c>
      <c r="K120" s="3">
        <v>17</v>
      </c>
      <c r="L120" s="3" t="s">
        <v>28</v>
      </c>
      <c r="M120" s="15">
        <f t="shared" si="49"/>
        <v>1.8600000000000002E-2</v>
      </c>
      <c r="N120" s="42">
        <v>0</v>
      </c>
      <c r="O120" s="15">
        <f t="shared" si="50"/>
        <v>0.13600000000000001</v>
      </c>
      <c r="P120" s="5">
        <v>1000000</v>
      </c>
      <c r="Q120" s="32">
        <v>1020244.7523732239</v>
      </c>
      <c r="R120" s="5">
        <f t="shared" si="43"/>
        <v>0</v>
      </c>
      <c r="S120" s="5">
        <f t="shared" si="44"/>
        <v>0</v>
      </c>
      <c r="T120" s="5"/>
      <c r="U120" s="5">
        <f t="shared" si="51"/>
        <v>20000</v>
      </c>
      <c r="V120" s="5">
        <f t="shared" si="51"/>
        <v>20000</v>
      </c>
      <c r="W120" s="5">
        <f t="shared" si="51"/>
        <v>20000</v>
      </c>
      <c r="X120" s="5">
        <f t="shared" si="51"/>
        <v>20000</v>
      </c>
      <c r="Y120" s="5">
        <f t="shared" si="51"/>
        <v>20000</v>
      </c>
      <c r="Z120" s="5">
        <f t="shared" si="51"/>
        <v>20000</v>
      </c>
      <c r="AA120" s="5">
        <f t="shared" si="51"/>
        <v>20000</v>
      </c>
      <c r="AB120" s="5">
        <f t="shared" si="51"/>
        <v>20000</v>
      </c>
      <c r="AC120" s="5">
        <f t="shared" si="51"/>
        <v>20000</v>
      </c>
      <c r="AD120" s="5">
        <f t="shared" si="51"/>
        <v>20000</v>
      </c>
      <c r="AE120" s="5">
        <f t="shared" si="52"/>
        <v>20000</v>
      </c>
      <c r="AF120" s="5">
        <f t="shared" si="52"/>
        <v>20000</v>
      </c>
      <c r="AG120" s="5">
        <f t="shared" si="52"/>
        <v>20000</v>
      </c>
      <c r="AH120" s="5">
        <f t="shared" si="52"/>
        <v>20000</v>
      </c>
      <c r="AI120" s="5">
        <f t="shared" si="52"/>
        <v>20000</v>
      </c>
      <c r="AJ120" s="5">
        <f t="shared" si="52"/>
        <v>20000</v>
      </c>
      <c r="AK120" s="5">
        <f t="shared" si="52"/>
        <v>1020000</v>
      </c>
      <c r="AL120" s="5">
        <f t="shared" si="52"/>
        <v>0</v>
      </c>
      <c r="AM120" s="5">
        <f t="shared" si="52"/>
        <v>0</v>
      </c>
      <c r="AN120" s="5">
        <f t="shared" si="52"/>
        <v>0</v>
      </c>
      <c r="AP120" s="51">
        <v>-1463.0644173538894</v>
      </c>
      <c r="AQ120" s="51">
        <v>-147049.3097872056</v>
      </c>
    </row>
    <row r="121" spans="9:43" x14ac:dyDescent="0.35">
      <c r="I121" s="4" t="s">
        <v>18</v>
      </c>
      <c r="J121" s="15">
        <f t="shared" si="42"/>
        <v>0.02</v>
      </c>
      <c r="K121" s="3">
        <v>18</v>
      </c>
      <c r="L121" s="3" t="s">
        <v>28</v>
      </c>
      <c r="M121" s="15">
        <f t="shared" si="49"/>
        <v>1.9400000000000001E-2</v>
      </c>
      <c r="N121" s="42">
        <v>0</v>
      </c>
      <c r="O121" s="15">
        <f t="shared" si="50"/>
        <v>0.14400000000000002</v>
      </c>
      <c r="P121" s="5">
        <v>1000000</v>
      </c>
      <c r="Q121" s="32">
        <v>1009042.8530437317</v>
      </c>
      <c r="R121" s="5">
        <f t="shared" si="43"/>
        <v>0</v>
      </c>
      <c r="S121" s="5">
        <f t="shared" si="44"/>
        <v>0</v>
      </c>
      <c r="T121" s="5"/>
      <c r="U121" s="5">
        <f t="shared" si="51"/>
        <v>20000</v>
      </c>
      <c r="V121" s="5">
        <f t="shared" si="51"/>
        <v>20000</v>
      </c>
      <c r="W121" s="5">
        <f t="shared" si="51"/>
        <v>20000</v>
      </c>
      <c r="X121" s="5">
        <f t="shared" si="51"/>
        <v>20000</v>
      </c>
      <c r="Y121" s="5">
        <f t="shared" si="51"/>
        <v>20000</v>
      </c>
      <c r="Z121" s="5">
        <f t="shared" si="51"/>
        <v>20000</v>
      </c>
      <c r="AA121" s="5">
        <f t="shared" si="51"/>
        <v>20000</v>
      </c>
      <c r="AB121" s="5">
        <f t="shared" si="51"/>
        <v>20000</v>
      </c>
      <c r="AC121" s="5">
        <f t="shared" si="51"/>
        <v>20000</v>
      </c>
      <c r="AD121" s="5">
        <f t="shared" si="51"/>
        <v>20000</v>
      </c>
      <c r="AE121" s="5">
        <f t="shared" si="52"/>
        <v>20000</v>
      </c>
      <c r="AF121" s="5">
        <f t="shared" si="52"/>
        <v>20000</v>
      </c>
      <c r="AG121" s="5">
        <f t="shared" si="52"/>
        <v>20000</v>
      </c>
      <c r="AH121" s="5">
        <f t="shared" si="52"/>
        <v>20000</v>
      </c>
      <c r="AI121" s="5">
        <f t="shared" si="52"/>
        <v>20000</v>
      </c>
      <c r="AJ121" s="5">
        <f t="shared" si="52"/>
        <v>20000</v>
      </c>
      <c r="AK121" s="5">
        <f t="shared" si="52"/>
        <v>20000</v>
      </c>
      <c r="AL121" s="5">
        <f t="shared" si="52"/>
        <v>1020000</v>
      </c>
      <c r="AM121" s="5">
        <f t="shared" si="52"/>
        <v>0</v>
      </c>
      <c r="AN121" s="5">
        <f t="shared" si="52"/>
        <v>0</v>
      </c>
      <c r="AP121" s="51">
        <v>-1515.112377692305</v>
      </c>
      <c r="AQ121" s="51">
        <v>-152359.9958745655</v>
      </c>
    </row>
    <row r="122" spans="9:43" x14ac:dyDescent="0.35">
      <c r="I122" s="4" t="s">
        <v>18</v>
      </c>
      <c r="J122" s="15">
        <f t="shared" si="42"/>
        <v>0.02</v>
      </c>
      <c r="K122" s="3">
        <v>19</v>
      </c>
      <c r="L122" s="3" t="s">
        <v>28</v>
      </c>
      <c r="M122" s="15">
        <f t="shared" si="49"/>
        <v>2.0199999999999999E-2</v>
      </c>
      <c r="N122" s="42">
        <v>0</v>
      </c>
      <c r="O122" s="15">
        <f t="shared" si="50"/>
        <v>0.152</v>
      </c>
      <c r="P122" s="5">
        <v>1000000</v>
      </c>
      <c r="Q122" s="32">
        <v>996870.08392203657</v>
      </c>
      <c r="R122" s="5">
        <f t="shared" si="43"/>
        <v>0</v>
      </c>
      <c r="S122" s="5">
        <f t="shared" si="44"/>
        <v>0</v>
      </c>
      <c r="T122" s="5"/>
      <c r="U122" s="5">
        <f t="shared" si="51"/>
        <v>20000</v>
      </c>
      <c r="V122" s="5">
        <f t="shared" si="51"/>
        <v>20000</v>
      </c>
      <c r="W122" s="5">
        <f t="shared" si="51"/>
        <v>20000</v>
      </c>
      <c r="X122" s="5">
        <f t="shared" si="51"/>
        <v>20000</v>
      </c>
      <c r="Y122" s="5">
        <f t="shared" si="51"/>
        <v>20000</v>
      </c>
      <c r="Z122" s="5">
        <f t="shared" si="51"/>
        <v>20000</v>
      </c>
      <c r="AA122" s="5">
        <f t="shared" si="51"/>
        <v>20000</v>
      </c>
      <c r="AB122" s="5">
        <f t="shared" si="51"/>
        <v>20000</v>
      </c>
      <c r="AC122" s="5">
        <f t="shared" si="51"/>
        <v>20000</v>
      </c>
      <c r="AD122" s="5">
        <f t="shared" si="51"/>
        <v>20000</v>
      </c>
      <c r="AE122" s="5">
        <f t="shared" si="52"/>
        <v>20000</v>
      </c>
      <c r="AF122" s="5">
        <f t="shared" si="52"/>
        <v>20000</v>
      </c>
      <c r="AG122" s="5">
        <f t="shared" si="52"/>
        <v>20000</v>
      </c>
      <c r="AH122" s="5">
        <f t="shared" si="52"/>
        <v>20000</v>
      </c>
      <c r="AI122" s="5">
        <f t="shared" si="52"/>
        <v>20000</v>
      </c>
      <c r="AJ122" s="5">
        <f t="shared" si="52"/>
        <v>20000</v>
      </c>
      <c r="AK122" s="5">
        <f t="shared" si="52"/>
        <v>20000</v>
      </c>
      <c r="AL122" s="5">
        <f t="shared" si="52"/>
        <v>20000</v>
      </c>
      <c r="AM122" s="5">
        <f t="shared" si="52"/>
        <v>1020000</v>
      </c>
      <c r="AN122" s="5">
        <f t="shared" si="52"/>
        <v>0</v>
      </c>
      <c r="AP122" s="51">
        <v>-1562.0746753446292</v>
      </c>
      <c r="AQ122" s="51">
        <v>-157167.71408999659</v>
      </c>
    </row>
    <row r="123" spans="9:43" x14ac:dyDescent="0.35">
      <c r="I123" s="9" t="s">
        <v>18</v>
      </c>
      <c r="J123" s="16">
        <f t="shared" si="42"/>
        <v>0.02</v>
      </c>
      <c r="K123" s="10">
        <v>20</v>
      </c>
      <c r="L123" s="10" t="s">
        <v>28</v>
      </c>
      <c r="M123" s="16">
        <f t="shared" si="49"/>
        <v>2.1000000000000001E-2</v>
      </c>
      <c r="N123" s="42">
        <v>0</v>
      </c>
      <c r="O123" s="16">
        <f t="shared" si="50"/>
        <v>0.16</v>
      </c>
      <c r="P123" s="14">
        <v>1000000</v>
      </c>
      <c r="Q123" s="33">
        <v>983805.27056426869</v>
      </c>
      <c r="R123" s="14">
        <f t="shared" si="43"/>
        <v>0</v>
      </c>
      <c r="S123" s="14">
        <f t="shared" si="44"/>
        <v>0</v>
      </c>
      <c r="T123" s="14"/>
      <c r="U123" s="14">
        <f t="shared" si="51"/>
        <v>20000</v>
      </c>
      <c r="V123" s="14">
        <f t="shared" si="51"/>
        <v>20000</v>
      </c>
      <c r="W123" s="14">
        <f t="shared" si="51"/>
        <v>20000</v>
      </c>
      <c r="X123" s="14">
        <f t="shared" si="51"/>
        <v>20000</v>
      </c>
      <c r="Y123" s="14">
        <f t="shared" si="51"/>
        <v>20000</v>
      </c>
      <c r="Z123" s="14">
        <f t="shared" si="51"/>
        <v>20000</v>
      </c>
      <c r="AA123" s="14">
        <f t="shared" si="51"/>
        <v>20000</v>
      </c>
      <c r="AB123" s="14">
        <f t="shared" si="51"/>
        <v>20000</v>
      </c>
      <c r="AC123" s="14">
        <f t="shared" si="51"/>
        <v>20000</v>
      </c>
      <c r="AD123" s="14">
        <f t="shared" si="51"/>
        <v>20000</v>
      </c>
      <c r="AE123" s="14">
        <f t="shared" si="52"/>
        <v>20000</v>
      </c>
      <c r="AF123" s="14">
        <f t="shared" si="52"/>
        <v>20000</v>
      </c>
      <c r="AG123" s="14">
        <f t="shared" si="52"/>
        <v>20000</v>
      </c>
      <c r="AH123" s="14">
        <f t="shared" si="52"/>
        <v>20000</v>
      </c>
      <c r="AI123" s="14">
        <f t="shared" si="52"/>
        <v>20000</v>
      </c>
      <c r="AJ123" s="14">
        <f t="shared" si="52"/>
        <v>20000</v>
      </c>
      <c r="AK123" s="14">
        <f t="shared" si="52"/>
        <v>20000</v>
      </c>
      <c r="AL123" s="14">
        <f t="shared" si="52"/>
        <v>20000</v>
      </c>
      <c r="AM123" s="14">
        <f t="shared" si="52"/>
        <v>20000</v>
      </c>
      <c r="AN123" s="14">
        <f t="shared" si="52"/>
        <v>1020000</v>
      </c>
      <c r="AP123" s="52">
        <v>-1603.912219523103</v>
      </c>
      <c r="AQ123" s="52">
        <v>-161467.85566164326</v>
      </c>
    </row>
    <row r="124" spans="9:43" x14ac:dyDescent="0.35">
      <c r="I124" s="4" t="s">
        <v>18</v>
      </c>
      <c r="J124" s="15">
        <f t="shared" si="42"/>
        <v>0.02</v>
      </c>
      <c r="K124" s="3">
        <v>1</v>
      </c>
      <c r="L124" s="3" t="s">
        <v>29</v>
      </c>
      <c r="M124" s="15">
        <f>$B$2+$B$12*$K124</f>
        <v>6.5000000000000006E-3</v>
      </c>
      <c r="N124" s="42">
        <v>0</v>
      </c>
      <c r="O124" s="15">
        <f>$K124*B$24</f>
        <v>1.2E-2</v>
      </c>
      <c r="P124" s="5">
        <v>1000000</v>
      </c>
      <c r="Q124" s="32">
        <v>1013412.8166915053</v>
      </c>
      <c r="R124" s="5">
        <f t="shared" si="43"/>
        <v>0</v>
      </c>
      <c r="S124" s="5">
        <f t="shared" si="44"/>
        <v>0</v>
      </c>
      <c r="T124" s="5"/>
      <c r="U124" s="5">
        <f t="shared" ref="U124:AD133" si="53">$P124*((U$23&lt;=$K124)*$J124+(U$23=$K124)*1)</f>
        <v>1020000</v>
      </c>
      <c r="V124" s="5">
        <f t="shared" si="53"/>
        <v>0</v>
      </c>
      <c r="W124" s="5">
        <f t="shared" si="53"/>
        <v>0</v>
      </c>
      <c r="X124" s="5">
        <f t="shared" si="53"/>
        <v>0</v>
      </c>
      <c r="Y124" s="5">
        <f t="shared" si="53"/>
        <v>0</v>
      </c>
      <c r="Z124" s="5">
        <f t="shared" si="53"/>
        <v>0</v>
      </c>
      <c r="AA124" s="5">
        <f t="shared" si="53"/>
        <v>0</v>
      </c>
      <c r="AB124" s="5">
        <f t="shared" si="53"/>
        <v>0</v>
      </c>
      <c r="AC124" s="5">
        <f t="shared" si="53"/>
        <v>0</v>
      </c>
      <c r="AD124" s="5">
        <f t="shared" si="53"/>
        <v>0</v>
      </c>
      <c r="AE124" s="5">
        <f t="shared" ref="AE124:AN133" si="54">$P124*((AE$23&lt;=$K124)*$J124+(AE$23=$K124)*1)</f>
        <v>0</v>
      </c>
      <c r="AF124" s="5">
        <f t="shared" si="54"/>
        <v>0</v>
      </c>
      <c r="AG124" s="5">
        <f t="shared" si="54"/>
        <v>0</v>
      </c>
      <c r="AH124" s="5">
        <f t="shared" si="54"/>
        <v>0</v>
      </c>
      <c r="AI124" s="5">
        <f t="shared" si="54"/>
        <v>0</v>
      </c>
      <c r="AJ124" s="5">
        <f t="shared" si="54"/>
        <v>0</v>
      </c>
      <c r="AK124" s="5">
        <f t="shared" si="54"/>
        <v>0</v>
      </c>
      <c r="AL124" s="5">
        <f t="shared" si="54"/>
        <v>0</v>
      </c>
      <c r="AM124" s="5">
        <f t="shared" si="54"/>
        <v>0</v>
      </c>
      <c r="AN124" s="5">
        <f t="shared" si="54"/>
        <v>0</v>
      </c>
      <c r="AP124" s="51">
        <v>-100.6868183502811</v>
      </c>
      <c r="AQ124" s="51">
        <v>-10069.675739164755</v>
      </c>
    </row>
    <row r="125" spans="9:43" x14ac:dyDescent="0.35">
      <c r="I125" s="4" t="s">
        <v>18</v>
      </c>
      <c r="J125" s="15">
        <f t="shared" si="42"/>
        <v>0.02</v>
      </c>
      <c r="K125" s="3">
        <v>2</v>
      </c>
      <c r="L125" s="3" t="s">
        <v>29</v>
      </c>
      <c r="M125" s="15">
        <f t="shared" ref="M125:M143" si="55">$B$2+$B$12*$K125</f>
        <v>8.0000000000000002E-3</v>
      </c>
      <c r="N125" s="42">
        <v>0</v>
      </c>
      <c r="O125" s="15">
        <f t="shared" ref="O125:O143" si="56">$K125*B$24</f>
        <v>2.4E-2</v>
      </c>
      <c r="P125" s="5">
        <v>1000000</v>
      </c>
      <c r="Q125" s="32">
        <v>1023715.0415721844</v>
      </c>
      <c r="R125" s="5">
        <f t="shared" si="43"/>
        <v>0</v>
      </c>
      <c r="S125" s="5">
        <f t="shared" si="44"/>
        <v>0</v>
      </c>
      <c r="T125" s="5"/>
      <c r="U125" s="5">
        <f t="shared" si="53"/>
        <v>20000</v>
      </c>
      <c r="V125" s="5">
        <f t="shared" si="53"/>
        <v>1020000</v>
      </c>
      <c r="W125" s="5">
        <f t="shared" si="53"/>
        <v>0</v>
      </c>
      <c r="X125" s="5">
        <f t="shared" si="53"/>
        <v>0</v>
      </c>
      <c r="Y125" s="5">
        <f t="shared" si="53"/>
        <v>0</v>
      </c>
      <c r="Z125" s="5">
        <f t="shared" si="53"/>
        <v>0</v>
      </c>
      <c r="AA125" s="5">
        <f t="shared" si="53"/>
        <v>0</v>
      </c>
      <c r="AB125" s="5">
        <f t="shared" si="53"/>
        <v>0</v>
      </c>
      <c r="AC125" s="5">
        <f t="shared" si="53"/>
        <v>0</v>
      </c>
      <c r="AD125" s="5">
        <f t="shared" si="53"/>
        <v>0</v>
      </c>
      <c r="AE125" s="5">
        <f t="shared" si="54"/>
        <v>0</v>
      </c>
      <c r="AF125" s="5">
        <f t="shared" si="54"/>
        <v>0</v>
      </c>
      <c r="AG125" s="5">
        <f t="shared" si="54"/>
        <v>0</v>
      </c>
      <c r="AH125" s="5">
        <f t="shared" si="54"/>
        <v>0</v>
      </c>
      <c r="AI125" s="5">
        <f t="shared" si="54"/>
        <v>0</v>
      </c>
      <c r="AJ125" s="5">
        <f t="shared" si="54"/>
        <v>0</v>
      </c>
      <c r="AK125" s="5">
        <f t="shared" si="54"/>
        <v>0</v>
      </c>
      <c r="AL125" s="5">
        <f t="shared" si="54"/>
        <v>0</v>
      </c>
      <c r="AM125" s="5">
        <f t="shared" si="54"/>
        <v>0</v>
      </c>
      <c r="AN125" s="5">
        <f t="shared" si="54"/>
        <v>0</v>
      </c>
      <c r="AP125" s="51">
        <v>-201.14968779950868</v>
      </c>
      <c r="AQ125" s="51">
        <v>-20118.908984162728</v>
      </c>
    </row>
    <row r="126" spans="9:43" x14ac:dyDescent="0.35">
      <c r="I126" s="4" t="s">
        <v>18</v>
      </c>
      <c r="J126" s="15">
        <f t="shared" si="42"/>
        <v>0.02</v>
      </c>
      <c r="K126" s="3">
        <v>3</v>
      </c>
      <c r="L126" s="3" t="s">
        <v>29</v>
      </c>
      <c r="M126" s="15">
        <f t="shared" si="55"/>
        <v>9.5000000000000015E-3</v>
      </c>
      <c r="N126" s="42">
        <v>0</v>
      </c>
      <c r="O126" s="15">
        <f t="shared" si="56"/>
        <v>3.6000000000000004E-2</v>
      </c>
      <c r="P126" s="5">
        <v>1000000</v>
      </c>
      <c r="Q126" s="32">
        <v>1030910.842986949</v>
      </c>
      <c r="R126" s="5">
        <f t="shared" si="43"/>
        <v>0</v>
      </c>
      <c r="S126" s="5">
        <f t="shared" si="44"/>
        <v>0</v>
      </c>
      <c r="T126" s="5"/>
      <c r="U126" s="5">
        <f t="shared" si="53"/>
        <v>20000</v>
      </c>
      <c r="V126" s="5">
        <f t="shared" si="53"/>
        <v>20000</v>
      </c>
      <c r="W126" s="5">
        <f t="shared" si="53"/>
        <v>1020000</v>
      </c>
      <c r="X126" s="5">
        <f t="shared" si="53"/>
        <v>0</v>
      </c>
      <c r="Y126" s="5">
        <f t="shared" si="53"/>
        <v>0</v>
      </c>
      <c r="Z126" s="5">
        <f t="shared" si="53"/>
        <v>0</v>
      </c>
      <c r="AA126" s="5">
        <f t="shared" si="53"/>
        <v>0</v>
      </c>
      <c r="AB126" s="5">
        <f t="shared" si="53"/>
        <v>0</v>
      </c>
      <c r="AC126" s="5">
        <f t="shared" si="53"/>
        <v>0</v>
      </c>
      <c r="AD126" s="5">
        <f t="shared" si="53"/>
        <v>0</v>
      </c>
      <c r="AE126" s="5">
        <f t="shared" si="54"/>
        <v>0</v>
      </c>
      <c r="AF126" s="5">
        <f t="shared" si="54"/>
        <v>0</v>
      </c>
      <c r="AG126" s="5">
        <f t="shared" si="54"/>
        <v>0</v>
      </c>
      <c r="AH126" s="5">
        <f t="shared" si="54"/>
        <v>0</v>
      </c>
      <c r="AI126" s="5">
        <f t="shared" si="54"/>
        <v>0</v>
      </c>
      <c r="AJ126" s="5">
        <f t="shared" si="54"/>
        <v>0</v>
      </c>
      <c r="AK126" s="5">
        <f t="shared" si="54"/>
        <v>0</v>
      </c>
      <c r="AL126" s="5">
        <f t="shared" si="54"/>
        <v>0</v>
      </c>
      <c r="AM126" s="5">
        <f t="shared" si="54"/>
        <v>0</v>
      </c>
      <c r="AN126" s="5">
        <f t="shared" si="54"/>
        <v>0</v>
      </c>
      <c r="AP126" s="51">
        <v>-300.49368043313734</v>
      </c>
      <c r="AQ126" s="51">
        <v>-30059.102085169172</v>
      </c>
    </row>
    <row r="127" spans="9:43" x14ac:dyDescent="0.35">
      <c r="I127" s="4" t="s">
        <v>18</v>
      </c>
      <c r="J127" s="15">
        <f t="shared" si="42"/>
        <v>0.02</v>
      </c>
      <c r="K127" s="3">
        <v>4</v>
      </c>
      <c r="L127" s="3" t="s">
        <v>29</v>
      </c>
      <c r="M127" s="15">
        <f t="shared" si="55"/>
        <v>1.0999999999999999E-2</v>
      </c>
      <c r="N127" s="42">
        <v>0</v>
      </c>
      <c r="O127" s="15">
        <f t="shared" si="56"/>
        <v>4.8000000000000001E-2</v>
      </c>
      <c r="P127" s="5">
        <v>1000000</v>
      </c>
      <c r="Q127" s="32">
        <v>1035031.3679941945</v>
      </c>
      <c r="R127" s="5">
        <f t="shared" si="43"/>
        <v>0</v>
      </c>
      <c r="S127" s="5">
        <f t="shared" si="44"/>
        <v>0</v>
      </c>
      <c r="T127" s="5"/>
      <c r="U127" s="5">
        <f t="shared" si="53"/>
        <v>20000</v>
      </c>
      <c r="V127" s="5">
        <f t="shared" si="53"/>
        <v>20000</v>
      </c>
      <c r="W127" s="5">
        <f t="shared" si="53"/>
        <v>20000</v>
      </c>
      <c r="X127" s="5">
        <f t="shared" si="53"/>
        <v>1020000</v>
      </c>
      <c r="Y127" s="5">
        <f t="shared" si="53"/>
        <v>0</v>
      </c>
      <c r="Z127" s="5">
        <f t="shared" si="53"/>
        <v>0</v>
      </c>
      <c r="AA127" s="5">
        <f t="shared" si="53"/>
        <v>0</v>
      </c>
      <c r="AB127" s="5">
        <f t="shared" si="53"/>
        <v>0</v>
      </c>
      <c r="AC127" s="5">
        <f t="shared" si="53"/>
        <v>0</v>
      </c>
      <c r="AD127" s="5">
        <f t="shared" si="53"/>
        <v>0</v>
      </c>
      <c r="AE127" s="5">
        <f t="shared" si="54"/>
        <v>0</v>
      </c>
      <c r="AF127" s="5">
        <f t="shared" si="54"/>
        <v>0</v>
      </c>
      <c r="AG127" s="5">
        <f t="shared" si="54"/>
        <v>0</v>
      </c>
      <c r="AH127" s="5">
        <f t="shared" si="54"/>
        <v>0</v>
      </c>
      <c r="AI127" s="5">
        <f t="shared" si="54"/>
        <v>0</v>
      </c>
      <c r="AJ127" s="5">
        <f t="shared" si="54"/>
        <v>0</v>
      </c>
      <c r="AK127" s="5">
        <f t="shared" si="54"/>
        <v>0</v>
      </c>
      <c r="AL127" s="5">
        <f t="shared" si="54"/>
        <v>0</v>
      </c>
      <c r="AM127" s="5">
        <f t="shared" si="54"/>
        <v>0</v>
      </c>
      <c r="AN127" s="5">
        <f t="shared" si="54"/>
        <v>0</v>
      </c>
      <c r="AP127" s="51">
        <v>-397.85261293809162</v>
      </c>
      <c r="AQ127" s="51">
        <v>-39804.442879468494</v>
      </c>
    </row>
    <row r="128" spans="9:43" x14ac:dyDescent="0.35">
      <c r="I128" s="4" t="s">
        <v>18</v>
      </c>
      <c r="J128" s="15">
        <f t="shared" si="42"/>
        <v>0.02</v>
      </c>
      <c r="K128" s="3">
        <v>5</v>
      </c>
      <c r="L128" s="3" t="s">
        <v>29</v>
      </c>
      <c r="M128" s="15">
        <f t="shared" si="55"/>
        <v>1.2500000000000001E-2</v>
      </c>
      <c r="N128" s="42">
        <v>0</v>
      </c>
      <c r="O128" s="15">
        <f t="shared" si="56"/>
        <v>0.06</v>
      </c>
      <c r="P128" s="5">
        <v>1000000</v>
      </c>
      <c r="Q128" s="32">
        <v>1036133.76283428</v>
      </c>
      <c r="R128" s="5">
        <f t="shared" si="43"/>
        <v>0</v>
      </c>
      <c r="S128" s="5">
        <f t="shared" si="44"/>
        <v>0</v>
      </c>
      <c r="T128" s="5"/>
      <c r="U128" s="5">
        <f t="shared" si="53"/>
        <v>20000</v>
      </c>
      <c r="V128" s="5">
        <f t="shared" si="53"/>
        <v>20000</v>
      </c>
      <c r="W128" s="5">
        <f t="shared" si="53"/>
        <v>20000</v>
      </c>
      <c r="X128" s="5">
        <f t="shared" si="53"/>
        <v>20000</v>
      </c>
      <c r="Y128" s="5">
        <f t="shared" si="53"/>
        <v>1020000</v>
      </c>
      <c r="Z128" s="5">
        <f t="shared" si="53"/>
        <v>0</v>
      </c>
      <c r="AA128" s="5">
        <f t="shared" si="53"/>
        <v>0</v>
      </c>
      <c r="AB128" s="5">
        <f t="shared" si="53"/>
        <v>0</v>
      </c>
      <c r="AC128" s="5">
        <f t="shared" si="53"/>
        <v>0</v>
      </c>
      <c r="AD128" s="5">
        <f t="shared" si="53"/>
        <v>0</v>
      </c>
      <c r="AE128" s="5">
        <f t="shared" si="54"/>
        <v>0</v>
      </c>
      <c r="AF128" s="5">
        <f t="shared" si="54"/>
        <v>0</v>
      </c>
      <c r="AG128" s="5">
        <f t="shared" si="54"/>
        <v>0</v>
      </c>
      <c r="AH128" s="5">
        <f t="shared" si="54"/>
        <v>0</v>
      </c>
      <c r="AI128" s="5">
        <f t="shared" si="54"/>
        <v>0</v>
      </c>
      <c r="AJ128" s="5">
        <f t="shared" si="54"/>
        <v>0</v>
      </c>
      <c r="AK128" s="5">
        <f t="shared" si="54"/>
        <v>0</v>
      </c>
      <c r="AL128" s="5">
        <f t="shared" si="54"/>
        <v>0</v>
      </c>
      <c r="AM128" s="5">
        <f t="shared" si="54"/>
        <v>0</v>
      </c>
      <c r="AN128" s="5">
        <f t="shared" si="54"/>
        <v>0</v>
      </c>
      <c r="AP128" s="51">
        <v>-492.40117730264319</v>
      </c>
      <c r="AQ128" s="51">
        <v>-49273.095196478709</v>
      </c>
    </row>
    <row r="129" spans="9:43" x14ac:dyDescent="0.35">
      <c r="I129" s="4" t="s">
        <v>18</v>
      </c>
      <c r="J129" s="15">
        <f t="shared" si="42"/>
        <v>0.02</v>
      </c>
      <c r="K129" s="3">
        <v>6</v>
      </c>
      <c r="L129" s="3" t="s">
        <v>29</v>
      </c>
      <c r="M129" s="15">
        <f t="shared" si="55"/>
        <v>1.4000000000000002E-2</v>
      </c>
      <c r="N129" s="42">
        <v>0</v>
      </c>
      <c r="O129" s="15">
        <f t="shared" si="56"/>
        <v>7.2000000000000008E-2</v>
      </c>
      <c r="P129" s="5">
        <v>1000000</v>
      </c>
      <c r="Q129" s="32">
        <v>1034299.8381651271</v>
      </c>
      <c r="R129" s="5">
        <f t="shared" si="43"/>
        <v>0</v>
      </c>
      <c r="S129" s="5">
        <f t="shared" si="44"/>
        <v>0</v>
      </c>
      <c r="T129" s="5"/>
      <c r="U129" s="5">
        <f t="shared" si="53"/>
        <v>20000</v>
      </c>
      <c r="V129" s="5">
        <f t="shared" si="53"/>
        <v>20000</v>
      </c>
      <c r="W129" s="5">
        <f t="shared" si="53"/>
        <v>20000</v>
      </c>
      <c r="X129" s="5">
        <f t="shared" si="53"/>
        <v>20000</v>
      </c>
      <c r="Y129" s="5">
        <f t="shared" si="53"/>
        <v>20000</v>
      </c>
      <c r="Z129" s="5">
        <f t="shared" si="53"/>
        <v>1020000</v>
      </c>
      <c r="AA129" s="5">
        <f t="shared" si="53"/>
        <v>0</v>
      </c>
      <c r="AB129" s="5">
        <f t="shared" si="53"/>
        <v>0</v>
      </c>
      <c r="AC129" s="5">
        <f t="shared" si="53"/>
        <v>0</v>
      </c>
      <c r="AD129" s="5">
        <f t="shared" si="53"/>
        <v>0</v>
      </c>
      <c r="AE129" s="5">
        <f t="shared" si="54"/>
        <v>0</v>
      </c>
      <c r="AF129" s="5">
        <f t="shared" si="54"/>
        <v>0</v>
      </c>
      <c r="AG129" s="5">
        <f t="shared" si="54"/>
        <v>0</v>
      </c>
      <c r="AH129" s="5">
        <f t="shared" si="54"/>
        <v>0</v>
      </c>
      <c r="AI129" s="5">
        <f t="shared" si="54"/>
        <v>0</v>
      </c>
      <c r="AJ129" s="5">
        <f t="shared" si="54"/>
        <v>0</v>
      </c>
      <c r="AK129" s="5">
        <f t="shared" si="54"/>
        <v>0</v>
      </c>
      <c r="AL129" s="5">
        <f t="shared" si="54"/>
        <v>0</v>
      </c>
      <c r="AM129" s="5">
        <f t="shared" si="54"/>
        <v>0</v>
      </c>
      <c r="AN129" s="5">
        <f t="shared" si="54"/>
        <v>0</v>
      </c>
      <c r="AP129" s="51">
        <v>-583.3660660671303</v>
      </c>
      <c r="AQ129" s="51">
        <v>-58388.292501303542</v>
      </c>
    </row>
    <row r="130" spans="9:43" x14ac:dyDescent="0.35">
      <c r="I130" s="4" t="s">
        <v>18</v>
      </c>
      <c r="J130" s="15">
        <f t="shared" si="42"/>
        <v>0.02</v>
      </c>
      <c r="K130" s="3">
        <v>7</v>
      </c>
      <c r="L130" s="3" t="s">
        <v>29</v>
      </c>
      <c r="M130" s="15">
        <f t="shared" si="55"/>
        <v>1.55E-2</v>
      </c>
      <c r="N130" s="42">
        <v>0</v>
      </c>
      <c r="O130" s="15">
        <f t="shared" si="56"/>
        <v>8.4000000000000005E-2</v>
      </c>
      <c r="P130" s="5">
        <v>1000000</v>
      </c>
      <c r="Q130" s="32">
        <v>1029634.4118223856</v>
      </c>
      <c r="R130" s="5">
        <f t="shared" si="43"/>
        <v>0</v>
      </c>
      <c r="S130" s="5">
        <f t="shared" si="44"/>
        <v>0</v>
      </c>
      <c r="T130" s="5"/>
      <c r="U130" s="5">
        <f t="shared" si="53"/>
        <v>20000</v>
      </c>
      <c r="V130" s="5">
        <f t="shared" si="53"/>
        <v>20000</v>
      </c>
      <c r="W130" s="5">
        <f t="shared" si="53"/>
        <v>20000</v>
      </c>
      <c r="X130" s="5">
        <f t="shared" si="53"/>
        <v>20000</v>
      </c>
      <c r="Y130" s="5">
        <f t="shared" si="53"/>
        <v>20000</v>
      </c>
      <c r="Z130" s="5">
        <f t="shared" si="53"/>
        <v>20000</v>
      </c>
      <c r="AA130" s="5">
        <f t="shared" si="53"/>
        <v>1020000</v>
      </c>
      <c r="AB130" s="5">
        <f t="shared" si="53"/>
        <v>0</v>
      </c>
      <c r="AC130" s="5">
        <f t="shared" si="53"/>
        <v>0</v>
      </c>
      <c r="AD130" s="5">
        <f t="shared" si="53"/>
        <v>0</v>
      </c>
      <c r="AE130" s="5">
        <f t="shared" si="54"/>
        <v>0</v>
      </c>
      <c r="AF130" s="5">
        <f t="shared" si="54"/>
        <v>0</v>
      </c>
      <c r="AG130" s="5">
        <f t="shared" si="54"/>
        <v>0</v>
      </c>
      <c r="AH130" s="5">
        <f t="shared" si="54"/>
        <v>0</v>
      </c>
      <c r="AI130" s="5">
        <f t="shared" si="54"/>
        <v>0</v>
      </c>
      <c r="AJ130" s="5">
        <f t="shared" si="54"/>
        <v>0</v>
      </c>
      <c r="AK130" s="5">
        <f t="shared" si="54"/>
        <v>0</v>
      </c>
      <c r="AL130" s="5">
        <f t="shared" si="54"/>
        <v>0</v>
      </c>
      <c r="AM130" s="5">
        <f t="shared" si="54"/>
        <v>0</v>
      </c>
      <c r="AN130" s="5">
        <f t="shared" si="54"/>
        <v>0</v>
      </c>
      <c r="AP130" s="51">
        <v>-670.03589071822353</v>
      </c>
      <c r="AQ130" s="51">
        <v>-67079.315025625168</v>
      </c>
    </row>
    <row r="131" spans="9:43" x14ac:dyDescent="0.35">
      <c r="I131" s="4" t="s">
        <v>18</v>
      </c>
      <c r="J131" s="15">
        <f t="shared" si="42"/>
        <v>0.02</v>
      </c>
      <c r="K131" s="3">
        <v>8</v>
      </c>
      <c r="L131" s="3" t="s">
        <v>29</v>
      </c>
      <c r="M131" s="15">
        <f t="shared" si="55"/>
        <v>1.7000000000000001E-2</v>
      </c>
      <c r="N131" s="42">
        <v>0</v>
      </c>
      <c r="O131" s="15">
        <f t="shared" si="56"/>
        <v>9.6000000000000002E-2</v>
      </c>
      <c r="P131" s="5">
        <v>1000000</v>
      </c>
      <c r="Q131" s="32">
        <v>1022263.3675073048</v>
      </c>
      <c r="R131" s="5">
        <f t="shared" si="43"/>
        <v>0</v>
      </c>
      <c r="S131" s="5">
        <f t="shared" si="44"/>
        <v>0</v>
      </c>
      <c r="T131" s="5"/>
      <c r="U131" s="5">
        <f t="shared" si="53"/>
        <v>20000</v>
      </c>
      <c r="V131" s="5">
        <f t="shared" si="53"/>
        <v>20000</v>
      </c>
      <c r="W131" s="5">
        <f t="shared" si="53"/>
        <v>20000</v>
      </c>
      <c r="X131" s="5">
        <f t="shared" si="53"/>
        <v>20000</v>
      </c>
      <c r="Y131" s="5">
        <f t="shared" si="53"/>
        <v>20000</v>
      </c>
      <c r="Z131" s="5">
        <f t="shared" si="53"/>
        <v>20000</v>
      </c>
      <c r="AA131" s="5">
        <f t="shared" si="53"/>
        <v>20000</v>
      </c>
      <c r="AB131" s="5">
        <f t="shared" si="53"/>
        <v>1020000</v>
      </c>
      <c r="AC131" s="5">
        <f t="shared" si="53"/>
        <v>0</v>
      </c>
      <c r="AD131" s="5">
        <f t="shared" si="53"/>
        <v>0</v>
      </c>
      <c r="AE131" s="5">
        <f t="shared" si="54"/>
        <v>0</v>
      </c>
      <c r="AF131" s="5">
        <f t="shared" si="54"/>
        <v>0</v>
      </c>
      <c r="AG131" s="5">
        <f t="shared" si="54"/>
        <v>0</v>
      </c>
      <c r="AH131" s="5">
        <f t="shared" si="54"/>
        <v>0</v>
      </c>
      <c r="AI131" s="5">
        <f t="shared" si="54"/>
        <v>0</v>
      </c>
      <c r="AJ131" s="5">
        <f t="shared" si="54"/>
        <v>0</v>
      </c>
      <c r="AK131" s="5">
        <f t="shared" si="54"/>
        <v>0</v>
      </c>
      <c r="AL131" s="5">
        <f t="shared" si="54"/>
        <v>0</v>
      </c>
      <c r="AM131" s="5">
        <f t="shared" si="54"/>
        <v>0</v>
      </c>
      <c r="AN131" s="5">
        <f t="shared" si="54"/>
        <v>0</v>
      </c>
      <c r="AP131" s="51">
        <v>-751.76972576073604</v>
      </c>
      <c r="AQ131" s="51">
        <v>-75282.333979302843</v>
      </c>
    </row>
    <row r="132" spans="9:43" x14ac:dyDescent="0.35">
      <c r="I132" s="4" t="s">
        <v>18</v>
      </c>
      <c r="J132" s="15">
        <f t="shared" si="42"/>
        <v>0.02</v>
      </c>
      <c r="K132" s="3">
        <v>9</v>
      </c>
      <c r="L132" s="3" t="s">
        <v>29</v>
      </c>
      <c r="M132" s="15">
        <f t="shared" si="55"/>
        <v>1.8499999999999999E-2</v>
      </c>
      <c r="N132" s="42">
        <v>0</v>
      </c>
      <c r="O132" s="15">
        <f t="shared" si="56"/>
        <v>0.108</v>
      </c>
      <c r="P132" s="5">
        <v>1000000</v>
      </c>
      <c r="Q132" s="32">
        <v>1012331.4723845607</v>
      </c>
      <c r="R132" s="5">
        <f t="shared" si="43"/>
        <v>0</v>
      </c>
      <c r="S132" s="5">
        <f t="shared" si="44"/>
        <v>0</v>
      </c>
      <c r="T132" s="5"/>
      <c r="U132" s="5">
        <f t="shared" si="53"/>
        <v>20000</v>
      </c>
      <c r="V132" s="5">
        <f t="shared" si="53"/>
        <v>20000</v>
      </c>
      <c r="W132" s="5">
        <f t="shared" si="53"/>
        <v>20000</v>
      </c>
      <c r="X132" s="5">
        <f t="shared" si="53"/>
        <v>20000</v>
      </c>
      <c r="Y132" s="5">
        <f t="shared" si="53"/>
        <v>20000</v>
      </c>
      <c r="Z132" s="5">
        <f t="shared" si="53"/>
        <v>20000</v>
      </c>
      <c r="AA132" s="5">
        <f t="shared" si="53"/>
        <v>20000</v>
      </c>
      <c r="AB132" s="5">
        <f t="shared" si="53"/>
        <v>20000</v>
      </c>
      <c r="AC132" s="5">
        <f t="shared" si="53"/>
        <v>1020000</v>
      </c>
      <c r="AD132" s="5">
        <f t="shared" si="53"/>
        <v>0</v>
      </c>
      <c r="AE132" s="5">
        <f t="shared" si="54"/>
        <v>0</v>
      </c>
      <c r="AF132" s="5">
        <f t="shared" si="54"/>
        <v>0</v>
      </c>
      <c r="AG132" s="5">
        <f t="shared" si="54"/>
        <v>0</v>
      </c>
      <c r="AH132" s="5">
        <f t="shared" si="54"/>
        <v>0</v>
      </c>
      <c r="AI132" s="5">
        <f t="shared" si="54"/>
        <v>0</v>
      </c>
      <c r="AJ132" s="5">
        <f t="shared" si="54"/>
        <v>0</v>
      </c>
      <c r="AK132" s="5">
        <f t="shared" si="54"/>
        <v>0</v>
      </c>
      <c r="AL132" s="5">
        <f t="shared" si="54"/>
        <v>0</v>
      </c>
      <c r="AM132" s="5">
        <f t="shared" si="54"/>
        <v>0</v>
      </c>
      <c r="AN132" s="5">
        <f t="shared" si="54"/>
        <v>0</v>
      </c>
      <c r="AP132" s="51">
        <v>-828.00414827029454</v>
      </c>
      <c r="AQ132" s="51">
        <v>-82941.110006920644</v>
      </c>
    </row>
    <row r="133" spans="9:43" x14ac:dyDescent="0.35">
      <c r="I133" s="4" t="s">
        <v>18</v>
      </c>
      <c r="J133" s="15">
        <f t="shared" si="42"/>
        <v>0.02</v>
      </c>
      <c r="K133" s="3">
        <v>10</v>
      </c>
      <c r="L133" s="3" t="s">
        <v>29</v>
      </c>
      <c r="M133" s="15">
        <f t="shared" si="55"/>
        <v>0.02</v>
      </c>
      <c r="N133" s="42">
        <v>0</v>
      </c>
      <c r="O133" s="15">
        <f t="shared" si="56"/>
        <v>0.12</v>
      </c>
      <c r="P133" s="5">
        <v>1000000</v>
      </c>
      <c r="Q133" s="32">
        <v>1000000</v>
      </c>
      <c r="R133" s="5">
        <f t="shared" si="43"/>
        <v>0</v>
      </c>
      <c r="S133" s="5">
        <f t="shared" si="44"/>
        <v>0</v>
      </c>
      <c r="T133" s="5"/>
      <c r="U133" s="5">
        <f t="shared" si="53"/>
        <v>20000</v>
      </c>
      <c r="V133" s="5">
        <f t="shared" si="53"/>
        <v>20000</v>
      </c>
      <c r="W133" s="5">
        <f t="shared" si="53"/>
        <v>20000</v>
      </c>
      <c r="X133" s="5">
        <f t="shared" si="53"/>
        <v>20000</v>
      </c>
      <c r="Y133" s="5">
        <f t="shared" si="53"/>
        <v>20000</v>
      </c>
      <c r="Z133" s="5">
        <f t="shared" si="53"/>
        <v>20000</v>
      </c>
      <c r="AA133" s="5">
        <f t="shared" si="53"/>
        <v>20000</v>
      </c>
      <c r="AB133" s="5">
        <f t="shared" si="53"/>
        <v>20000</v>
      </c>
      <c r="AC133" s="5">
        <f t="shared" si="53"/>
        <v>20000</v>
      </c>
      <c r="AD133" s="5">
        <f t="shared" si="53"/>
        <v>1020000</v>
      </c>
      <c r="AE133" s="5">
        <f t="shared" si="54"/>
        <v>0</v>
      </c>
      <c r="AF133" s="5">
        <f t="shared" si="54"/>
        <v>0</v>
      </c>
      <c r="AG133" s="5">
        <f t="shared" si="54"/>
        <v>0</v>
      </c>
      <c r="AH133" s="5">
        <f t="shared" si="54"/>
        <v>0</v>
      </c>
      <c r="AI133" s="5">
        <f t="shared" si="54"/>
        <v>0</v>
      </c>
      <c r="AJ133" s="5">
        <f t="shared" si="54"/>
        <v>0</v>
      </c>
      <c r="AK133" s="5">
        <f t="shared" si="54"/>
        <v>0</v>
      </c>
      <c r="AL133" s="5">
        <f t="shared" si="54"/>
        <v>0</v>
      </c>
      <c r="AM133" s="5">
        <f t="shared" si="54"/>
        <v>0</v>
      </c>
      <c r="AN133" s="5">
        <f t="shared" si="54"/>
        <v>0</v>
      </c>
      <c r="AP133" s="51">
        <v>-898.25868215452647</v>
      </c>
      <c r="AQ133" s="51">
        <v>-90007.536837387655</v>
      </c>
    </row>
    <row r="134" spans="9:43" x14ac:dyDescent="0.35">
      <c r="I134" s="4" t="s">
        <v>18</v>
      </c>
      <c r="J134" s="15">
        <f t="shared" si="42"/>
        <v>0.02</v>
      </c>
      <c r="K134" s="3">
        <v>11</v>
      </c>
      <c r="L134" s="3" t="s">
        <v>29</v>
      </c>
      <c r="M134" s="15">
        <f t="shared" si="55"/>
        <v>2.1500000000000002E-2</v>
      </c>
      <c r="N134" s="42">
        <v>0</v>
      </c>
      <c r="O134" s="15">
        <f t="shared" si="56"/>
        <v>0.13200000000000001</v>
      </c>
      <c r="P134" s="5">
        <v>1000000</v>
      </c>
      <c r="Q134" s="32">
        <v>985444.20715600101</v>
      </c>
      <c r="R134" s="5">
        <f t="shared" si="43"/>
        <v>0</v>
      </c>
      <c r="S134" s="5">
        <f t="shared" si="44"/>
        <v>0</v>
      </c>
      <c r="T134" s="5"/>
      <c r="U134" s="5">
        <f t="shared" ref="U134:AD143" si="57">$P134*((U$23&lt;=$K134)*$J134+(U$23=$K134)*1)</f>
        <v>20000</v>
      </c>
      <c r="V134" s="5">
        <f t="shared" si="57"/>
        <v>20000</v>
      </c>
      <c r="W134" s="5">
        <f t="shared" si="57"/>
        <v>20000</v>
      </c>
      <c r="X134" s="5">
        <f t="shared" si="57"/>
        <v>20000</v>
      </c>
      <c r="Y134" s="5">
        <f t="shared" si="57"/>
        <v>20000</v>
      </c>
      <c r="Z134" s="5">
        <f t="shared" si="57"/>
        <v>20000</v>
      </c>
      <c r="AA134" s="5">
        <f t="shared" si="57"/>
        <v>20000</v>
      </c>
      <c r="AB134" s="5">
        <f t="shared" si="57"/>
        <v>20000</v>
      </c>
      <c r="AC134" s="5">
        <f t="shared" si="57"/>
        <v>20000</v>
      </c>
      <c r="AD134" s="5">
        <f t="shared" si="57"/>
        <v>20000</v>
      </c>
      <c r="AE134" s="5">
        <f t="shared" ref="AE134:AN143" si="58">$P134*((AE$23&lt;=$K134)*$J134+(AE$23=$K134)*1)</f>
        <v>1020000</v>
      </c>
      <c r="AF134" s="5">
        <f t="shared" si="58"/>
        <v>0</v>
      </c>
      <c r="AG134" s="5">
        <f t="shared" si="58"/>
        <v>0</v>
      </c>
      <c r="AH134" s="5">
        <f t="shared" si="58"/>
        <v>0</v>
      </c>
      <c r="AI134" s="5">
        <f t="shared" si="58"/>
        <v>0</v>
      </c>
      <c r="AJ134" s="5">
        <f t="shared" si="58"/>
        <v>0</v>
      </c>
      <c r="AK134" s="5">
        <f t="shared" si="58"/>
        <v>0</v>
      </c>
      <c r="AL134" s="5">
        <f t="shared" si="58"/>
        <v>0</v>
      </c>
      <c r="AM134" s="5">
        <f t="shared" si="58"/>
        <v>0</v>
      </c>
      <c r="AN134" s="5">
        <f t="shared" si="58"/>
        <v>0</v>
      </c>
      <c r="AP134" s="51">
        <v>-962.13959667767631</v>
      </c>
      <c r="AQ134" s="51">
        <v>-96442.024955403176</v>
      </c>
    </row>
    <row r="135" spans="9:43" x14ac:dyDescent="0.35">
      <c r="I135" s="4" t="s">
        <v>18</v>
      </c>
      <c r="J135" s="15">
        <f t="shared" si="42"/>
        <v>0.02</v>
      </c>
      <c r="K135" s="3">
        <v>12</v>
      </c>
      <c r="L135" s="3" t="s">
        <v>29</v>
      </c>
      <c r="M135" s="15">
        <f t="shared" si="55"/>
        <v>2.3000000000000003E-2</v>
      </c>
      <c r="N135" s="42">
        <v>0</v>
      </c>
      <c r="O135" s="15">
        <f t="shared" si="56"/>
        <v>0.14400000000000002</v>
      </c>
      <c r="P135" s="5">
        <v>1000000</v>
      </c>
      <c r="Q135" s="32">
        <v>968850.71439819073</v>
      </c>
      <c r="R135" s="5">
        <f t="shared" si="43"/>
        <v>0</v>
      </c>
      <c r="S135" s="5">
        <f t="shared" si="44"/>
        <v>0</v>
      </c>
      <c r="T135" s="5"/>
      <c r="U135" s="5">
        <f t="shared" si="57"/>
        <v>20000</v>
      </c>
      <c r="V135" s="5">
        <f t="shared" si="57"/>
        <v>20000</v>
      </c>
      <c r="W135" s="5">
        <f t="shared" si="57"/>
        <v>20000</v>
      </c>
      <c r="X135" s="5">
        <f t="shared" si="57"/>
        <v>20000</v>
      </c>
      <c r="Y135" s="5">
        <f t="shared" si="57"/>
        <v>20000</v>
      </c>
      <c r="Z135" s="5">
        <f t="shared" si="57"/>
        <v>20000</v>
      </c>
      <c r="AA135" s="5">
        <f t="shared" si="57"/>
        <v>20000</v>
      </c>
      <c r="AB135" s="5">
        <f t="shared" si="57"/>
        <v>20000</v>
      </c>
      <c r="AC135" s="5">
        <f t="shared" si="57"/>
        <v>20000</v>
      </c>
      <c r="AD135" s="5">
        <f t="shared" si="57"/>
        <v>20000</v>
      </c>
      <c r="AE135" s="5">
        <f t="shared" si="58"/>
        <v>20000</v>
      </c>
      <c r="AF135" s="5">
        <f t="shared" si="58"/>
        <v>1020000</v>
      </c>
      <c r="AG135" s="5">
        <f t="shared" si="58"/>
        <v>0</v>
      </c>
      <c r="AH135" s="5">
        <f t="shared" si="58"/>
        <v>0</v>
      </c>
      <c r="AI135" s="5">
        <f t="shared" si="58"/>
        <v>0</v>
      </c>
      <c r="AJ135" s="5">
        <f t="shared" si="58"/>
        <v>0</v>
      </c>
      <c r="AK135" s="5">
        <f t="shared" si="58"/>
        <v>0</v>
      </c>
      <c r="AL135" s="5">
        <f t="shared" si="58"/>
        <v>0</v>
      </c>
      <c r="AM135" s="5">
        <f t="shared" si="58"/>
        <v>0</v>
      </c>
      <c r="AN135" s="5">
        <f t="shared" si="58"/>
        <v>0</v>
      </c>
      <c r="AP135" s="51">
        <v>-1019.3420488711563</v>
      </c>
      <c r="AQ135" s="51">
        <v>-102213.72398642777</v>
      </c>
    </row>
    <row r="136" spans="9:43" x14ac:dyDescent="0.35">
      <c r="I136" s="4" t="s">
        <v>18</v>
      </c>
      <c r="J136" s="15">
        <f t="shared" si="42"/>
        <v>0.02</v>
      </c>
      <c r="K136" s="3">
        <v>13</v>
      </c>
      <c r="L136" s="3" t="s">
        <v>29</v>
      </c>
      <c r="M136" s="15">
        <f t="shared" si="55"/>
        <v>2.4500000000000001E-2</v>
      </c>
      <c r="N136" s="42">
        <v>0</v>
      </c>
      <c r="O136" s="15">
        <f t="shared" si="56"/>
        <v>0.156</v>
      </c>
      <c r="P136" s="5">
        <v>1000000</v>
      </c>
      <c r="Q136" s="32">
        <v>950414.83959481725</v>
      </c>
      <c r="R136" s="5">
        <f t="shared" si="43"/>
        <v>0</v>
      </c>
      <c r="S136" s="5">
        <f t="shared" si="44"/>
        <v>0</v>
      </c>
      <c r="T136" s="5"/>
      <c r="U136" s="5">
        <f t="shared" si="57"/>
        <v>20000</v>
      </c>
      <c r="V136" s="5">
        <f t="shared" si="57"/>
        <v>20000</v>
      </c>
      <c r="W136" s="5">
        <f t="shared" si="57"/>
        <v>20000</v>
      </c>
      <c r="X136" s="5">
        <f t="shared" si="57"/>
        <v>20000</v>
      </c>
      <c r="Y136" s="5">
        <f t="shared" si="57"/>
        <v>20000</v>
      </c>
      <c r="Z136" s="5">
        <f t="shared" si="57"/>
        <v>20000</v>
      </c>
      <c r="AA136" s="5">
        <f t="shared" si="57"/>
        <v>20000</v>
      </c>
      <c r="AB136" s="5">
        <f t="shared" si="57"/>
        <v>20000</v>
      </c>
      <c r="AC136" s="5">
        <f t="shared" si="57"/>
        <v>20000</v>
      </c>
      <c r="AD136" s="5">
        <f t="shared" si="57"/>
        <v>20000</v>
      </c>
      <c r="AE136" s="5">
        <f t="shared" si="58"/>
        <v>20000</v>
      </c>
      <c r="AF136" s="5">
        <f t="shared" si="58"/>
        <v>20000</v>
      </c>
      <c r="AG136" s="5">
        <f t="shared" si="58"/>
        <v>1020000</v>
      </c>
      <c r="AH136" s="5">
        <f t="shared" si="58"/>
        <v>0</v>
      </c>
      <c r="AI136" s="5">
        <f t="shared" si="58"/>
        <v>0</v>
      </c>
      <c r="AJ136" s="5">
        <f t="shared" si="58"/>
        <v>0</v>
      </c>
      <c r="AK136" s="5">
        <f t="shared" si="58"/>
        <v>0</v>
      </c>
      <c r="AL136" s="5">
        <f t="shared" si="58"/>
        <v>0</v>
      </c>
      <c r="AM136" s="5">
        <f t="shared" si="58"/>
        <v>0</v>
      </c>
      <c r="AN136" s="5">
        <f t="shared" si="58"/>
        <v>0</v>
      </c>
      <c r="AP136" s="51">
        <v>-1069.6505980700604</v>
      </c>
      <c r="AQ136" s="51">
        <v>-107300.58622220298</v>
      </c>
    </row>
    <row r="137" spans="9:43" x14ac:dyDescent="0.35">
      <c r="I137" s="4" t="s">
        <v>18</v>
      </c>
      <c r="J137" s="15">
        <f t="shared" si="42"/>
        <v>0.02</v>
      </c>
      <c r="K137" s="3">
        <v>14</v>
      </c>
      <c r="L137" s="3" t="s">
        <v>29</v>
      </c>
      <c r="M137" s="15">
        <f t="shared" si="55"/>
        <v>2.6000000000000002E-2</v>
      </c>
      <c r="N137" s="42">
        <v>0</v>
      </c>
      <c r="O137" s="15">
        <f t="shared" si="56"/>
        <v>0.16800000000000001</v>
      </c>
      <c r="P137" s="5">
        <v>1000000</v>
      </c>
      <c r="Q137" s="32">
        <v>930337.93278622231</v>
      </c>
      <c r="R137" s="5">
        <f t="shared" si="43"/>
        <v>0</v>
      </c>
      <c r="S137" s="5">
        <f t="shared" si="44"/>
        <v>0</v>
      </c>
      <c r="T137" s="5"/>
      <c r="U137" s="5">
        <f t="shared" si="57"/>
        <v>20000</v>
      </c>
      <c r="V137" s="5">
        <f t="shared" si="57"/>
        <v>20000</v>
      </c>
      <c r="W137" s="5">
        <f t="shared" si="57"/>
        <v>20000</v>
      </c>
      <c r="X137" s="5">
        <f t="shared" si="57"/>
        <v>20000</v>
      </c>
      <c r="Y137" s="5">
        <f t="shared" si="57"/>
        <v>20000</v>
      </c>
      <c r="Z137" s="5">
        <f t="shared" si="57"/>
        <v>20000</v>
      </c>
      <c r="AA137" s="5">
        <f t="shared" si="57"/>
        <v>20000</v>
      </c>
      <c r="AB137" s="5">
        <f t="shared" si="57"/>
        <v>20000</v>
      </c>
      <c r="AC137" s="5">
        <f t="shared" si="57"/>
        <v>20000</v>
      </c>
      <c r="AD137" s="5">
        <f t="shared" si="57"/>
        <v>20000</v>
      </c>
      <c r="AE137" s="5">
        <f t="shared" si="58"/>
        <v>20000</v>
      </c>
      <c r="AF137" s="5">
        <f t="shared" si="58"/>
        <v>20000</v>
      </c>
      <c r="AG137" s="5">
        <f t="shared" si="58"/>
        <v>20000</v>
      </c>
      <c r="AH137" s="5">
        <f t="shared" si="58"/>
        <v>1020000</v>
      </c>
      <c r="AI137" s="5">
        <f t="shared" si="58"/>
        <v>0</v>
      </c>
      <c r="AJ137" s="5">
        <f t="shared" si="58"/>
        <v>0</v>
      </c>
      <c r="AK137" s="5">
        <f t="shared" si="58"/>
        <v>0</v>
      </c>
      <c r="AL137" s="5">
        <f t="shared" si="58"/>
        <v>0</v>
      </c>
      <c r="AM137" s="5">
        <f t="shared" si="58"/>
        <v>0</v>
      </c>
      <c r="AN137" s="5">
        <f t="shared" si="58"/>
        <v>0</v>
      </c>
      <c r="AP137" s="51">
        <v>-1112.9381569924881</v>
      </c>
      <c r="AQ137" s="51">
        <v>-111689.2772211149</v>
      </c>
    </row>
    <row r="138" spans="9:43" x14ac:dyDescent="0.35">
      <c r="I138" s="4" t="s">
        <v>18</v>
      </c>
      <c r="J138" s="15">
        <f t="shared" si="42"/>
        <v>0.02</v>
      </c>
      <c r="K138" s="3">
        <v>15</v>
      </c>
      <c r="L138" s="3" t="s">
        <v>29</v>
      </c>
      <c r="M138" s="15">
        <f t="shared" si="55"/>
        <v>2.75E-2</v>
      </c>
      <c r="N138" s="42">
        <v>0</v>
      </c>
      <c r="O138" s="15">
        <f t="shared" si="56"/>
        <v>0.18</v>
      </c>
      <c r="P138" s="5">
        <v>1000000</v>
      </c>
      <c r="Q138" s="32">
        <v>908824.75813283888</v>
      </c>
      <c r="R138" s="5">
        <f t="shared" si="43"/>
        <v>0</v>
      </c>
      <c r="S138" s="5">
        <f t="shared" si="44"/>
        <v>0</v>
      </c>
      <c r="T138" s="5"/>
      <c r="U138" s="5">
        <f t="shared" si="57"/>
        <v>20000</v>
      </c>
      <c r="V138" s="5">
        <f t="shared" si="57"/>
        <v>20000</v>
      </c>
      <c r="W138" s="5">
        <f t="shared" si="57"/>
        <v>20000</v>
      </c>
      <c r="X138" s="5">
        <f t="shared" si="57"/>
        <v>20000</v>
      </c>
      <c r="Y138" s="5">
        <f t="shared" si="57"/>
        <v>20000</v>
      </c>
      <c r="Z138" s="5">
        <f t="shared" si="57"/>
        <v>20000</v>
      </c>
      <c r="AA138" s="5">
        <f t="shared" si="57"/>
        <v>20000</v>
      </c>
      <c r="AB138" s="5">
        <f t="shared" si="57"/>
        <v>20000</v>
      </c>
      <c r="AC138" s="5">
        <f t="shared" si="57"/>
        <v>20000</v>
      </c>
      <c r="AD138" s="5">
        <f t="shared" si="57"/>
        <v>20000</v>
      </c>
      <c r="AE138" s="5">
        <f t="shared" si="58"/>
        <v>20000</v>
      </c>
      <c r="AF138" s="5">
        <f t="shared" si="58"/>
        <v>20000</v>
      </c>
      <c r="AG138" s="5">
        <f t="shared" si="58"/>
        <v>20000</v>
      </c>
      <c r="AH138" s="5">
        <f t="shared" si="58"/>
        <v>20000</v>
      </c>
      <c r="AI138" s="5">
        <f t="shared" si="58"/>
        <v>1020000</v>
      </c>
      <c r="AJ138" s="5">
        <f t="shared" si="58"/>
        <v>0</v>
      </c>
      <c r="AK138" s="5">
        <f t="shared" si="58"/>
        <v>0</v>
      </c>
      <c r="AL138" s="5">
        <f t="shared" si="58"/>
        <v>0</v>
      </c>
      <c r="AM138" s="5">
        <f t="shared" si="58"/>
        <v>0</v>
      </c>
      <c r="AN138" s="5">
        <f t="shared" si="58"/>
        <v>0</v>
      </c>
      <c r="AP138" s="51">
        <v>-1149.1634765258059</v>
      </c>
      <c r="AQ138" s="51">
        <v>-115374.94260776351</v>
      </c>
    </row>
    <row r="139" spans="9:43" x14ac:dyDescent="0.35">
      <c r="I139" s="4" t="s">
        <v>18</v>
      </c>
      <c r="J139" s="15">
        <f t="shared" si="42"/>
        <v>0.02</v>
      </c>
      <c r="K139" s="3">
        <v>16</v>
      </c>
      <c r="L139" s="3" t="s">
        <v>29</v>
      </c>
      <c r="M139" s="15">
        <f t="shared" si="55"/>
        <v>2.9000000000000001E-2</v>
      </c>
      <c r="N139" s="42">
        <v>0</v>
      </c>
      <c r="O139" s="15">
        <f t="shared" si="56"/>
        <v>0.192</v>
      </c>
      <c r="P139" s="5">
        <v>1000000</v>
      </c>
      <c r="Q139" s="32">
        <v>886080.9655087135</v>
      </c>
      <c r="R139" s="5">
        <f t="shared" si="43"/>
        <v>0</v>
      </c>
      <c r="S139" s="5">
        <f t="shared" si="44"/>
        <v>0</v>
      </c>
      <c r="T139" s="5"/>
      <c r="U139" s="5">
        <f t="shared" si="57"/>
        <v>20000</v>
      </c>
      <c r="V139" s="5">
        <f t="shared" si="57"/>
        <v>20000</v>
      </c>
      <c r="W139" s="5">
        <f t="shared" si="57"/>
        <v>20000</v>
      </c>
      <c r="X139" s="5">
        <f t="shared" si="57"/>
        <v>20000</v>
      </c>
      <c r="Y139" s="5">
        <f t="shared" si="57"/>
        <v>20000</v>
      </c>
      <c r="Z139" s="5">
        <f t="shared" si="57"/>
        <v>20000</v>
      </c>
      <c r="AA139" s="5">
        <f t="shared" si="57"/>
        <v>20000</v>
      </c>
      <c r="AB139" s="5">
        <f t="shared" si="57"/>
        <v>20000</v>
      </c>
      <c r="AC139" s="5">
        <f t="shared" si="57"/>
        <v>20000</v>
      </c>
      <c r="AD139" s="5">
        <f t="shared" si="57"/>
        <v>20000</v>
      </c>
      <c r="AE139" s="5">
        <f t="shared" si="58"/>
        <v>20000</v>
      </c>
      <c r="AF139" s="5">
        <f t="shared" si="58"/>
        <v>20000</v>
      </c>
      <c r="AG139" s="5">
        <f t="shared" si="58"/>
        <v>20000</v>
      </c>
      <c r="AH139" s="5">
        <f t="shared" si="58"/>
        <v>20000</v>
      </c>
      <c r="AI139" s="5">
        <f t="shared" si="58"/>
        <v>20000</v>
      </c>
      <c r="AJ139" s="5">
        <f t="shared" si="58"/>
        <v>1020000</v>
      </c>
      <c r="AK139" s="5">
        <f t="shared" si="58"/>
        <v>0</v>
      </c>
      <c r="AL139" s="5">
        <f t="shared" si="58"/>
        <v>0</v>
      </c>
      <c r="AM139" s="5">
        <f t="shared" si="58"/>
        <v>0</v>
      </c>
      <c r="AN139" s="5">
        <f t="shared" si="58"/>
        <v>0</v>
      </c>
      <c r="AP139" s="51">
        <v>-1178.3672900018864</v>
      </c>
      <c r="AQ139" s="51">
        <v>-118360.84299430391</v>
      </c>
    </row>
    <row r="140" spans="9:43" x14ac:dyDescent="0.35">
      <c r="I140" s="4" t="s">
        <v>18</v>
      </c>
      <c r="J140" s="15">
        <f t="shared" si="42"/>
        <v>0.02</v>
      </c>
      <c r="K140" s="3">
        <v>17</v>
      </c>
      <c r="L140" s="3" t="s">
        <v>29</v>
      </c>
      <c r="M140" s="15">
        <f t="shared" si="55"/>
        <v>3.0500000000000003E-2</v>
      </c>
      <c r="N140" s="42">
        <v>0</v>
      </c>
      <c r="O140" s="15">
        <f t="shared" si="56"/>
        <v>0.20400000000000001</v>
      </c>
      <c r="P140" s="5">
        <v>1000000</v>
      </c>
      <c r="Q140" s="32">
        <v>862310.69020655099</v>
      </c>
      <c r="R140" s="5">
        <f t="shared" si="43"/>
        <v>0</v>
      </c>
      <c r="S140" s="5">
        <f t="shared" si="44"/>
        <v>0</v>
      </c>
      <c r="T140" s="5"/>
      <c r="U140" s="5">
        <f t="shared" si="57"/>
        <v>20000</v>
      </c>
      <c r="V140" s="5">
        <f t="shared" si="57"/>
        <v>20000</v>
      </c>
      <c r="W140" s="5">
        <f t="shared" si="57"/>
        <v>20000</v>
      </c>
      <c r="X140" s="5">
        <f t="shared" si="57"/>
        <v>20000</v>
      </c>
      <c r="Y140" s="5">
        <f t="shared" si="57"/>
        <v>20000</v>
      </c>
      <c r="Z140" s="5">
        <f t="shared" si="57"/>
        <v>20000</v>
      </c>
      <c r="AA140" s="5">
        <f t="shared" si="57"/>
        <v>20000</v>
      </c>
      <c r="AB140" s="5">
        <f t="shared" si="57"/>
        <v>20000</v>
      </c>
      <c r="AC140" s="5">
        <f t="shared" si="57"/>
        <v>20000</v>
      </c>
      <c r="AD140" s="5">
        <f t="shared" si="57"/>
        <v>20000</v>
      </c>
      <c r="AE140" s="5">
        <f t="shared" si="58"/>
        <v>20000</v>
      </c>
      <c r="AF140" s="5">
        <f t="shared" si="58"/>
        <v>20000</v>
      </c>
      <c r="AG140" s="5">
        <f t="shared" si="58"/>
        <v>20000</v>
      </c>
      <c r="AH140" s="5">
        <f t="shared" si="58"/>
        <v>20000</v>
      </c>
      <c r="AI140" s="5">
        <f t="shared" si="58"/>
        <v>20000</v>
      </c>
      <c r="AJ140" s="5">
        <f t="shared" si="58"/>
        <v>20000</v>
      </c>
      <c r="AK140" s="5">
        <f t="shared" si="58"/>
        <v>1020000</v>
      </c>
      <c r="AL140" s="5">
        <f t="shared" si="58"/>
        <v>0</v>
      </c>
      <c r="AM140" s="5">
        <f t="shared" si="58"/>
        <v>0</v>
      </c>
      <c r="AN140" s="5">
        <f t="shared" si="58"/>
        <v>0</v>
      </c>
      <c r="AP140" s="51">
        <v>-1200.6672665836522</v>
      </c>
      <c r="AQ140" s="51">
        <v>-120657.87129376311</v>
      </c>
    </row>
    <row r="141" spans="9:43" x14ac:dyDescent="0.35">
      <c r="I141" s="4" t="s">
        <v>18</v>
      </c>
      <c r="J141" s="15">
        <f t="shared" si="42"/>
        <v>0.02</v>
      </c>
      <c r="K141" s="3">
        <v>18</v>
      </c>
      <c r="L141" s="3" t="s">
        <v>29</v>
      </c>
      <c r="M141" s="15">
        <f t="shared" si="55"/>
        <v>3.2000000000000001E-2</v>
      </c>
      <c r="N141" s="42">
        <v>0</v>
      </c>
      <c r="O141" s="15">
        <f t="shared" si="56"/>
        <v>0.216</v>
      </c>
      <c r="P141" s="5">
        <v>1000000</v>
      </c>
      <c r="Q141" s="32">
        <v>837714.31448879477</v>
      </c>
      <c r="R141" s="5">
        <f t="shared" si="43"/>
        <v>0</v>
      </c>
      <c r="S141" s="5">
        <f t="shared" si="44"/>
        <v>0</v>
      </c>
      <c r="T141" s="5"/>
      <c r="U141" s="5">
        <f t="shared" si="57"/>
        <v>20000</v>
      </c>
      <c r="V141" s="5">
        <f t="shared" si="57"/>
        <v>20000</v>
      </c>
      <c r="W141" s="5">
        <f t="shared" si="57"/>
        <v>20000</v>
      </c>
      <c r="X141" s="5">
        <f t="shared" si="57"/>
        <v>20000</v>
      </c>
      <c r="Y141" s="5">
        <f t="shared" si="57"/>
        <v>20000</v>
      </c>
      <c r="Z141" s="5">
        <f t="shared" si="57"/>
        <v>20000</v>
      </c>
      <c r="AA141" s="5">
        <f t="shared" si="57"/>
        <v>20000</v>
      </c>
      <c r="AB141" s="5">
        <f t="shared" si="57"/>
        <v>20000</v>
      </c>
      <c r="AC141" s="5">
        <f t="shared" si="57"/>
        <v>20000</v>
      </c>
      <c r="AD141" s="5">
        <f t="shared" si="57"/>
        <v>20000</v>
      </c>
      <c r="AE141" s="5">
        <f t="shared" si="58"/>
        <v>20000</v>
      </c>
      <c r="AF141" s="5">
        <f t="shared" si="58"/>
        <v>20000</v>
      </c>
      <c r="AG141" s="5">
        <f t="shared" si="58"/>
        <v>20000</v>
      </c>
      <c r="AH141" s="5">
        <f t="shared" si="58"/>
        <v>20000</v>
      </c>
      <c r="AI141" s="5">
        <f t="shared" si="58"/>
        <v>20000</v>
      </c>
      <c r="AJ141" s="5">
        <f t="shared" si="58"/>
        <v>20000</v>
      </c>
      <c r="AK141" s="5">
        <f t="shared" si="58"/>
        <v>20000</v>
      </c>
      <c r="AL141" s="5">
        <f t="shared" si="58"/>
        <v>1020000</v>
      </c>
      <c r="AM141" s="5">
        <f t="shared" si="58"/>
        <v>0</v>
      </c>
      <c r="AN141" s="5">
        <f t="shared" si="58"/>
        <v>0</v>
      </c>
      <c r="AP141" s="51">
        <v>-1216.2519420518074</v>
      </c>
      <c r="AQ141" s="51">
        <v>-122283.96855108789</v>
      </c>
    </row>
    <row r="142" spans="9:43" x14ac:dyDescent="0.35">
      <c r="I142" s="4" t="s">
        <v>18</v>
      </c>
      <c r="J142" s="15">
        <f t="shared" si="42"/>
        <v>0.02</v>
      </c>
      <c r="K142" s="3">
        <v>19</v>
      </c>
      <c r="L142" s="3" t="s">
        <v>29</v>
      </c>
      <c r="M142" s="15">
        <f t="shared" si="55"/>
        <v>3.3500000000000002E-2</v>
      </c>
      <c r="N142" s="42">
        <v>0</v>
      </c>
      <c r="O142" s="15">
        <f t="shared" si="56"/>
        <v>0.22800000000000001</v>
      </c>
      <c r="P142" s="5">
        <v>1000000</v>
      </c>
      <c r="Q142" s="32">
        <v>812486.41949584463</v>
      </c>
      <c r="R142" s="5">
        <f t="shared" si="43"/>
        <v>0</v>
      </c>
      <c r="S142" s="5">
        <f t="shared" si="44"/>
        <v>0</v>
      </c>
      <c r="T142" s="5"/>
      <c r="U142" s="5">
        <f t="shared" si="57"/>
        <v>20000</v>
      </c>
      <c r="V142" s="5">
        <f t="shared" si="57"/>
        <v>20000</v>
      </c>
      <c r="W142" s="5">
        <f t="shared" si="57"/>
        <v>20000</v>
      </c>
      <c r="X142" s="5">
        <f t="shared" si="57"/>
        <v>20000</v>
      </c>
      <c r="Y142" s="5">
        <f t="shared" si="57"/>
        <v>20000</v>
      </c>
      <c r="Z142" s="5">
        <f t="shared" si="57"/>
        <v>20000</v>
      </c>
      <c r="AA142" s="5">
        <f t="shared" si="57"/>
        <v>20000</v>
      </c>
      <c r="AB142" s="5">
        <f t="shared" si="57"/>
        <v>20000</v>
      </c>
      <c r="AC142" s="5">
        <f t="shared" si="57"/>
        <v>20000</v>
      </c>
      <c r="AD142" s="5">
        <f t="shared" si="57"/>
        <v>20000</v>
      </c>
      <c r="AE142" s="5">
        <f t="shared" si="58"/>
        <v>20000</v>
      </c>
      <c r="AF142" s="5">
        <f t="shared" si="58"/>
        <v>20000</v>
      </c>
      <c r="AG142" s="5">
        <f t="shared" si="58"/>
        <v>20000</v>
      </c>
      <c r="AH142" s="5">
        <f t="shared" si="58"/>
        <v>20000</v>
      </c>
      <c r="AI142" s="5">
        <f t="shared" si="58"/>
        <v>20000</v>
      </c>
      <c r="AJ142" s="5">
        <f t="shared" si="58"/>
        <v>20000</v>
      </c>
      <c r="AK142" s="5">
        <f t="shared" si="58"/>
        <v>20000</v>
      </c>
      <c r="AL142" s="5">
        <f t="shared" si="58"/>
        <v>20000</v>
      </c>
      <c r="AM142" s="5">
        <f t="shared" si="58"/>
        <v>1020000</v>
      </c>
      <c r="AN142" s="5">
        <f t="shared" si="58"/>
        <v>0</v>
      </c>
      <c r="AP142" s="51">
        <v>-1225.373808567063</v>
      </c>
      <c r="AQ142" s="51">
        <v>-123263.45575727813</v>
      </c>
    </row>
    <row r="143" spans="9:43" x14ac:dyDescent="0.35">
      <c r="I143" s="9" t="s">
        <v>18</v>
      </c>
      <c r="J143" s="16">
        <f t="shared" si="42"/>
        <v>0.02</v>
      </c>
      <c r="K143" s="10">
        <v>20</v>
      </c>
      <c r="L143" s="10" t="s">
        <v>29</v>
      </c>
      <c r="M143" s="16">
        <f t="shared" si="55"/>
        <v>3.4999999999999996E-2</v>
      </c>
      <c r="N143" s="42">
        <v>0</v>
      </c>
      <c r="O143" s="16">
        <f t="shared" si="56"/>
        <v>0.24</v>
      </c>
      <c r="P143" s="14">
        <v>1000000</v>
      </c>
      <c r="Q143" s="33">
        <v>786813.95047071681</v>
      </c>
      <c r="R143" s="14">
        <f t="shared" si="43"/>
        <v>0</v>
      </c>
      <c r="S143" s="14">
        <f t="shared" si="44"/>
        <v>0</v>
      </c>
      <c r="T143" s="14"/>
      <c r="U143" s="14">
        <f t="shared" si="57"/>
        <v>20000</v>
      </c>
      <c r="V143" s="14">
        <f t="shared" si="57"/>
        <v>20000</v>
      </c>
      <c r="W143" s="14">
        <f t="shared" si="57"/>
        <v>20000</v>
      </c>
      <c r="X143" s="14">
        <f t="shared" si="57"/>
        <v>20000</v>
      </c>
      <c r="Y143" s="14">
        <f t="shared" si="57"/>
        <v>20000</v>
      </c>
      <c r="Z143" s="14">
        <f t="shared" si="57"/>
        <v>20000</v>
      </c>
      <c r="AA143" s="14">
        <f t="shared" si="57"/>
        <v>20000</v>
      </c>
      <c r="AB143" s="14">
        <f t="shared" si="57"/>
        <v>20000</v>
      </c>
      <c r="AC143" s="14">
        <f t="shared" si="57"/>
        <v>20000</v>
      </c>
      <c r="AD143" s="14">
        <f t="shared" si="57"/>
        <v>20000</v>
      </c>
      <c r="AE143" s="14">
        <f t="shared" si="58"/>
        <v>20000</v>
      </c>
      <c r="AF143" s="14">
        <f t="shared" si="58"/>
        <v>20000</v>
      </c>
      <c r="AG143" s="14">
        <f t="shared" si="58"/>
        <v>20000</v>
      </c>
      <c r="AH143" s="14">
        <f t="shared" si="58"/>
        <v>20000</v>
      </c>
      <c r="AI143" s="14">
        <f t="shared" si="58"/>
        <v>20000</v>
      </c>
      <c r="AJ143" s="14">
        <f t="shared" si="58"/>
        <v>20000</v>
      </c>
      <c r="AK143" s="14">
        <f t="shared" si="58"/>
        <v>20000</v>
      </c>
      <c r="AL143" s="14">
        <f t="shared" si="58"/>
        <v>20000</v>
      </c>
      <c r="AM143" s="14">
        <f t="shared" si="58"/>
        <v>20000</v>
      </c>
      <c r="AN143" s="14">
        <f t="shared" si="58"/>
        <v>1020000</v>
      </c>
      <c r="AP143" s="52">
        <v>-1228.3417527763522</v>
      </c>
      <c r="AQ143" s="52">
        <v>-123626.29992905457</v>
      </c>
    </row>
    <row r="144" spans="9:43" x14ac:dyDescent="0.35">
      <c r="I144" s="4" t="s">
        <v>18</v>
      </c>
      <c r="J144" s="15">
        <f t="shared" si="42"/>
        <v>0.02</v>
      </c>
      <c r="K144" s="3">
        <v>1</v>
      </c>
      <c r="L144" s="3" t="s">
        <v>30</v>
      </c>
      <c r="M144" s="15">
        <f>$B$2+$B$13*$K144</f>
        <v>7.0000000000000001E-3</v>
      </c>
      <c r="N144" s="42">
        <v>0</v>
      </c>
      <c r="O144" s="15">
        <f>$K144*B$25</f>
        <v>2.5000000000000001E-2</v>
      </c>
      <c r="P144" s="5">
        <v>1000000</v>
      </c>
      <c r="Q144" s="32">
        <v>1012909.6325719962</v>
      </c>
      <c r="R144" s="5">
        <f t="shared" si="43"/>
        <v>0</v>
      </c>
      <c r="S144" s="5">
        <f t="shared" si="44"/>
        <v>0</v>
      </c>
      <c r="T144" s="5"/>
      <c r="U144" s="5">
        <f t="shared" ref="U144:AD153" si="59">$P144*((U$23&lt;=$K144)*$J144+(U$23=$K144)*1)</f>
        <v>1020000</v>
      </c>
      <c r="V144" s="5">
        <f t="shared" si="59"/>
        <v>0</v>
      </c>
      <c r="W144" s="5">
        <f t="shared" si="59"/>
        <v>0</v>
      </c>
      <c r="X144" s="5">
        <f t="shared" si="59"/>
        <v>0</v>
      </c>
      <c r="Y144" s="5">
        <f t="shared" si="59"/>
        <v>0</v>
      </c>
      <c r="Z144" s="5">
        <f t="shared" si="59"/>
        <v>0</v>
      </c>
      <c r="AA144" s="5">
        <f t="shared" si="59"/>
        <v>0</v>
      </c>
      <c r="AB144" s="5">
        <f t="shared" si="59"/>
        <v>0</v>
      </c>
      <c r="AC144" s="5">
        <f t="shared" si="59"/>
        <v>0</v>
      </c>
      <c r="AD144" s="5">
        <f t="shared" si="59"/>
        <v>0</v>
      </c>
      <c r="AE144" s="5">
        <f t="shared" ref="AE144:AN153" si="60">$P144*((AE$23&lt;=$K144)*$J144+(AE$23=$K144)*1)</f>
        <v>0</v>
      </c>
      <c r="AF144" s="5">
        <f t="shared" si="60"/>
        <v>0</v>
      </c>
      <c r="AG144" s="5">
        <f t="shared" si="60"/>
        <v>0</v>
      </c>
      <c r="AH144" s="5">
        <f t="shared" si="60"/>
        <v>0</v>
      </c>
      <c r="AI144" s="5">
        <f t="shared" si="60"/>
        <v>0</v>
      </c>
      <c r="AJ144" s="5">
        <f t="shared" si="60"/>
        <v>0</v>
      </c>
      <c r="AK144" s="5">
        <f t="shared" si="60"/>
        <v>0</v>
      </c>
      <c r="AL144" s="5">
        <f t="shared" si="60"/>
        <v>0</v>
      </c>
      <c r="AM144" s="5">
        <f t="shared" si="60"/>
        <v>0</v>
      </c>
      <c r="AN144" s="5">
        <f t="shared" si="60"/>
        <v>0</v>
      </c>
      <c r="AP144" s="51">
        <v>-100.58685626235092</v>
      </c>
      <c r="AQ144" s="51">
        <v>-10059.677557746938</v>
      </c>
    </row>
    <row r="145" spans="9:43" x14ac:dyDescent="0.35">
      <c r="I145" s="4" t="s">
        <v>18</v>
      </c>
      <c r="J145" s="15">
        <f t="shared" si="42"/>
        <v>0.02</v>
      </c>
      <c r="K145" s="3">
        <v>2</v>
      </c>
      <c r="L145" s="3" t="s">
        <v>30</v>
      </c>
      <c r="M145" s="15">
        <f t="shared" ref="M145:M163" si="61">$B$2+$B$13*$K145</f>
        <v>9.0000000000000011E-3</v>
      </c>
      <c r="N145" s="42">
        <v>0</v>
      </c>
      <c r="O145" s="15">
        <f t="shared" ref="O145:O163" si="62">$K145*B$25</f>
        <v>0.05</v>
      </c>
      <c r="P145" s="5">
        <v>1000000</v>
      </c>
      <c r="Q145" s="32">
        <v>1021706.5243335257</v>
      </c>
      <c r="R145" s="5">
        <f t="shared" si="43"/>
        <v>0</v>
      </c>
      <c r="S145" s="5">
        <f t="shared" si="44"/>
        <v>0</v>
      </c>
      <c r="T145" s="5"/>
      <c r="U145" s="5">
        <f t="shared" si="59"/>
        <v>20000</v>
      </c>
      <c r="V145" s="5">
        <f t="shared" si="59"/>
        <v>1020000</v>
      </c>
      <c r="W145" s="5">
        <f t="shared" si="59"/>
        <v>0</v>
      </c>
      <c r="X145" s="5">
        <f t="shared" si="59"/>
        <v>0</v>
      </c>
      <c r="Y145" s="5">
        <f t="shared" si="59"/>
        <v>0</v>
      </c>
      <c r="Z145" s="5">
        <f t="shared" si="59"/>
        <v>0</v>
      </c>
      <c r="AA145" s="5">
        <f t="shared" si="59"/>
        <v>0</v>
      </c>
      <c r="AB145" s="5">
        <f t="shared" si="59"/>
        <v>0</v>
      </c>
      <c r="AC145" s="5">
        <f t="shared" si="59"/>
        <v>0</v>
      </c>
      <c r="AD145" s="5">
        <f t="shared" si="59"/>
        <v>0</v>
      </c>
      <c r="AE145" s="5">
        <f t="shared" si="60"/>
        <v>0</v>
      </c>
      <c r="AF145" s="5">
        <f t="shared" si="60"/>
        <v>0</v>
      </c>
      <c r="AG145" s="5">
        <f t="shared" si="60"/>
        <v>0</v>
      </c>
      <c r="AH145" s="5">
        <f t="shared" si="60"/>
        <v>0</v>
      </c>
      <c r="AI145" s="5">
        <f t="shared" si="60"/>
        <v>0</v>
      </c>
      <c r="AJ145" s="5">
        <f t="shared" si="60"/>
        <v>0</v>
      </c>
      <c r="AK145" s="5">
        <f t="shared" si="60"/>
        <v>0</v>
      </c>
      <c r="AL145" s="5">
        <f t="shared" si="60"/>
        <v>0</v>
      </c>
      <c r="AM145" s="5">
        <f t="shared" si="60"/>
        <v>0</v>
      </c>
      <c r="AN145" s="5">
        <f t="shared" si="60"/>
        <v>0</v>
      </c>
      <c r="AP145" s="51">
        <v>-200.55416082037846</v>
      </c>
      <c r="AQ145" s="51">
        <v>-20059.336817582138</v>
      </c>
    </row>
    <row r="146" spans="9:43" x14ac:dyDescent="0.35">
      <c r="I146" s="4" t="s">
        <v>18</v>
      </c>
      <c r="J146" s="15">
        <f t="shared" si="42"/>
        <v>0.02</v>
      </c>
      <c r="K146" s="3">
        <v>3</v>
      </c>
      <c r="L146" s="3" t="s">
        <v>30</v>
      </c>
      <c r="M146" s="15">
        <f t="shared" si="61"/>
        <v>1.0999999999999999E-2</v>
      </c>
      <c r="N146" s="42">
        <v>0</v>
      </c>
      <c r="O146" s="15">
        <f t="shared" si="62"/>
        <v>7.5000000000000011E-2</v>
      </c>
      <c r="P146" s="5">
        <v>1000000</v>
      </c>
      <c r="Q146" s="32">
        <v>1026416.7130421306</v>
      </c>
      <c r="R146" s="5">
        <f t="shared" si="43"/>
        <v>0</v>
      </c>
      <c r="S146" s="5">
        <f t="shared" si="44"/>
        <v>0</v>
      </c>
      <c r="T146" s="5"/>
      <c r="U146" s="5">
        <f t="shared" si="59"/>
        <v>20000</v>
      </c>
      <c r="V146" s="5">
        <f t="shared" si="59"/>
        <v>20000</v>
      </c>
      <c r="W146" s="5">
        <f t="shared" si="59"/>
        <v>1020000</v>
      </c>
      <c r="X146" s="5">
        <f t="shared" si="59"/>
        <v>0</v>
      </c>
      <c r="Y146" s="5">
        <f t="shared" si="59"/>
        <v>0</v>
      </c>
      <c r="Z146" s="5">
        <f t="shared" si="59"/>
        <v>0</v>
      </c>
      <c r="AA146" s="5">
        <f t="shared" si="59"/>
        <v>0</v>
      </c>
      <c r="AB146" s="5">
        <f t="shared" si="59"/>
        <v>0</v>
      </c>
      <c r="AC146" s="5">
        <f t="shared" si="59"/>
        <v>0</v>
      </c>
      <c r="AD146" s="5">
        <f t="shared" si="59"/>
        <v>0</v>
      </c>
      <c r="AE146" s="5">
        <f t="shared" si="60"/>
        <v>0</v>
      </c>
      <c r="AF146" s="5">
        <f t="shared" si="60"/>
        <v>0</v>
      </c>
      <c r="AG146" s="5">
        <f t="shared" si="60"/>
        <v>0</v>
      </c>
      <c r="AH146" s="5">
        <f t="shared" si="60"/>
        <v>0</v>
      </c>
      <c r="AI146" s="5">
        <f t="shared" si="60"/>
        <v>0</v>
      </c>
      <c r="AJ146" s="5">
        <f t="shared" si="60"/>
        <v>0</v>
      </c>
      <c r="AK146" s="5">
        <f t="shared" si="60"/>
        <v>0</v>
      </c>
      <c r="AL146" s="5">
        <f t="shared" si="60"/>
        <v>0</v>
      </c>
      <c r="AM146" s="5">
        <f t="shared" si="60"/>
        <v>0</v>
      </c>
      <c r="AN146" s="5">
        <f t="shared" si="60"/>
        <v>0</v>
      </c>
      <c r="AP146" s="51">
        <v>-298.72584513860056</v>
      </c>
      <c r="AQ146" s="51">
        <v>-29882.232386576652</v>
      </c>
    </row>
    <row r="147" spans="9:43" x14ac:dyDescent="0.35">
      <c r="I147" s="4" t="s">
        <v>18</v>
      </c>
      <c r="J147" s="15">
        <f t="shared" si="42"/>
        <v>0.02</v>
      </c>
      <c r="K147" s="3">
        <v>4</v>
      </c>
      <c r="L147" s="3" t="s">
        <v>30</v>
      </c>
      <c r="M147" s="15">
        <f t="shared" si="61"/>
        <v>1.3000000000000001E-2</v>
      </c>
      <c r="N147" s="42">
        <v>0</v>
      </c>
      <c r="O147" s="15">
        <f t="shared" si="62"/>
        <v>0.1</v>
      </c>
      <c r="P147" s="5">
        <v>1000000</v>
      </c>
      <c r="Q147" s="32">
        <v>1027113.1327165752</v>
      </c>
      <c r="R147" s="5">
        <f t="shared" si="43"/>
        <v>0</v>
      </c>
      <c r="S147" s="5">
        <f t="shared" si="44"/>
        <v>0</v>
      </c>
      <c r="T147" s="5"/>
      <c r="U147" s="5">
        <f t="shared" si="59"/>
        <v>20000</v>
      </c>
      <c r="V147" s="5">
        <f t="shared" si="59"/>
        <v>20000</v>
      </c>
      <c r="W147" s="5">
        <f t="shared" si="59"/>
        <v>20000</v>
      </c>
      <c r="X147" s="5">
        <f t="shared" si="59"/>
        <v>1020000</v>
      </c>
      <c r="Y147" s="5">
        <f t="shared" si="59"/>
        <v>0</v>
      </c>
      <c r="Z147" s="5">
        <f t="shared" si="59"/>
        <v>0</v>
      </c>
      <c r="AA147" s="5">
        <f t="shared" si="59"/>
        <v>0</v>
      </c>
      <c r="AB147" s="5">
        <f t="shared" si="59"/>
        <v>0</v>
      </c>
      <c r="AC147" s="5">
        <f t="shared" si="59"/>
        <v>0</v>
      </c>
      <c r="AD147" s="5">
        <f t="shared" si="59"/>
        <v>0</v>
      </c>
      <c r="AE147" s="5">
        <f t="shared" si="60"/>
        <v>0</v>
      </c>
      <c r="AF147" s="5">
        <f t="shared" si="60"/>
        <v>0</v>
      </c>
      <c r="AG147" s="5">
        <f t="shared" si="60"/>
        <v>0</v>
      </c>
      <c r="AH147" s="5">
        <f t="shared" si="60"/>
        <v>0</v>
      </c>
      <c r="AI147" s="5">
        <f t="shared" si="60"/>
        <v>0</v>
      </c>
      <c r="AJ147" s="5">
        <f t="shared" si="60"/>
        <v>0</v>
      </c>
      <c r="AK147" s="5">
        <f t="shared" si="60"/>
        <v>0</v>
      </c>
      <c r="AL147" s="5">
        <f t="shared" si="60"/>
        <v>0</v>
      </c>
      <c r="AM147" s="5">
        <f t="shared" si="60"/>
        <v>0</v>
      </c>
      <c r="AN147" s="5">
        <f t="shared" si="60"/>
        <v>0</v>
      </c>
      <c r="AP147" s="51">
        <v>-393.97857151960488</v>
      </c>
      <c r="AQ147" s="51">
        <v>-39416.775959876424</v>
      </c>
    </row>
    <row r="148" spans="9:43" x14ac:dyDescent="0.35">
      <c r="I148" s="4" t="s">
        <v>18</v>
      </c>
      <c r="J148" s="15">
        <f t="shared" si="42"/>
        <v>0.02</v>
      </c>
      <c r="K148" s="3">
        <v>5</v>
      </c>
      <c r="L148" s="3" t="s">
        <v>30</v>
      </c>
      <c r="M148" s="15">
        <f t="shared" si="61"/>
        <v>1.4999999999999999E-2</v>
      </c>
      <c r="N148" s="42">
        <v>0</v>
      </c>
      <c r="O148" s="15">
        <f t="shared" si="62"/>
        <v>0.125</v>
      </c>
      <c r="P148" s="5">
        <v>1000000</v>
      </c>
      <c r="Q148" s="32">
        <v>1023913.2248647874</v>
      </c>
      <c r="R148" s="5">
        <f t="shared" si="43"/>
        <v>0</v>
      </c>
      <c r="S148" s="5">
        <f t="shared" si="44"/>
        <v>0</v>
      </c>
      <c r="T148" s="5"/>
      <c r="U148" s="5">
        <f t="shared" si="59"/>
        <v>20000</v>
      </c>
      <c r="V148" s="5">
        <f t="shared" si="59"/>
        <v>20000</v>
      </c>
      <c r="W148" s="5">
        <f t="shared" si="59"/>
        <v>20000</v>
      </c>
      <c r="X148" s="5">
        <f t="shared" si="59"/>
        <v>20000</v>
      </c>
      <c r="Y148" s="5">
        <f t="shared" si="59"/>
        <v>1020000</v>
      </c>
      <c r="Z148" s="5">
        <f t="shared" si="59"/>
        <v>0</v>
      </c>
      <c r="AA148" s="5">
        <f t="shared" si="59"/>
        <v>0</v>
      </c>
      <c r="AB148" s="5">
        <f t="shared" si="59"/>
        <v>0</v>
      </c>
      <c r="AC148" s="5">
        <f t="shared" si="59"/>
        <v>0</v>
      </c>
      <c r="AD148" s="5">
        <f t="shared" si="59"/>
        <v>0</v>
      </c>
      <c r="AE148" s="5">
        <f t="shared" si="60"/>
        <v>0</v>
      </c>
      <c r="AF148" s="5">
        <f t="shared" si="60"/>
        <v>0</v>
      </c>
      <c r="AG148" s="5">
        <f t="shared" si="60"/>
        <v>0</v>
      </c>
      <c r="AH148" s="5">
        <f t="shared" si="60"/>
        <v>0</v>
      </c>
      <c r="AI148" s="5">
        <f t="shared" si="60"/>
        <v>0</v>
      </c>
      <c r="AJ148" s="5">
        <f t="shared" si="60"/>
        <v>0</v>
      </c>
      <c r="AK148" s="5">
        <f t="shared" si="60"/>
        <v>0</v>
      </c>
      <c r="AL148" s="5">
        <f t="shared" si="60"/>
        <v>0</v>
      </c>
      <c r="AM148" s="5">
        <f t="shared" si="60"/>
        <v>0</v>
      </c>
      <c r="AN148" s="5">
        <f t="shared" si="60"/>
        <v>0</v>
      </c>
      <c r="AP148" s="51">
        <v>-485.26232996897306</v>
      </c>
      <c r="AQ148" s="51">
        <v>-48558.568699789932</v>
      </c>
    </row>
    <row r="149" spans="9:43" x14ac:dyDescent="0.35">
      <c r="I149" s="4" t="s">
        <v>18</v>
      </c>
      <c r="J149" s="15">
        <f t="shared" si="42"/>
        <v>0.02</v>
      </c>
      <c r="K149" s="3">
        <v>6</v>
      </c>
      <c r="L149" s="3" t="s">
        <v>30</v>
      </c>
      <c r="M149" s="15">
        <f t="shared" si="61"/>
        <v>1.7000000000000001E-2</v>
      </c>
      <c r="N149" s="42">
        <v>0</v>
      </c>
      <c r="O149" s="15">
        <f t="shared" si="62"/>
        <v>0.15000000000000002</v>
      </c>
      <c r="P149" s="5">
        <v>1000000</v>
      </c>
      <c r="Q149" s="32">
        <v>1016975.7561157623</v>
      </c>
      <c r="R149" s="5">
        <f t="shared" si="43"/>
        <v>0</v>
      </c>
      <c r="S149" s="5">
        <f t="shared" si="44"/>
        <v>0</v>
      </c>
      <c r="T149" s="5"/>
      <c r="U149" s="5">
        <f t="shared" si="59"/>
        <v>20000</v>
      </c>
      <c r="V149" s="5">
        <f t="shared" si="59"/>
        <v>20000</v>
      </c>
      <c r="W149" s="5">
        <f t="shared" si="59"/>
        <v>20000</v>
      </c>
      <c r="X149" s="5">
        <f t="shared" si="59"/>
        <v>20000</v>
      </c>
      <c r="Y149" s="5">
        <f t="shared" si="59"/>
        <v>20000</v>
      </c>
      <c r="Z149" s="5">
        <f t="shared" si="59"/>
        <v>1020000</v>
      </c>
      <c r="AA149" s="5">
        <f t="shared" si="59"/>
        <v>0</v>
      </c>
      <c r="AB149" s="5">
        <f t="shared" si="59"/>
        <v>0</v>
      </c>
      <c r="AC149" s="5">
        <f t="shared" si="59"/>
        <v>0</v>
      </c>
      <c r="AD149" s="5">
        <f t="shared" si="59"/>
        <v>0</v>
      </c>
      <c r="AE149" s="5">
        <f t="shared" si="60"/>
        <v>0</v>
      </c>
      <c r="AF149" s="5">
        <f t="shared" si="60"/>
        <v>0</v>
      </c>
      <c r="AG149" s="5">
        <f t="shared" si="60"/>
        <v>0</v>
      </c>
      <c r="AH149" s="5">
        <f t="shared" si="60"/>
        <v>0</v>
      </c>
      <c r="AI149" s="5">
        <f t="shared" si="60"/>
        <v>0</v>
      </c>
      <c r="AJ149" s="5">
        <f t="shared" si="60"/>
        <v>0</v>
      </c>
      <c r="AK149" s="5">
        <f t="shared" si="60"/>
        <v>0</v>
      </c>
      <c r="AL149" s="5">
        <f t="shared" si="60"/>
        <v>0</v>
      </c>
      <c r="AM149" s="5">
        <f t="shared" si="60"/>
        <v>0</v>
      </c>
      <c r="AN149" s="5">
        <f t="shared" si="60"/>
        <v>0</v>
      </c>
      <c r="AP149" s="51">
        <v>-571.61873033968732</v>
      </c>
      <c r="AQ149" s="51">
        <v>-57212.20932045771</v>
      </c>
    </row>
    <row r="150" spans="9:43" x14ac:dyDescent="0.35">
      <c r="I150" s="4" t="s">
        <v>18</v>
      </c>
      <c r="J150" s="15">
        <f t="shared" si="42"/>
        <v>0.02</v>
      </c>
      <c r="K150" s="3">
        <v>7</v>
      </c>
      <c r="L150" s="3" t="s">
        <v>30</v>
      </c>
      <c r="M150" s="15">
        <f t="shared" si="61"/>
        <v>1.9E-2</v>
      </c>
      <c r="N150" s="42">
        <v>0</v>
      </c>
      <c r="O150" s="15">
        <f t="shared" si="62"/>
        <v>0.17500000000000002</v>
      </c>
      <c r="P150" s="5">
        <v>1000000</v>
      </c>
      <c r="Q150" s="32">
        <v>1006496.9416085159</v>
      </c>
      <c r="R150" s="5">
        <f t="shared" si="43"/>
        <v>0</v>
      </c>
      <c r="S150" s="5">
        <f t="shared" si="44"/>
        <v>0</v>
      </c>
      <c r="T150" s="5"/>
      <c r="U150" s="5">
        <f t="shared" si="59"/>
        <v>20000</v>
      </c>
      <c r="V150" s="5">
        <f t="shared" si="59"/>
        <v>20000</v>
      </c>
      <c r="W150" s="5">
        <f t="shared" si="59"/>
        <v>20000</v>
      </c>
      <c r="X150" s="5">
        <f t="shared" si="59"/>
        <v>20000</v>
      </c>
      <c r="Y150" s="5">
        <f t="shared" si="59"/>
        <v>20000</v>
      </c>
      <c r="Z150" s="5">
        <f t="shared" si="59"/>
        <v>20000</v>
      </c>
      <c r="AA150" s="5">
        <f t="shared" si="59"/>
        <v>1020000</v>
      </c>
      <c r="AB150" s="5">
        <f t="shared" si="59"/>
        <v>0</v>
      </c>
      <c r="AC150" s="5">
        <f t="shared" si="59"/>
        <v>0</v>
      </c>
      <c r="AD150" s="5">
        <f t="shared" si="59"/>
        <v>0</v>
      </c>
      <c r="AE150" s="5">
        <f t="shared" si="60"/>
        <v>0</v>
      </c>
      <c r="AF150" s="5">
        <f t="shared" si="60"/>
        <v>0</v>
      </c>
      <c r="AG150" s="5">
        <f t="shared" si="60"/>
        <v>0</v>
      </c>
      <c r="AH150" s="5">
        <f t="shared" si="60"/>
        <v>0</v>
      </c>
      <c r="AI150" s="5">
        <f t="shared" si="60"/>
        <v>0</v>
      </c>
      <c r="AJ150" s="5">
        <f t="shared" si="60"/>
        <v>0</v>
      </c>
      <c r="AK150" s="5">
        <f t="shared" si="60"/>
        <v>0</v>
      </c>
      <c r="AL150" s="5">
        <f t="shared" si="60"/>
        <v>0</v>
      </c>
      <c r="AM150" s="5">
        <f t="shared" si="60"/>
        <v>0</v>
      </c>
      <c r="AN150" s="5">
        <f t="shared" si="60"/>
        <v>0</v>
      </c>
      <c r="AP150" s="51">
        <v>-652.1965672110673</v>
      </c>
      <c r="AQ150" s="51">
        <v>-65292.836299079529</v>
      </c>
    </row>
    <row r="151" spans="9:43" x14ac:dyDescent="0.35">
      <c r="I151" s="4" t="s">
        <v>18</v>
      </c>
      <c r="J151" s="15">
        <f t="shared" si="42"/>
        <v>0.02</v>
      </c>
      <c r="K151" s="3">
        <v>8</v>
      </c>
      <c r="L151" s="3" t="s">
        <v>30</v>
      </c>
      <c r="M151" s="15">
        <f t="shared" si="61"/>
        <v>2.1000000000000001E-2</v>
      </c>
      <c r="N151" s="42">
        <v>0</v>
      </c>
      <c r="O151" s="15">
        <f t="shared" si="62"/>
        <v>0.2</v>
      </c>
      <c r="P151" s="5">
        <v>1000000</v>
      </c>
      <c r="Q151" s="32">
        <v>992705.98882618907</v>
      </c>
      <c r="R151" s="5">
        <f t="shared" si="43"/>
        <v>0</v>
      </c>
      <c r="S151" s="5">
        <f t="shared" si="44"/>
        <v>0</v>
      </c>
      <c r="T151" s="5"/>
      <c r="U151" s="5">
        <f t="shared" si="59"/>
        <v>20000</v>
      </c>
      <c r="V151" s="5">
        <f t="shared" si="59"/>
        <v>20000</v>
      </c>
      <c r="W151" s="5">
        <f t="shared" si="59"/>
        <v>20000</v>
      </c>
      <c r="X151" s="5">
        <f t="shared" si="59"/>
        <v>20000</v>
      </c>
      <c r="Y151" s="5">
        <f t="shared" si="59"/>
        <v>20000</v>
      </c>
      <c r="Z151" s="5">
        <f t="shared" si="59"/>
        <v>20000</v>
      </c>
      <c r="AA151" s="5">
        <f t="shared" si="59"/>
        <v>20000</v>
      </c>
      <c r="AB151" s="5">
        <f t="shared" si="59"/>
        <v>1020000</v>
      </c>
      <c r="AC151" s="5">
        <f t="shared" si="59"/>
        <v>0</v>
      </c>
      <c r="AD151" s="5">
        <f t="shared" si="59"/>
        <v>0</v>
      </c>
      <c r="AE151" s="5">
        <f t="shared" si="60"/>
        <v>0</v>
      </c>
      <c r="AF151" s="5">
        <f t="shared" si="60"/>
        <v>0</v>
      </c>
      <c r="AG151" s="5">
        <f t="shared" si="60"/>
        <v>0</v>
      </c>
      <c r="AH151" s="5">
        <f t="shared" si="60"/>
        <v>0</v>
      </c>
      <c r="AI151" s="5">
        <f t="shared" si="60"/>
        <v>0</v>
      </c>
      <c r="AJ151" s="5">
        <f t="shared" si="60"/>
        <v>0</v>
      </c>
      <c r="AK151" s="5">
        <f t="shared" si="60"/>
        <v>0</v>
      </c>
      <c r="AL151" s="5">
        <f t="shared" si="60"/>
        <v>0</v>
      </c>
      <c r="AM151" s="5">
        <f t="shared" si="60"/>
        <v>0</v>
      </c>
      <c r="AN151" s="5">
        <f t="shared" si="60"/>
        <v>0</v>
      </c>
      <c r="AP151" s="51">
        <v>-726.26433432631893</v>
      </c>
      <c r="AQ151" s="51">
        <v>-72727.372248995525</v>
      </c>
    </row>
    <row r="152" spans="9:43" x14ac:dyDescent="0.35">
      <c r="I152" s="4" t="s">
        <v>18</v>
      </c>
      <c r="J152" s="15">
        <f t="shared" si="42"/>
        <v>0.02</v>
      </c>
      <c r="K152" s="3">
        <v>9</v>
      </c>
      <c r="L152" s="3" t="s">
        <v>30</v>
      </c>
      <c r="M152" s="15">
        <f t="shared" si="61"/>
        <v>2.3000000000000003E-2</v>
      </c>
      <c r="N152" s="42">
        <v>0</v>
      </c>
      <c r="O152" s="15">
        <f t="shared" si="62"/>
        <v>0.22500000000000001</v>
      </c>
      <c r="P152" s="5">
        <v>1000000</v>
      </c>
      <c r="Q152" s="32">
        <v>975860.18778205744</v>
      </c>
      <c r="R152" s="5">
        <f t="shared" si="43"/>
        <v>0</v>
      </c>
      <c r="S152" s="5">
        <f t="shared" si="44"/>
        <v>0</v>
      </c>
      <c r="T152" s="5"/>
      <c r="U152" s="5">
        <f t="shared" si="59"/>
        <v>20000</v>
      </c>
      <c r="V152" s="5">
        <f t="shared" si="59"/>
        <v>20000</v>
      </c>
      <c r="W152" s="5">
        <f t="shared" si="59"/>
        <v>20000</v>
      </c>
      <c r="X152" s="5">
        <f t="shared" si="59"/>
        <v>20000</v>
      </c>
      <c r="Y152" s="5">
        <f t="shared" si="59"/>
        <v>20000</v>
      </c>
      <c r="Z152" s="5">
        <f t="shared" si="59"/>
        <v>20000</v>
      </c>
      <c r="AA152" s="5">
        <f t="shared" si="59"/>
        <v>20000</v>
      </c>
      <c r="AB152" s="5">
        <f t="shared" si="59"/>
        <v>20000</v>
      </c>
      <c r="AC152" s="5">
        <f t="shared" si="59"/>
        <v>1020000</v>
      </c>
      <c r="AD152" s="5">
        <f t="shared" si="59"/>
        <v>0</v>
      </c>
      <c r="AE152" s="5">
        <f t="shared" si="60"/>
        <v>0</v>
      </c>
      <c r="AF152" s="5">
        <f t="shared" si="60"/>
        <v>0</v>
      </c>
      <c r="AG152" s="5">
        <f t="shared" si="60"/>
        <v>0</v>
      </c>
      <c r="AH152" s="5">
        <f t="shared" si="60"/>
        <v>0</v>
      </c>
      <c r="AI152" s="5">
        <f t="shared" si="60"/>
        <v>0</v>
      </c>
      <c r="AJ152" s="5">
        <f t="shared" si="60"/>
        <v>0</v>
      </c>
      <c r="AK152" s="5">
        <f t="shared" si="60"/>
        <v>0</v>
      </c>
      <c r="AL152" s="5">
        <f t="shared" si="60"/>
        <v>0</v>
      </c>
      <c r="AM152" s="5">
        <f t="shared" si="60"/>
        <v>0</v>
      </c>
      <c r="AN152" s="5">
        <f t="shared" si="60"/>
        <v>0</v>
      </c>
      <c r="AP152" s="51">
        <v>-793.21947209368227</v>
      </c>
      <c r="AQ152" s="51">
        <v>-79455.448838701239</v>
      </c>
    </row>
    <row r="153" spans="9:43" x14ac:dyDescent="0.35">
      <c r="I153" s="4" t="s">
        <v>18</v>
      </c>
      <c r="J153" s="15">
        <f t="shared" ref="J153:J216" si="63">$B$4</f>
        <v>0.02</v>
      </c>
      <c r="K153" s="3">
        <v>10</v>
      </c>
      <c r="L153" s="3" t="s">
        <v>30</v>
      </c>
      <c r="M153" s="15">
        <f t="shared" si="61"/>
        <v>2.5000000000000001E-2</v>
      </c>
      <c r="N153" s="42">
        <v>0</v>
      </c>
      <c r="O153" s="15">
        <f t="shared" si="62"/>
        <v>0.25</v>
      </c>
      <c r="P153" s="5">
        <v>1000000</v>
      </c>
      <c r="Q153" s="32">
        <v>956239.68034514599</v>
      </c>
      <c r="R153" s="5">
        <f t="shared" ref="R153:R216" si="64">Q153*N153</f>
        <v>0</v>
      </c>
      <c r="S153" s="5">
        <f t="shared" ref="S153:S216" si="65">R153*O153</f>
        <v>0</v>
      </c>
      <c r="T153" s="5"/>
      <c r="U153" s="5">
        <f t="shared" si="59"/>
        <v>20000</v>
      </c>
      <c r="V153" s="5">
        <f t="shared" si="59"/>
        <v>20000</v>
      </c>
      <c r="W153" s="5">
        <f t="shared" si="59"/>
        <v>20000</v>
      </c>
      <c r="X153" s="5">
        <f t="shared" si="59"/>
        <v>20000</v>
      </c>
      <c r="Y153" s="5">
        <f t="shared" si="59"/>
        <v>20000</v>
      </c>
      <c r="Z153" s="5">
        <f t="shared" si="59"/>
        <v>20000</v>
      </c>
      <c r="AA153" s="5">
        <f t="shared" si="59"/>
        <v>20000</v>
      </c>
      <c r="AB153" s="5">
        <f t="shared" si="59"/>
        <v>20000</v>
      </c>
      <c r="AC153" s="5">
        <f t="shared" si="59"/>
        <v>20000</v>
      </c>
      <c r="AD153" s="5">
        <f t="shared" si="59"/>
        <v>1020000</v>
      </c>
      <c r="AE153" s="5">
        <f t="shared" si="60"/>
        <v>0</v>
      </c>
      <c r="AF153" s="5">
        <f t="shared" si="60"/>
        <v>0</v>
      </c>
      <c r="AG153" s="5">
        <f t="shared" si="60"/>
        <v>0</v>
      </c>
      <c r="AH153" s="5">
        <f t="shared" si="60"/>
        <v>0</v>
      </c>
      <c r="AI153" s="5">
        <f t="shared" si="60"/>
        <v>0</v>
      </c>
      <c r="AJ153" s="5">
        <f t="shared" si="60"/>
        <v>0</v>
      </c>
      <c r="AK153" s="5">
        <f t="shared" si="60"/>
        <v>0</v>
      </c>
      <c r="AL153" s="5">
        <f t="shared" si="60"/>
        <v>0</v>
      </c>
      <c r="AM153" s="5">
        <f t="shared" si="60"/>
        <v>0</v>
      </c>
      <c r="AN153" s="5">
        <f t="shared" si="60"/>
        <v>0</v>
      </c>
      <c r="AP153" s="51">
        <v>-852.59424136037705</v>
      </c>
      <c r="AQ153" s="51">
        <v>-85430.001298971009</v>
      </c>
    </row>
    <row r="154" spans="9:43" x14ac:dyDescent="0.35">
      <c r="I154" s="4" t="s">
        <v>18</v>
      </c>
      <c r="J154" s="15">
        <f t="shared" si="63"/>
        <v>0.02</v>
      </c>
      <c r="K154" s="3">
        <v>11</v>
      </c>
      <c r="L154" s="3" t="s">
        <v>30</v>
      </c>
      <c r="M154" s="15">
        <f t="shared" si="61"/>
        <v>2.7E-2</v>
      </c>
      <c r="N154" s="42">
        <v>0</v>
      </c>
      <c r="O154" s="15">
        <f t="shared" si="62"/>
        <v>0.27500000000000002</v>
      </c>
      <c r="P154" s="5">
        <v>1000000</v>
      </c>
      <c r="Q154" s="32">
        <v>934142.04399100982</v>
      </c>
      <c r="R154" s="5">
        <f t="shared" si="64"/>
        <v>0</v>
      </c>
      <c r="S154" s="5">
        <f t="shared" si="65"/>
        <v>0</v>
      </c>
      <c r="T154" s="5"/>
      <c r="U154" s="5">
        <f t="shared" ref="U154:AD163" si="66">$P154*((U$23&lt;=$K154)*$J154+(U$23=$K154)*1)</f>
        <v>20000</v>
      </c>
      <c r="V154" s="5">
        <f t="shared" si="66"/>
        <v>20000</v>
      </c>
      <c r="W154" s="5">
        <f t="shared" si="66"/>
        <v>20000</v>
      </c>
      <c r="X154" s="5">
        <f t="shared" si="66"/>
        <v>20000</v>
      </c>
      <c r="Y154" s="5">
        <f t="shared" si="66"/>
        <v>20000</v>
      </c>
      <c r="Z154" s="5">
        <f t="shared" si="66"/>
        <v>20000</v>
      </c>
      <c r="AA154" s="5">
        <f t="shared" si="66"/>
        <v>20000</v>
      </c>
      <c r="AB154" s="5">
        <f t="shared" si="66"/>
        <v>20000</v>
      </c>
      <c r="AC154" s="5">
        <f t="shared" si="66"/>
        <v>20000</v>
      </c>
      <c r="AD154" s="5">
        <f t="shared" si="66"/>
        <v>20000</v>
      </c>
      <c r="AE154" s="5">
        <f t="shared" ref="AE154:AN163" si="67">$P154*((AE$23&lt;=$K154)*$J154+(AE$23=$K154)*1)</f>
        <v>1020000</v>
      </c>
      <c r="AF154" s="5">
        <f t="shared" si="67"/>
        <v>0</v>
      </c>
      <c r="AG154" s="5">
        <f t="shared" si="67"/>
        <v>0</v>
      </c>
      <c r="AH154" s="5">
        <f t="shared" si="67"/>
        <v>0</v>
      </c>
      <c r="AI154" s="5">
        <f t="shared" si="67"/>
        <v>0</v>
      </c>
      <c r="AJ154" s="5">
        <f t="shared" si="67"/>
        <v>0</v>
      </c>
      <c r="AK154" s="5">
        <f t="shared" si="67"/>
        <v>0</v>
      </c>
      <c r="AL154" s="5">
        <f t="shared" si="67"/>
        <v>0</v>
      </c>
      <c r="AM154" s="5">
        <f t="shared" si="67"/>
        <v>0</v>
      </c>
      <c r="AN154" s="5">
        <f t="shared" si="67"/>
        <v>0</v>
      </c>
      <c r="AP154" s="51">
        <v>-904.05822499177884</v>
      </c>
      <c r="AQ154" s="51">
        <v>-90617.532108607469</v>
      </c>
    </row>
    <row r="155" spans="9:43" x14ac:dyDescent="0.35">
      <c r="I155" s="4" t="s">
        <v>18</v>
      </c>
      <c r="J155" s="15">
        <f t="shared" si="63"/>
        <v>0.02</v>
      </c>
      <c r="K155" s="3">
        <v>12</v>
      </c>
      <c r="L155" s="3" t="s">
        <v>30</v>
      </c>
      <c r="M155" s="15">
        <f t="shared" si="61"/>
        <v>2.9000000000000001E-2</v>
      </c>
      <c r="N155" s="42">
        <v>0</v>
      </c>
      <c r="O155" s="15">
        <f t="shared" si="62"/>
        <v>0.30000000000000004</v>
      </c>
      <c r="P155" s="5">
        <v>1000000</v>
      </c>
      <c r="Q155" s="32">
        <v>909876.82350258343</v>
      </c>
      <c r="R155" s="5">
        <f t="shared" si="64"/>
        <v>0</v>
      </c>
      <c r="S155" s="5">
        <f t="shared" si="65"/>
        <v>0</v>
      </c>
      <c r="T155" s="5"/>
      <c r="U155" s="5">
        <f t="shared" si="66"/>
        <v>20000</v>
      </c>
      <c r="V155" s="5">
        <f t="shared" si="66"/>
        <v>20000</v>
      </c>
      <c r="W155" s="5">
        <f t="shared" si="66"/>
        <v>20000</v>
      </c>
      <c r="X155" s="5">
        <f t="shared" si="66"/>
        <v>20000</v>
      </c>
      <c r="Y155" s="5">
        <f t="shared" si="66"/>
        <v>20000</v>
      </c>
      <c r="Z155" s="5">
        <f t="shared" si="66"/>
        <v>20000</v>
      </c>
      <c r="AA155" s="5">
        <f t="shared" si="66"/>
        <v>20000</v>
      </c>
      <c r="AB155" s="5">
        <f t="shared" si="66"/>
        <v>20000</v>
      </c>
      <c r="AC155" s="5">
        <f t="shared" si="66"/>
        <v>20000</v>
      </c>
      <c r="AD155" s="5">
        <f t="shared" si="66"/>
        <v>20000</v>
      </c>
      <c r="AE155" s="5">
        <f t="shared" si="67"/>
        <v>20000</v>
      </c>
      <c r="AF155" s="5">
        <f t="shared" si="67"/>
        <v>1020000</v>
      </c>
      <c r="AG155" s="5">
        <f t="shared" si="67"/>
        <v>0</v>
      </c>
      <c r="AH155" s="5">
        <f t="shared" si="67"/>
        <v>0</v>
      </c>
      <c r="AI155" s="5">
        <f t="shared" si="67"/>
        <v>0</v>
      </c>
      <c r="AJ155" s="5">
        <f t="shared" si="67"/>
        <v>0</v>
      </c>
      <c r="AK155" s="5">
        <f t="shared" si="67"/>
        <v>0</v>
      </c>
      <c r="AL155" s="5">
        <f t="shared" si="67"/>
        <v>0</v>
      </c>
      <c r="AM155" s="5">
        <f t="shared" si="67"/>
        <v>0</v>
      </c>
      <c r="AN155" s="5">
        <f t="shared" si="67"/>
        <v>0</v>
      </c>
      <c r="AP155" s="51">
        <v>-947.41756165656261</v>
      </c>
      <c r="AQ155" s="51">
        <v>-94998.053493397078</v>
      </c>
    </row>
    <row r="156" spans="9:43" x14ac:dyDescent="0.35">
      <c r="I156" s="4" t="s">
        <v>18</v>
      </c>
      <c r="J156" s="15">
        <f t="shared" si="63"/>
        <v>0.02</v>
      </c>
      <c r="K156" s="3">
        <v>13</v>
      </c>
      <c r="L156" s="3" t="s">
        <v>30</v>
      </c>
      <c r="M156" s="15">
        <f t="shared" si="61"/>
        <v>3.1000000000000003E-2</v>
      </c>
      <c r="N156" s="42">
        <v>0</v>
      </c>
      <c r="O156" s="15">
        <f t="shared" si="62"/>
        <v>0.32500000000000001</v>
      </c>
      <c r="P156" s="5">
        <v>1000000</v>
      </c>
      <c r="Q156" s="32">
        <v>883760.13840723538</v>
      </c>
      <c r="R156" s="5">
        <f t="shared" si="64"/>
        <v>0</v>
      </c>
      <c r="S156" s="5">
        <f t="shared" si="65"/>
        <v>0</v>
      </c>
      <c r="T156" s="5"/>
      <c r="U156" s="5">
        <f t="shared" si="66"/>
        <v>20000</v>
      </c>
      <c r="V156" s="5">
        <f t="shared" si="66"/>
        <v>20000</v>
      </c>
      <c r="W156" s="5">
        <f t="shared" si="66"/>
        <v>20000</v>
      </c>
      <c r="X156" s="5">
        <f t="shared" si="66"/>
        <v>20000</v>
      </c>
      <c r="Y156" s="5">
        <f t="shared" si="66"/>
        <v>20000</v>
      </c>
      <c r="Z156" s="5">
        <f t="shared" si="66"/>
        <v>20000</v>
      </c>
      <c r="AA156" s="5">
        <f t="shared" si="66"/>
        <v>20000</v>
      </c>
      <c r="AB156" s="5">
        <f t="shared" si="66"/>
        <v>20000</v>
      </c>
      <c r="AC156" s="5">
        <f t="shared" si="66"/>
        <v>20000</v>
      </c>
      <c r="AD156" s="5">
        <f t="shared" si="66"/>
        <v>20000</v>
      </c>
      <c r="AE156" s="5">
        <f t="shared" si="67"/>
        <v>20000</v>
      </c>
      <c r="AF156" s="5">
        <f t="shared" si="67"/>
        <v>20000</v>
      </c>
      <c r="AG156" s="5">
        <f t="shared" si="67"/>
        <v>1020000</v>
      </c>
      <c r="AH156" s="5">
        <f t="shared" si="67"/>
        <v>0</v>
      </c>
      <c r="AI156" s="5">
        <f t="shared" si="67"/>
        <v>0</v>
      </c>
      <c r="AJ156" s="5">
        <f t="shared" si="67"/>
        <v>0</v>
      </c>
      <c r="AK156" s="5">
        <f t="shared" si="67"/>
        <v>0</v>
      </c>
      <c r="AL156" s="5">
        <f t="shared" si="67"/>
        <v>0</v>
      </c>
      <c r="AM156" s="5">
        <f t="shared" si="67"/>
        <v>0</v>
      </c>
      <c r="AN156" s="5">
        <f t="shared" si="67"/>
        <v>0</v>
      </c>
      <c r="AP156" s="51">
        <v>-982.61111007450381</v>
      </c>
      <c r="AQ156" s="51">
        <v>-98564.727559467196</v>
      </c>
    </row>
    <row r="157" spans="9:43" x14ac:dyDescent="0.35">
      <c r="I157" s="4" t="s">
        <v>18</v>
      </c>
      <c r="J157" s="15">
        <f t="shared" si="63"/>
        <v>0.02</v>
      </c>
      <c r="K157" s="3">
        <v>14</v>
      </c>
      <c r="L157" s="3" t="s">
        <v>30</v>
      </c>
      <c r="M157" s="15">
        <f t="shared" si="61"/>
        <v>3.3000000000000002E-2</v>
      </c>
      <c r="N157" s="42">
        <v>0</v>
      </c>
      <c r="O157" s="15">
        <f t="shared" si="62"/>
        <v>0.35000000000000003</v>
      </c>
      <c r="P157" s="5">
        <v>1000000</v>
      </c>
      <c r="Q157" s="32">
        <v>856109.48463569593</v>
      </c>
      <c r="R157" s="5">
        <f t="shared" si="64"/>
        <v>0</v>
      </c>
      <c r="S157" s="5">
        <f t="shared" si="65"/>
        <v>0</v>
      </c>
      <c r="T157" s="5"/>
      <c r="U157" s="5">
        <f t="shared" si="66"/>
        <v>20000</v>
      </c>
      <c r="V157" s="5">
        <f t="shared" si="66"/>
        <v>20000</v>
      </c>
      <c r="W157" s="5">
        <f t="shared" si="66"/>
        <v>20000</v>
      </c>
      <c r="X157" s="5">
        <f t="shared" si="66"/>
        <v>20000</v>
      </c>
      <c r="Y157" s="5">
        <f t="shared" si="66"/>
        <v>20000</v>
      </c>
      <c r="Z157" s="5">
        <f t="shared" si="66"/>
        <v>20000</v>
      </c>
      <c r="AA157" s="5">
        <f t="shared" si="66"/>
        <v>20000</v>
      </c>
      <c r="AB157" s="5">
        <f t="shared" si="66"/>
        <v>20000</v>
      </c>
      <c r="AC157" s="5">
        <f t="shared" si="66"/>
        <v>20000</v>
      </c>
      <c r="AD157" s="5">
        <f t="shared" si="66"/>
        <v>20000</v>
      </c>
      <c r="AE157" s="5">
        <f t="shared" si="67"/>
        <v>20000</v>
      </c>
      <c r="AF157" s="5">
        <f t="shared" si="67"/>
        <v>20000</v>
      </c>
      <c r="AG157" s="5">
        <f t="shared" si="67"/>
        <v>20000</v>
      </c>
      <c r="AH157" s="5">
        <f t="shared" si="67"/>
        <v>1020000</v>
      </c>
      <c r="AI157" s="5">
        <f t="shared" si="67"/>
        <v>0</v>
      </c>
      <c r="AJ157" s="5">
        <f t="shared" si="67"/>
        <v>0</v>
      </c>
      <c r="AK157" s="5">
        <f t="shared" si="67"/>
        <v>0</v>
      </c>
      <c r="AL157" s="5">
        <f t="shared" si="67"/>
        <v>0</v>
      </c>
      <c r="AM157" s="5">
        <f t="shared" si="67"/>
        <v>0</v>
      </c>
      <c r="AN157" s="5">
        <f t="shared" si="67"/>
        <v>0</v>
      </c>
      <c r="AP157" s="51">
        <v>-1009.7038236536318</v>
      </c>
      <c r="AQ157" s="51">
        <v>-101323.2309132588</v>
      </c>
    </row>
    <row r="158" spans="9:43" x14ac:dyDescent="0.35">
      <c r="I158" s="4" t="s">
        <v>18</v>
      </c>
      <c r="J158" s="15">
        <f t="shared" si="63"/>
        <v>0.02</v>
      </c>
      <c r="K158" s="3">
        <v>15</v>
      </c>
      <c r="L158" s="3" t="s">
        <v>30</v>
      </c>
      <c r="M158" s="15">
        <f t="shared" si="61"/>
        <v>3.4999999999999996E-2</v>
      </c>
      <c r="N158" s="42">
        <v>0</v>
      </c>
      <c r="O158" s="15">
        <f t="shared" si="62"/>
        <v>0.375</v>
      </c>
      <c r="P158" s="5">
        <v>1000000</v>
      </c>
      <c r="Q158" s="32">
        <v>827238.83655348851</v>
      </c>
      <c r="R158" s="5">
        <f t="shared" si="64"/>
        <v>0</v>
      </c>
      <c r="S158" s="5">
        <f t="shared" si="65"/>
        <v>0</v>
      </c>
      <c r="T158" s="5"/>
      <c r="U158" s="5">
        <f t="shared" si="66"/>
        <v>20000</v>
      </c>
      <c r="V158" s="5">
        <f t="shared" si="66"/>
        <v>20000</v>
      </c>
      <c r="W158" s="5">
        <f t="shared" si="66"/>
        <v>20000</v>
      </c>
      <c r="X158" s="5">
        <f t="shared" si="66"/>
        <v>20000</v>
      </c>
      <c r="Y158" s="5">
        <f t="shared" si="66"/>
        <v>20000</v>
      </c>
      <c r="Z158" s="5">
        <f t="shared" si="66"/>
        <v>20000</v>
      </c>
      <c r="AA158" s="5">
        <f t="shared" si="66"/>
        <v>20000</v>
      </c>
      <c r="AB158" s="5">
        <f t="shared" si="66"/>
        <v>20000</v>
      </c>
      <c r="AC158" s="5">
        <f t="shared" si="66"/>
        <v>20000</v>
      </c>
      <c r="AD158" s="5">
        <f t="shared" si="66"/>
        <v>20000</v>
      </c>
      <c r="AE158" s="5">
        <f t="shared" si="67"/>
        <v>20000</v>
      </c>
      <c r="AF158" s="5">
        <f t="shared" si="67"/>
        <v>20000</v>
      </c>
      <c r="AG158" s="5">
        <f t="shared" si="67"/>
        <v>20000</v>
      </c>
      <c r="AH158" s="5">
        <f t="shared" si="67"/>
        <v>20000</v>
      </c>
      <c r="AI158" s="5">
        <f t="shared" si="67"/>
        <v>1020000</v>
      </c>
      <c r="AJ158" s="5">
        <f t="shared" si="67"/>
        <v>0</v>
      </c>
      <c r="AK158" s="5">
        <f t="shared" si="67"/>
        <v>0</v>
      </c>
      <c r="AL158" s="5">
        <f t="shared" si="67"/>
        <v>0</v>
      </c>
      <c r="AM158" s="5">
        <f t="shared" si="67"/>
        <v>0</v>
      </c>
      <c r="AN158" s="5">
        <f t="shared" si="67"/>
        <v>0</v>
      </c>
      <c r="AP158" s="51">
        <v>-1028.8776827063994</v>
      </c>
      <c r="AQ158" s="51">
        <v>-103290.87726285233</v>
      </c>
    </row>
    <row r="159" spans="9:43" x14ac:dyDescent="0.35">
      <c r="I159" s="4" t="s">
        <v>18</v>
      </c>
      <c r="J159" s="15">
        <f t="shared" si="63"/>
        <v>0.02</v>
      </c>
      <c r="K159" s="3">
        <v>16</v>
      </c>
      <c r="L159" s="3" t="s">
        <v>30</v>
      </c>
      <c r="M159" s="15">
        <f t="shared" si="61"/>
        <v>3.6999999999999998E-2</v>
      </c>
      <c r="N159" s="42">
        <v>0</v>
      </c>
      <c r="O159" s="15">
        <f t="shared" si="62"/>
        <v>0.4</v>
      </c>
      <c r="P159" s="5">
        <v>1000000</v>
      </c>
      <c r="Q159" s="32">
        <v>797454.14075494441</v>
      </c>
      <c r="R159" s="5">
        <f t="shared" si="64"/>
        <v>0</v>
      </c>
      <c r="S159" s="5">
        <f t="shared" si="65"/>
        <v>0</v>
      </c>
      <c r="T159" s="5"/>
      <c r="U159" s="5">
        <f t="shared" si="66"/>
        <v>20000</v>
      </c>
      <c r="V159" s="5">
        <f t="shared" si="66"/>
        <v>20000</v>
      </c>
      <c r="W159" s="5">
        <f t="shared" si="66"/>
        <v>20000</v>
      </c>
      <c r="X159" s="5">
        <f t="shared" si="66"/>
        <v>20000</v>
      </c>
      <c r="Y159" s="5">
        <f t="shared" si="66"/>
        <v>20000</v>
      </c>
      <c r="Z159" s="5">
        <f t="shared" si="66"/>
        <v>20000</v>
      </c>
      <c r="AA159" s="5">
        <f t="shared" si="66"/>
        <v>20000</v>
      </c>
      <c r="AB159" s="5">
        <f t="shared" si="66"/>
        <v>20000</v>
      </c>
      <c r="AC159" s="5">
        <f t="shared" si="66"/>
        <v>20000</v>
      </c>
      <c r="AD159" s="5">
        <f t="shared" si="66"/>
        <v>20000</v>
      </c>
      <c r="AE159" s="5">
        <f t="shared" si="67"/>
        <v>20000</v>
      </c>
      <c r="AF159" s="5">
        <f t="shared" si="67"/>
        <v>20000</v>
      </c>
      <c r="AG159" s="5">
        <f t="shared" si="67"/>
        <v>20000</v>
      </c>
      <c r="AH159" s="5">
        <f t="shared" si="67"/>
        <v>20000</v>
      </c>
      <c r="AI159" s="5">
        <f t="shared" si="67"/>
        <v>20000</v>
      </c>
      <c r="AJ159" s="5">
        <f t="shared" si="67"/>
        <v>1020000</v>
      </c>
      <c r="AK159" s="5">
        <f t="shared" si="67"/>
        <v>0</v>
      </c>
      <c r="AL159" s="5">
        <f t="shared" si="67"/>
        <v>0</v>
      </c>
      <c r="AM159" s="5">
        <f t="shared" si="67"/>
        <v>0</v>
      </c>
      <c r="AN159" s="5">
        <f t="shared" si="67"/>
        <v>0</v>
      </c>
      <c r="AP159" s="51">
        <v>-1040.4205825526151</v>
      </c>
      <c r="AQ159" s="51">
        <v>-104495.53658817831</v>
      </c>
    </row>
    <row r="160" spans="9:43" x14ac:dyDescent="0.35">
      <c r="I160" s="4" t="s">
        <v>18</v>
      </c>
      <c r="J160" s="15">
        <f t="shared" si="63"/>
        <v>0.02</v>
      </c>
      <c r="K160" s="3">
        <v>17</v>
      </c>
      <c r="L160" s="3" t="s">
        <v>30</v>
      </c>
      <c r="M160" s="15">
        <f t="shared" si="61"/>
        <v>3.9E-2</v>
      </c>
      <c r="N160" s="42">
        <v>0</v>
      </c>
      <c r="O160" s="15">
        <f t="shared" si="62"/>
        <v>0.42500000000000004</v>
      </c>
      <c r="P160" s="5">
        <v>1000000</v>
      </c>
      <c r="Q160" s="32">
        <v>767049.2764845551</v>
      </c>
      <c r="R160" s="5">
        <f t="shared" si="64"/>
        <v>0</v>
      </c>
      <c r="S160" s="5">
        <f t="shared" si="65"/>
        <v>0</v>
      </c>
      <c r="T160" s="5"/>
      <c r="U160" s="5">
        <f t="shared" si="66"/>
        <v>20000</v>
      </c>
      <c r="V160" s="5">
        <f t="shared" si="66"/>
        <v>20000</v>
      </c>
      <c r="W160" s="5">
        <f t="shared" si="66"/>
        <v>20000</v>
      </c>
      <c r="X160" s="5">
        <f t="shared" si="66"/>
        <v>20000</v>
      </c>
      <c r="Y160" s="5">
        <f t="shared" si="66"/>
        <v>20000</v>
      </c>
      <c r="Z160" s="5">
        <f t="shared" si="66"/>
        <v>20000</v>
      </c>
      <c r="AA160" s="5">
        <f t="shared" si="66"/>
        <v>20000</v>
      </c>
      <c r="AB160" s="5">
        <f t="shared" si="66"/>
        <v>20000</v>
      </c>
      <c r="AC160" s="5">
        <f t="shared" si="66"/>
        <v>20000</v>
      </c>
      <c r="AD160" s="5">
        <f t="shared" si="66"/>
        <v>20000</v>
      </c>
      <c r="AE160" s="5">
        <f t="shared" si="67"/>
        <v>20000</v>
      </c>
      <c r="AF160" s="5">
        <f t="shared" si="67"/>
        <v>20000</v>
      </c>
      <c r="AG160" s="5">
        <f t="shared" si="67"/>
        <v>20000</v>
      </c>
      <c r="AH160" s="5">
        <f t="shared" si="67"/>
        <v>20000</v>
      </c>
      <c r="AI160" s="5">
        <f t="shared" si="67"/>
        <v>20000</v>
      </c>
      <c r="AJ160" s="5">
        <f t="shared" si="67"/>
        <v>20000</v>
      </c>
      <c r="AK160" s="5">
        <f t="shared" si="67"/>
        <v>1020000</v>
      </c>
      <c r="AL160" s="5">
        <f t="shared" si="67"/>
        <v>0</v>
      </c>
      <c r="AM160" s="5">
        <f t="shared" si="67"/>
        <v>0</v>
      </c>
      <c r="AN160" s="5">
        <f t="shared" si="67"/>
        <v>0</v>
      </c>
      <c r="AP160" s="51">
        <v>-1044.7136100252974</v>
      </c>
      <c r="AQ160" s="51">
        <v>-104974.39292380854</v>
      </c>
    </row>
    <row r="161" spans="9:43" x14ac:dyDescent="0.35">
      <c r="I161" s="4" t="s">
        <v>18</v>
      </c>
      <c r="J161" s="15">
        <f t="shared" si="63"/>
        <v>0.02</v>
      </c>
      <c r="K161" s="3">
        <v>18</v>
      </c>
      <c r="L161" s="3" t="s">
        <v>30</v>
      </c>
      <c r="M161" s="15">
        <f t="shared" si="61"/>
        <v>4.1000000000000002E-2</v>
      </c>
      <c r="N161" s="42">
        <v>0</v>
      </c>
      <c r="O161" s="15">
        <f t="shared" si="62"/>
        <v>0.45</v>
      </c>
      <c r="P161" s="5">
        <v>1000000</v>
      </c>
      <c r="Q161" s="32">
        <v>736302.53994156921</v>
      </c>
      <c r="R161" s="5">
        <f t="shared" si="64"/>
        <v>0</v>
      </c>
      <c r="S161" s="5">
        <f t="shared" si="65"/>
        <v>0</v>
      </c>
      <c r="T161" s="5"/>
      <c r="U161" s="5">
        <f t="shared" si="66"/>
        <v>20000</v>
      </c>
      <c r="V161" s="5">
        <f t="shared" si="66"/>
        <v>20000</v>
      </c>
      <c r="W161" s="5">
        <f t="shared" si="66"/>
        <v>20000</v>
      </c>
      <c r="X161" s="5">
        <f t="shared" si="66"/>
        <v>20000</v>
      </c>
      <c r="Y161" s="5">
        <f t="shared" si="66"/>
        <v>20000</v>
      </c>
      <c r="Z161" s="5">
        <f t="shared" si="66"/>
        <v>20000</v>
      </c>
      <c r="AA161" s="5">
        <f t="shared" si="66"/>
        <v>20000</v>
      </c>
      <c r="AB161" s="5">
        <f t="shared" si="66"/>
        <v>20000</v>
      </c>
      <c r="AC161" s="5">
        <f t="shared" si="66"/>
        <v>20000</v>
      </c>
      <c r="AD161" s="5">
        <f t="shared" si="66"/>
        <v>20000</v>
      </c>
      <c r="AE161" s="5">
        <f t="shared" si="67"/>
        <v>20000</v>
      </c>
      <c r="AF161" s="5">
        <f t="shared" si="67"/>
        <v>20000</v>
      </c>
      <c r="AG161" s="5">
        <f t="shared" si="67"/>
        <v>20000</v>
      </c>
      <c r="AH161" s="5">
        <f t="shared" si="67"/>
        <v>20000</v>
      </c>
      <c r="AI161" s="5">
        <f t="shared" si="67"/>
        <v>20000</v>
      </c>
      <c r="AJ161" s="5">
        <f t="shared" si="67"/>
        <v>20000</v>
      </c>
      <c r="AK161" s="5">
        <f t="shared" si="67"/>
        <v>20000</v>
      </c>
      <c r="AL161" s="5">
        <f t="shared" si="67"/>
        <v>1020000</v>
      </c>
      <c r="AM161" s="5">
        <f t="shared" si="67"/>
        <v>0</v>
      </c>
      <c r="AN161" s="5">
        <f t="shared" si="67"/>
        <v>0</v>
      </c>
      <c r="AP161" s="51">
        <v>-1042.2171580964932</v>
      </c>
      <c r="AQ161" s="51">
        <v>-104772.58460351097</v>
      </c>
    </row>
    <row r="162" spans="9:43" x14ac:dyDescent="0.35">
      <c r="I162" s="4" t="s">
        <v>18</v>
      </c>
      <c r="J162" s="15">
        <f t="shared" si="63"/>
        <v>0.02</v>
      </c>
      <c r="K162" s="3">
        <v>19</v>
      </c>
      <c r="L162" s="3" t="s">
        <v>30</v>
      </c>
      <c r="M162" s="15">
        <f t="shared" si="61"/>
        <v>4.2999999999999997E-2</v>
      </c>
      <c r="N162" s="42">
        <v>0</v>
      </c>
      <c r="O162" s="15">
        <f t="shared" si="62"/>
        <v>0.47500000000000003</v>
      </c>
      <c r="P162" s="5">
        <v>1000000</v>
      </c>
      <c r="Q162" s="32">
        <v>705473.69170393946</v>
      </c>
      <c r="R162" s="5">
        <f t="shared" si="64"/>
        <v>0</v>
      </c>
      <c r="S162" s="5">
        <f t="shared" si="65"/>
        <v>0</v>
      </c>
      <c r="T162" s="5"/>
      <c r="U162" s="5">
        <f t="shared" si="66"/>
        <v>20000</v>
      </c>
      <c r="V162" s="5">
        <f t="shared" si="66"/>
        <v>20000</v>
      </c>
      <c r="W162" s="5">
        <f t="shared" si="66"/>
        <v>20000</v>
      </c>
      <c r="X162" s="5">
        <f t="shared" si="66"/>
        <v>20000</v>
      </c>
      <c r="Y162" s="5">
        <f t="shared" si="66"/>
        <v>20000</v>
      </c>
      <c r="Z162" s="5">
        <f t="shared" si="66"/>
        <v>20000</v>
      </c>
      <c r="AA162" s="5">
        <f t="shared" si="66"/>
        <v>20000</v>
      </c>
      <c r="AB162" s="5">
        <f t="shared" si="66"/>
        <v>20000</v>
      </c>
      <c r="AC162" s="5">
        <f t="shared" si="66"/>
        <v>20000</v>
      </c>
      <c r="AD162" s="5">
        <f t="shared" si="66"/>
        <v>20000</v>
      </c>
      <c r="AE162" s="5">
        <f t="shared" si="67"/>
        <v>20000</v>
      </c>
      <c r="AF162" s="5">
        <f t="shared" si="67"/>
        <v>20000</v>
      </c>
      <c r="AG162" s="5">
        <f t="shared" si="67"/>
        <v>20000</v>
      </c>
      <c r="AH162" s="5">
        <f t="shared" si="67"/>
        <v>20000</v>
      </c>
      <c r="AI162" s="5">
        <f t="shared" si="67"/>
        <v>20000</v>
      </c>
      <c r="AJ162" s="5">
        <f t="shared" si="67"/>
        <v>20000</v>
      </c>
      <c r="AK162" s="5">
        <f t="shared" si="67"/>
        <v>20000</v>
      </c>
      <c r="AL162" s="5">
        <f t="shared" si="67"/>
        <v>20000</v>
      </c>
      <c r="AM162" s="5">
        <f t="shared" si="67"/>
        <v>1020000</v>
      </c>
      <c r="AN162" s="5">
        <f t="shared" si="67"/>
        <v>0</v>
      </c>
      <c r="AP162" s="51">
        <v>-1033.456329113571</v>
      </c>
      <c r="AQ162" s="51">
        <v>-103941.77102501784</v>
      </c>
    </row>
    <row r="163" spans="9:43" x14ac:dyDescent="0.35">
      <c r="I163" s="9" t="s">
        <v>18</v>
      </c>
      <c r="J163" s="16">
        <f t="shared" si="63"/>
        <v>0.02</v>
      </c>
      <c r="K163" s="10">
        <v>20</v>
      </c>
      <c r="L163" s="10" t="s">
        <v>30</v>
      </c>
      <c r="M163" s="16">
        <f t="shared" si="61"/>
        <v>4.4999999999999998E-2</v>
      </c>
      <c r="N163" s="42">
        <v>0</v>
      </c>
      <c r="O163" s="16">
        <f t="shared" si="62"/>
        <v>0.5</v>
      </c>
      <c r="P163" s="14">
        <v>1000000</v>
      </c>
      <c r="Q163" s="33">
        <v>674801.58871365816</v>
      </c>
      <c r="R163" s="14">
        <f t="shared" si="64"/>
        <v>0</v>
      </c>
      <c r="S163" s="14">
        <f t="shared" si="65"/>
        <v>0</v>
      </c>
      <c r="T163" s="14"/>
      <c r="U163" s="14">
        <f t="shared" si="66"/>
        <v>20000</v>
      </c>
      <c r="V163" s="14">
        <f t="shared" si="66"/>
        <v>20000</v>
      </c>
      <c r="W163" s="14">
        <f t="shared" si="66"/>
        <v>20000</v>
      </c>
      <c r="X163" s="14">
        <f t="shared" si="66"/>
        <v>20000</v>
      </c>
      <c r="Y163" s="14">
        <f t="shared" si="66"/>
        <v>20000</v>
      </c>
      <c r="Z163" s="14">
        <f t="shared" si="66"/>
        <v>20000</v>
      </c>
      <c r="AA163" s="14">
        <f t="shared" si="66"/>
        <v>20000</v>
      </c>
      <c r="AB163" s="14">
        <f t="shared" si="66"/>
        <v>20000</v>
      </c>
      <c r="AC163" s="14">
        <f t="shared" si="66"/>
        <v>20000</v>
      </c>
      <c r="AD163" s="14">
        <f t="shared" si="66"/>
        <v>20000</v>
      </c>
      <c r="AE163" s="14">
        <f t="shared" si="67"/>
        <v>20000</v>
      </c>
      <c r="AF163" s="14">
        <f t="shared" si="67"/>
        <v>20000</v>
      </c>
      <c r="AG163" s="14">
        <f t="shared" si="67"/>
        <v>20000</v>
      </c>
      <c r="AH163" s="14">
        <f t="shared" si="67"/>
        <v>20000</v>
      </c>
      <c r="AI163" s="14">
        <f t="shared" si="67"/>
        <v>20000</v>
      </c>
      <c r="AJ163" s="14">
        <f t="shared" si="67"/>
        <v>20000</v>
      </c>
      <c r="AK163" s="14">
        <f t="shared" si="67"/>
        <v>20000</v>
      </c>
      <c r="AL163" s="14">
        <f t="shared" si="67"/>
        <v>20000</v>
      </c>
      <c r="AM163" s="14">
        <f t="shared" si="67"/>
        <v>20000</v>
      </c>
      <c r="AN163" s="14">
        <f t="shared" si="67"/>
        <v>1020000</v>
      </c>
      <c r="AP163" s="52">
        <v>-1019.0060627912753</v>
      </c>
      <c r="AQ163" s="52">
        <v>-102538.66872160352</v>
      </c>
    </row>
    <row r="164" spans="9:43" x14ac:dyDescent="0.35">
      <c r="I164" s="4" t="s">
        <v>38</v>
      </c>
      <c r="J164" s="15">
        <f t="shared" si="63"/>
        <v>0.02</v>
      </c>
      <c r="K164" s="3">
        <v>1</v>
      </c>
      <c r="L164" s="3" t="s">
        <v>26</v>
      </c>
      <c r="M164" s="15">
        <f>$B$2+$B$14*$K164</f>
        <v>5.4999999999999997E-3</v>
      </c>
      <c r="N164" s="42">
        <v>0</v>
      </c>
      <c r="O164" s="15">
        <f>$K164*B$26</f>
        <v>3.0000000000000001E-3</v>
      </c>
      <c r="P164" s="5">
        <v>1000000</v>
      </c>
      <c r="Q164" s="32">
        <v>1014420.6862257583</v>
      </c>
      <c r="R164" s="5">
        <f t="shared" si="64"/>
        <v>0</v>
      </c>
      <c r="S164" s="5">
        <f t="shared" si="65"/>
        <v>0</v>
      </c>
      <c r="T164" s="5"/>
      <c r="U164" s="5">
        <f t="shared" ref="U164:AD173" si="68">$P164*((U$23&lt;=$K164)*$J164+(U$23=$K164)*1)</f>
        <v>1020000</v>
      </c>
      <c r="V164" s="5">
        <f t="shared" si="68"/>
        <v>0</v>
      </c>
      <c r="W164" s="5">
        <f t="shared" si="68"/>
        <v>0</v>
      </c>
      <c r="X164" s="5">
        <f t="shared" si="68"/>
        <v>0</v>
      </c>
      <c r="Y164" s="5">
        <f t="shared" si="68"/>
        <v>0</v>
      </c>
      <c r="Z164" s="5">
        <f t="shared" si="68"/>
        <v>0</v>
      </c>
      <c r="AA164" s="5">
        <f t="shared" si="68"/>
        <v>0</v>
      </c>
      <c r="AB164" s="5">
        <f t="shared" si="68"/>
        <v>0</v>
      </c>
      <c r="AC164" s="5">
        <f t="shared" si="68"/>
        <v>0</v>
      </c>
      <c r="AD164" s="5">
        <f t="shared" si="68"/>
        <v>0</v>
      </c>
      <c r="AE164" s="5">
        <f t="shared" ref="AE164:AN173" si="69">$P164*((AE$23&lt;=$K164)*$J164+(AE$23=$K164)*1)</f>
        <v>0</v>
      </c>
      <c r="AF164" s="5">
        <f t="shared" si="69"/>
        <v>0</v>
      </c>
      <c r="AG164" s="5">
        <f t="shared" si="69"/>
        <v>0</v>
      </c>
      <c r="AH164" s="5">
        <f t="shared" si="69"/>
        <v>0</v>
      </c>
      <c r="AI164" s="5">
        <f t="shared" si="69"/>
        <v>0</v>
      </c>
      <c r="AJ164" s="5">
        <f t="shared" si="69"/>
        <v>0</v>
      </c>
      <c r="AK164" s="5">
        <f t="shared" si="69"/>
        <v>0</v>
      </c>
      <c r="AL164" s="5">
        <f t="shared" si="69"/>
        <v>0</v>
      </c>
      <c r="AM164" s="5">
        <f t="shared" si="69"/>
        <v>0</v>
      </c>
      <c r="AN164" s="5">
        <f t="shared" si="69"/>
        <v>0</v>
      </c>
      <c r="AP164" s="51">
        <v>-100.88719008042244</v>
      </c>
      <c r="AQ164" s="51">
        <v>-10089.716872158111</v>
      </c>
    </row>
    <row r="165" spans="9:43" x14ac:dyDescent="0.35">
      <c r="I165" s="4" t="s">
        <v>38</v>
      </c>
      <c r="J165" s="15">
        <f t="shared" si="63"/>
        <v>0.02</v>
      </c>
      <c r="K165" s="3">
        <v>2</v>
      </c>
      <c r="L165" s="3" t="s">
        <v>26</v>
      </c>
      <c r="M165" s="15">
        <f t="shared" ref="M165:M183" si="70">$B$2+$B$14*$K165</f>
        <v>6.0000000000000001E-3</v>
      </c>
      <c r="N165" s="42">
        <v>0</v>
      </c>
      <c r="O165" s="15">
        <f t="shared" ref="O165:O183" si="71">$K165*B$26</f>
        <v>6.0000000000000001E-3</v>
      </c>
      <c r="P165" s="5">
        <v>1000000</v>
      </c>
      <c r="Q165" s="32">
        <v>1027750.0009881071</v>
      </c>
      <c r="R165" s="5">
        <f t="shared" si="64"/>
        <v>0</v>
      </c>
      <c r="S165" s="5">
        <f t="shared" si="65"/>
        <v>0</v>
      </c>
      <c r="T165" s="5"/>
      <c r="U165" s="5">
        <f t="shared" si="68"/>
        <v>20000</v>
      </c>
      <c r="V165" s="5">
        <f t="shared" si="68"/>
        <v>1020000</v>
      </c>
      <c r="W165" s="5">
        <f t="shared" si="68"/>
        <v>0</v>
      </c>
      <c r="X165" s="5">
        <f t="shared" si="68"/>
        <v>0</v>
      </c>
      <c r="Y165" s="5">
        <f t="shared" si="68"/>
        <v>0</v>
      </c>
      <c r="Z165" s="5">
        <f t="shared" si="68"/>
        <v>0</v>
      </c>
      <c r="AA165" s="5">
        <f t="shared" si="68"/>
        <v>0</v>
      </c>
      <c r="AB165" s="5">
        <f t="shared" si="68"/>
        <v>0</v>
      </c>
      <c r="AC165" s="5">
        <f t="shared" si="68"/>
        <v>0</v>
      </c>
      <c r="AD165" s="5">
        <f t="shared" si="68"/>
        <v>0</v>
      </c>
      <c r="AE165" s="5">
        <f t="shared" si="69"/>
        <v>0</v>
      </c>
      <c r="AF165" s="5">
        <f t="shared" si="69"/>
        <v>0</v>
      </c>
      <c r="AG165" s="5">
        <f t="shared" si="69"/>
        <v>0</v>
      </c>
      <c r="AH165" s="5">
        <f t="shared" si="69"/>
        <v>0</v>
      </c>
      <c r="AI165" s="5">
        <f t="shared" si="69"/>
        <v>0</v>
      </c>
      <c r="AJ165" s="5">
        <f t="shared" si="69"/>
        <v>0</v>
      </c>
      <c r="AK165" s="5">
        <f t="shared" si="69"/>
        <v>0</v>
      </c>
      <c r="AL165" s="5">
        <f t="shared" si="69"/>
        <v>0</v>
      </c>
      <c r="AM165" s="5">
        <f t="shared" si="69"/>
        <v>0</v>
      </c>
      <c r="AN165" s="5">
        <f t="shared" si="69"/>
        <v>0</v>
      </c>
      <c r="AP165" s="51">
        <v>-202.34784555685474</v>
      </c>
      <c r="AQ165" s="51">
        <v>-20238.764046502823</v>
      </c>
    </row>
    <row r="166" spans="9:43" x14ac:dyDescent="0.35">
      <c r="I166" s="4" t="s">
        <v>38</v>
      </c>
      <c r="J166" s="15">
        <f t="shared" si="63"/>
        <v>0.02</v>
      </c>
      <c r="K166" s="3">
        <v>3</v>
      </c>
      <c r="L166" s="3" t="s">
        <v>26</v>
      </c>
      <c r="M166" s="15">
        <f t="shared" si="70"/>
        <v>6.5000000000000006E-3</v>
      </c>
      <c r="N166" s="42">
        <v>0</v>
      </c>
      <c r="O166" s="15">
        <f t="shared" si="71"/>
        <v>9.0000000000000011E-3</v>
      </c>
      <c r="P166" s="5">
        <v>1000000</v>
      </c>
      <c r="Q166" s="32">
        <v>1039979.1486401533</v>
      </c>
      <c r="R166" s="5">
        <f t="shared" si="64"/>
        <v>0</v>
      </c>
      <c r="S166" s="5">
        <f t="shared" si="65"/>
        <v>0</v>
      </c>
      <c r="T166" s="5"/>
      <c r="U166" s="5">
        <f t="shared" si="68"/>
        <v>20000</v>
      </c>
      <c r="V166" s="5">
        <f t="shared" si="68"/>
        <v>20000</v>
      </c>
      <c r="W166" s="5">
        <f t="shared" si="68"/>
        <v>1020000</v>
      </c>
      <c r="X166" s="5">
        <f t="shared" si="68"/>
        <v>0</v>
      </c>
      <c r="Y166" s="5">
        <f t="shared" si="68"/>
        <v>0</v>
      </c>
      <c r="Z166" s="5">
        <f t="shared" si="68"/>
        <v>0</v>
      </c>
      <c r="AA166" s="5">
        <f t="shared" si="68"/>
        <v>0</v>
      </c>
      <c r="AB166" s="5">
        <f t="shared" si="68"/>
        <v>0</v>
      </c>
      <c r="AC166" s="5">
        <f t="shared" si="68"/>
        <v>0</v>
      </c>
      <c r="AD166" s="5">
        <f t="shared" si="68"/>
        <v>0</v>
      </c>
      <c r="AE166" s="5">
        <f t="shared" si="69"/>
        <v>0</v>
      </c>
      <c r="AF166" s="5">
        <f t="shared" si="69"/>
        <v>0</v>
      </c>
      <c r="AG166" s="5">
        <f t="shared" si="69"/>
        <v>0</v>
      </c>
      <c r="AH166" s="5">
        <f t="shared" si="69"/>
        <v>0</v>
      </c>
      <c r="AI166" s="5">
        <f t="shared" si="69"/>
        <v>0</v>
      </c>
      <c r="AJ166" s="5">
        <f t="shared" si="69"/>
        <v>0</v>
      </c>
      <c r="AK166" s="5">
        <f t="shared" si="69"/>
        <v>0</v>
      </c>
      <c r="AL166" s="5">
        <f t="shared" si="69"/>
        <v>0</v>
      </c>
      <c r="AM166" s="5">
        <f t="shared" si="69"/>
        <v>0</v>
      </c>
      <c r="AN166" s="5">
        <f t="shared" si="69"/>
        <v>0</v>
      </c>
      <c r="AP166" s="51">
        <v>-304.06888756598346</v>
      </c>
      <c r="AQ166" s="51">
        <v>-30416.797846969566</v>
      </c>
    </row>
    <row r="167" spans="9:43" x14ac:dyDescent="0.35">
      <c r="I167" s="4" t="s">
        <v>38</v>
      </c>
      <c r="J167" s="15">
        <f t="shared" si="63"/>
        <v>0.02</v>
      </c>
      <c r="K167" s="3">
        <v>4</v>
      </c>
      <c r="L167" s="3" t="s">
        <v>26</v>
      </c>
      <c r="M167" s="15">
        <f t="shared" si="70"/>
        <v>7.0000000000000001E-3</v>
      </c>
      <c r="N167" s="42">
        <v>0</v>
      </c>
      <c r="O167" s="15">
        <f t="shared" si="71"/>
        <v>1.2E-2</v>
      </c>
      <c r="P167" s="5">
        <v>1000000</v>
      </c>
      <c r="Q167" s="32">
        <v>1051102.5856647571</v>
      </c>
      <c r="R167" s="5">
        <f t="shared" si="64"/>
        <v>0</v>
      </c>
      <c r="S167" s="5">
        <f t="shared" si="65"/>
        <v>0</v>
      </c>
      <c r="T167" s="5"/>
      <c r="U167" s="5">
        <f t="shared" si="68"/>
        <v>20000</v>
      </c>
      <c r="V167" s="5">
        <f t="shared" si="68"/>
        <v>20000</v>
      </c>
      <c r="W167" s="5">
        <f t="shared" si="68"/>
        <v>20000</v>
      </c>
      <c r="X167" s="5">
        <f t="shared" si="68"/>
        <v>1020000</v>
      </c>
      <c r="Y167" s="5">
        <f t="shared" si="68"/>
        <v>0</v>
      </c>
      <c r="Z167" s="5">
        <f t="shared" si="68"/>
        <v>0</v>
      </c>
      <c r="AA167" s="5">
        <f t="shared" si="68"/>
        <v>0</v>
      </c>
      <c r="AB167" s="5">
        <f t="shared" si="68"/>
        <v>0</v>
      </c>
      <c r="AC167" s="5">
        <f t="shared" si="68"/>
        <v>0</v>
      </c>
      <c r="AD167" s="5">
        <f t="shared" si="68"/>
        <v>0</v>
      </c>
      <c r="AE167" s="5">
        <f t="shared" si="69"/>
        <v>0</v>
      </c>
      <c r="AF167" s="5">
        <f t="shared" si="69"/>
        <v>0</v>
      </c>
      <c r="AG167" s="5">
        <f t="shared" si="69"/>
        <v>0</v>
      </c>
      <c r="AH167" s="5">
        <f t="shared" si="69"/>
        <v>0</v>
      </c>
      <c r="AI167" s="5">
        <f t="shared" si="69"/>
        <v>0</v>
      </c>
      <c r="AJ167" s="5">
        <f t="shared" si="69"/>
        <v>0</v>
      </c>
      <c r="AK167" s="5">
        <f t="shared" si="69"/>
        <v>0</v>
      </c>
      <c r="AL167" s="5">
        <f t="shared" si="69"/>
        <v>0</v>
      </c>
      <c r="AM167" s="5">
        <f t="shared" si="69"/>
        <v>0</v>
      </c>
      <c r="AN167" s="5">
        <f t="shared" si="69"/>
        <v>0</v>
      </c>
      <c r="AP167" s="51">
        <v>-405.73942243657075</v>
      </c>
      <c r="AQ167" s="51">
        <v>-40593.662011292065</v>
      </c>
    </row>
    <row r="168" spans="9:43" x14ac:dyDescent="0.35">
      <c r="I168" s="4" t="s">
        <v>38</v>
      </c>
      <c r="J168" s="15">
        <f t="shared" si="63"/>
        <v>0.02</v>
      </c>
      <c r="K168" s="3">
        <v>5</v>
      </c>
      <c r="L168" s="3" t="s">
        <v>26</v>
      </c>
      <c r="M168" s="15">
        <f t="shared" si="70"/>
        <v>7.4999999999999997E-3</v>
      </c>
      <c r="N168" s="42">
        <v>0</v>
      </c>
      <c r="O168" s="15">
        <f t="shared" si="71"/>
        <v>1.4999999999999999E-2</v>
      </c>
      <c r="P168" s="5">
        <v>1000000</v>
      </c>
      <c r="Q168" s="32">
        <v>1061117.9951562064</v>
      </c>
      <c r="R168" s="5">
        <f t="shared" si="64"/>
        <v>0</v>
      </c>
      <c r="S168" s="5">
        <f t="shared" si="65"/>
        <v>0</v>
      </c>
      <c r="T168" s="5"/>
      <c r="U168" s="5">
        <f t="shared" si="68"/>
        <v>20000</v>
      </c>
      <c r="V168" s="5">
        <f t="shared" si="68"/>
        <v>20000</v>
      </c>
      <c r="W168" s="5">
        <f t="shared" si="68"/>
        <v>20000</v>
      </c>
      <c r="X168" s="5">
        <f t="shared" si="68"/>
        <v>20000</v>
      </c>
      <c r="Y168" s="5">
        <f t="shared" si="68"/>
        <v>1020000</v>
      </c>
      <c r="Z168" s="5">
        <f t="shared" si="68"/>
        <v>0</v>
      </c>
      <c r="AA168" s="5">
        <f t="shared" si="68"/>
        <v>0</v>
      </c>
      <c r="AB168" s="5">
        <f t="shared" si="68"/>
        <v>0</v>
      </c>
      <c r="AC168" s="5">
        <f t="shared" si="68"/>
        <v>0</v>
      </c>
      <c r="AD168" s="5">
        <f t="shared" si="68"/>
        <v>0</v>
      </c>
      <c r="AE168" s="5">
        <f t="shared" si="69"/>
        <v>0</v>
      </c>
      <c r="AF168" s="5">
        <f t="shared" si="69"/>
        <v>0</v>
      </c>
      <c r="AG168" s="5">
        <f t="shared" si="69"/>
        <v>0</v>
      </c>
      <c r="AH168" s="5">
        <f t="shared" si="69"/>
        <v>0</v>
      </c>
      <c r="AI168" s="5">
        <f t="shared" si="69"/>
        <v>0</v>
      </c>
      <c r="AJ168" s="5">
        <f t="shared" si="69"/>
        <v>0</v>
      </c>
      <c r="AK168" s="5">
        <f t="shared" si="69"/>
        <v>0</v>
      </c>
      <c r="AL168" s="5">
        <f t="shared" si="69"/>
        <v>0</v>
      </c>
      <c r="AM168" s="5">
        <f t="shared" si="69"/>
        <v>0</v>
      </c>
      <c r="AN168" s="5">
        <f t="shared" si="69"/>
        <v>0</v>
      </c>
      <c r="AP168" s="51">
        <v>-507.052249483997</v>
      </c>
      <c r="AQ168" s="51">
        <v>-50739.529453123861</v>
      </c>
    </row>
    <row r="169" spans="9:43" x14ac:dyDescent="0.35">
      <c r="I169" s="4" t="s">
        <v>38</v>
      </c>
      <c r="J169" s="15">
        <f t="shared" si="63"/>
        <v>0.02</v>
      </c>
      <c r="K169" s="3">
        <v>6</v>
      </c>
      <c r="L169" s="3" t="s">
        <v>26</v>
      </c>
      <c r="M169" s="15">
        <f t="shared" si="70"/>
        <v>8.0000000000000002E-3</v>
      </c>
      <c r="N169" s="42">
        <v>0</v>
      </c>
      <c r="O169" s="15">
        <f t="shared" si="71"/>
        <v>1.8000000000000002E-2</v>
      </c>
      <c r="P169" s="5">
        <v>1000000</v>
      </c>
      <c r="Q169" s="32">
        <v>1070026.2460630976</v>
      </c>
      <c r="R169" s="5">
        <f t="shared" si="64"/>
        <v>0</v>
      </c>
      <c r="S169" s="5">
        <f t="shared" si="65"/>
        <v>0</v>
      </c>
      <c r="T169" s="5"/>
      <c r="U169" s="5">
        <f t="shared" si="68"/>
        <v>20000</v>
      </c>
      <c r="V169" s="5">
        <f t="shared" si="68"/>
        <v>20000</v>
      </c>
      <c r="W169" s="5">
        <f t="shared" si="68"/>
        <v>20000</v>
      </c>
      <c r="X169" s="5">
        <f t="shared" si="68"/>
        <v>20000</v>
      </c>
      <c r="Y169" s="5">
        <f t="shared" si="68"/>
        <v>20000</v>
      </c>
      <c r="Z169" s="5">
        <f t="shared" si="68"/>
        <v>1020000</v>
      </c>
      <c r="AA169" s="5">
        <f t="shared" si="68"/>
        <v>0</v>
      </c>
      <c r="AB169" s="5">
        <f t="shared" si="68"/>
        <v>0</v>
      </c>
      <c r="AC169" s="5">
        <f t="shared" si="68"/>
        <v>0</v>
      </c>
      <c r="AD169" s="5">
        <f t="shared" si="68"/>
        <v>0</v>
      </c>
      <c r="AE169" s="5">
        <f t="shared" si="69"/>
        <v>0</v>
      </c>
      <c r="AF169" s="5">
        <f t="shared" si="69"/>
        <v>0</v>
      </c>
      <c r="AG169" s="5">
        <f t="shared" si="69"/>
        <v>0</v>
      </c>
      <c r="AH169" s="5">
        <f t="shared" si="69"/>
        <v>0</v>
      </c>
      <c r="AI169" s="5">
        <f t="shared" si="69"/>
        <v>0</v>
      </c>
      <c r="AJ169" s="5">
        <f t="shared" si="69"/>
        <v>0</v>
      </c>
      <c r="AK169" s="5">
        <f t="shared" si="69"/>
        <v>0</v>
      </c>
      <c r="AL169" s="5">
        <f t="shared" si="69"/>
        <v>0</v>
      </c>
      <c r="AM169" s="5">
        <f t="shared" si="69"/>
        <v>0</v>
      </c>
      <c r="AN169" s="5">
        <f t="shared" si="69"/>
        <v>0</v>
      </c>
      <c r="AP169" s="51">
        <v>-607.70532726985402</v>
      </c>
      <c r="AQ169" s="51">
        <v>-60825.040357372491</v>
      </c>
    </row>
    <row r="170" spans="9:43" x14ac:dyDescent="0.35">
      <c r="I170" s="4" t="s">
        <v>38</v>
      </c>
      <c r="J170" s="15">
        <f t="shared" si="63"/>
        <v>0.02</v>
      </c>
      <c r="K170" s="3">
        <v>7</v>
      </c>
      <c r="L170" s="3" t="s">
        <v>26</v>
      </c>
      <c r="M170" s="15">
        <f t="shared" si="70"/>
        <v>8.5000000000000006E-3</v>
      </c>
      <c r="N170" s="42">
        <v>0</v>
      </c>
      <c r="O170" s="15">
        <f t="shared" si="71"/>
        <v>2.1000000000000001E-2</v>
      </c>
      <c r="P170" s="5">
        <v>1000000</v>
      </c>
      <c r="Q170" s="32">
        <v>1077831.3376581694</v>
      </c>
      <c r="R170" s="5">
        <f t="shared" si="64"/>
        <v>0</v>
      </c>
      <c r="S170" s="5">
        <f t="shared" si="65"/>
        <v>0</v>
      </c>
      <c r="T170" s="5"/>
      <c r="U170" s="5">
        <f t="shared" si="68"/>
        <v>20000</v>
      </c>
      <c r="V170" s="5">
        <f t="shared" si="68"/>
        <v>20000</v>
      </c>
      <c r="W170" s="5">
        <f t="shared" si="68"/>
        <v>20000</v>
      </c>
      <c r="X170" s="5">
        <f t="shared" si="68"/>
        <v>20000</v>
      </c>
      <c r="Y170" s="5">
        <f t="shared" si="68"/>
        <v>20000</v>
      </c>
      <c r="Z170" s="5">
        <f t="shared" si="68"/>
        <v>20000</v>
      </c>
      <c r="AA170" s="5">
        <f t="shared" si="68"/>
        <v>1020000</v>
      </c>
      <c r="AB170" s="5">
        <f t="shared" si="68"/>
        <v>0</v>
      </c>
      <c r="AC170" s="5">
        <f t="shared" si="68"/>
        <v>0</v>
      </c>
      <c r="AD170" s="5">
        <f t="shared" si="68"/>
        <v>0</v>
      </c>
      <c r="AE170" s="5">
        <f t="shared" si="69"/>
        <v>0</v>
      </c>
      <c r="AF170" s="5">
        <f t="shared" si="69"/>
        <v>0</v>
      </c>
      <c r="AG170" s="5">
        <f t="shared" si="69"/>
        <v>0</v>
      </c>
      <c r="AH170" s="5">
        <f t="shared" si="69"/>
        <v>0</v>
      </c>
      <c r="AI170" s="5">
        <f t="shared" si="69"/>
        <v>0</v>
      </c>
      <c r="AJ170" s="5">
        <f t="shared" si="69"/>
        <v>0</v>
      </c>
      <c r="AK170" s="5">
        <f t="shared" si="69"/>
        <v>0</v>
      </c>
      <c r="AL170" s="5">
        <f t="shared" si="69"/>
        <v>0</v>
      </c>
      <c r="AM170" s="5">
        <f t="shared" si="69"/>
        <v>0</v>
      </c>
      <c r="AN170" s="5">
        <f t="shared" si="69"/>
        <v>0</v>
      </c>
      <c r="AP170" s="51">
        <v>-707.40318879147526</v>
      </c>
      <c r="AQ170" s="51">
        <v>-70821.435739674314</v>
      </c>
    </row>
    <row r="171" spans="9:43" x14ac:dyDescent="0.35">
      <c r="I171" s="4" t="s">
        <v>38</v>
      </c>
      <c r="J171" s="15">
        <f t="shared" si="63"/>
        <v>0.02</v>
      </c>
      <c r="K171" s="3">
        <v>8</v>
      </c>
      <c r="L171" s="3" t="s">
        <v>26</v>
      </c>
      <c r="M171" s="15">
        <f t="shared" si="70"/>
        <v>9.0000000000000011E-3</v>
      </c>
      <c r="N171" s="42">
        <v>0</v>
      </c>
      <c r="O171" s="15">
        <f t="shared" si="71"/>
        <v>2.4E-2</v>
      </c>
      <c r="P171" s="5">
        <v>1000000</v>
      </c>
      <c r="Q171" s="32">
        <v>1084540.3297945538</v>
      </c>
      <c r="R171" s="5">
        <f t="shared" si="64"/>
        <v>0</v>
      </c>
      <c r="S171" s="5">
        <f t="shared" si="65"/>
        <v>0</v>
      </c>
      <c r="T171" s="5"/>
      <c r="U171" s="5">
        <f t="shared" si="68"/>
        <v>20000</v>
      </c>
      <c r="V171" s="5">
        <f t="shared" si="68"/>
        <v>20000</v>
      </c>
      <c r="W171" s="5">
        <f t="shared" si="68"/>
        <v>20000</v>
      </c>
      <c r="X171" s="5">
        <f t="shared" si="68"/>
        <v>20000</v>
      </c>
      <c r="Y171" s="5">
        <f t="shared" si="68"/>
        <v>20000</v>
      </c>
      <c r="Z171" s="5">
        <f t="shared" si="68"/>
        <v>20000</v>
      </c>
      <c r="AA171" s="5">
        <f t="shared" si="68"/>
        <v>20000</v>
      </c>
      <c r="AB171" s="5">
        <f t="shared" si="68"/>
        <v>1020000</v>
      </c>
      <c r="AC171" s="5">
        <f t="shared" si="68"/>
        <v>0</v>
      </c>
      <c r="AD171" s="5">
        <f t="shared" si="68"/>
        <v>0</v>
      </c>
      <c r="AE171" s="5">
        <f t="shared" si="69"/>
        <v>0</v>
      </c>
      <c r="AF171" s="5">
        <f t="shared" si="69"/>
        <v>0</v>
      </c>
      <c r="AG171" s="5">
        <f t="shared" si="69"/>
        <v>0</v>
      </c>
      <c r="AH171" s="5">
        <f t="shared" si="69"/>
        <v>0</v>
      </c>
      <c r="AI171" s="5">
        <f t="shared" si="69"/>
        <v>0</v>
      </c>
      <c r="AJ171" s="5">
        <f t="shared" si="69"/>
        <v>0</v>
      </c>
      <c r="AK171" s="5">
        <f t="shared" si="69"/>
        <v>0</v>
      </c>
      <c r="AL171" s="5">
        <f t="shared" si="69"/>
        <v>0</v>
      </c>
      <c r="AM171" s="5">
        <f t="shared" si="69"/>
        <v>0</v>
      </c>
      <c r="AN171" s="5">
        <f t="shared" si="69"/>
        <v>0</v>
      </c>
      <c r="AP171" s="51">
        <v>-805.85829666443169</v>
      </c>
      <c r="AQ171" s="51">
        <v>-80700.685647761915</v>
      </c>
    </row>
    <row r="172" spans="9:43" x14ac:dyDescent="0.35">
      <c r="I172" s="4" t="s">
        <v>38</v>
      </c>
      <c r="J172" s="15">
        <f t="shared" si="63"/>
        <v>0.02</v>
      </c>
      <c r="K172" s="3">
        <v>9</v>
      </c>
      <c r="L172" s="3" t="s">
        <v>26</v>
      </c>
      <c r="M172" s="15">
        <f t="shared" si="70"/>
        <v>9.5000000000000015E-3</v>
      </c>
      <c r="N172" s="42">
        <v>0</v>
      </c>
      <c r="O172" s="15">
        <f t="shared" si="71"/>
        <v>2.7E-2</v>
      </c>
      <c r="P172" s="5">
        <v>1000000</v>
      </c>
      <c r="Q172" s="32">
        <v>1090163.2595956328</v>
      </c>
      <c r="R172" s="5">
        <f t="shared" si="64"/>
        <v>0</v>
      </c>
      <c r="S172" s="5">
        <f t="shared" si="65"/>
        <v>0</v>
      </c>
      <c r="T172" s="5"/>
      <c r="U172" s="5">
        <f t="shared" si="68"/>
        <v>20000</v>
      </c>
      <c r="V172" s="5">
        <f t="shared" si="68"/>
        <v>20000</v>
      </c>
      <c r="W172" s="5">
        <f t="shared" si="68"/>
        <v>20000</v>
      </c>
      <c r="X172" s="5">
        <f t="shared" si="68"/>
        <v>20000</v>
      </c>
      <c r="Y172" s="5">
        <f t="shared" si="68"/>
        <v>20000</v>
      </c>
      <c r="Z172" s="5">
        <f t="shared" si="68"/>
        <v>20000</v>
      </c>
      <c r="AA172" s="5">
        <f t="shared" si="68"/>
        <v>20000</v>
      </c>
      <c r="AB172" s="5">
        <f t="shared" si="68"/>
        <v>20000</v>
      </c>
      <c r="AC172" s="5">
        <f t="shared" si="68"/>
        <v>1020000</v>
      </c>
      <c r="AD172" s="5">
        <f t="shared" si="68"/>
        <v>0</v>
      </c>
      <c r="AE172" s="5">
        <f t="shared" si="69"/>
        <v>0</v>
      </c>
      <c r="AF172" s="5">
        <f t="shared" si="69"/>
        <v>0</v>
      </c>
      <c r="AG172" s="5">
        <f t="shared" si="69"/>
        <v>0</v>
      </c>
      <c r="AH172" s="5">
        <f t="shared" si="69"/>
        <v>0</v>
      </c>
      <c r="AI172" s="5">
        <f t="shared" si="69"/>
        <v>0</v>
      </c>
      <c r="AJ172" s="5">
        <f t="shared" si="69"/>
        <v>0</v>
      </c>
      <c r="AK172" s="5">
        <f t="shared" si="69"/>
        <v>0</v>
      </c>
      <c r="AL172" s="5">
        <f t="shared" si="69"/>
        <v>0</v>
      </c>
      <c r="AM172" s="5">
        <f t="shared" si="69"/>
        <v>0</v>
      </c>
      <c r="AN172" s="5">
        <f t="shared" si="69"/>
        <v>0</v>
      </c>
      <c r="AP172" s="51">
        <v>-902.79232991219033</v>
      </c>
      <c r="AQ172" s="51">
        <v>-90435.611235594493</v>
      </c>
    </row>
    <row r="173" spans="9:43" x14ac:dyDescent="0.35">
      <c r="I173" s="4" t="s">
        <v>38</v>
      </c>
      <c r="J173" s="15">
        <f t="shared" si="63"/>
        <v>0.02</v>
      </c>
      <c r="K173" s="3">
        <v>10</v>
      </c>
      <c r="L173" s="3" t="s">
        <v>26</v>
      </c>
      <c r="M173" s="15">
        <f t="shared" si="70"/>
        <v>0.01</v>
      </c>
      <c r="N173" s="42">
        <v>0</v>
      </c>
      <c r="O173" s="15">
        <f t="shared" si="71"/>
        <v>0.03</v>
      </c>
      <c r="P173" s="5">
        <v>1000000</v>
      </c>
      <c r="Q173" s="32">
        <v>1094713.0453070169</v>
      </c>
      <c r="R173" s="5">
        <f t="shared" si="64"/>
        <v>0</v>
      </c>
      <c r="S173" s="5">
        <f t="shared" si="65"/>
        <v>0</v>
      </c>
      <c r="T173" s="5"/>
      <c r="U173" s="5">
        <f t="shared" si="68"/>
        <v>20000</v>
      </c>
      <c r="V173" s="5">
        <f t="shared" si="68"/>
        <v>20000</v>
      </c>
      <c r="W173" s="5">
        <f t="shared" si="68"/>
        <v>20000</v>
      </c>
      <c r="X173" s="5">
        <f t="shared" si="68"/>
        <v>20000</v>
      </c>
      <c r="Y173" s="5">
        <f t="shared" si="68"/>
        <v>20000</v>
      </c>
      <c r="Z173" s="5">
        <f t="shared" si="68"/>
        <v>20000</v>
      </c>
      <c r="AA173" s="5">
        <f t="shared" si="68"/>
        <v>20000</v>
      </c>
      <c r="AB173" s="5">
        <f t="shared" si="68"/>
        <v>20000</v>
      </c>
      <c r="AC173" s="5">
        <f t="shared" si="68"/>
        <v>20000</v>
      </c>
      <c r="AD173" s="5">
        <f t="shared" si="68"/>
        <v>1020000</v>
      </c>
      <c r="AE173" s="5">
        <f t="shared" si="69"/>
        <v>0</v>
      </c>
      <c r="AF173" s="5">
        <f t="shared" si="69"/>
        <v>0</v>
      </c>
      <c r="AG173" s="5">
        <f t="shared" si="69"/>
        <v>0</v>
      </c>
      <c r="AH173" s="5">
        <f t="shared" si="69"/>
        <v>0</v>
      </c>
      <c r="AI173" s="5">
        <f t="shared" si="69"/>
        <v>0</v>
      </c>
      <c r="AJ173" s="5">
        <f t="shared" si="69"/>
        <v>0</v>
      </c>
      <c r="AK173" s="5">
        <f t="shared" si="69"/>
        <v>0</v>
      </c>
      <c r="AL173" s="5">
        <f t="shared" si="69"/>
        <v>0</v>
      </c>
      <c r="AM173" s="5">
        <f t="shared" si="69"/>
        <v>0</v>
      </c>
      <c r="AN173" s="5">
        <f t="shared" si="69"/>
        <v>0</v>
      </c>
      <c r="AP173" s="51">
        <v>-997.93739472213201</v>
      </c>
      <c r="AQ173" s="51">
        <v>-100000</v>
      </c>
    </row>
    <row r="174" spans="9:43" x14ac:dyDescent="0.35">
      <c r="I174" s="4" t="s">
        <v>38</v>
      </c>
      <c r="J174" s="15">
        <f t="shared" si="63"/>
        <v>0.02</v>
      </c>
      <c r="K174" s="3">
        <v>11</v>
      </c>
      <c r="L174" s="3" t="s">
        <v>26</v>
      </c>
      <c r="M174" s="15">
        <f t="shared" si="70"/>
        <v>1.0499999999999999E-2</v>
      </c>
      <c r="N174" s="42">
        <v>0</v>
      </c>
      <c r="O174" s="15">
        <f t="shared" si="71"/>
        <v>3.3000000000000002E-2</v>
      </c>
      <c r="P174" s="5">
        <v>1000000</v>
      </c>
      <c r="Q174" s="32">
        <v>1098205.3781131918</v>
      </c>
      <c r="R174" s="5">
        <f t="shared" si="64"/>
        <v>0</v>
      </c>
      <c r="S174" s="5">
        <f t="shared" si="65"/>
        <v>0</v>
      </c>
      <c r="T174" s="5"/>
      <c r="U174" s="5">
        <f t="shared" ref="U174:AD183" si="72">$P174*((U$23&lt;=$K174)*$J174+(U$23=$K174)*1)</f>
        <v>20000</v>
      </c>
      <c r="V174" s="5">
        <f t="shared" si="72"/>
        <v>20000</v>
      </c>
      <c r="W174" s="5">
        <f t="shared" si="72"/>
        <v>20000</v>
      </c>
      <c r="X174" s="5">
        <f t="shared" si="72"/>
        <v>20000</v>
      </c>
      <c r="Y174" s="5">
        <f t="shared" si="72"/>
        <v>20000</v>
      </c>
      <c r="Z174" s="5">
        <f t="shared" si="72"/>
        <v>20000</v>
      </c>
      <c r="AA174" s="5">
        <f t="shared" si="72"/>
        <v>20000</v>
      </c>
      <c r="AB174" s="5">
        <f t="shared" si="72"/>
        <v>20000</v>
      </c>
      <c r="AC174" s="5">
        <f t="shared" si="72"/>
        <v>20000</v>
      </c>
      <c r="AD174" s="5">
        <f t="shared" si="72"/>
        <v>20000</v>
      </c>
      <c r="AE174" s="5">
        <f t="shared" ref="AE174:AN183" si="73">$P174*((AE$23&lt;=$K174)*$J174+(AE$23=$K174)*1)</f>
        <v>1020000</v>
      </c>
      <c r="AF174" s="5">
        <f t="shared" si="73"/>
        <v>0</v>
      </c>
      <c r="AG174" s="5">
        <f t="shared" si="73"/>
        <v>0</v>
      </c>
      <c r="AH174" s="5">
        <f t="shared" si="73"/>
        <v>0</v>
      </c>
      <c r="AI174" s="5">
        <f t="shared" si="73"/>
        <v>0</v>
      </c>
      <c r="AJ174" s="5">
        <f t="shared" si="73"/>
        <v>0</v>
      </c>
      <c r="AK174" s="5">
        <f t="shared" si="73"/>
        <v>0</v>
      </c>
      <c r="AL174" s="5">
        <f t="shared" si="73"/>
        <v>0</v>
      </c>
      <c r="AM174" s="5">
        <f t="shared" si="73"/>
        <v>0</v>
      </c>
      <c r="AN174" s="5">
        <f t="shared" si="73"/>
        <v>0</v>
      </c>
      <c r="AP174" s="51">
        <v>-1091.0371521777706</v>
      </c>
      <c r="AQ174" s="51">
        <v>-109368.71353348531</v>
      </c>
    </row>
    <row r="175" spans="9:43" x14ac:dyDescent="0.35">
      <c r="I175" s="4" t="s">
        <v>38</v>
      </c>
      <c r="J175" s="15">
        <f t="shared" si="63"/>
        <v>0.02</v>
      </c>
      <c r="K175" s="3">
        <v>12</v>
      </c>
      <c r="L175" s="3" t="s">
        <v>26</v>
      </c>
      <c r="M175" s="15">
        <f t="shared" si="70"/>
        <v>1.0999999999999999E-2</v>
      </c>
      <c r="N175" s="42">
        <v>0</v>
      </c>
      <c r="O175" s="15">
        <f t="shared" si="71"/>
        <v>3.6000000000000004E-2</v>
      </c>
      <c r="P175" s="5">
        <v>1000000</v>
      </c>
      <c r="Q175" s="32">
        <v>1100658.6027879529</v>
      </c>
      <c r="R175" s="5">
        <f t="shared" si="64"/>
        <v>0</v>
      </c>
      <c r="S175" s="5">
        <f t="shared" si="65"/>
        <v>0</v>
      </c>
      <c r="T175" s="5"/>
      <c r="U175" s="5">
        <f t="shared" si="72"/>
        <v>20000</v>
      </c>
      <c r="V175" s="5">
        <f t="shared" si="72"/>
        <v>20000</v>
      </c>
      <c r="W175" s="5">
        <f t="shared" si="72"/>
        <v>20000</v>
      </c>
      <c r="X175" s="5">
        <f t="shared" si="72"/>
        <v>20000</v>
      </c>
      <c r="Y175" s="5">
        <f t="shared" si="72"/>
        <v>20000</v>
      </c>
      <c r="Z175" s="5">
        <f t="shared" si="72"/>
        <v>20000</v>
      </c>
      <c r="AA175" s="5">
        <f t="shared" si="72"/>
        <v>20000</v>
      </c>
      <c r="AB175" s="5">
        <f t="shared" si="72"/>
        <v>20000</v>
      </c>
      <c r="AC175" s="5">
        <f t="shared" si="72"/>
        <v>20000</v>
      </c>
      <c r="AD175" s="5">
        <f t="shared" si="72"/>
        <v>20000</v>
      </c>
      <c r="AE175" s="5">
        <f t="shared" si="73"/>
        <v>20000</v>
      </c>
      <c r="AF175" s="5">
        <f t="shared" si="73"/>
        <v>1020000</v>
      </c>
      <c r="AG175" s="5">
        <f t="shared" si="73"/>
        <v>0</v>
      </c>
      <c r="AH175" s="5">
        <f t="shared" si="73"/>
        <v>0</v>
      </c>
      <c r="AI175" s="5">
        <f t="shared" si="73"/>
        <v>0</v>
      </c>
      <c r="AJ175" s="5">
        <f t="shared" si="73"/>
        <v>0</v>
      </c>
      <c r="AK175" s="5">
        <f t="shared" si="73"/>
        <v>0</v>
      </c>
      <c r="AL175" s="5">
        <f t="shared" si="73"/>
        <v>0</v>
      </c>
      <c r="AM175" s="5">
        <f t="shared" si="73"/>
        <v>0</v>
      </c>
      <c r="AN175" s="5">
        <f t="shared" si="73"/>
        <v>0</v>
      </c>
      <c r="AP175" s="51">
        <v>-1181.8478568387218</v>
      </c>
      <c r="AQ175" s="51">
        <v>-118517.7872151534</v>
      </c>
    </row>
    <row r="176" spans="9:43" x14ac:dyDescent="0.35">
      <c r="I176" s="4" t="s">
        <v>38</v>
      </c>
      <c r="J176" s="15">
        <f t="shared" si="63"/>
        <v>0.02</v>
      </c>
      <c r="K176" s="3">
        <v>13</v>
      </c>
      <c r="L176" s="3" t="s">
        <v>26</v>
      </c>
      <c r="M176" s="15">
        <f t="shared" si="70"/>
        <v>1.15E-2</v>
      </c>
      <c r="N176" s="42">
        <v>0</v>
      </c>
      <c r="O176" s="15">
        <f t="shared" si="71"/>
        <v>3.9E-2</v>
      </c>
      <c r="P176" s="5">
        <v>1000000</v>
      </c>
      <c r="Q176" s="32">
        <v>1102093.5881059896</v>
      </c>
      <c r="R176" s="5">
        <f t="shared" si="64"/>
        <v>0</v>
      </c>
      <c r="S176" s="5">
        <f t="shared" si="65"/>
        <v>0</v>
      </c>
      <c r="T176" s="5"/>
      <c r="U176" s="5">
        <f t="shared" si="72"/>
        <v>20000</v>
      </c>
      <c r="V176" s="5">
        <f t="shared" si="72"/>
        <v>20000</v>
      </c>
      <c r="W176" s="5">
        <f t="shared" si="72"/>
        <v>20000</v>
      </c>
      <c r="X176" s="5">
        <f t="shared" si="72"/>
        <v>20000</v>
      </c>
      <c r="Y176" s="5">
        <f t="shared" si="72"/>
        <v>20000</v>
      </c>
      <c r="Z176" s="5">
        <f t="shared" si="72"/>
        <v>20000</v>
      </c>
      <c r="AA176" s="5">
        <f t="shared" si="72"/>
        <v>20000</v>
      </c>
      <c r="AB176" s="5">
        <f t="shared" si="72"/>
        <v>20000</v>
      </c>
      <c r="AC176" s="5">
        <f t="shared" si="72"/>
        <v>20000</v>
      </c>
      <c r="AD176" s="5">
        <f t="shared" si="72"/>
        <v>20000</v>
      </c>
      <c r="AE176" s="5">
        <f t="shared" si="73"/>
        <v>20000</v>
      </c>
      <c r="AF176" s="5">
        <f t="shared" si="73"/>
        <v>20000</v>
      </c>
      <c r="AG176" s="5">
        <f t="shared" si="73"/>
        <v>1020000</v>
      </c>
      <c r="AH176" s="5">
        <f t="shared" si="73"/>
        <v>0</v>
      </c>
      <c r="AI176" s="5">
        <f t="shared" si="73"/>
        <v>0</v>
      </c>
      <c r="AJ176" s="5">
        <f t="shared" si="73"/>
        <v>0</v>
      </c>
      <c r="AK176" s="5">
        <f t="shared" si="73"/>
        <v>0</v>
      </c>
      <c r="AL176" s="5">
        <f t="shared" si="73"/>
        <v>0</v>
      </c>
      <c r="AM176" s="5">
        <f t="shared" si="73"/>
        <v>0</v>
      </c>
      <c r="AN176" s="5">
        <f t="shared" si="73"/>
        <v>0</v>
      </c>
      <c r="AP176" s="51">
        <v>-1270.1393008027226</v>
      </c>
      <c r="AQ176" s="51">
        <v>-127424.52133362892</v>
      </c>
    </row>
    <row r="177" spans="9:43" x14ac:dyDescent="0.35">
      <c r="I177" s="4" t="s">
        <v>38</v>
      </c>
      <c r="J177" s="15">
        <f t="shared" si="63"/>
        <v>0.02</v>
      </c>
      <c r="K177" s="3">
        <v>14</v>
      </c>
      <c r="L177" s="3" t="s">
        <v>26</v>
      </c>
      <c r="M177" s="15">
        <f t="shared" si="70"/>
        <v>1.2E-2</v>
      </c>
      <c r="N177" s="42">
        <v>0</v>
      </c>
      <c r="O177" s="15">
        <f t="shared" si="71"/>
        <v>4.2000000000000003E-2</v>
      </c>
      <c r="P177" s="5">
        <v>1000000</v>
      </c>
      <c r="Q177" s="32">
        <v>1102533.5879930272</v>
      </c>
      <c r="R177" s="5">
        <f t="shared" si="64"/>
        <v>0</v>
      </c>
      <c r="S177" s="5">
        <f t="shared" si="65"/>
        <v>0</v>
      </c>
      <c r="T177" s="5"/>
      <c r="U177" s="5">
        <f t="shared" si="72"/>
        <v>20000</v>
      </c>
      <c r="V177" s="5">
        <f t="shared" si="72"/>
        <v>20000</v>
      </c>
      <c r="W177" s="5">
        <f t="shared" si="72"/>
        <v>20000</v>
      </c>
      <c r="X177" s="5">
        <f t="shared" si="72"/>
        <v>20000</v>
      </c>
      <c r="Y177" s="5">
        <f t="shared" si="72"/>
        <v>20000</v>
      </c>
      <c r="Z177" s="5">
        <f t="shared" si="72"/>
        <v>20000</v>
      </c>
      <c r="AA177" s="5">
        <f t="shared" si="72"/>
        <v>20000</v>
      </c>
      <c r="AB177" s="5">
        <f t="shared" si="72"/>
        <v>20000</v>
      </c>
      <c r="AC177" s="5">
        <f t="shared" si="72"/>
        <v>20000</v>
      </c>
      <c r="AD177" s="5">
        <f t="shared" si="72"/>
        <v>20000</v>
      </c>
      <c r="AE177" s="5">
        <f t="shared" si="73"/>
        <v>20000</v>
      </c>
      <c r="AF177" s="5">
        <f t="shared" si="73"/>
        <v>20000</v>
      </c>
      <c r="AG177" s="5">
        <f t="shared" si="73"/>
        <v>20000</v>
      </c>
      <c r="AH177" s="5">
        <f t="shared" si="73"/>
        <v>1020000</v>
      </c>
      <c r="AI177" s="5">
        <f t="shared" si="73"/>
        <v>0</v>
      </c>
      <c r="AJ177" s="5">
        <f t="shared" si="73"/>
        <v>0</v>
      </c>
      <c r="AK177" s="5">
        <f t="shared" si="73"/>
        <v>0</v>
      </c>
      <c r="AL177" s="5">
        <f t="shared" si="73"/>
        <v>0</v>
      </c>
      <c r="AM177" s="5">
        <f t="shared" si="73"/>
        <v>0</v>
      </c>
      <c r="AN177" s="5">
        <f t="shared" si="73"/>
        <v>0</v>
      </c>
      <c r="AP177" s="51">
        <v>-1355.6956587583991</v>
      </c>
      <c r="AQ177" s="51">
        <v>-136067.5632106986</v>
      </c>
    </row>
    <row r="178" spans="9:43" x14ac:dyDescent="0.35">
      <c r="I178" s="4" t="s">
        <v>38</v>
      </c>
      <c r="J178" s="15">
        <f t="shared" si="63"/>
        <v>0.02</v>
      </c>
      <c r="K178" s="3">
        <v>15</v>
      </c>
      <c r="L178" s="3" t="s">
        <v>26</v>
      </c>
      <c r="M178" s="15">
        <f t="shared" si="70"/>
        <v>1.2500000000000001E-2</v>
      </c>
      <c r="N178" s="42">
        <v>0</v>
      </c>
      <c r="O178" s="15">
        <f t="shared" si="71"/>
        <v>4.4999999999999998E-2</v>
      </c>
      <c r="P178" s="5">
        <v>1000000</v>
      </c>
      <c r="Q178" s="32">
        <v>1102004.0944330271</v>
      </c>
      <c r="R178" s="5">
        <f t="shared" si="64"/>
        <v>0</v>
      </c>
      <c r="S178" s="5">
        <f t="shared" si="65"/>
        <v>0</v>
      </c>
      <c r="T178" s="5"/>
      <c r="U178" s="5">
        <f t="shared" si="72"/>
        <v>20000</v>
      </c>
      <c r="V178" s="5">
        <f t="shared" si="72"/>
        <v>20000</v>
      </c>
      <c r="W178" s="5">
        <f t="shared" si="72"/>
        <v>20000</v>
      </c>
      <c r="X178" s="5">
        <f t="shared" si="72"/>
        <v>20000</v>
      </c>
      <c r="Y178" s="5">
        <f t="shared" si="72"/>
        <v>20000</v>
      </c>
      <c r="Z178" s="5">
        <f t="shared" si="72"/>
        <v>20000</v>
      </c>
      <c r="AA178" s="5">
        <f t="shared" si="72"/>
        <v>20000</v>
      </c>
      <c r="AB178" s="5">
        <f t="shared" si="72"/>
        <v>20000</v>
      </c>
      <c r="AC178" s="5">
        <f t="shared" si="72"/>
        <v>20000</v>
      </c>
      <c r="AD178" s="5">
        <f t="shared" si="72"/>
        <v>20000</v>
      </c>
      <c r="AE178" s="5">
        <f t="shared" si="73"/>
        <v>20000</v>
      </c>
      <c r="AF178" s="5">
        <f t="shared" si="73"/>
        <v>20000</v>
      </c>
      <c r="AG178" s="5">
        <f t="shared" si="73"/>
        <v>20000</v>
      </c>
      <c r="AH178" s="5">
        <f t="shared" si="73"/>
        <v>20000</v>
      </c>
      <c r="AI178" s="5">
        <f t="shared" si="73"/>
        <v>1020000</v>
      </c>
      <c r="AJ178" s="5">
        <f t="shared" si="73"/>
        <v>0</v>
      </c>
      <c r="AK178" s="5">
        <f t="shared" si="73"/>
        <v>0</v>
      </c>
      <c r="AL178" s="5">
        <f t="shared" si="73"/>
        <v>0</v>
      </c>
      <c r="AM178" s="5">
        <f t="shared" si="73"/>
        <v>0</v>
      </c>
      <c r="AN178" s="5">
        <f t="shared" si="73"/>
        <v>0</v>
      </c>
      <c r="AP178" s="51">
        <v>-1438.3162303997669</v>
      </c>
      <c r="AQ178" s="51">
        <v>-144426.97997135122</v>
      </c>
    </row>
    <row r="179" spans="9:43" x14ac:dyDescent="0.35">
      <c r="I179" s="4" t="s">
        <v>38</v>
      </c>
      <c r="J179" s="15">
        <f t="shared" si="63"/>
        <v>0.02</v>
      </c>
      <c r="K179" s="3">
        <v>16</v>
      </c>
      <c r="L179" s="3" t="s">
        <v>26</v>
      </c>
      <c r="M179" s="15">
        <f t="shared" si="70"/>
        <v>1.3000000000000001E-2</v>
      </c>
      <c r="N179" s="42">
        <v>0</v>
      </c>
      <c r="O179" s="15">
        <f t="shared" si="71"/>
        <v>4.8000000000000001E-2</v>
      </c>
      <c r="P179" s="5">
        <v>1000000</v>
      </c>
      <c r="Q179" s="32">
        <v>1100532.6831834544</v>
      </c>
      <c r="R179" s="5">
        <f t="shared" si="64"/>
        <v>0</v>
      </c>
      <c r="S179" s="5">
        <f t="shared" si="65"/>
        <v>0</v>
      </c>
      <c r="T179" s="5"/>
      <c r="U179" s="5">
        <f t="shared" si="72"/>
        <v>20000</v>
      </c>
      <c r="V179" s="5">
        <f t="shared" si="72"/>
        <v>20000</v>
      </c>
      <c r="W179" s="5">
        <f t="shared" si="72"/>
        <v>20000</v>
      </c>
      <c r="X179" s="5">
        <f t="shared" si="72"/>
        <v>20000</v>
      </c>
      <c r="Y179" s="5">
        <f t="shared" si="72"/>
        <v>20000</v>
      </c>
      <c r="Z179" s="5">
        <f t="shared" si="72"/>
        <v>20000</v>
      </c>
      <c r="AA179" s="5">
        <f t="shared" si="72"/>
        <v>20000</v>
      </c>
      <c r="AB179" s="5">
        <f t="shared" si="72"/>
        <v>20000</v>
      </c>
      <c r="AC179" s="5">
        <f t="shared" si="72"/>
        <v>20000</v>
      </c>
      <c r="AD179" s="5">
        <f t="shared" si="72"/>
        <v>20000</v>
      </c>
      <c r="AE179" s="5">
        <f t="shared" si="73"/>
        <v>20000</v>
      </c>
      <c r="AF179" s="5">
        <f t="shared" si="73"/>
        <v>20000</v>
      </c>
      <c r="AG179" s="5">
        <f t="shared" si="73"/>
        <v>20000</v>
      </c>
      <c r="AH179" s="5">
        <f t="shared" si="73"/>
        <v>20000</v>
      </c>
      <c r="AI179" s="5">
        <f t="shared" si="73"/>
        <v>20000</v>
      </c>
      <c r="AJ179" s="5">
        <f t="shared" si="73"/>
        <v>1020000</v>
      </c>
      <c r="AK179" s="5">
        <f t="shared" si="73"/>
        <v>0</v>
      </c>
      <c r="AL179" s="5">
        <f t="shared" si="73"/>
        <v>0</v>
      </c>
      <c r="AM179" s="5">
        <f t="shared" si="73"/>
        <v>0</v>
      </c>
      <c r="AN179" s="5">
        <f t="shared" si="73"/>
        <v>0</v>
      </c>
      <c r="AP179" s="51">
        <v>-1517.8160774671705</v>
      </c>
      <c r="AQ179" s="51">
        <v>-152484.32168420067</v>
      </c>
    </row>
    <row r="180" spans="9:43" x14ac:dyDescent="0.35">
      <c r="I180" s="4" t="s">
        <v>38</v>
      </c>
      <c r="J180" s="15">
        <f t="shared" si="63"/>
        <v>0.02</v>
      </c>
      <c r="K180" s="3">
        <v>17</v>
      </c>
      <c r="L180" s="3" t="s">
        <v>26</v>
      </c>
      <c r="M180" s="15">
        <f t="shared" si="70"/>
        <v>1.3500000000000002E-2</v>
      </c>
      <c r="N180" s="42">
        <v>0</v>
      </c>
      <c r="O180" s="15">
        <f t="shared" si="71"/>
        <v>5.1000000000000004E-2</v>
      </c>
      <c r="P180" s="5">
        <v>1000000</v>
      </c>
      <c r="Q180" s="32">
        <v>1098148.8533729012</v>
      </c>
      <c r="R180" s="5">
        <f t="shared" si="64"/>
        <v>0</v>
      </c>
      <c r="S180" s="5">
        <f t="shared" si="65"/>
        <v>0</v>
      </c>
      <c r="T180" s="5"/>
      <c r="U180" s="5">
        <f t="shared" si="72"/>
        <v>20000</v>
      </c>
      <c r="V180" s="5">
        <f t="shared" si="72"/>
        <v>20000</v>
      </c>
      <c r="W180" s="5">
        <f t="shared" si="72"/>
        <v>20000</v>
      </c>
      <c r="X180" s="5">
        <f t="shared" si="72"/>
        <v>20000</v>
      </c>
      <c r="Y180" s="5">
        <f t="shared" si="72"/>
        <v>20000</v>
      </c>
      <c r="Z180" s="5">
        <f t="shared" si="72"/>
        <v>20000</v>
      </c>
      <c r="AA180" s="5">
        <f t="shared" si="72"/>
        <v>20000</v>
      </c>
      <c r="AB180" s="5">
        <f t="shared" si="72"/>
        <v>20000</v>
      </c>
      <c r="AC180" s="5">
        <f t="shared" si="72"/>
        <v>20000</v>
      </c>
      <c r="AD180" s="5">
        <f t="shared" si="72"/>
        <v>20000</v>
      </c>
      <c r="AE180" s="5">
        <f t="shared" si="73"/>
        <v>20000</v>
      </c>
      <c r="AF180" s="5">
        <f t="shared" si="73"/>
        <v>20000</v>
      </c>
      <c r="AG180" s="5">
        <f t="shared" si="73"/>
        <v>20000</v>
      </c>
      <c r="AH180" s="5">
        <f t="shared" si="73"/>
        <v>20000</v>
      </c>
      <c r="AI180" s="5">
        <f t="shared" si="73"/>
        <v>20000</v>
      </c>
      <c r="AJ180" s="5">
        <f t="shared" si="73"/>
        <v>20000</v>
      </c>
      <c r="AK180" s="5">
        <f t="shared" si="73"/>
        <v>1020000</v>
      </c>
      <c r="AL180" s="5">
        <f t="shared" si="73"/>
        <v>0</v>
      </c>
      <c r="AM180" s="5">
        <f t="shared" si="73"/>
        <v>0</v>
      </c>
      <c r="AN180" s="5">
        <f t="shared" si="73"/>
        <v>0</v>
      </c>
      <c r="AP180" s="51">
        <v>-1594.0265535390936</v>
      </c>
      <c r="AQ180" s="51">
        <v>-160222.67467520776</v>
      </c>
    </row>
    <row r="181" spans="9:43" x14ac:dyDescent="0.35">
      <c r="I181" s="4" t="s">
        <v>38</v>
      </c>
      <c r="J181" s="15">
        <f t="shared" si="63"/>
        <v>0.02</v>
      </c>
      <c r="K181" s="3">
        <v>18</v>
      </c>
      <c r="L181" s="3" t="s">
        <v>26</v>
      </c>
      <c r="M181" s="15">
        <f t="shared" si="70"/>
        <v>1.4000000000000002E-2</v>
      </c>
      <c r="N181" s="42">
        <v>0</v>
      </c>
      <c r="O181" s="15">
        <f t="shared" si="71"/>
        <v>5.3999999999999999E-2</v>
      </c>
      <c r="P181" s="5">
        <v>1000000</v>
      </c>
      <c r="Q181" s="32">
        <v>1094883.8620699442</v>
      </c>
      <c r="R181" s="5">
        <f t="shared" si="64"/>
        <v>0</v>
      </c>
      <c r="S181" s="5">
        <f t="shared" si="65"/>
        <v>0</v>
      </c>
      <c r="T181" s="5"/>
      <c r="U181" s="5">
        <f t="shared" si="72"/>
        <v>20000</v>
      </c>
      <c r="V181" s="5">
        <f t="shared" si="72"/>
        <v>20000</v>
      </c>
      <c r="W181" s="5">
        <f t="shared" si="72"/>
        <v>20000</v>
      </c>
      <c r="X181" s="5">
        <f t="shared" si="72"/>
        <v>20000</v>
      </c>
      <c r="Y181" s="5">
        <f t="shared" si="72"/>
        <v>20000</v>
      </c>
      <c r="Z181" s="5">
        <f t="shared" si="72"/>
        <v>20000</v>
      </c>
      <c r="AA181" s="5">
        <f t="shared" si="72"/>
        <v>20000</v>
      </c>
      <c r="AB181" s="5">
        <f t="shared" si="72"/>
        <v>20000</v>
      </c>
      <c r="AC181" s="5">
        <f t="shared" si="72"/>
        <v>20000</v>
      </c>
      <c r="AD181" s="5">
        <f t="shared" si="72"/>
        <v>20000</v>
      </c>
      <c r="AE181" s="5">
        <f t="shared" si="73"/>
        <v>20000</v>
      </c>
      <c r="AF181" s="5">
        <f t="shared" si="73"/>
        <v>20000</v>
      </c>
      <c r="AG181" s="5">
        <f t="shared" si="73"/>
        <v>20000</v>
      </c>
      <c r="AH181" s="5">
        <f t="shared" si="73"/>
        <v>20000</v>
      </c>
      <c r="AI181" s="5">
        <f t="shared" si="73"/>
        <v>20000</v>
      </c>
      <c r="AJ181" s="5">
        <f t="shared" si="73"/>
        <v>20000</v>
      </c>
      <c r="AK181" s="5">
        <f t="shared" si="73"/>
        <v>20000</v>
      </c>
      <c r="AL181" s="5">
        <f t="shared" si="73"/>
        <v>1020000</v>
      </c>
      <c r="AM181" s="5">
        <f t="shared" si="73"/>
        <v>0</v>
      </c>
      <c r="AN181" s="5">
        <f t="shared" si="73"/>
        <v>0</v>
      </c>
      <c r="AP181" s="51">
        <v>-1666.7957256474765</v>
      </c>
      <c r="AQ181" s="51">
        <v>-167626.70489628759</v>
      </c>
    </row>
    <row r="182" spans="9:43" x14ac:dyDescent="0.35">
      <c r="I182" s="4" t="s">
        <v>38</v>
      </c>
      <c r="J182" s="15">
        <f t="shared" si="63"/>
        <v>0.02</v>
      </c>
      <c r="K182" s="3">
        <v>19</v>
      </c>
      <c r="L182" s="3" t="s">
        <v>26</v>
      </c>
      <c r="M182" s="15">
        <f t="shared" si="70"/>
        <v>1.4499999999999999E-2</v>
      </c>
      <c r="N182" s="42">
        <v>0</v>
      </c>
      <c r="O182" s="15">
        <f t="shared" si="71"/>
        <v>5.7000000000000002E-2</v>
      </c>
      <c r="P182" s="5">
        <v>1000000</v>
      </c>
      <c r="Q182" s="32">
        <v>1090770.5549176706</v>
      </c>
      <c r="R182" s="5">
        <f t="shared" si="64"/>
        <v>0</v>
      </c>
      <c r="S182" s="5">
        <f t="shared" si="65"/>
        <v>0</v>
      </c>
      <c r="T182" s="5"/>
      <c r="U182" s="5">
        <f t="shared" si="72"/>
        <v>20000</v>
      </c>
      <c r="V182" s="5">
        <f t="shared" si="72"/>
        <v>20000</v>
      </c>
      <c r="W182" s="5">
        <f t="shared" si="72"/>
        <v>20000</v>
      </c>
      <c r="X182" s="5">
        <f t="shared" si="72"/>
        <v>20000</v>
      </c>
      <c r="Y182" s="5">
        <f t="shared" si="72"/>
        <v>20000</v>
      </c>
      <c r="Z182" s="5">
        <f t="shared" si="72"/>
        <v>20000</v>
      </c>
      <c r="AA182" s="5">
        <f t="shared" si="72"/>
        <v>20000</v>
      </c>
      <c r="AB182" s="5">
        <f t="shared" si="72"/>
        <v>20000</v>
      </c>
      <c r="AC182" s="5">
        <f t="shared" si="72"/>
        <v>20000</v>
      </c>
      <c r="AD182" s="5">
        <f t="shared" si="72"/>
        <v>20000</v>
      </c>
      <c r="AE182" s="5">
        <f t="shared" si="73"/>
        <v>20000</v>
      </c>
      <c r="AF182" s="5">
        <f t="shared" si="73"/>
        <v>20000</v>
      </c>
      <c r="AG182" s="5">
        <f t="shared" si="73"/>
        <v>20000</v>
      </c>
      <c r="AH182" s="5">
        <f t="shared" si="73"/>
        <v>20000</v>
      </c>
      <c r="AI182" s="5">
        <f t="shared" si="73"/>
        <v>20000</v>
      </c>
      <c r="AJ182" s="5">
        <f t="shared" si="73"/>
        <v>20000</v>
      </c>
      <c r="AK182" s="5">
        <f t="shared" si="73"/>
        <v>20000</v>
      </c>
      <c r="AL182" s="5">
        <f t="shared" si="73"/>
        <v>20000</v>
      </c>
      <c r="AM182" s="5">
        <f t="shared" si="73"/>
        <v>1020000</v>
      </c>
      <c r="AN182" s="5">
        <f t="shared" si="73"/>
        <v>0</v>
      </c>
      <c r="AP182" s="51">
        <v>-1735.9886875384254</v>
      </c>
      <c r="AQ182" s="51">
        <v>-174682.6913083173</v>
      </c>
    </row>
    <row r="183" spans="9:43" x14ac:dyDescent="0.35">
      <c r="I183" s="9" t="s">
        <v>38</v>
      </c>
      <c r="J183" s="16">
        <f t="shared" si="63"/>
        <v>0.02</v>
      </c>
      <c r="K183" s="10">
        <v>20</v>
      </c>
      <c r="L183" s="10" t="s">
        <v>26</v>
      </c>
      <c r="M183" s="16">
        <f t="shared" si="70"/>
        <v>1.4999999999999999E-2</v>
      </c>
      <c r="N183" s="42">
        <v>0</v>
      </c>
      <c r="O183" s="16">
        <f t="shared" si="71"/>
        <v>0.06</v>
      </c>
      <c r="P183" s="14">
        <v>1000000</v>
      </c>
      <c r="Q183" s="33">
        <v>1085843.1939254117</v>
      </c>
      <c r="R183" s="14">
        <f t="shared" si="64"/>
        <v>0</v>
      </c>
      <c r="S183" s="14">
        <f t="shared" si="65"/>
        <v>0</v>
      </c>
      <c r="T183" s="14"/>
      <c r="U183" s="14">
        <f t="shared" si="72"/>
        <v>20000</v>
      </c>
      <c r="V183" s="14">
        <f t="shared" si="72"/>
        <v>20000</v>
      </c>
      <c r="W183" s="14">
        <f t="shared" si="72"/>
        <v>20000</v>
      </c>
      <c r="X183" s="14">
        <f t="shared" si="72"/>
        <v>20000</v>
      </c>
      <c r="Y183" s="14">
        <f t="shared" si="72"/>
        <v>20000</v>
      </c>
      <c r="Z183" s="14">
        <f t="shared" si="72"/>
        <v>20000</v>
      </c>
      <c r="AA183" s="14">
        <f t="shared" si="72"/>
        <v>20000</v>
      </c>
      <c r="AB183" s="14">
        <f t="shared" si="72"/>
        <v>20000</v>
      </c>
      <c r="AC183" s="14">
        <f t="shared" si="72"/>
        <v>20000</v>
      </c>
      <c r="AD183" s="14">
        <f t="shared" si="72"/>
        <v>20000</v>
      </c>
      <c r="AE183" s="14">
        <f t="shared" si="73"/>
        <v>20000</v>
      </c>
      <c r="AF183" s="14">
        <f t="shared" si="73"/>
        <v>20000</v>
      </c>
      <c r="AG183" s="14">
        <f t="shared" si="73"/>
        <v>20000</v>
      </c>
      <c r="AH183" s="14">
        <f t="shared" si="73"/>
        <v>20000</v>
      </c>
      <c r="AI183" s="14">
        <f t="shared" si="73"/>
        <v>20000</v>
      </c>
      <c r="AJ183" s="14">
        <f t="shared" si="73"/>
        <v>20000</v>
      </c>
      <c r="AK183" s="14">
        <f t="shared" si="73"/>
        <v>20000</v>
      </c>
      <c r="AL183" s="14">
        <f t="shared" si="73"/>
        <v>20000</v>
      </c>
      <c r="AM183" s="14">
        <f t="shared" si="73"/>
        <v>20000</v>
      </c>
      <c r="AN183" s="14">
        <f t="shared" si="73"/>
        <v>1020000</v>
      </c>
      <c r="AP183" s="52">
        <v>-1801.4877653920557</v>
      </c>
      <c r="AQ183" s="52">
        <v>-181378.54931414133</v>
      </c>
    </row>
    <row r="184" spans="9:43" x14ac:dyDescent="0.35">
      <c r="I184" s="4" t="s">
        <v>38</v>
      </c>
      <c r="J184" s="15">
        <f t="shared" si="63"/>
        <v>0.02</v>
      </c>
      <c r="K184" s="3">
        <v>1</v>
      </c>
      <c r="L184" s="3" t="s">
        <v>27</v>
      </c>
      <c r="M184" s="15">
        <f>$B$2+$B$15*$K184</f>
        <v>6.0000000000000001E-3</v>
      </c>
      <c r="N184" s="42">
        <v>0</v>
      </c>
      <c r="O184" s="15">
        <f>$K184*B$27</f>
        <v>6.0000000000000001E-3</v>
      </c>
      <c r="P184" s="5">
        <v>1000000</v>
      </c>
      <c r="Q184" s="32">
        <v>1013916.5009940357</v>
      </c>
      <c r="R184" s="5">
        <f t="shared" si="64"/>
        <v>0</v>
      </c>
      <c r="S184" s="5">
        <f t="shared" si="65"/>
        <v>0</v>
      </c>
      <c r="T184" s="5"/>
      <c r="U184" s="5">
        <f t="shared" ref="U184:AD193" si="74">$P184*((U$23&lt;=$K184)*$J184+(U$23=$K184)*1)</f>
        <v>1020000</v>
      </c>
      <c r="V184" s="5">
        <f t="shared" si="74"/>
        <v>0</v>
      </c>
      <c r="W184" s="5">
        <f t="shared" si="74"/>
        <v>0</v>
      </c>
      <c r="X184" s="5">
        <f t="shared" si="74"/>
        <v>0</v>
      </c>
      <c r="Y184" s="5">
        <f t="shared" si="74"/>
        <v>0</v>
      </c>
      <c r="Z184" s="5">
        <f t="shared" si="74"/>
        <v>0</v>
      </c>
      <c r="AA184" s="5">
        <f t="shared" si="74"/>
        <v>0</v>
      </c>
      <c r="AB184" s="5">
        <f t="shared" si="74"/>
        <v>0</v>
      </c>
      <c r="AC184" s="5">
        <f t="shared" si="74"/>
        <v>0</v>
      </c>
      <c r="AD184" s="5">
        <f t="shared" si="74"/>
        <v>0</v>
      </c>
      <c r="AE184" s="5">
        <f t="shared" ref="AE184:AN193" si="75">$P184*((AE$23&lt;=$K184)*$J184+(AE$23=$K184)*1)</f>
        <v>0</v>
      </c>
      <c r="AF184" s="5">
        <f t="shared" si="75"/>
        <v>0</v>
      </c>
      <c r="AG184" s="5">
        <f t="shared" si="75"/>
        <v>0</v>
      </c>
      <c r="AH184" s="5">
        <f t="shared" si="75"/>
        <v>0</v>
      </c>
      <c r="AI184" s="5">
        <f t="shared" si="75"/>
        <v>0</v>
      </c>
      <c r="AJ184" s="5">
        <f t="shared" si="75"/>
        <v>0</v>
      </c>
      <c r="AK184" s="5">
        <f t="shared" si="75"/>
        <v>0</v>
      </c>
      <c r="AL184" s="5">
        <f t="shared" si="75"/>
        <v>0</v>
      </c>
      <c r="AM184" s="5">
        <f t="shared" si="75"/>
        <v>0</v>
      </c>
      <c r="AN184" s="5">
        <f t="shared" si="75"/>
        <v>0</v>
      </c>
      <c r="AP184" s="51">
        <v>-100.78692952409619</v>
      </c>
      <c r="AQ184" s="51">
        <v>-10079.688834076456</v>
      </c>
    </row>
    <row r="185" spans="9:43" x14ac:dyDescent="0.35">
      <c r="I185" s="4" t="s">
        <v>38</v>
      </c>
      <c r="J185" s="15">
        <f t="shared" si="63"/>
        <v>0.02</v>
      </c>
      <c r="K185" s="3">
        <v>2</v>
      </c>
      <c r="L185" s="3" t="s">
        <v>27</v>
      </c>
      <c r="M185" s="15">
        <f t="shared" ref="M185:M203" si="76">$B$2+$B$15*$K185</f>
        <v>7.0000000000000001E-3</v>
      </c>
      <c r="N185" s="42">
        <v>0</v>
      </c>
      <c r="O185" s="15">
        <f t="shared" ref="O185:O203" si="77">$K185*B$27</f>
        <v>1.2E-2</v>
      </c>
      <c r="P185" s="5">
        <v>1000000</v>
      </c>
      <c r="Q185" s="32">
        <v>1025729.5258907609</v>
      </c>
      <c r="R185" s="5">
        <f t="shared" si="64"/>
        <v>0</v>
      </c>
      <c r="S185" s="5">
        <f t="shared" si="65"/>
        <v>0</v>
      </c>
      <c r="T185" s="5"/>
      <c r="U185" s="5">
        <f t="shared" si="74"/>
        <v>20000</v>
      </c>
      <c r="V185" s="5">
        <f t="shared" si="74"/>
        <v>1020000</v>
      </c>
      <c r="W185" s="5">
        <f t="shared" si="74"/>
        <v>0</v>
      </c>
      <c r="X185" s="5">
        <f t="shared" si="74"/>
        <v>0</v>
      </c>
      <c r="Y185" s="5">
        <f t="shared" si="74"/>
        <v>0</v>
      </c>
      <c r="Z185" s="5">
        <f t="shared" si="74"/>
        <v>0</v>
      </c>
      <c r="AA185" s="5">
        <f t="shared" si="74"/>
        <v>0</v>
      </c>
      <c r="AB185" s="5">
        <f t="shared" si="74"/>
        <v>0</v>
      </c>
      <c r="AC185" s="5">
        <f t="shared" si="74"/>
        <v>0</v>
      </c>
      <c r="AD185" s="5">
        <f t="shared" si="74"/>
        <v>0</v>
      </c>
      <c r="AE185" s="5">
        <f t="shared" si="75"/>
        <v>0</v>
      </c>
      <c r="AF185" s="5">
        <f t="shared" si="75"/>
        <v>0</v>
      </c>
      <c r="AG185" s="5">
        <f t="shared" si="75"/>
        <v>0</v>
      </c>
      <c r="AH185" s="5">
        <f t="shared" si="75"/>
        <v>0</v>
      </c>
      <c r="AI185" s="5">
        <f t="shared" si="75"/>
        <v>0</v>
      </c>
      <c r="AJ185" s="5">
        <f t="shared" si="75"/>
        <v>0</v>
      </c>
      <c r="AK185" s="5">
        <f t="shared" si="75"/>
        <v>0</v>
      </c>
      <c r="AL185" s="5">
        <f t="shared" si="75"/>
        <v>0</v>
      </c>
      <c r="AM185" s="5">
        <f t="shared" si="75"/>
        <v>0</v>
      </c>
      <c r="AN185" s="5">
        <f t="shared" si="75"/>
        <v>0</v>
      </c>
      <c r="AP185" s="51">
        <v>-201.747578795359</v>
      </c>
      <c r="AQ185" s="51">
        <v>-20178.717668543803</v>
      </c>
    </row>
    <row r="186" spans="9:43" x14ac:dyDescent="0.35">
      <c r="I186" s="4" t="s">
        <v>38</v>
      </c>
      <c r="J186" s="15">
        <f t="shared" si="63"/>
        <v>0.02</v>
      </c>
      <c r="K186" s="3">
        <v>3</v>
      </c>
      <c r="L186" s="3" t="s">
        <v>27</v>
      </c>
      <c r="M186" s="15">
        <f t="shared" si="76"/>
        <v>8.0000000000000002E-3</v>
      </c>
      <c r="N186" s="42">
        <v>0</v>
      </c>
      <c r="O186" s="15">
        <f t="shared" si="77"/>
        <v>1.8000000000000002E-2</v>
      </c>
      <c r="P186" s="5">
        <v>1000000</v>
      </c>
      <c r="Q186" s="32">
        <v>1035431.588861294</v>
      </c>
      <c r="R186" s="5">
        <f t="shared" si="64"/>
        <v>0</v>
      </c>
      <c r="S186" s="5">
        <f t="shared" si="65"/>
        <v>0</v>
      </c>
      <c r="T186" s="5"/>
      <c r="U186" s="5">
        <f t="shared" si="74"/>
        <v>20000</v>
      </c>
      <c r="V186" s="5">
        <f t="shared" si="74"/>
        <v>20000</v>
      </c>
      <c r="W186" s="5">
        <f t="shared" si="74"/>
        <v>1020000</v>
      </c>
      <c r="X186" s="5">
        <f t="shared" si="74"/>
        <v>0</v>
      </c>
      <c r="Y186" s="5">
        <f t="shared" si="74"/>
        <v>0</v>
      </c>
      <c r="Z186" s="5">
        <f t="shared" si="74"/>
        <v>0</v>
      </c>
      <c r="AA186" s="5">
        <f t="shared" si="74"/>
        <v>0</v>
      </c>
      <c r="AB186" s="5">
        <f t="shared" si="74"/>
        <v>0</v>
      </c>
      <c r="AC186" s="5">
        <f t="shared" si="74"/>
        <v>0</v>
      </c>
      <c r="AD186" s="5">
        <f t="shared" si="74"/>
        <v>0</v>
      </c>
      <c r="AE186" s="5">
        <f t="shared" si="75"/>
        <v>0</v>
      </c>
      <c r="AF186" s="5">
        <f t="shared" si="75"/>
        <v>0</v>
      </c>
      <c r="AG186" s="5">
        <f t="shared" si="75"/>
        <v>0</v>
      </c>
      <c r="AH186" s="5">
        <f t="shared" si="75"/>
        <v>0</v>
      </c>
      <c r="AI186" s="5">
        <f t="shared" si="75"/>
        <v>0</v>
      </c>
      <c r="AJ186" s="5">
        <f t="shared" si="75"/>
        <v>0</v>
      </c>
      <c r="AK186" s="5">
        <f t="shared" si="75"/>
        <v>0</v>
      </c>
      <c r="AL186" s="5">
        <f t="shared" si="75"/>
        <v>0</v>
      </c>
      <c r="AM186" s="5">
        <f t="shared" si="75"/>
        <v>0</v>
      </c>
      <c r="AN186" s="5">
        <f t="shared" si="75"/>
        <v>0</v>
      </c>
      <c r="AP186" s="51">
        <v>-302.2746554010082</v>
      </c>
      <c r="AQ186" s="51">
        <v>-30237.286650920403</v>
      </c>
    </row>
    <row r="187" spans="9:43" x14ac:dyDescent="0.35">
      <c r="I187" s="4" t="s">
        <v>38</v>
      </c>
      <c r="J187" s="15">
        <f t="shared" si="63"/>
        <v>0.02</v>
      </c>
      <c r="K187" s="3">
        <v>4</v>
      </c>
      <c r="L187" s="3" t="s">
        <v>27</v>
      </c>
      <c r="M187" s="15">
        <f t="shared" si="76"/>
        <v>9.0000000000000011E-3</v>
      </c>
      <c r="N187" s="42">
        <v>0</v>
      </c>
      <c r="O187" s="15">
        <f t="shared" si="77"/>
        <v>2.4E-2</v>
      </c>
      <c r="P187" s="5">
        <v>1000000</v>
      </c>
      <c r="Q187" s="32">
        <v>1043027.5433227082</v>
      </c>
      <c r="R187" s="5">
        <f t="shared" si="64"/>
        <v>0</v>
      </c>
      <c r="S187" s="5">
        <f t="shared" si="65"/>
        <v>0</v>
      </c>
      <c r="T187" s="5"/>
      <c r="U187" s="5">
        <f t="shared" si="74"/>
        <v>20000</v>
      </c>
      <c r="V187" s="5">
        <f t="shared" si="74"/>
        <v>20000</v>
      </c>
      <c r="W187" s="5">
        <f t="shared" si="74"/>
        <v>20000</v>
      </c>
      <c r="X187" s="5">
        <f t="shared" si="74"/>
        <v>1020000</v>
      </c>
      <c r="Y187" s="5">
        <f t="shared" si="74"/>
        <v>0</v>
      </c>
      <c r="Z187" s="5">
        <f t="shared" si="74"/>
        <v>0</v>
      </c>
      <c r="AA187" s="5">
        <f t="shared" si="74"/>
        <v>0</v>
      </c>
      <c r="AB187" s="5">
        <f t="shared" si="74"/>
        <v>0</v>
      </c>
      <c r="AC187" s="5">
        <f t="shared" si="74"/>
        <v>0</v>
      </c>
      <c r="AD187" s="5">
        <f t="shared" si="74"/>
        <v>0</v>
      </c>
      <c r="AE187" s="5">
        <f t="shared" si="75"/>
        <v>0</v>
      </c>
      <c r="AF187" s="5">
        <f t="shared" si="75"/>
        <v>0</v>
      </c>
      <c r="AG187" s="5">
        <f t="shared" si="75"/>
        <v>0</v>
      </c>
      <c r="AH187" s="5">
        <f t="shared" si="75"/>
        <v>0</v>
      </c>
      <c r="AI187" s="5">
        <f t="shared" si="75"/>
        <v>0</v>
      </c>
      <c r="AJ187" s="5">
        <f t="shared" si="75"/>
        <v>0</v>
      </c>
      <c r="AK187" s="5">
        <f t="shared" si="75"/>
        <v>0</v>
      </c>
      <c r="AL187" s="5">
        <f t="shared" si="75"/>
        <v>0</v>
      </c>
      <c r="AM187" s="5">
        <f t="shared" si="75"/>
        <v>0</v>
      </c>
      <c r="AN187" s="5">
        <f t="shared" si="75"/>
        <v>0</v>
      </c>
      <c r="AP187" s="51">
        <v>-401.77268305688631</v>
      </c>
      <c r="AQ187" s="51">
        <v>-40196.716852845973</v>
      </c>
    </row>
    <row r="188" spans="9:43" x14ac:dyDescent="0.35">
      <c r="I188" s="4" t="s">
        <v>38</v>
      </c>
      <c r="J188" s="15">
        <f t="shared" si="63"/>
        <v>0.02</v>
      </c>
      <c r="K188" s="3">
        <v>5</v>
      </c>
      <c r="L188" s="3" t="s">
        <v>27</v>
      </c>
      <c r="M188" s="15">
        <f t="shared" si="76"/>
        <v>0.01</v>
      </c>
      <c r="N188" s="42">
        <v>0</v>
      </c>
      <c r="O188" s="15">
        <f t="shared" si="77"/>
        <v>0.03</v>
      </c>
      <c r="P188" s="5">
        <v>1000000</v>
      </c>
      <c r="Q188" s="32">
        <v>1048534.3123932512</v>
      </c>
      <c r="R188" s="5">
        <f t="shared" si="64"/>
        <v>0</v>
      </c>
      <c r="S188" s="5">
        <f t="shared" si="65"/>
        <v>0</v>
      </c>
      <c r="T188" s="5"/>
      <c r="U188" s="5">
        <f t="shared" si="74"/>
        <v>20000</v>
      </c>
      <c r="V188" s="5">
        <f t="shared" si="74"/>
        <v>20000</v>
      </c>
      <c r="W188" s="5">
        <f t="shared" si="74"/>
        <v>20000</v>
      </c>
      <c r="X188" s="5">
        <f t="shared" si="74"/>
        <v>20000</v>
      </c>
      <c r="Y188" s="5">
        <f t="shared" si="74"/>
        <v>1020000</v>
      </c>
      <c r="Z188" s="5">
        <f t="shared" si="74"/>
        <v>0</v>
      </c>
      <c r="AA188" s="5">
        <f t="shared" si="74"/>
        <v>0</v>
      </c>
      <c r="AB188" s="5">
        <f t="shared" si="74"/>
        <v>0</v>
      </c>
      <c r="AC188" s="5">
        <f t="shared" si="74"/>
        <v>0</v>
      </c>
      <c r="AD188" s="5">
        <f t="shared" si="74"/>
        <v>0</v>
      </c>
      <c r="AE188" s="5">
        <f t="shared" si="75"/>
        <v>0</v>
      </c>
      <c r="AF188" s="5">
        <f t="shared" si="75"/>
        <v>0</v>
      </c>
      <c r="AG188" s="5">
        <f t="shared" si="75"/>
        <v>0</v>
      </c>
      <c r="AH188" s="5">
        <f t="shared" si="75"/>
        <v>0</v>
      </c>
      <c r="AI188" s="5">
        <f t="shared" si="75"/>
        <v>0</v>
      </c>
      <c r="AJ188" s="5">
        <f t="shared" si="75"/>
        <v>0</v>
      </c>
      <c r="AK188" s="5">
        <f t="shared" si="75"/>
        <v>0</v>
      </c>
      <c r="AL188" s="5">
        <f t="shared" si="75"/>
        <v>0</v>
      </c>
      <c r="AM188" s="5">
        <f t="shared" si="75"/>
        <v>0</v>
      </c>
      <c r="AN188" s="5">
        <f t="shared" si="75"/>
        <v>0</v>
      </c>
      <c r="AP188" s="51">
        <v>-499.663663863088</v>
      </c>
      <c r="AQ188" s="51">
        <v>-50000</v>
      </c>
    </row>
    <row r="189" spans="9:43" x14ac:dyDescent="0.35">
      <c r="I189" s="4" t="s">
        <v>38</v>
      </c>
      <c r="J189" s="15">
        <f t="shared" si="63"/>
        <v>0.02</v>
      </c>
      <c r="K189" s="3">
        <v>6</v>
      </c>
      <c r="L189" s="3" t="s">
        <v>27</v>
      </c>
      <c r="M189" s="15">
        <f t="shared" si="76"/>
        <v>1.0999999999999999E-2</v>
      </c>
      <c r="N189" s="42">
        <v>0</v>
      </c>
      <c r="O189" s="15">
        <f t="shared" si="77"/>
        <v>3.6000000000000004E-2</v>
      </c>
      <c r="P189" s="5">
        <v>1000000</v>
      </c>
      <c r="Q189" s="32">
        <v>1051980.5071945442</v>
      </c>
      <c r="R189" s="5">
        <f t="shared" si="64"/>
        <v>0</v>
      </c>
      <c r="S189" s="5">
        <f t="shared" si="65"/>
        <v>0</v>
      </c>
      <c r="T189" s="5"/>
      <c r="U189" s="5">
        <f t="shared" si="74"/>
        <v>20000</v>
      </c>
      <c r="V189" s="5">
        <f t="shared" si="74"/>
        <v>20000</v>
      </c>
      <c r="W189" s="5">
        <f t="shared" si="74"/>
        <v>20000</v>
      </c>
      <c r="X189" s="5">
        <f t="shared" si="74"/>
        <v>20000</v>
      </c>
      <c r="Y189" s="5">
        <f t="shared" si="74"/>
        <v>20000</v>
      </c>
      <c r="Z189" s="5">
        <f t="shared" si="74"/>
        <v>1020000</v>
      </c>
      <c r="AA189" s="5">
        <f t="shared" si="74"/>
        <v>0</v>
      </c>
      <c r="AB189" s="5">
        <f t="shared" si="74"/>
        <v>0</v>
      </c>
      <c r="AC189" s="5">
        <f t="shared" si="74"/>
        <v>0</v>
      </c>
      <c r="AD189" s="5">
        <f t="shared" si="74"/>
        <v>0</v>
      </c>
      <c r="AE189" s="5">
        <f t="shared" si="75"/>
        <v>0</v>
      </c>
      <c r="AF189" s="5">
        <f t="shared" si="75"/>
        <v>0</v>
      </c>
      <c r="AG189" s="5">
        <f t="shared" si="75"/>
        <v>0</v>
      </c>
      <c r="AH189" s="5">
        <f t="shared" si="75"/>
        <v>0</v>
      </c>
      <c r="AI189" s="5">
        <f t="shared" si="75"/>
        <v>0</v>
      </c>
      <c r="AJ189" s="5">
        <f t="shared" si="75"/>
        <v>0</v>
      </c>
      <c r="AK189" s="5">
        <f t="shared" si="75"/>
        <v>0</v>
      </c>
      <c r="AL189" s="5">
        <f t="shared" si="75"/>
        <v>0</v>
      </c>
      <c r="AM189" s="5">
        <f t="shared" si="75"/>
        <v>0</v>
      </c>
      <c r="AN189" s="5">
        <f t="shared" si="75"/>
        <v>0</v>
      </c>
      <c r="AP189" s="51">
        <v>-595.3924305891851</v>
      </c>
      <c r="AQ189" s="51">
        <v>-59592.318956409523</v>
      </c>
    </row>
    <row r="190" spans="9:43" x14ac:dyDescent="0.35">
      <c r="I190" s="4" t="s">
        <v>38</v>
      </c>
      <c r="J190" s="15">
        <f t="shared" si="63"/>
        <v>0.02</v>
      </c>
      <c r="K190" s="3">
        <v>7</v>
      </c>
      <c r="L190" s="3" t="s">
        <v>27</v>
      </c>
      <c r="M190" s="15">
        <f t="shared" si="76"/>
        <v>1.2E-2</v>
      </c>
      <c r="N190" s="42">
        <v>0</v>
      </c>
      <c r="O190" s="15">
        <f t="shared" si="77"/>
        <v>4.2000000000000003E-2</v>
      </c>
      <c r="P190" s="5">
        <v>1000000</v>
      </c>
      <c r="Q190" s="32">
        <v>1053405.9398010375</v>
      </c>
      <c r="R190" s="5">
        <f t="shared" si="64"/>
        <v>0</v>
      </c>
      <c r="S190" s="5">
        <f t="shared" si="65"/>
        <v>0</v>
      </c>
      <c r="T190" s="5"/>
      <c r="U190" s="5">
        <f t="shared" si="74"/>
        <v>20000</v>
      </c>
      <c r="V190" s="5">
        <f t="shared" si="74"/>
        <v>20000</v>
      </c>
      <c r="W190" s="5">
        <f t="shared" si="74"/>
        <v>20000</v>
      </c>
      <c r="X190" s="5">
        <f t="shared" si="74"/>
        <v>20000</v>
      </c>
      <c r="Y190" s="5">
        <f t="shared" si="74"/>
        <v>20000</v>
      </c>
      <c r="Z190" s="5">
        <f t="shared" si="74"/>
        <v>20000</v>
      </c>
      <c r="AA190" s="5">
        <f t="shared" si="74"/>
        <v>1020000</v>
      </c>
      <c r="AB190" s="5">
        <f t="shared" si="74"/>
        <v>0</v>
      </c>
      <c r="AC190" s="5">
        <f t="shared" si="74"/>
        <v>0</v>
      </c>
      <c r="AD190" s="5">
        <f t="shared" si="74"/>
        <v>0</v>
      </c>
      <c r="AE190" s="5">
        <f t="shared" si="75"/>
        <v>0</v>
      </c>
      <c r="AF190" s="5">
        <f t="shared" si="75"/>
        <v>0</v>
      </c>
      <c r="AG190" s="5">
        <f t="shared" si="75"/>
        <v>0</v>
      </c>
      <c r="AH190" s="5">
        <f t="shared" si="75"/>
        <v>0</v>
      </c>
      <c r="AI190" s="5">
        <f t="shared" si="75"/>
        <v>0</v>
      </c>
      <c r="AJ190" s="5">
        <f t="shared" si="75"/>
        <v>0</v>
      </c>
      <c r="AK190" s="5">
        <f t="shared" si="75"/>
        <v>0</v>
      </c>
      <c r="AL190" s="5">
        <f t="shared" si="75"/>
        <v>0</v>
      </c>
      <c r="AM190" s="5">
        <f t="shared" si="75"/>
        <v>0</v>
      </c>
      <c r="AN190" s="5">
        <f t="shared" si="75"/>
        <v>0</v>
      </c>
      <c r="AP190" s="51">
        <v>-688.43162181391381</v>
      </c>
      <c r="AQ190" s="51">
        <v>-68921.532517913729</v>
      </c>
    </row>
    <row r="191" spans="9:43" x14ac:dyDescent="0.35">
      <c r="I191" s="4" t="s">
        <v>38</v>
      </c>
      <c r="J191" s="15">
        <f t="shared" si="63"/>
        <v>0.02</v>
      </c>
      <c r="K191" s="3">
        <v>8</v>
      </c>
      <c r="L191" s="3" t="s">
        <v>27</v>
      </c>
      <c r="M191" s="15">
        <f t="shared" si="76"/>
        <v>1.3000000000000001E-2</v>
      </c>
      <c r="N191" s="42">
        <v>0</v>
      </c>
      <c r="O191" s="15">
        <f t="shared" si="77"/>
        <v>4.8000000000000001E-2</v>
      </c>
      <c r="P191" s="5">
        <v>1000000</v>
      </c>
      <c r="Q191" s="32">
        <v>1052861.0389254098</v>
      </c>
      <c r="R191" s="5">
        <f t="shared" si="64"/>
        <v>0</v>
      </c>
      <c r="S191" s="5">
        <f t="shared" si="65"/>
        <v>0</v>
      </c>
      <c r="T191" s="5"/>
      <c r="U191" s="5">
        <f t="shared" si="74"/>
        <v>20000</v>
      </c>
      <c r="V191" s="5">
        <f t="shared" si="74"/>
        <v>20000</v>
      </c>
      <c r="W191" s="5">
        <f t="shared" si="74"/>
        <v>20000</v>
      </c>
      <c r="X191" s="5">
        <f t="shared" si="74"/>
        <v>20000</v>
      </c>
      <c r="Y191" s="5">
        <f t="shared" si="74"/>
        <v>20000</v>
      </c>
      <c r="Z191" s="5">
        <f t="shared" si="74"/>
        <v>20000</v>
      </c>
      <c r="AA191" s="5">
        <f t="shared" si="74"/>
        <v>20000</v>
      </c>
      <c r="AB191" s="5">
        <f t="shared" si="74"/>
        <v>1020000</v>
      </c>
      <c r="AC191" s="5">
        <f t="shared" si="74"/>
        <v>0</v>
      </c>
      <c r="AD191" s="5">
        <f t="shared" si="74"/>
        <v>0</v>
      </c>
      <c r="AE191" s="5">
        <f t="shared" si="75"/>
        <v>0</v>
      </c>
      <c r="AF191" s="5">
        <f t="shared" si="75"/>
        <v>0</v>
      </c>
      <c r="AG191" s="5">
        <f t="shared" si="75"/>
        <v>0</v>
      </c>
      <c r="AH191" s="5">
        <f t="shared" si="75"/>
        <v>0</v>
      </c>
      <c r="AI191" s="5">
        <f t="shared" si="75"/>
        <v>0</v>
      </c>
      <c r="AJ191" s="5">
        <f t="shared" si="75"/>
        <v>0</v>
      </c>
      <c r="AK191" s="5">
        <f t="shared" si="75"/>
        <v>0</v>
      </c>
      <c r="AL191" s="5">
        <f t="shared" si="75"/>
        <v>0</v>
      </c>
      <c r="AM191" s="5">
        <f t="shared" si="75"/>
        <v>0</v>
      </c>
      <c r="AN191" s="5">
        <f t="shared" si="75"/>
        <v>0</v>
      </c>
      <c r="AP191" s="51">
        <v>-778.28622013947461</v>
      </c>
      <c r="AQ191" s="51">
        <v>-77938.61875624588</v>
      </c>
    </row>
    <row r="192" spans="9:43" x14ac:dyDescent="0.35">
      <c r="I192" s="4" t="s">
        <v>38</v>
      </c>
      <c r="J192" s="15">
        <f t="shared" si="63"/>
        <v>0.02</v>
      </c>
      <c r="K192" s="3">
        <v>9</v>
      </c>
      <c r="L192" s="3" t="s">
        <v>27</v>
      </c>
      <c r="M192" s="15">
        <f t="shared" si="76"/>
        <v>1.4000000000000002E-2</v>
      </c>
      <c r="N192" s="42">
        <v>0</v>
      </c>
      <c r="O192" s="15">
        <f t="shared" si="77"/>
        <v>5.3999999999999999E-2</v>
      </c>
      <c r="P192" s="5">
        <v>1000000</v>
      </c>
      <c r="Q192" s="32">
        <v>1050406.177560624</v>
      </c>
      <c r="R192" s="5">
        <f t="shared" si="64"/>
        <v>0</v>
      </c>
      <c r="S192" s="5">
        <f t="shared" si="65"/>
        <v>0</v>
      </c>
      <c r="T192" s="5"/>
      <c r="U192" s="5">
        <f t="shared" si="74"/>
        <v>20000</v>
      </c>
      <c r="V192" s="5">
        <f t="shared" si="74"/>
        <v>20000</v>
      </c>
      <c r="W192" s="5">
        <f t="shared" si="74"/>
        <v>20000</v>
      </c>
      <c r="X192" s="5">
        <f t="shared" si="74"/>
        <v>20000</v>
      </c>
      <c r="Y192" s="5">
        <f t="shared" si="74"/>
        <v>20000</v>
      </c>
      <c r="Z192" s="5">
        <f t="shared" si="74"/>
        <v>20000</v>
      </c>
      <c r="AA192" s="5">
        <f t="shared" si="74"/>
        <v>20000</v>
      </c>
      <c r="AB192" s="5">
        <f t="shared" si="74"/>
        <v>20000</v>
      </c>
      <c r="AC192" s="5">
        <f t="shared" si="74"/>
        <v>1020000</v>
      </c>
      <c r="AD192" s="5">
        <f t="shared" si="74"/>
        <v>0</v>
      </c>
      <c r="AE192" s="5">
        <f t="shared" si="75"/>
        <v>0</v>
      </c>
      <c r="AF192" s="5">
        <f t="shared" si="75"/>
        <v>0</v>
      </c>
      <c r="AG192" s="5">
        <f t="shared" si="75"/>
        <v>0</v>
      </c>
      <c r="AH192" s="5">
        <f t="shared" si="75"/>
        <v>0</v>
      </c>
      <c r="AI192" s="5">
        <f t="shared" si="75"/>
        <v>0</v>
      </c>
      <c r="AJ192" s="5">
        <f t="shared" si="75"/>
        <v>0</v>
      </c>
      <c r="AK192" s="5">
        <f t="shared" si="75"/>
        <v>0</v>
      </c>
      <c r="AL192" s="5">
        <f t="shared" si="75"/>
        <v>0</v>
      </c>
      <c r="AM192" s="5">
        <f t="shared" si="75"/>
        <v>0</v>
      </c>
      <c r="AN192" s="5">
        <f t="shared" si="75"/>
        <v>0</v>
      </c>
      <c r="AP192" s="51">
        <v>-864.4976019175956</v>
      </c>
      <c r="AQ192" s="51">
        <v>-86598.071925858385</v>
      </c>
    </row>
    <row r="193" spans="9:43" x14ac:dyDescent="0.35">
      <c r="I193" s="4" t="s">
        <v>38</v>
      </c>
      <c r="J193" s="15">
        <f t="shared" si="63"/>
        <v>0.02</v>
      </c>
      <c r="K193" s="3">
        <v>10</v>
      </c>
      <c r="L193" s="3" t="s">
        <v>27</v>
      </c>
      <c r="M193" s="15">
        <f t="shared" si="76"/>
        <v>1.4999999999999999E-2</v>
      </c>
      <c r="N193" s="42">
        <v>0</v>
      </c>
      <c r="O193" s="15">
        <f t="shared" si="77"/>
        <v>0.06</v>
      </c>
      <c r="P193" s="5">
        <v>1000000</v>
      </c>
      <c r="Q193" s="32">
        <v>1046110.9227592734</v>
      </c>
      <c r="R193" s="5">
        <f t="shared" si="64"/>
        <v>0</v>
      </c>
      <c r="S193" s="5">
        <f t="shared" si="65"/>
        <v>0</v>
      </c>
      <c r="T193" s="5"/>
      <c r="U193" s="5">
        <f t="shared" si="74"/>
        <v>20000</v>
      </c>
      <c r="V193" s="5">
        <f t="shared" si="74"/>
        <v>20000</v>
      </c>
      <c r="W193" s="5">
        <f t="shared" si="74"/>
        <v>20000</v>
      </c>
      <c r="X193" s="5">
        <f t="shared" si="74"/>
        <v>20000</v>
      </c>
      <c r="Y193" s="5">
        <f t="shared" si="74"/>
        <v>20000</v>
      </c>
      <c r="Z193" s="5">
        <f t="shared" si="74"/>
        <v>20000</v>
      </c>
      <c r="AA193" s="5">
        <f t="shared" si="74"/>
        <v>20000</v>
      </c>
      <c r="AB193" s="5">
        <f t="shared" si="74"/>
        <v>20000</v>
      </c>
      <c r="AC193" s="5">
        <f t="shared" si="74"/>
        <v>20000</v>
      </c>
      <c r="AD193" s="5">
        <f t="shared" si="74"/>
        <v>1020000</v>
      </c>
      <c r="AE193" s="5">
        <f t="shared" si="75"/>
        <v>0</v>
      </c>
      <c r="AF193" s="5">
        <f t="shared" si="75"/>
        <v>0</v>
      </c>
      <c r="AG193" s="5">
        <f t="shared" si="75"/>
        <v>0</v>
      </c>
      <c r="AH193" s="5">
        <f t="shared" si="75"/>
        <v>0</v>
      </c>
      <c r="AI193" s="5">
        <f t="shared" si="75"/>
        <v>0</v>
      </c>
      <c r="AJ193" s="5">
        <f t="shared" si="75"/>
        <v>0</v>
      </c>
      <c r="AK193" s="5">
        <f t="shared" si="75"/>
        <v>0</v>
      </c>
      <c r="AL193" s="5">
        <f t="shared" si="75"/>
        <v>0</v>
      </c>
      <c r="AM193" s="5">
        <f t="shared" si="75"/>
        <v>0</v>
      </c>
      <c r="AN193" s="5">
        <f t="shared" si="75"/>
        <v>0</v>
      </c>
      <c r="AP193" s="51">
        <v>-946.64705590013182</v>
      </c>
      <c r="AQ193" s="51">
        <v>-94858.248783324496</v>
      </c>
    </row>
    <row r="194" spans="9:43" x14ac:dyDescent="0.35">
      <c r="I194" s="4" t="s">
        <v>38</v>
      </c>
      <c r="J194" s="15">
        <f t="shared" si="63"/>
        <v>0.02</v>
      </c>
      <c r="K194" s="3">
        <v>11</v>
      </c>
      <c r="L194" s="3" t="s">
        <v>27</v>
      </c>
      <c r="M194" s="15">
        <f t="shared" si="76"/>
        <v>1.6E-2</v>
      </c>
      <c r="N194" s="42">
        <v>0</v>
      </c>
      <c r="O194" s="15">
        <f t="shared" si="77"/>
        <v>6.6000000000000003E-2</v>
      </c>
      <c r="P194" s="5">
        <v>1000000</v>
      </c>
      <c r="Q194" s="32">
        <v>1040053.2185061316</v>
      </c>
      <c r="R194" s="5">
        <f t="shared" si="64"/>
        <v>0</v>
      </c>
      <c r="S194" s="5">
        <f t="shared" si="65"/>
        <v>0</v>
      </c>
      <c r="T194" s="5"/>
      <c r="U194" s="5">
        <f t="shared" ref="U194:AD203" si="78">$P194*((U$23&lt;=$K194)*$J194+(U$23=$K194)*1)</f>
        <v>20000</v>
      </c>
      <c r="V194" s="5">
        <f t="shared" si="78"/>
        <v>20000</v>
      </c>
      <c r="W194" s="5">
        <f t="shared" si="78"/>
        <v>20000</v>
      </c>
      <c r="X194" s="5">
        <f t="shared" si="78"/>
        <v>20000</v>
      </c>
      <c r="Y194" s="5">
        <f t="shared" si="78"/>
        <v>20000</v>
      </c>
      <c r="Z194" s="5">
        <f t="shared" si="78"/>
        <v>20000</v>
      </c>
      <c r="AA194" s="5">
        <f t="shared" si="78"/>
        <v>20000</v>
      </c>
      <c r="AB194" s="5">
        <f t="shared" si="78"/>
        <v>20000</v>
      </c>
      <c r="AC194" s="5">
        <f t="shared" si="78"/>
        <v>20000</v>
      </c>
      <c r="AD194" s="5">
        <f t="shared" si="78"/>
        <v>20000</v>
      </c>
      <c r="AE194" s="5">
        <f t="shared" ref="AE194:AN203" si="79">$P194*((AE$23&lt;=$K194)*$J194+(AE$23=$K194)*1)</f>
        <v>1020000</v>
      </c>
      <c r="AF194" s="5">
        <f t="shared" si="79"/>
        <v>0</v>
      </c>
      <c r="AG194" s="5">
        <f t="shared" si="79"/>
        <v>0</v>
      </c>
      <c r="AH194" s="5">
        <f t="shared" si="79"/>
        <v>0</v>
      </c>
      <c r="AI194" s="5">
        <f t="shared" si="79"/>
        <v>0</v>
      </c>
      <c r="AJ194" s="5">
        <f t="shared" si="79"/>
        <v>0</v>
      </c>
      <c r="AK194" s="5">
        <f t="shared" si="79"/>
        <v>0</v>
      </c>
      <c r="AL194" s="5">
        <f t="shared" si="79"/>
        <v>0</v>
      </c>
      <c r="AM194" s="5">
        <f t="shared" si="79"/>
        <v>0</v>
      </c>
      <c r="AN194" s="5">
        <f t="shared" si="79"/>
        <v>0</v>
      </c>
      <c r="AP194" s="51">
        <v>-1024.3587376196519</v>
      </c>
      <c r="AQ194" s="51">
        <v>-102681.66105621902</v>
      </c>
    </row>
    <row r="195" spans="9:43" x14ac:dyDescent="0.35">
      <c r="I195" s="4" t="s">
        <v>38</v>
      </c>
      <c r="J195" s="15">
        <f t="shared" si="63"/>
        <v>0.02</v>
      </c>
      <c r="K195" s="3">
        <v>12</v>
      </c>
      <c r="L195" s="3" t="s">
        <v>27</v>
      </c>
      <c r="M195" s="15">
        <f t="shared" si="76"/>
        <v>1.7000000000000001E-2</v>
      </c>
      <c r="N195" s="42">
        <v>0</v>
      </c>
      <c r="O195" s="15">
        <f t="shared" si="77"/>
        <v>7.2000000000000008E-2</v>
      </c>
      <c r="P195" s="5">
        <v>1000000</v>
      </c>
      <c r="Q195" s="32">
        <v>1032318.5132225476</v>
      </c>
      <c r="R195" s="5">
        <f t="shared" si="64"/>
        <v>0</v>
      </c>
      <c r="S195" s="5">
        <f t="shared" si="65"/>
        <v>0</v>
      </c>
      <c r="T195" s="5"/>
      <c r="U195" s="5">
        <f t="shared" si="78"/>
        <v>20000</v>
      </c>
      <c r="V195" s="5">
        <f t="shared" si="78"/>
        <v>20000</v>
      </c>
      <c r="W195" s="5">
        <f t="shared" si="78"/>
        <v>20000</v>
      </c>
      <c r="X195" s="5">
        <f t="shared" si="78"/>
        <v>20000</v>
      </c>
      <c r="Y195" s="5">
        <f t="shared" si="78"/>
        <v>20000</v>
      </c>
      <c r="Z195" s="5">
        <f t="shared" si="78"/>
        <v>20000</v>
      </c>
      <c r="AA195" s="5">
        <f t="shared" si="78"/>
        <v>20000</v>
      </c>
      <c r="AB195" s="5">
        <f t="shared" si="78"/>
        <v>20000</v>
      </c>
      <c r="AC195" s="5">
        <f t="shared" si="78"/>
        <v>20000</v>
      </c>
      <c r="AD195" s="5">
        <f t="shared" si="78"/>
        <v>20000</v>
      </c>
      <c r="AE195" s="5">
        <f t="shared" si="79"/>
        <v>20000</v>
      </c>
      <c r="AF195" s="5">
        <f t="shared" si="79"/>
        <v>1020000</v>
      </c>
      <c r="AG195" s="5">
        <f t="shared" si="79"/>
        <v>0</v>
      </c>
      <c r="AH195" s="5">
        <f t="shared" si="79"/>
        <v>0</v>
      </c>
      <c r="AI195" s="5">
        <f t="shared" si="79"/>
        <v>0</v>
      </c>
      <c r="AJ195" s="5">
        <f t="shared" si="79"/>
        <v>0</v>
      </c>
      <c r="AK195" s="5">
        <f t="shared" si="79"/>
        <v>0</v>
      </c>
      <c r="AL195" s="5">
        <f t="shared" si="79"/>
        <v>0</v>
      </c>
      <c r="AM195" s="5">
        <f t="shared" si="79"/>
        <v>0</v>
      </c>
      <c r="AN195" s="5">
        <f t="shared" si="79"/>
        <v>0</v>
      </c>
      <c r="AP195" s="51">
        <v>-1097.3020361174131</v>
      </c>
      <c r="AQ195" s="51">
        <v>-110035.21171625197</v>
      </c>
    </row>
    <row r="196" spans="9:43" x14ac:dyDescent="0.35">
      <c r="I196" s="4" t="s">
        <v>38</v>
      </c>
      <c r="J196" s="15">
        <f t="shared" si="63"/>
        <v>0.02</v>
      </c>
      <c r="K196" s="3">
        <v>13</v>
      </c>
      <c r="L196" s="3" t="s">
        <v>27</v>
      </c>
      <c r="M196" s="15">
        <f t="shared" si="76"/>
        <v>1.8000000000000002E-2</v>
      </c>
      <c r="N196" s="42">
        <v>0</v>
      </c>
      <c r="O196" s="15">
        <f t="shared" si="77"/>
        <v>7.8E-2</v>
      </c>
      <c r="P196" s="5">
        <v>1000000</v>
      </c>
      <c r="Q196" s="32">
        <v>1022998.8438266995</v>
      </c>
      <c r="R196" s="5">
        <f t="shared" si="64"/>
        <v>0</v>
      </c>
      <c r="S196" s="5">
        <f t="shared" si="65"/>
        <v>0</v>
      </c>
      <c r="T196" s="5"/>
      <c r="U196" s="5">
        <f t="shared" si="78"/>
        <v>20000</v>
      </c>
      <c r="V196" s="5">
        <f t="shared" si="78"/>
        <v>20000</v>
      </c>
      <c r="W196" s="5">
        <f t="shared" si="78"/>
        <v>20000</v>
      </c>
      <c r="X196" s="5">
        <f t="shared" si="78"/>
        <v>20000</v>
      </c>
      <c r="Y196" s="5">
        <f t="shared" si="78"/>
        <v>20000</v>
      </c>
      <c r="Z196" s="5">
        <f t="shared" si="78"/>
        <v>20000</v>
      </c>
      <c r="AA196" s="5">
        <f t="shared" si="78"/>
        <v>20000</v>
      </c>
      <c r="AB196" s="5">
        <f t="shared" si="78"/>
        <v>20000</v>
      </c>
      <c r="AC196" s="5">
        <f t="shared" si="78"/>
        <v>20000</v>
      </c>
      <c r="AD196" s="5">
        <f t="shared" si="78"/>
        <v>20000</v>
      </c>
      <c r="AE196" s="5">
        <f t="shared" si="79"/>
        <v>20000</v>
      </c>
      <c r="AF196" s="5">
        <f t="shared" si="79"/>
        <v>20000</v>
      </c>
      <c r="AG196" s="5">
        <f t="shared" si="79"/>
        <v>1020000</v>
      </c>
      <c r="AH196" s="5">
        <f t="shared" si="79"/>
        <v>0</v>
      </c>
      <c r="AI196" s="5">
        <f t="shared" si="79"/>
        <v>0</v>
      </c>
      <c r="AJ196" s="5">
        <f t="shared" si="79"/>
        <v>0</v>
      </c>
      <c r="AK196" s="5">
        <f t="shared" si="79"/>
        <v>0</v>
      </c>
      <c r="AL196" s="5">
        <f t="shared" si="79"/>
        <v>0</v>
      </c>
      <c r="AM196" s="5">
        <f t="shared" si="79"/>
        <v>0</v>
      </c>
      <c r="AN196" s="5">
        <f t="shared" si="79"/>
        <v>0</v>
      </c>
      <c r="AP196" s="51">
        <v>-1165.1933394453372</v>
      </c>
      <c r="AQ196" s="51">
        <v>-116890.37364186224</v>
      </c>
    </row>
    <row r="197" spans="9:43" x14ac:dyDescent="0.35">
      <c r="I197" s="4" t="s">
        <v>38</v>
      </c>
      <c r="J197" s="15">
        <f t="shared" si="63"/>
        <v>0.02</v>
      </c>
      <c r="K197" s="3">
        <v>14</v>
      </c>
      <c r="L197" s="3" t="s">
        <v>27</v>
      </c>
      <c r="M197" s="15">
        <f t="shared" si="76"/>
        <v>1.9E-2</v>
      </c>
      <c r="N197" s="42">
        <v>0</v>
      </c>
      <c r="O197" s="15">
        <f t="shared" si="77"/>
        <v>8.4000000000000005E-2</v>
      </c>
      <c r="P197" s="5">
        <v>1000000</v>
      </c>
      <c r="Q197" s="32">
        <v>1012191.888462007</v>
      </c>
      <c r="R197" s="5">
        <f t="shared" si="64"/>
        <v>0</v>
      </c>
      <c r="S197" s="5">
        <f t="shared" si="65"/>
        <v>0</v>
      </c>
      <c r="T197" s="5"/>
      <c r="U197" s="5">
        <f t="shared" si="78"/>
        <v>20000</v>
      </c>
      <c r="V197" s="5">
        <f t="shared" si="78"/>
        <v>20000</v>
      </c>
      <c r="W197" s="5">
        <f t="shared" si="78"/>
        <v>20000</v>
      </c>
      <c r="X197" s="5">
        <f t="shared" si="78"/>
        <v>20000</v>
      </c>
      <c r="Y197" s="5">
        <f t="shared" si="78"/>
        <v>20000</v>
      </c>
      <c r="Z197" s="5">
        <f t="shared" si="78"/>
        <v>20000</v>
      </c>
      <c r="AA197" s="5">
        <f t="shared" si="78"/>
        <v>20000</v>
      </c>
      <c r="AB197" s="5">
        <f t="shared" si="78"/>
        <v>20000</v>
      </c>
      <c r="AC197" s="5">
        <f t="shared" si="78"/>
        <v>20000</v>
      </c>
      <c r="AD197" s="5">
        <f t="shared" si="78"/>
        <v>20000</v>
      </c>
      <c r="AE197" s="5">
        <f t="shared" si="79"/>
        <v>20000</v>
      </c>
      <c r="AF197" s="5">
        <f t="shared" si="79"/>
        <v>20000</v>
      </c>
      <c r="AG197" s="5">
        <f t="shared" si="79"/>
        <v>20000</v>
      </c>
      <c r="AH197" s="5">
        <f t="shared" si="79"/>
        <v>1020000</v>
      </c>
      <c r="AI197" s="5">
        <f t="shared" si="79"/>
        <v>0</v>
      </c>
      <c r="AJ197" s="5">
        <f t="shared" si="79"/>
        <v>0</v>
      </c>
      <c r="AK197" s="5">
        <f t="shared" si="79"/>
        <v>0</v>
      </c>
      <c r="AL197" s="5">
        <f t="shared" si="79"/>
        <v>0</v>
      </c>
      <c r="AM197" s="5">
        <f t="shared" si="79"/>
        <v>0</v>
      </c>
      <c r="AN197" s="5">
        <f t="shared" si="79"/>
        <v>0</v>
      </c>
      <c r="AP197" s="51">
        <v>-1227.7971951602958</v>
      </c>
      <c r="AQ197" s="51">
        <v>-123223.31018016045</v>
      </c>
    </row>
    <row r="198" spans="9:43" x14ac:dyDescent="0.35">
      <c r="I198" s="4" t="s">
        <v>38</v>
      </c>
      <c r="J198" s="15">
        <f t="shared" si="63"/>
        <v>0.02</v>
      </c>
      <c r="K198" s="3">
        <v>15</v>
      </c>
      <c r="L198" s="3" t="s">
        <v>27</v>
      </c>
      <c r="M198" s="15">
        <f t="shared" si="76"/>
        <v>0.02</v>
      </c>
      <c r="N198" s="42">
        <v>0</v>
      </c>
      <c r="O198" s="15">
        <f t="shared" si="77"/>
        <v>0.09</v>
      </c>
      <c r="P198" s="5">
        <v>1000000</v>
      </c>
      <c r="Q198" s="32">
        <v>999999.99999999988</v>
      </c>
      <c r="R198" s="5">
        <f t="shared" si="64"/>
        <v>0</v>
      </c>
      <c r="S198" s="5">
        <f t="shared" si="65"/>
        <v>0</v>
      </c>
      <c r="T198" s="5"/>
      <c r="U198" s="5">
        <f t="shared" si="78"/>
        <v>20000</v>
      </c>
      <c r="V198" s="5">
        <f t="shared" si="78"/>
        <v>20000</v>
      </c>
      <c r="W198" s="5">
        <f t="shared" si="78"/>
        <v>20000</v>
      </c>
      <c r="X198" s="5">
        <f t="shared" si="78"/>
        <v>20000</v>
      </c>
      <c r="Y198" s="5">
        <f t="shared" si="78"/>
        <v>20000</v>
      </c>
      <c r="Z198" s="5">
        <f t="shared" si="78"/>
        <v>20000</v>
      </c>
      <c r="AA198" s="5">
        <f t="shared" si="78"/>
        <v>20000</v>
      </c>
      <c r="AB198" s="5">
        <f t="shared" si="78"/>
        <v>20000</v>
      </c>
      <c r="AC198" s="5">
        <f t="shared" si="78"/>
        <v>20000</v>
      </c>
      <c r="AD198" s="5">
        <f t="shared" si="78"/>
        <v>20000</v>
      </c>
      <c r="AE198" s="5">
        <f t="shared" si="79"/>
        <v>20000</v>
      </c>
      <c r="AF198" s="5">
        <f t="shared" si="79"/>
        <v>20000</v>
      </c>
      <c r="AG198" s="5">
        <f t="shared" si="79"/>
        <v>20000</v>
      </c>
      <c r="AH198" s="5">
        <f t="shared" si="79"/>
        <v>20000</v>
      </c>
      <c r="AI198" s="5">
        <f t="shared" si="79"/>
        <v>1020000</v>
      </c>
      <c r="AJ198" s="5">
        <f t="shared" si="79"/>
        <v>0</v>
      </c>
      <c r="AK198" s="5">
        <f t="shared" si="79"/>
        <v>0</v>
      </c>
      <c r="AL198" s="5">
        <f t="shared" si="79"/>
        <v>0</v>
      </c>
      <c r="AM198" s="5">
        <f t="shared" si="79"/>
        <v>0</v>
      </c>
      <c r="AN198" s="5">
        <f t="shared" si="79"/>
        <v>0</v>
      </c>
      <c r="AP198" s="51">
        <v>-1284.9268715230282</v>
      </c>
      <c r="AQ198" s="51">
        <v>-129014.93801969104</v>
      </c>
    </row>
    <row r="199" spans="9:43" x14ac:dyDescent="0.35">
      <c r="I199" s="4" t="s">
        <v>38</v>
      </c>
      <c r="J199" s="15">
        <f t="shared" si="63"/>
        <v>0.02</v>
      </c>
      <c r="K199" s="3">
        <v>16</v>
      </c>
      <c r="L199" s="3" t="s">
        <v>27</v>
      </c>
      <c r="M199" s="15">
        <f t="shared" si="76"/>
        <v>2.1000000000000001E-2</v>
      </c>
      <c r="N199" s="42">
        <v>0</v>
      </c>
      <c r="O199" s="15">
        <f t="shared" si="77"/>
        <v>9.6000000000000002E-2</v>
      </c>
      <c r="P199" s="5">
        <v>1000000</v>
      </c>
      <c r="Q199" s="32">
        <v>986529.23223145574</v>
      </c>
      <c r="R199" s="5">
        <f t="shared" si="64"/>
        <v>0</v>
      </c>
      <c r="S199" s="5">
        <f t="shared" si="65"/>
        <v>0</v>
      </c>
      <c r="T199" s="5"/>
      <c r="U199" s="5">
        <f t="shared" si="78"/>
        <v>20000</v>
      </c>
      <c r="V199" s="5">
        <f t="shared" si="78"/>
        <v>20000</v>
      </c>
      <c r="W199" s="5">
        <f t="shared" si="78"/>
        <v>20000</v>
      </c>
      <c r="X199" s="5">
        <f t="shared" si="78"/>
        <v>20000</v>
      </c>
      <c r="Y199" s="5">
        <f t="shared" si="78"/>
        <v>20000</v>
      </c>
      <c r="Z199" s="5">
        <f t="shared" si="78"/>
        <v>20000</v>
      </c>
      <c r="AA199" s="5">
        <f t="shared" si="78"/>
        <v>20000</v>
      </c>
      <c r="AB199" s="5">
        <f t="shared" si="78"/>
        <v>20000</v>
      </c>
      <c r="AC199" s="5">
        <f t="shared" si="78"/>
        <v>20000</v>
      </c>
      <c r="AD199" s="5">
        <f t="shared" si="78"/>
        <v>20000</v>
      </c>
      <c r="AE199" s="5">
        <f t="shared" si="79"/>
        <v>20000</v>
      </c>
      <c r="AF199" s="5">
        <f t="shared" si="79"/>
        <v>20000</v>
      </c>
      <c r="AG199" s="5">
        <f t="shared" si="79"/>
        <v>20000</v>
      </c>
      <c r="AH199" s="5">
        <f t="shared" si="79"/>
        <v>20000</v>
      </c>
      <c r="AI199" s="5">
        <f t="shared" si="79"/>
        <v>20000</v>
      </c>
      <c r="AJ199" s="5">
        <f t="shared" si="79"/>
        <v>1020000</v>
      </c>
      <c r="AK199" s="5">
        <f t="shared" si="79"/>
        <v>0</v>
      </c>
      <c r="AL199" s="5">
        <f t="shared" si="79"/>
        <v>0</v>
      </c>
      <c r="AM199" s="5">
        <f t="shared" si="79"/>
        <v>0</v>
      </c>
      <c r="AN199" s="5">
        <f t="shared" si="79"/>
        <v>0</v>
      </c>
      <c r="AP199" s="51">
        <v>-1336.4443341509905</v>
      </c>
      <c r="AQ199" s="51">
        <v>-134250.93364764692</v>
      </c>
    </row>
    <row r="200" spans="9:43" x14ac:dyDescent="0.35">
      <c r="I200" s="4" t="s">
        <v>38</v>
      </c>
      <c r="J200" s="15">
        <f t="shared" si="63"/>
        <v>0.02</v>
      </c>
      <c r="K200" s="3">
        <v>17</v>
      </c>
      <c r="L200" s="3" t="s">
        <v>27</v>
      </c>
      <c r="M200" s="15">
        <f t="shared" si="76"/>
        <v>2.2000000000000002E-2</v>
      </c>
      <c r="N200" s="42">
        <v>0</v>
      </c>
      <c r="O200" s="15">
        <f t="shared" si="77"/>
        <v>0.10200000000000001</v>
      </c>
      <c r="P200" s="5">
        <v>1000000</v>
      </c>
      <c r="Q200" s="32">
        <v>971888.37029044877</v>
      </c>
      <c r="R200" s="5">
        <f t="shared" si="64"/>
        <v>0</v>
      </c>
      <c r="S200" s="5">
        <f t="shared" si="65"/>
        <v>0</v>
      </c>
      <c r="T200" s="5"/>
      <c r="U200" s="5">
        <f t="shared" si="78"/>
        <v>20000</v>
      </c>
      <c r="V200" s="5">
        <f t="shared" si="78"/>
        <v>20000</v>
      </c>
      <c r="W200" s="5">
        <f t="shared" si="78"/>
        <v>20000</v>
      </c>
      <c r="X200" s="5">
        <f t="shared" si="78"/>
        <v>20000</v>
      </c>
      <c r="Y200" s="5">
        <f t="shared" si="78"/>
        <v>20000</v>
      </c>
      <c r="Z200" s="5">
        <f t="shared" si="78"/>
        <v>20000</v>
      </c>
      <c r="AA200" s="5">
        <f t="shared" si="78"/>
        <v>20000</v>
      </c>
      <c r="AB200" s="5">
        <f t="shared" si="78"/>
        <v>20000</v>
      </c>
      <c r="AC200" s="5">
        <f t="shared" si="78"/>
        <v>20000</v>
      </c>
      <c r="AD200" s="5">
        <f t="shared" si="78"/>
        <v>20000</v>
      </c>
      <c r="AE200" s="5">
        <f t="shared" si="79"/>
        <v>20000</v>
      </c>
      <c r="AF200" s="5">
        <f t="shared" si="79"/>
        <v>20000</v>
      </c>
      <c r="AG200" s="5">
        <f t="shared" si="79"/>
        <v>20000</v>
      </c>
      <c r="AH200" s="5">
        <f t="shared" si="79"/>
        <v>20000</v>
      </c>
      <c r="AI200" s="5">
        <f t="shared" si="79"/>
        <v>20000</v>
      </c>
      <c r="AJ200" s="5">
        <f t="shared" si="79"/>
        <v>20000</v>
      </c>
      <c r="AK200" s="5">
        <f t="shared" si="79"/>
        <v>1020000</v>
      </c>
      <c r="AL200" s="5">
        <f t="shared" si="79"/>
        <v>0</v>
      </c>
      <c r="AM200" s="5">
        <f t="shared" si="79"/>
        <v>0</v>
      </c>
      <c r="AN200" s="5">
        <f t="shared" si="79"/>
        <v>0</v>
      </c>
      <c r="AP200" s="51">
        <v>-1382.2596613403875</v>
      </c>
      <c r="AQ200" s="51">
        <v>-138921.68547296367</v>
      </c>
    </row>
    <row r="201" spans="9:43" x14ac:dyDescent="0.35">
      <c r="I201" s="4" t="s">
        <v>38</v>
      </c>
      <c r="J201" s="15">
        <f t="shared" si="63"/>
        <v>0.02</v>
      </c>
      <c r="K201" s="3">
        <v>18</v>
      </c>
      <c r="L201" s="3" t="s">
        <v>27</v>
      </c>
      <c r="M201" s="15">
        <f t="shared" si="76"/>
        <v>2.3000000000000003E-2</v>
      </c>
      <c r="N201" s="42">
        <v>0</v>
      </c>
      <c r="O201" s="15">
        <f t="shared" si="77"/>
        <v>0.108</v>
      </c>
      <c r="P201" s="5">
        <v>1000000</v>
      </c>
      <c r="Q201" s="32">
        <v>956187.97632414952</v>
      </c>
      <c r="R201" s="5">
        <f t="shared" si="64"/>
        <v>0</v>
      </c>
      <c r="S201" s="5">
        <f t="shared" si="65"/>
        <v>0</v>
      </c>
      <c r="T201" s="5"/>
      <c r="U201" s="5">
        <f t="shared" si="78"/>
        <v>20000</v>
      </c>
      <c r="V201" s="5">
        <f t="shared" si="78"/>
        <v>20000</v>
      </c>
      <c r="W201" s="5">
        <f t="shared" si="78"/>
        <v>20000</v>
      </c>
      <c r="X201" s="5">
        <f t="shared" si="78"/>
        <v>20000</v>
      </c>
      <c r="Y201" s="5">
        <f t="shared" si="78"/>
        <v>20000</v>
      </c>
      <c r="Z201" s="5">
        <f t="shared" si="78"/>
        <v>20000</v>
      </c>
      <c r="AA201" s="5">
        <f t="shared" si="78"/>
        <v>20000</v>
      </c>
      <c r="AB201" s="5">
        <f t="shared" si="78"/>
        <v>20000</v>
      </c>
      <c r="AC201" s="5">
        <f t="shared" si="78"/>
        <v>20000</v>
      </c>
      <c r="AD201" s="5">
        <f t="shared" si="78"/>
        <v>20000</v>
      </c>
      <c r="AE201" s="5">
        <f t="shared" si="79"/>
        <v>20000</v>
      </c>
      <c r="AF201" s="5">
        <f t="shared" si="79"/>
        <v>20000</v>
      </c>
      <c r="AG201" s="5">
        <f t="shared" si="79"/>
        <v>20000</v>
      </c>
      <c r="AH201" s="5">
        <f t="shared" si="79"/>
        <v>20000</v>
      </c>
      <c r="AI201" s="5">
        <f t="shared" si="79"/>
        <v>20000</v>
      </c>
      <c r="AJ201" s="5">
        <f t="shared" si="79"/>
        <v>20000</v>
      </c>
      <c r="AK201" s="5">
        <f t="shared" si="79"/>
        <v>20000</v>
      </c>
      <c r="AL201" s="5">
        <f t="shared" si="79"/>
        <v>1020000</v>
      </c>
      <c r="AM201" s="5">
        <f t="shared" si="79"/>
        <v>0</v>
      </c>
      <c r="AN201" s="5">
        <f t="shared" si="79"/>
        <v>0</v>
      </c>
      <c r="AP201" s="51">
        <v>-1422.3299289376009</v>
      </c>
      <c r="AQ201" s="51">
        <v>-143022.19443705148</v>
      </c>
    </row>
    <row r="202" spans="9:43" x14ac:dyDescent="0.35">
      <c r="I202" s="4" t="s">
        <v>38</v>
      </c>
      <c r="J202" s="15">
        <f t="shared" si="63"/>
        <v>0.02</v>
      </c>
      <c r="K202" s="3">
        <v>19</v>
      </c>
      <c r="L202" s="3" t="s">
        <v>27</v>
      </c>
      <c r="M202" s="15">
        <f t="shared" si="76"/>
        <v>2.4E-2</v>
      </c>
      <c r="N202" s="42">
        <v>0</v>
      </c>
      <c r="O202" s="15">
        <f t="shared" si="77"/>
        <v>0.114</v>
      </c>
      <c r="P202" s="5">
        <v>1000000</v>
      </c>
      <c r="Q202" s="32">
        <v>939539.46074216301</v>
      </c>
      <c r="R202" s="5">
        <f t="shared" si="64"/>
        <v>0</v>
      </c>
      <c r="S202" s="5">
        <f t="shared" si="65"/>
        <v>0</v>
      </c>
      <c r="T202" s="5"/>
      <c r="U202" s="5">
        <f t="shared" si="78"/>
        <v>20000</v>
      </c>
      <c r="V202" s="5">
        <f t="shared" si="78"/>
        <v>20000</v>
      </c>
      <c r="W202" s="5">
        <f t="shared" si="78"/>
        <v>20000</v>
      </c>
      <c r="X202" s="5">
        <f t="shared" si="78"/>
        <v>20000</v>
      </c>
      <c r="Y202" s="5">
        <f t="shared" si="78"/>
        <v>20000</v>
      </c>
      <c r="Z202" s="5">
        <f t="shared" si="78"/>
        <v>20000</v>
      </c>
      <c r="AA202" s="5">
        <f t="shared" si="78"/>
        <v>20000</v>
      </c>
      <c r="AB202" s="5">
        <f t="shared" si="78"/>
        <v>20000</v>
      </c>
      <c r="AC202" s="5">
        <f t="shared" si="78"/>
        <v>20000</v>
      </c>
      <c r="AD202" s="5">
        <f t="shared" si="78"/>
        <v>20000</v>
      </c>
      <c r="AE202" s="5">
        <f t="shared" si="79"/>
        <v>20000</v>
      </c>
      <c r="AF202" s="5">
        <f t="shared" si="79"/>
        <v>20000</v>
      </c>
      <c r="AG202" s="5">
        <f t="shared" si="79"/>
        <v>20000</v>
      </c>
      <c r="AH202" s="5">
        <f t="shared" si="79"/>
        <v>20000</v>
      </c>
      <c r="AI202" s="5">
        <f t="shared" si="79"/>
        <v>20000</v>
      </c>
      <c r="AJ202" s="5">
        <f t="shared" si="79"/>
        <v>20000</v>
      </c>
      <c r="AK202" s="5">
        <f t="shared" si="79"/>
        <v>20000</v>
      </c>
      <c r="AL202" s="5">
        <f t="shared" si="79"/>
        <v>20000</v>
      </c>
      <c r="AM202" s="5">
        <f t="shared" si="79"/>
        <v>1020000</v>
      </c>
      <c r="AN202" s="5">
        <f t="shared" si="79"/>
        <v>0</v>
      </c>
      <c r="AP202" s="51">
        <v>-1456.6576025226968</v>
      </c>
      <c r="AQ202" s="51">
        <v>-146551.92659544584</v>
      </c>
    </row>
    <row r="203" spans="9:43" x14ac:dyDescent="0.35">
      <c r="I203" s="9" t="s">
        <v>38</v>
      </c>
      <c r="J203" s="16">
        <f t="shared" si="63"/>
        <v>0.02</v>
      </c>
      <c r="K203" s="10">
        <v>20</v>
      </c>
      <c r="L203" s="10" t="s">
        <v>27</v>
      </c>
      <c r="M203" s="16">
        <f t="shared" si="76"/>
        <v>2.5000000000000001E-2</v>
      </c>
      <c r="N203" s="42">
        <v>0</v>
      </c>
      <c r="O203" s="16">
        <f t="shared" si="77"/>
        <v>0.12</v>
      </c>
      <c r="P203" s="14">
        <v>1000000</v>
      </c>
      <c r="Q203" s="33">
        <v>922054.1885717673</v>
      </c>
      <c r="R203" s="14">
        <f t="shared" si="64"/>
        <v>0</v>
      </c>
      <c r="S203" s="14">
        <f t="shared" si="65"/>
        <v>0</v>
      </c>
      <c r="T203" s="14"/>
      <c r="U203" s="14">
        <f t="shared" si="78"/>
        <v>20000</v>
      </c>
      <c r="V203" s="14">
        <f t="shared" si="78"/>
        <v>20000</v>
      </c>
      <c r="W203" s="14">
        <f t="shared" si="78"/>
        <v>20000</v>
      </c>
      <c r="X203" s="14">
        <f t="shared" si="78"/>
        <v>20000</v>
      </c>
      <c r="Y203" s="14">
        <f t="shared" si="78"/>
        <v>20000</v>
      </c>
      <c r="Z203" s="14">
        <f t="shared" si="78"/>
        <v>20000</v>
      </c>
      <c r="AA203" s="14">
        <f t="shared" si="78"/>
        <v>20000</v>
      </c>
      <c r="AB203" s="14">
        <f t="shared" si="78"/>
        <v>20000</v>
      </c>
      <c r="AC203" s="14">
        <f t="shared" si="78"/>
        <v>20000</v>
      </c>
      <c r="AD203" s="14">
        <f t="shared" si="78"/>
        <v>20000</v>
      </c>
      <c r="AE203" s="14">
        <f t="shared" si="79"/>
        <v>20000</v>
      </c>
      <c r="AF203" s="14">
        <f t="shared" si="79"/>
        <v>20000</v>
      </c>
      <c r="AG203" s="14">
        <f t="shared" si="79"/>
        <v>20000</v>
      </c>
      <c r="AH203" s="14">
        <f t="shared" si="79"/>
        <v>20000</v>
      </c>
      <c r="AI203" s="14">
        <f t="shared" si="79"/>
        <v>20000</v>
      </c>
      <c r="AJ203" s="14">
        <f t="shared" si="79"/>
        <v>20000</v>
      </c>
      <c r="AK203" s="14">
        <f t="shared" si="79"/>
        <v>20000</v>
      </c>
      <c r="AL203" s="14">
        <f t="shared" si="79"/>
        <v>20000</v>
      </c>
      <c r="AM203" s="14">
        <f t="shared" si="79"/>
        <v>20000</v>
      </c>
      <c r="AN203" s="14">
        <f t="shared" si="79"/>
        <v>1020000</v>
      </c>
      <c r="AP203" s="52">
        <v>-1485.2884805088979</v>
      </c>
      <c r="AQ203" s="52">
        <v>-149514.62172734743</v>
      </c>
    </row>
    <row r="204" spans="9:43" x14ac:dyDescent="0.35">
      <c r="I204" s="4" t="s">
        <v>38</v>
      </c>
      <c r="J204" s="15">
        <f t="shared" si="63"/>
        <v>0.02</v>
      </c>
      <c r="K204" s="3">
        <v>1</v>
      </c>
      <c r="L204" s="3" t="s">
        <v>28</v>
      </c>
      <c r="M204" s="15">
        <f>$B$2+$B$16*$K204</f>
        <v>6.5000000000000006E-3</v>
      </c>
      <c r="N204" s="42">
        <v>0</v>
      </c>
      <c r="O204" s="15">
        <f>$K204*B$28</f>
        <v>8.9999999999999993E-3</v>
      </c>
      <c r="P204" s="5">
        <v>1000000</v>
      </c>
      <c r="Q204" s="32">
        <v>1013412.8166915053</v>
      </c>
      <c r="R204" s="5">
        <f t="shared" si="64"/>
        <v>0</v>
      </c>
      <c r="S204" s="5">
        <f t="shared" si="65"/>
        <v>0</v>
      </c>
      <c r="T204" s="5"/>
      <c r="U204" s="5">
        <f t="shared" ref="U204:AD213" si="80">$P204*((U$23&lt;=$K204)*$J204+(U$23=$K204)*1)</f>
        <v>1020000</v>
      </c>
      <c r="V204" s="5">
        <f t="shared" si="80"/>
        <v>0</v>
      </c>
      <c r="W204" s="5">
        <f t="shared" si="80"/>
        <v>0</v>
      </c>
      <c r="X204" s="5">
        <f t="shared" si="80"/>
        <v>0</v>
      </c>
      <c r="Y204" s="5">
        <f t="shared" si="80"/>
        <v>0</v>
      </c>
      <c r="Z204" s="5">
        <f t="shared" si="80"/>
        <v>0</v>
      </c>
      <c r="AA204" s="5">
        <f t="shared" si="80"/>
        <v>0</v>
      </c>
      <c r="AB204" s="5">
        <f t="shared" si="80"/>
        <v>0</v>
      </c>
      <c r="AC204" s="5">
        <f t="shared" si="80"/>
        <v>0</v>
      </c>
      <c r="AD204" s="5">
        <f t="shared" si="80"/>
        <v>0</v>
      </c>
      <c r="AE204" s="5">
        <f t="shared" ref="AE204:AN213" si="81">$P204*((AE$23&lt;=$K204)*$J204+(AE$23=$K204)*1)</f>
        <v>0</v>
      </c>
      <c r="AF204" s="5">
        <f t="shared" si="81"/>
        <v>0</v>
      </c>
      <c r="AG204" s="5">
        <f t="shared" si="81"/>
        <v>0</v>
      </c>
      <c r="AH204" s="5">
        <f t="shared" si="81"/>
        <v>0</v>
      </c>
      <c r="AI204" s="5">
        <f t="shared" si="81"/>
        <v>0</v>
      </c>
      <c r="AJ204" s="5">
        <f t="shared" si="81"/>
        <v>0</v>
      </c>
      <c r="AK204" s="5">
        <f t="shared" si="81"/>
        <v>0</v>
      </c>
      <c r="AL204" s="5">
        <f t="shared" si="81"/>
        <v>0</v>
      </c>
      <c r="AM204" s="5">
        <f t="shared" si="81"/>
        <v>0</v>
      </c>
      <c r="AN204" s="5">
        <f t="shared" si="81"/>
        <v>0</v>
      </c>
      <c r="AP204" s="51">
        <v>-100.6868183502811</v>
      </c>
      <c r="AQ204" s="51">
        <v>-10069.675739164755</v>
      </c>
    </row>
    <row r="205" spans="9:43" x14ac:dyDescent="0.35">
      <c r="I205" s="4" t="s">
        <v>38</v>
      </c>
      <c r="J205" s="15">
        <f t="shared" si="63"/>
        <v>0.02</v>
      </c>
      <c r="K205" s="3">
        <v>2</v>
      </c>
      <c r="L205" s="3" t="s">
        <v>28</v>
      </c>
      <c r="M205" s="15">
        <f t="shared" ref="M205:M223" si="82">$B$2+$B$16*$K205</f>
        <v>8.0000000000000002E-3</v>
      </c>
      <c r="N205" s="42">
        <v>0</v>
      </c>
      <c r="O205" s="15">
        <f t="shared" ref="O205:O223" si="83">$K205*B$28</f>
        <v>1.7999999999999999E-2</v>
      </c>
      <c r="P205" s="5">
        <v>1000000</v>
      </c>
      <c r="Q205" s="32">
        <v>1023715.0415721844</v>
      </c>
      <c r="R205" s="5">
        <f t="shared" si="64"/>
        <v>0</v>
      </c>
      <c r="S205" s="5">
        <f t="shared" si="65"/>
        <v>0</v>
      </c>
      <c r="T205" s="5"/>
      <c r="U205" s="5">
        <f t="shared" si="80"/>
        <v>20000</v>
      </c>
      <c r="V205" s="5">
        <f t="shared" si="80"/>
        <v>1020000</v>
      </c>
      <c r="W205" s="5">
        <f t="shared" si="80"/>
        <v>0</v>
      </c>
      <c r="X205" s="5">
        <f t="shared" si="80"/>
        <v>0</v>
      </c>
      <c r="Y205" s="5">
        <f t="shared" si="80"/>
        <v>0</v>
      </c>
      <c r="Z205" s="5">
        <f t="shared" si="80"/>
        <v>0</v>
      </c>
      <c r="AA205" s="5">
        <f t="shared" si="80"/>
        <v>0</v>
      </c>
      <c r="AB205" s="5">
        <f t="shared" si="80"/>
        <v>0</v>
      </c>
      <c r="AC205" s="5">
        <f t="shared" si="80"/>
        <v>0</v>
      </c>
      <c r="AD205" s="5">
        <f t="shared" si="80"/>
        <v>0</v>
      </c>
      <c r="AE205" s="5">
        <f t="shared" si="81"/>
        <v>0</v>
      </c>
      <c r="AF205" s="5">
        <f t="shared" si="81"/>
        <v>0</v>
      </c>
      <c r="AG205" s="5">
        <f t="shared" si="81"/>
        <v>0</v>
      </c>
      <c r="AH205" s="5">
        <f t="shared" si="81"/>
        <v>0</v>
      </c>
      <c r="AI205" s="5">
        <f t="shared" si="81"/>
        <v>0</v>
      </c>
      <c r="AJ205" s="5">
        <f t="shared" si="81"/>
        <v>0</v>
      </c>
      <c r="AK205" s="5">
        <f t="shared" si="81"/>
        <v>0</v>
      </c>
      <c r="AL205" s="5">
        <f t="shared" si="81"/>
        <v>0</v>
      </c>
      <c r="AM205" s="5">
        <f t="shared" si="81"/>
        <v>0</v>
      </c>
      <c r="AN205" s="5">
        <f t="shared" si="81"/>
        <v>0</v>
      </c>
      <c r="AP205" s="51">
        <v>-201.14968779950868</v>
      </c>
      <c r="AQ205" s="51">
        <v>-20118.908984162728</v>
      </c>
    </row>
    <row r="206" spans="9:43" x14ac:dyDescent="0.35">
      <c r="I206" s="4" t="s">
        <v>38</v>
      </c>
      <c r="J206" s="15">
        <f t="shared" si="63"/>
        <v>0.02</v>
      </c>
      <c r="K206" s="3">
        <v>3</v>
      </c>
      <c r="L206" s="3" t="s">
        <v>28</v>
      </c>
      <c r="M206" s="15">
        <f t="shared" si="82"/>
        <v>9.5000000000000015E-3</v>
      </c>
      <c r="N206" s="42">
        <v>0</v>
      </c>
      <c r="O206" s="15">
        <f t="shared" si="83"/>
        <v>2.6999999999999996E-2</v>
      </c>
      <c r="P206" s="5">
        <v>1000000</v>
      </c>
      <c r="Q206" s="32">
        <v>1030910.842986949</v>
      </c>
      <c r="R206" s="5">
        <f t="shared" si="64"/>
        <v>0</v>
      </c>
      <c r="S206" s="5">
        <f t="shared" si="65"/>
        <v>0</v>
      </c>
      <c r="T206" s="5"/>
      <c r="U206" s="5">
        <f t="shared" si="80"/>
        <v>20000</v>
      </c>
      <c r="V206" s="5">
        <f t="shared" si="80"/>
        <v>20000</v>
      </c>
      <c r="W206" s="5">
        <f t="shared" si="80"/>
        <v>1020000</v>
      </c>
      <c r="X206" s="5">
        <f t="shared" si="80"/>
        <v>0</v>
      </c>
      <c r="Y206" s="5">
        <f t="shared" si="80"/>
        <v>0</v>
      </c>
      <c r="Z206" s="5">
        <f t="shared" si="80"/>
        <v>0</v>
      </c>
      <c r="AA206" s="5">
        <f t="shared" si="80"/>
        <v>0</v>
      </c>
      <c r="AB206" s="5">
        <f t="shared" si="80"/>
        <v>0</v>
      </c>
      <c r="AC206" s="5">
        <f t="shared" si="80"/>
        <v>0</v>
      </c>
      <c r="AD206" s="5">
        <f t="shared" si="80"/>
        <v>0</v>
      </c>
      <c r="AE206" s="5">
        <f t="shared" si="81"/>
        <v>0</v>
      </c>
      <c r="AF206" s="5">
        <f t="shared" si="81"/>
        <v>0</v>
      </c>
      <c r="AG206" s="5">
        <f t="shared" si="81"/>
        <v>0</v>
      </c>
      <c r="AH206" s="5">
        <f t="shared" si="81"/>
        <v>0</v>
      </c>
      <c r="AI206" s="5">
        <f t="shared" si="81"/>
        <v>0</v>
      </c>
      <c r="AJ206" s="5">
        <f t="shared" si="81"/>
        <v>0</v>
      </c>
      <c r="AK206" s="5">
        <f t="shared" si="81"/>
        <v>0</v>
      </c>
      <c r="AL206" s="5">
        <f t="shared" si="81"/>
        <v>0</v>
      </c>
      <c r="AM206" s="5">
        <f t="shared" si="81"/>
        <v>0</v>
      </c>
      <c r="AN206" s="5">
        <f t="shared" si="81"/>
        <v>0</v>
      </c>
      <c r="AP206" s="51">
        <v>-300.49368043313734</v>
      </c>
      <c r="AQ206" s="51">
        <v>-30059.102085169172</v>
      </c>
    </row>
    <row r="207" spans="9:43" x14ac:dyDescent="0.35">
      <c r="I207" s="4" t="s">
        <v>38</v>
      </c>
      <c r="J207" s="15">
        <f t="shared" si="63"/>
        <v>0.02</v>
      </c>
      <c r="K207" s="3">
        <v>4</v>
      </c>
      <c r="L207" s="3" t="s">
        <v>28</v>
      </c>
      <c r="M207" s="15">
        <f t="shared" si="82"/>
        <v>1.0999999999999999E-2</v>
      </c>
      <c r="N207" s="42">
        <v>0</v>
      </c>
      <c r="O207" s="15">
        <f t="shared" si="83"/>
        <v>3.5999999999999997E-2</v>
      </c>
      <c r="P207" s="5">
        <v>1000000</v>
      </c>
      <c r="Q207" s="32">
        <v>1035031.3679941945</v>
      </c>
      <c r="R207" s="5">
        <f t="shared" si="64"/>
        <v>0</v>
      </c>
      <c r="S207" s="5">
        <f t="shared" si="65"/>
        <v>0</v>
      </c>
      <c r="T207" s="5"/>
      <c r="U207" s="5">
        <f t="shared" si="80"/>
        <v>20000</v>
      </c>
      <c r="V207" s="5">
        <f t="shared" si="80"/>
        <v>20000</v>
      </c>
      <c r="W207" s="5">
        <f t="shared" si="80"/>
        <v>20000</v>
      </c>
      <c r="X207" s="5">
        <f t="shared" si="80"/>
        <v>1020000</v>
      </c>
      <c r="Y207" s="5">
        <f t="shared" si="80"/>
        <v>0</v>
      </c>
      <c r="Z207" s="5">
        <f t="shared" si="80"/>
        <v>0</v>
      </c>
      <c r="AA207" s="5">
        <f t="shared" si="80"/>
        <v>0</v>
      </c>
      <c r="AB207" s="5">
        <f t="shared" si="80"/>
        <v>0</v>
      </c>
      <c r="AC207" s="5">
        <f t="shared" si="80"/>
        <v>0</v>
      </c>
      <c r="AD207" s="5">
        <f t="shared" si="80"/>
        <v>0</v>
      </c>
      <c r="AE207" s="5">
        <f t="shared" si="81"/>
        <v>0</v>
      </c>
      <c r="AF207" s="5">
        <f t="shared" si="81"/>
        <v>0</v>
      </c>
      <c r="AG207" s="5">
        <f t="shared" si="81"/>
        <v>0</v>
      </c>
      <c r="AH207" s="5">
        <f t="shared" si="81"/>
        <v>0</v>
      </c>
      <c r="AI207" s="5">
        <f t="shared" si="81"/>
        <v>0</v>
      </c>
      <c r="AJ207" s="5">
        <f t="shared" si="81"/>
        <v>0</v>
      </c>
      <c r="AK207" s="5">
        <f t="shared" si="81"/>
        <v>0</v>
      </c>
      <c r="AL207" s="5">
        <f t="shared" si="81"/>
        <v>0</v>
      </c>
      <c r="AM207" s="5">
        <f t="shared" si="81"/>
        <v>0</v>
      </c>
      <c r="AN207" s="5">
        <f t="shared" si="81"/>
        <v>0</v>
      </c>
      <c r="AP207" s="51">
        <v>-397.85261293809162</v>
      </c>
      <c r="AQ207" s="51">
        <v>-39804.442879468494</v>
      </c>
    </row>
    <row r="208" spans="9:43" x14ac:dyDescent="0.35">
      <c r="I208" s="4" t="s">
        <v>38</v>
      </c>
      <c r="J208" s="15">
        <f t="shared" si="63"/>
        <v>0.02</v>
      </c>
      <c r="K208" s="3">
        <v>5</v>
      </c>
      <c r="L208" s="3" t="s">
        <v>28</v>
      </c>
      <c r="M208" s="15">
        <f t="shared" si="82"/>
        <v>1.2500000000000001E-2</v>
      </c>
      <c r="N208" s="42">
        <v>0</v>
      </c>
      <c r="O208" s="15">
        <f t="shared" si="83"/>
        <v>4.4999999999999998E-2</v>
      </c>
      <c r="P208" s="5">
        <v>1000000</v>
      </c>
      <c r="Q208" s="32">
        <v>1036133.76283428</v>
      </c>
      <c r="R208" s="5">
        <f t="shared" si="64"/>
        <v>0</v>
      </c>
      <c r="S208" s="5">
        <f t="shared" si="65"/>
        <v>0</v>
      </c>
      <c r="T208" s="5"/>
      <c r="U208" s="5">
        <f t="shared" si="80"/>
        <v>20000</v>
      </c>
      <c r="V208" s="5">
        <f t="shared" si="80"/>
        <v>20000</v>
      </c>
      <c r="W208" s="5">
        <f t="shared" si="80"/>
        <v>20000</v>
      </c>
      <c r="X208" s="5">
        <f t="shared" si="80"/>
        <v>20000</v>
      </c>
      <c r="Y208" s="5">
        <f t="shared" si="80"/>
        <v>1020000</v>
      </c>
      <c r="Z208" s="5">
        <f t="shared" si="80"/>
        <v>0</v>
      </c>
      <c r="AA208" s="5">
        <f t="shared" si="80"/>
        <v>0</v>
      </c>
      <c r="AB208" s="5">
        <f t="shared" si="80"/>
        <v>0</v>
      </c>
      <c r="AC208" s="5">
        <f t="shared" si="80"/>
        <v>0</v>
      </c>
      <c r="AD208" s="5">
        <f t="shared" si="80"/>
        <v>0</v>
      </c>
      <c r="AE208" s="5">
        <f t="shared" si="81"/>
        <v>0</v>
      </c>
      <c r="AF208" s="5">
        <f t="shared" si="81"/>
        <v>0</v>
      </c>
      <c r="AG208" s="5">
        <f t="shared" si="81"/>
        <v>0</v>
      </c>
      <c r="AH208" s="5">
        <f t="shared" si="81"/>
        <v>0</v>
      </c>
      <c r="AI208" s="5">
        <f t="shared" si="81"/>
        <v>0</v>
      </c>
      <c r="AJ208" s="5">
        <f t="shared" si="81"/>
        <v>0</v>
      </c>
      <c r="AK208" s="5">
        <f t="shared" si="81"/>
        <v>0</v>
      </c>
      <c r="AL208" s="5">
        <f t="shared" si="81"/>
        <v>0</v>
      </c>
      <c r="AM208" s="5">
        <f t="shared" si="81"/>
        <v>0</v>
      </c>
      <c r="AN208" s="5">
        <f t="shared" si="81"/>
        <v>0</v>
      </c>
      <c r="AP208" s="51">
        <v>-492.40117730264319</v>
      </c>
      <c r="AQ208" s="51">
        <v>-49273.095196478709</v>
      </c>
    </row>
    <row r="209" spans="9:43" x14ac:dyDescent="0.35">
      <c r="I209" s="4" t="s">
        <v>38</v>
      </c>
      <c r="J209" s="15">
        <f t="shared" si="63"/>
        <v>0.02</v>
      </c>
      <c r="K209" s="3">
        <v>6</v>
      </c>
      <c r="L209" s="3" t="s">
        <v>28</v>
      </c>
      <c r="M209" s="15">
        <f t="shared" si="82"/>
        <v>1.4000000000000002E-2</v>
      </c>
      <c r="N209" s="42">
        <v>0</v>
      </c>
      <c r="O209" s="15">
        <f t="shared" si="83"/>
        <v>5.3999999999999992E-2</v>
      </c>
      <c r="P209" s="5">
        <v>1000000</v>
      </c>
      <c r="Q209" s="32">
        <v>1034299.8381651271</v>
      </c>
      <c r="R209" s="5">
        <f t="shared" si="64"/>
        <v>0</v>
      </c>
      <c r="S209" s="5">
        <f t="shared" si="65"/>
        <v>0</v>
      </c>
      <c r="T209" s="5"/>
      <c r="U209" s="5">
        <f t="shared" si="80"/>
        <v>20000</v>
      </c>
      <c r="V209" s="5">
        <f t="shared" si="80"/>
        <v>20000</v>
      </c>
      <c r="W209" s="5">
        <f t="shared" si="80"/>
        <v>20000</v>
      </c>
      <c r="X209" s="5">
        <f t="shared" si="80"/>
        <v>20000</v>
      </c>
      <c r="Y209" s="5">
        <f t="shared" si="80"/>
        <v>20000</v>
      </c>
      <c r="Z209" s="5">
        <f t="shared" si="80"/>
        <v>1020000</v>
      </c>
      <c r="AA209" s="5">
        <f t="shared" si="80"/>
        <v>0</v>
      </c>
      <c r="AB209" s="5">
        <f t="shared" si="80"/>
        <v>0</v>
      </c>
      <c r="AC209" s="5">
        <f t="shared" si="80"/>
        <v>0</v>
      </c>
      <c r="AD209" s="5">
        <f t="shared" si="80"/>
        <v>0</v>
      </c>
      <c r="AE209" s="5">
        <f t="shared" si="81"/>
        <v>0</v>
      </c>
      <c r="AF209" s="5">
        <f t="shared" si="81"/>
        <v>0</v>
      </c>
      <c r="AG209" s="5">
        <f t="shared" si="81"/>
        <v>0</v>
      </c>
      <c r="AH209" s="5">
        <f t="shared" si="81"/>
        <v>0</v>
      </c>
      <c r="AI209" s="5">
        <f t="shared" si="81"/>
        <v>0</v>
      </c>
      <c r="AJ209" s="5">
        <f t="shared" si="81"/>
        <v>0</v>
      </c>
      <c r="AK209" s="5">
        <f t="shared" si="81"/>
        <v>0</v>
      </c>
      <c r="AL209" s="5">
        <f t="shared" si="81"/>
        <v>0</v>
      </c>
      <c r="AM209" s="5">
        <f t="shared" si="81"/>
        <v>0</v>
      </c>
      <c r="AN209" s="5">
        <f t="shared" si="81"/>
        <v>0</v>
      </c>
      <c r="AP209" s="51">
        <v>-583.3660660671303</v>
      </c>
      <c r="AQ209" s="51">
        <v>-58388.292501303542</v>
      </c>
    </row>
    <row r="210" spans="9:43" x14ac:dyDescent="0.35">
      <c r="I210" s="4" t="s">
        <v>38</v>
      </c>
      <c r="J210" s="15">
        <f t="shared" si="63"/>
        <v>0.02</v>
      </c>
      <c r="K210" s="3">
        <v>7</v>
      </c>
      <c r="L210" s="3" t="s">
        <v>28</v>
      </c>
      <c r="M210" s="15">
        <f t="shared" si="82"/>
        <v>1.55E-2</v>
      </c>
      <c r="N210" s="42">
        <v>0</v>
      </c>
      <c r="O210" s="15">
        <f t="shared" si="83"/>
        <v>6.3E-2</v>
      </c>
      <c r="P210" s="5">
        <v>1000000</v>
      </c>
      <c r="Q210" s="32">
        <v>1029634.4118223856</v>
      </c>
      <c r="R210" s="5">
        <f t="shared" si="64"/>
        <v>0</v>
      </c>
      <c r="S210" s="5">
        <f t="shared" si="65"/>
        <v>0</v>
      </c>
      <c r="T210" s="5"/>
      <c r="U210" s="5">
        <f t="shared" si="80"/>
        <v>20000</v>
      </c>
      <c r="V210" s="5">
        <f t="shared" si="80"/>
        <v>20000</v>
      </c>
      <c r="W210" s="5">
        <f t="shared" si="80"/>
        <v>20000</v>
      </c>
      <c r="X210" s="5">
        <f t="shared" si="80"/>
        <v>20000</v>
      </c>
      <c r="Y210" s="5">
        <f t="shared" si="80"/>
        <v>20000</v>
      </c>
      <c r="Z210" s="5">
        <f t="shared" si="80"/>
        <v>20000</v>
      </c>
      <c r="AA210" s="5">
        <f t="shared" si="80"/>
        <v>1020000</v>
      </c>
      <c r="AB210" s="5">
        <f t="shared" si="80"/>
        <v>0</v>
      </c>
      <c r="AC210" s="5">
        <f t="shared" si="80"/>
        <v>0</v>
      </c>
      <c r="AD210" s="5">
        <f t="shared" si="80"/>
        <v>0</v>
      </c>
      <c r="AE210" s="5">
        <f t="shared" si="81"/>
        <v>0</v>
      </c>
      <c r="AF210" s="5">
        <f t="shared" si="81"/>
        <v>0</v>
      </c>
      <c r="AG210" s="5">
        <f t="shared" si="81"/>
        <v>0</v>
      </c>
      <c r="AH210" s="5">
        <f t="shared" si="81"/>
        <v>0</v>
      </c>
      <c r="AI210" s="5">
        <f t="shared" si="81"/>
        <v>0</v>
      </c>
      <c r="AJ210" s="5">
        <f t="shared" si="81"/>
        <v>0</v>
      </c>
      <c r="AK210" s="5">
        <f t="shared" si="81"/>
        <v>0</v>
      </c>
      <c r="AL210" s="5">
        <f t="shared" si="81"/>
        <v>0</v>
      </c>
      <c r="AM210" s="5">
        <f t="shared" si="81"/>
        <v>0</v>
      </c>
      <c r="AN210" s="5">
        <f t="shared" si="81"/>
        <v>0</v>
      </c>
      <c r="AP210" s="51">
        <v>-670.03589071822353</v>
      </c>
      <c r="AQ210" s="51">
        <v>-67079.315025625168</v>
      </c>
    </row>
    <row r="211" spans="9:43" x14ac:dyDescent="0.35">
      <c r="I211" s="4" t="s">
        <v>38</v>
      </c>
      <c r="J211" s="15">
        <f t="shared" si="63"/>
        <v>0.02</v>
      </c>
      <c r="K211" s="3">
        <v>8</v>
      </c>
      <c r="L211" s="3" t="s">
        <v>28</v>
      </c>
      <c r="M211" s="15">
        <f t="shared" si="82"/>
        <v>1.7000000000000001E-2</v>
      </c>
      <c r="N211" s="42">
        <v>0</v>
      </c>
      <c r="O211" s="15">
        <f t="shared" si="83"/>
        <v>7.1999999999999995E-2</v>
      </c>
      <c r="P211" s="5">
        <v>1000000</v>
      </c>
      <c r="Q211" s="32">
        <v>1022263.3675073048</v>
      </c>
      <c r="R211" s="5">
        <f t="shared" si="64"/>
        <v>0</v>
      </c>
      <c r="S211" s="5">
        <f t="shared" si="65"/>
        <v>0</v>
      </c>
      <c r="T211" s="5"/>
      <c r="U211" s="5">
        <f t="shared" si="80"/>
        <v>20000</v>
      </c>
      <c r="V211" s="5">
        <f t="shared" si="80"/>
        <v>20000</v>
      </c>
      <c r="W211" s="5">
        <f t="shared" si="80"/>
        <v>20000</v>
      </c>
      <c r="X211" s="5">
        <f t="shared" si="80"/>
        <v>20000</v>
      </c>
      <c r="Y211" s="5">
        <f t="shared" si="80"/>
        <v>20000</v>
      </c>
      <c r="Z211" s="5">
        <f t="shared" si="80"/>
        <v>20000</v>
      </c>
      <c r="AA211" s="5">
        <f t="shared" si="80"/>
        <v>20000</v>
      </c>
      <c r="AB211" s="5">
        <f t="shared" si="80"/>
        <v>1020000</v>
      </c>
      <c r="AC211" s="5">
        <f t="shared" si="80"/>
        <v>0</v>
      </c>
      <c r="AD211" s="5">
        <f t="shared" si="80"/>
        <v>0</v>
      </c>
      <c r="AE211" s="5">
        <f t="shared" si="81"/>
        <v>0</v>
      </c>
      <c r="AF211" s="5">
        <f t="shared" si="81"/>
        <v>0</v>
      </c>
      <c r="AG211" s="5">
        <f t="shared" si="81"/>
        <v>0</v>
      </c>
      <c r="AH211" s="5">
        <f t="shared" si="81"/>
        <v>0</v>
      </c>
      <c r="AI211" s="5">
        <f t="shared" si="81"/>
        <v>0</v>
      </c>
      <c r="AJ211" s="5">
        <f t="shared" si="81"/>
        <v>0</v>
      </c>
      <c r="AK211" s="5">
        <f t="shared" si="81"/>
        <v>0</v>
      </c>
      <c r="AL211" s="5">
        <f t="shared" si="81"/>
        <v>0</v>
      </c>
      <c r="AM211" s="5">
        <f t="shared" si="81"/>
        <v>0</v>
      </c>
      <c r="AN211" s="5">
        <f t="shared" si="81"/>
        <v>0</v>
      </c>
      <c r="AP211" s="51">
        <v>-751.76972576073604</v>
      </c>
      <c r="AQ211" s="51">
        <v>-75282.333979302843</v>
      </c>
    </row>
    <row r="212" spans="9:43" x14ac:dyDescent="0.35">
      <c r="I212" s="4" t="s">
        <v>38</v>
      </c>
      <c r="J212" s="15">
        <f t="shared" si="63"/>
        <v>0.02</v>
      </c>
      <c r="K212" s="3">
        <v>9</v>
      </c>
      <c r="L212" s="3" t="s">
        <v>28</v>
      </c>
      <c r="M212" s="15">
        <f t="shared" si="82"/>
        <v>1.8499999999999999E-2</v>
      </c>
      <c r="N212" s="42">
        <v>0</v>
      </c>
      <c r="O212" s="15">
        <f t="shared" si="83"/>
        <v>8.0999999999999989E-2</v>
      </c>
      <c r="P212" s="5">
        <v>1000000</v>
      </c>
      <c r="Q212" s="32">
        <v>1012331.4723845607</v>
      </c>
      <c r="R212" s="5">
        <f t="shared" si="64"/>
        <v>0</v>
      </c>
      <c r="S212" s="5">
        <f t="shared" si="65"/>
        <v>0</v>
      </c>
      <c r="T212" s="5"/>
      <c r="U212" s="5">
        <f t="shared" si="80"/>
        <v>20000</v>
      </c>
      <c r="V212" s="5">
        <f t="shared" si="80"/>
        <v>20000</v>
      </c>
      <c r="W212" s="5">
        <f t="shared" si="80"/>
        <v>20000</v>
      </c>
      <c r="X212" s="5">
        <f t="shared" si="80"/>
        <v>20000</v>
      </c>
      <c r="Y212" s="5">
        <f t="shared" si="80"/>
        <v>20000</v>
      </c>
      <c r="Z212" s="5">
        <f t="shared" si="80"/>
        <v>20000</v>
      </c>
      <c r="AA212" s="5">
        <f t="shared" si="80"/>
        <v>20000</v>
      </c>
      <c r="AB212" s="5">
        <f t="shared" si="80"/>
        <v>20000</v>
      </c>
      <c r="AC212" s="5">
        <f t="shared" si="80"/>
        <v>1020000</v>
      </c>
      <c r="AD212" s="5">
        <f t="shared" si="80"/>
        <v>0</v>
      </c>
      <c r="AE212" s="5">
        <f t="shared" si="81"/>
        <v>0</v>
      </c>
      <c r="AF212" s="5">
        <f t="shared" si="81"/>
        <v>0</v>
      </c>
      <c r="AG212" s="5">
        <f t="shared" si="81"/>
        <v>0</v>
      </c>
      <c r="AH212" s="5">
        <f t="shared" si="81"/>
        <v>0</v>
      </c>
      <c r="AI212" s="5">
        <f t="shared" si="81"/>
        <v>0</v>
      </c>
      <c r="AJ212" s="5">
        <f t="shared" si="81"/>
        <v>0</v>
      </c>
      <c r="AK212" s="5">
        <f t="shared" si="81"/>
        <v>0</v>
      </c>
      <c r="AL212" s="5">
        <f t="shared" si="81"/>
        <v>0</v>
      </c>
      <c r="AM212" s="5">
        <f t="shared" si="81"/>
        <v>0</v>
      </c>
      <c r="AN212" s="5">
        <f t="shared" si="81"/>
        <v>0</v>
      </c>
      <c r="AP212" s="51">
        <v>-828.00414827029454</v>
      </c>
      <c r="AQ212" s="51">
        <v>-82941.110006920644</v>
      </c>
    </row>
    <row r="213" spans="9:43" x14ac:dyDescent="0.35">
      <c r="I213" s="4" t="s">
        <v>38</v>
      </c>
      <c r="J213" s="15">
        <f t="shared" si="63"/>
        <v>0.02</v>
      </c>
      <c r="K213" s="3">
        <v>10</v>
      </c>
      <c r="L213" s="3" t="s">
        <v>28</v>
      </c>
      <c r="M213" s="15">
        <f t="shared" si="82"/>
        <v>0.02</v>
      </c>
      <c r="N213" s="42">
        <v>1.63</v>
      </c>
      <c r="O213" s="15">
        <f t="shared" si="83"/>
        <v>0.09</v>
      </c>
      <c r="P213" s="5">
        <v>1000000</v>
      </c>
      <c r="Q213" s="32">
        <v>1000000</v>
      </c>
      <c r="R213" s="5">
        <f t="shared" si="64"/>
        <v>1630000</v>
      </c>
      <c r="S213" s="5">
        <f t="shared" si="65"/>
        <v>146700</v>
      </c>
      <c r="T213" s="5"/>
      <c r="U213" s="5">
        <f t="shared" si="80"/>
        <v>20000</v>
      </c>
      <c r="V213" s="5">
        <f t="shared" si="80"/>
        <v>20000</v>
      </c>
      <c r="W213" s="5">
        <f t="shared" si="80"/>
        <v>20000</v>
      </c>
      <c r="X213" s="5">
        <f t="shared" si="80"/>
        <v>20000</v>
      </c>
      <c r="Y213" s="5">
        <f t="shared" si="80"/>
        <v>20000</v>
      </c>
      <c r="Z213" s="5">
        <f t="shared" si="80"/>
        <v>20000</v>
      </c>
      <c r="AA213" s="5">
        <f t="shared" si="80"/>
        <v>20000</v>
      </c>
      <c r="AB213" s="5">
        <f t="shared" si="80"/>
        <v>20000</v>
      </c>
      <c r="AC213" s="5">
        <f t="shared" si="80"/>
        <v>20000</v>
      </c>
      <c r="AD213" s="5">
        <f t="shared" si="80"/>
        <v>1020000</v>
      </c>
      <c r="AE213" s="5">
        <f t="shared" si="81"/>
        <v>0</v>
      </c>
      <c r="AF213" s="5">
        <f t="shared" si="81"/>
        <v>0</v>
      </c>
      <c r="AG213" s="5">
        <f t="shared" si="81"/>
        <v>0</v>
      </c>
      <c r="AH213" s="5">
        <f t="shared" si="81"/>
        <v>0</v>
      </c>
      <c r="AI213" s="5">
        <f t="shared" si="81"/>
        <v>0</v>
      </c>
      <c r="AJ213" s="5">
        <f t="shared" si="81"/>
        <v>0</v>
      </c>
      <c r="AK213" s="5">
        <f t="shared" si="81"/>
        <v>0</v>
      </c>
      <c r="AL213" s="5">
        <f t="shared" si="81"/>
        <v>0</v>
      </c>
      <c r="AM213" s="5">
        <f t="shared" si="81"/>
        <v>0</v>
      </c>
      <c r="AN213" s="5">
        <f t="shared" si="81"/>
        <v>0</v>
      </c>
      <c r="AP213" s="51">
        <v>-898.25868215452647</v>
      </c>
      <c r="AQ213" s="51">
        <v>-90007.536837387655</v>
      </c>
    </row>
    <row r="214" spans="9:43" x14ac:dyDescent="0.35">
      <c r="I214" s="4" t="s">
        <v>38</v>
      </c>
      <c r="J214" s="15">
        <f t="shared" si="63"/>
        <v>0.02</v>
      </c>
      <c r="K214" s="3">
        <v>11</v>
      </c>
      <c r="L214" s="3" t="s">
        <v>28</v>
      </c>
      <c r="M214" s="15">
        <f t="shared" si="82"/>
        <v>2.1500000000000002E-2</v>
      </c>
      <c r="N214" s="42">
        <v>28.34</v>
      </c>
      <c r="O214" s="15">
        <f t="shared" si="83"/>
        <v>9.8999999999999991E-2</v>
      </c>
      <c r="P214" s="5">
        <v>1000000</v>
      </c>
      <c r="Q214" s="32">
        <v>985444.20715600101</v>
      </c>
      <c r="R214" s="5">
        <f t="shared" si="64"/>
        <v>27927488.83080107</v>
      </c>
      <c r="S214" s="5">
        <f t="shared" si="65"/>
        <v>2764821.3942493056</v>
      </c>
      <c r="T214" s="5"/>
      <c r="U214" s="5">
        <f t="shared" ref="U214:AD223" si="84">$P214*((U$23&lt;=$K214)*$J214+(U$23=$K214)*1)</f>
        <v>20000</v>
      </c>
      <c r="V214" s="5">
        <f t="shared" si="84"/>
        <v>20000</v>
      </c>
      <c r="W214" s="5">
        <f t="shared" si="84"/>
        <v>20000</v>
      </c>
      <c r="X214" s="5">
        <f t="shared" si="84"/>
        <v>20000</v>
      </c>
      <c r="Y214" s="5">
        <f t="shared" si="84"/>
        <v>20000</v>
      </c>
      <c r="Z214" s="5">
        <f t="shared" si="84"/>
        <v>20000</v>
      </c>
      <c r="AA214" s="5">
        <f t="shared" si="84"/>
        <v>20000</v>
      </c>
      <c r="AB214" s="5">
        <f t="shared" si="84"/>
        <v>20000</v>
      </c>
      <c r="AC214" s="5">
        <f t="shared" si="84"/>
        <v>20000</v>
      </c>
      <c r="AD214" s="5">
        <f t="shared" si="84"/>
        <v>20000</v>
      </c>
      <c r="AE214" s="5">
        <f t="shared" ref="AE214:AN223" si="85">$P214*((AE$23&lt;=$K214)*$J214+(AE$23=$K214)*1)</f>
        <v>1020000</v>
      </c>
      <c r="AF214" s="5">
        <f t="shared" si="85"/>
        <v>0</v>
      </c>
      <c r="AG214" s="5">
        <f t="shared" si="85"/>
        <v>0</v>
      </c>
      <c r="AH214" s="5">
        <f t="shared" si="85"/>
        <v>0</v>
      </c>
      <c r="AI214" s="5">
        <f t="shared" si="85"/>
        <v>0</v>
      </c>
      <c r="AJ214" s="5">
        <f t="shared" si="85"/>
        <v>0</v>
      </c>
      <c r="AK214" s="5">
        <f t="shared" si="85"/>
        <v>0</v>
      </c>
      <c r="AL214" s="5">
        <f t="shared" si="85"/>
        <v>0</v>
      </c>
      <c r="AM214" s="5">
        <f t="shared" si="85"/>
        <v>0</v>
      </c>
      <c r="AN214" s="5">
        <f t="shared" si="85"/>
        <v>0</v>
      </c>
      <c r="AP214" s="51">
        <v>-962.13959667767631</v>
      </c>
      <c r="AQ214" s="51">
        <v>-96442.024955403176</v>
      </c>
    </row>
    <row r="215" spans="9:43" x14ac:dyDescent="0.35">
      <c r="I215" s="4" t="s">
        <v>38</v>
      </c>
      <c r="J215" s="15">
        <f t="shared" si="63"/>
        <v>0.02</v>
      </c>
      <c r="K215" s="3">
        <v>12</v>
      </c>
      <c r="L215" s="3" t="s">
        <v>28</v>
      </c>
      <c r="M215" s="15">
        <f t="shared" si="82"/>
        <v>2.3000000000000003E-2</v>
      </c>
      <c r="N215" s="42">
        <v>25.69</v>
      </c>
      <c r="O215" s="15">
        <f t="shared" si="83"/>
        <v>0.10799999999999998</v>
      </c>
      <c r="P215" s="5">
        <v>1000000</v>
      </c>
      <c r="Q215" s="32">
        <v>968850.71439819073</v>
      </c>
      <c r="R215" s="5">
        <f t="shared" si="64"/>
        <v>24889774.852889523</v>
      </c>
      <c r="S215" s="5">
        <f t="shared" si="65"/>
        <v>2688095.6841120683</v>
      </c>
      <c r="T215" s="5"/>
      <c r="U215" s="5">
        <f t="shared" si="84"/>
        <v>20000</v>
      </c>
      <c r="V215" s="5">
        <f t="shared" si="84"/>
        <v>20000</v>
      </c>
      <c r="W215" s="5">
        <f t="shared" si="84"/>
        <v>20000</v>
      </c>
      <c r="X215" s="5">
        <f t="shared" si="84"/>
        <v>20000</v>
      </c>
      <c r="Y215" s="5">
        <f t="shared" si="84"/>
        <v>20000</v>
      </c>
      <c r="Z215" s="5">
        <f t="shared" si="84"/>
        <v>20000</v>
      </c>
      <c r="AA215" s="5">
        <f t="shared" si="84"/>
        <v>20000</v>
      </c>
      <c r="AB215" s="5">
        <f t="shared" si="84"/>
        <v>20000</v>
      </c>
      <c r="AC215" s="5">
        <f t="shared" si="84"/>
        <v>20000</v>
      </c>
      <c r="AD215" s="5">
        <f t="shared" si="84"/>
        <v>20000</v>
      </c>
      <c r="AE215" s="5">
        <f t="shared" si="85"/>
        <v>20000</v>
      </c>
      <c r="AF215" s="5">
        <f t="shared" si="85"/>
        <v>1020000</v>
      </c>
      <c r="AG215" s="5">
        <f t="shared" si="85"/>
        <v>0</v>
      </c>
      <c r="AH215" s="5">
        <f t="shared" si="85"/>
        <v>0</v>
      </c>
      <c r="AI215" s="5">
        <f t="shared" si="85"/>
        <v>0</v>
      </c>
      <c r="AJ215" s="5">
        <f t="shared" si="85"/>
        <v>0</v>
      </c>
      <c r="AK215" s="5">
        <f t="shared" si="85"/>
        <v>0</v>
      </c>
      <c r="AL215" s="5">
        <f t="shared" si="85"/>
        <v>0</v>
      </c>
      <c r="AM215" s="5">
        <f t="shared" si="85"/>
        <v>0</v>
      </c>
      <c r="AN215" s="5">
        <f t="shared" si="85"/>
        <v>0</v>
      </c>
      <c r="AP215" s="51">
        <v>-1019.3420488711563</v>
      </c>
      <c r="AQ215" s="51">
        <v>-102213.72398642777</v>
      </c>
    </row>
    <row r="216" spans="9:43" x14ac:dyDescent="0.35">
      <c r="I216" s="4" t="s">
        <v>38</v>
      </c>
      <c r="J216" s="15">
        <f t="shared" si="63"/>
        <v>0.02</v>
      </c>
      <c r="K216" s="3">
        <v>13</v>
      </c>
      <c r="L216" s="3" t="s">
        <v>28</v>
      </c>
      <c r="M216" s="15">
        <f t="shared" si="82"/>
        <v>2.4500000000000001E-2</v>
      </c>
      <c r="N216" s="42">
        <v>23.31</v>
      </c>
      <c r="O216" s="15">
        <f t="shared" si="83"/>
        <v>0.11699999999999999</v>
      </c>
      <c r="P216" s="5">
        <v>1000000</v>
      </c>
      <c r="Q216" s="32">
        <v>950414.83959481725</v>
      </c>
      <c r="R216" s="5">
        <f t="shared" si="64"/>
        <v>22154169.910955191</v>
      </c>
      <c r="S216" s="5">
        <f t="shared" si="65"/>
        <v>2592037.8795817574</v>
      </c>
      <c r="T216" s="5"/>
      <c r="U216" s="5">
        <f t="shared" si="84"/>
        <v>20000</v>
      </c>
      <c r="V216" s="5">
        <f t="shared" si="84"/>
        <v>20000</v>
      </c>
      <c r="W216" s="5">
        <f t="shared" si="84"/>
        <v>20000</v>
      </c>
      <c r="X216" s="5">
        <f t="shared" si="84"/>
        <v>20000</v>
      </c>
      <c r="Y216" s="5">
        <f t="shared" si="84"/>
        <v>20000</v>
      </c>
      <c r="Z216" s="5">
        <f t="shared" si="84"/>
        <v>20000</v>
      </c>
      <c r="AA216" s="5">
        <f t="shared" si="84"/>
        <v>20000</v>
      </c>
      <c r="AB216" s="5">
        <f t="shared" si="84"/>
        <v>20000</v>
      </c>
      <c r="AC216" s="5">
        <f t="shared" si="84"/>
        <v>20000</v>
      </c>
      <c r="AD216" s="5">
        <f t="shared" si="84"/>
        <v>20000</v>
      </c>
      <c r="AE216" s="5">
        <f t="shared" si="85"/>
        <v>20000</v>
      </c>
      <c r="AF216" s="5">
        <f t="shared" si="85"/>
        <v>20000</v>
      </c>
      <c r="AG216" s="5">
        <f t="shared" si="85"/>
        <v>1020000</v>
      </c>
      <c r="AH216" s="5">
        <f t="shared" si="85"/>
        <v>0</v>
      </c>
      <c r="AI216" s="5">
        <f t="shared" si="85"/>
        <v>0</v>
      </c>
      <c r="AJ216" s="5">
        <f t="shared" si="85"/>
        <v>0</v>
      </c>
      <c r="AK216" s="5">
        <f t="shared" si="85"/>
        <v>0</v>
      </c>
      <c r="AL216" s="5">
        <f t="shared" si="85"/>
        <v>0</v>
      </c>
      <c r="AM216" s="5">
        <f t="shared" si="85"/>
        <v>0</v>
      </c>
      <c r="AN216" s="5">
        <f t="shared" si="85"/>
        <v>0</v>
      </c>
      <c r="AP216" s="51">
        <v>-1069.6505980700604</v>
      </c>
      <c r="AQ216" s="51">
        <v>-107300.58622220298</v>
      </c>
    </row>
    <row r="217" spans="9:43" x14ac:dyDescent="0.35">
      <c r="I217" s="4" t="s">
        <v>38</v>
      </c>
      <c r="J217" s="15">
        <f t="shared" ref="J217:J223" si="86">$B$4</f>
        <v>0.02</v>
      </c>
      <c r="K217" s="3">
        <v>14</v>
      </c>
      <c r="L217" s="3" t="s">
        <v>28</v>
      </c>
      <c r="M217" s="15">
        <f t="shared" si="82"/>
        <v>2.6000000000000002E-2</v>
      </c>
      <c r="N217" s="42">
        <v>21.17</v>
      </c>
      <c r="O217" s="15">
        <f t="shared" si="83"/>
        <v>0.126</v>
      </c>
      <c r="P217" s="5">
        <v>1000000</v>
      </c>
      <c r="Q217" s="32">
        <v>930337.93278622231</v>
      </c>
      <c r="R217" s="5">
        <f t="shared" ref="R217:R223" si="87">Q217*N217</f>
        <v>19695254.037084326</v>
      </c>
      <c r="S217" s="5">
        <f t="shared" ref="S217:S223" si="88">R217*O217</f>
        <v>2481602.0086726253</v>
      </c>
      <c r="T217" s="5"/>
      <c r="U217" s="5">
        <f t="shared" si="84"/>
        <v>20000</v>
      </c>
      <c r="V217" s="5">
        <f t="shared" si="84"/>
        <v>20000</v>
      </c>
      <c r="W217" s="5">
        <f t="shared" si="84"/>
        <v>20000</v>
      </c>
      <c r="X217" s="5">
        <f t="shared" si="84"/>
        <v>20000</v>
      </c>
      <c r="Y217" s="5">
        <f t="shared" si="84"/>
        <v>20000</v>
      </c>
      <c r="Z217" s="5">
        <f t="shared" si="84"/>
        <v>20000</v>
      </c>
      <c r="AA217" s="5">
        <f t="shared" si="84"/>
        <v>20000</v>
      </c>
      <c r="AB217" s="5">
        <f t="shared" si="84"/>
        <v>20000</v>
      </c>
      <c r="AC217" s="5">
        <f t="shared" si="84"/>
        <v>20000</v>
      </c>
      <c r="AD217" s="5">
        <f t="shared" si="84"/>
        <v>20000</v>
      </c>
      <c r="AE217" s="5">
        <f t="shared" si="85"/>
        <v>20000</v>
      </c>
      <c r="AF217" s="5">
        <f t="shared" si="85"/>
        <v>20000</v>
      </c>
      <c r="AG217" s="5">
        <f t="shared" si="85"/>
        <v>20000</v>
      </c>
      <c r="AH217" s="5">
        <f t="shared" si="85"/>
        <v>1020000</v>
      </c>
      <c r="AI217" s="5">
        <f t="shared" si="85"/>
        <v>0</v>
      </c>
      <c r="AJ217" s="5">
        <f t="shared" si="85"/>
        <v>0</v>
      </c>
      <c r="AK217" s="5">
        <f t="shared" si="85"/>
        <v>0</v>
      </c>
      <c r="AL217" s="5">
        <f t="shared" si="85"/>
        <v>0</v>
      </c>
      <c r="AM217" s="5">
        <f t="shared" si="85"/>
        <v>0</v>
      </c>
      <c r="AN217" s="5">
        <f t="shared" si="85"/>
        <v>0</v>
      </c>
      <c r="AP217" s="51">
        <v>-1112.9381569924881</v>
      </c>
      <c r="AQ217" s="51">
        <v>-111689.2772211149</v>
      </c>
    </row>
    <row r="218" spans="9:43" x14ac:dyDescent="0.35">
      <c r="I218" s="4" t="s">
        <v>38</v>
      </c>
      <c r="J218" s="15">
        <f t="shared" si="86"/>
        <v>0.02</v>
      </c>
      <c r="K218" s="3">
        <v>15</v>
      </c>
      <c r="L218" s="3" t="s">
        <v>28</v>
      </c>
      <c r="M218" s="15">
        <f t="shared" si="82"/>
        <v>2.75E-2</v>
      </c>
      <c r="N218" s="42">
        <v>19.25</v>
      </c>
      <c r="O218" s="15">
        <f t="shared" si="83"/>
        <v>0.13499999999999998</v>
      </c>
      <c r="P218" s="5">
        <v>1000000</v>
      </c>
      <c r="Q218" s="32">
        <v>908824.75813283888</v>
      </c>
      <c r="R218" s="5">
        <f t="shared" si="87"/>
        <v>17494876.59405715</v>
      </c>
      <c r="S218" s="5">
        <f t="shared" si="88"/>
        <v>2361808.340197715</v>
      </c>
      <c r="T218" s="5"/>
      <c r="U218" s="5">
        <f t="shared" si="84"/>
        <v>20000</v>
      </c>
      <c r="V218" s="5">
        <f t="shared" si="84"/>
        <v>20000</v>
      </c>
      <c r="W218" s="5">
        <f t="shared" si="84"/>
        <v>20000</v>
      </c>
      <c r="X218" s="5">
        <f t="shared" si="84"/>
        <v>20000</v>
      </c>
      <c r="Y218" s="5">
        <f t="shared" si="84"/>
        <v>20000</v>
      </c>
      <c r="Z218" s="5">
        <f t="shared" si="84"/>
        <v>20000</v>
      </c>
      <c r="AA218" s="5">
        <f t="shared" si="84"/>
        <v>20000</v>
      </c>
      <c r="AB218" s="5">
        <f t="shared" si="84"/>
        <v>20000</v>
      </c>
      <c r="AC218" s="5">
        <f t="shared" si="84"/>
        <v>20000</v>
      </c>
      <c r="AD218" s="5">
        <f t="shared" si="84"/>
        <v>20000</v>
      </c>
      <c r="AE218" s="5">
        <f t="shared" si="85"/>
        <v>20000</v>
      </c>
      <c r="AF218" s="5">
        <f t="shared" si="85"/>
        <v>20000</v>
      </c>
      <c r="AG218" s="5">
        <f t="shared" si="85"/>
        <v>20000</v>
      </c>
      <c r="AH218" s="5">
        <f t="shared" si="85"/>
        <v>20000</v>
      </c>
      <c r="AI218" s="5">
        <f t="shared" si="85"/>
        <v>1020000</v>
      </c>
      <c r="AJ218" s="5">
        <f t="shared" si="85"/>
        <v>0</v>
      </c>
      <c r="AK218" s="5">
        <f t="shared" si="85"/>
        <v>0</v>
      </c>
      <c r="AL218" s="5">
        <f t="shared" si="85"/>
        <v>0</v>
      </c>
      <c r="AM218" s="5">
        <f t="shared" si="85"/>
        <v>0</v>
      </c>
      <c r="AN218" s="5">
        <f t="shared" si="85"/>
        <v>0</v>
      </c>
      <c r="AP218" s="51">
        <v>-1149.1634765258059</v>
      </c>
      <c r="AQ218" s="51">
        <v>-115374.94260776351</v>
      </c>
    </row>
    <row r="219" spans="9:43" x14ac:dyDescent="0.35">
      <c r="I219" s="4" t="s">
        <v>38</v>
      </c>
      <c r="J219" s="15">
        <f t="shared" si="86"/>
        <v>0.02</v>
      </c>
      <c r="K219" s="3">
        <v>16</v>
      </c>
      <c r="L219" s="3" t="s">
        <v>28</v>
      </c>
      <c r="M219" s="15">
        <f t="shared" si="82"/>
        <v>2.9000000000000001E-2</v>
      </c>
      <c r="N219" s="42">
        <v>17.52</v>
      </c>
      <c r="O219" s="15">
        <f t="shared" si="83"/>
        <v>0.14399999999999999</v>
      </c>
      <c r="P219" s="5">
        <v>1000000</v>
      </c>
      <c r="Q219" s="32">
        <v>886080.9655087135</v>
      </c>
      <c r="R219" s="5">
        <f t="shared" si="87"/>
        <v>15524138.51571266</v>
      </c>
      <c r="S219" s="5">
        <f t="shared" si="88"/>
        <v>2235475.9462626227</v>
      </c>
      <c r="T219" s="5"/>
      <c r="U219" s="5">
        <f t="shared" si="84"/>
        <v>20000</v>
      </c>
      <c r="V219" s="5">
        <f t="shared" si="84"/>
        <v>20000</v>
      </c>
      <c r="W219" s="5">
        <f t="shared" si="84"/>
        <v>20000</v>
      </c>
      <c r="X219" s="5">
        <f t="shared" si="84"/>
        <v>20000</v>
      </c>
      <c r="Y219" s="5">
        <f t="shared" si="84"/>
        <v>20000</v>
      </c>
      <c r="Z219" s="5">
        <f t="shared" si="84"/>
        <v>20000</v>
      </c>
      <c r="AA219" s="5">
        <f t="shared" si="84"/>
        <v>20000</v>
      </c>
      <c r="AB219" s="5">
        <f t="shared" si="84"/>
        <v>20000</v>
      </c>
      <c r="AC219" s="5">
        <f t="shared" si="84"/>
        <v>20000</v>
      </c>
      <c r="AD219" s="5">
        <f t="shared" si="84"/>
        <v>20000</v>
      </c>
      <c r="AE219" s="5">
        <f t="shared" si="85"/>
        <v>20000</v>
      </c>
      <c r="AF219" s="5">
        <f t="shared" si="85"/>
        <v>20000</v>
      </c>
      <c r="AG219" s="5">
        <f t="shared" si="85"/>
        <v>20000</v>
      </c>
      <c r="AH219" s="5">
        <f t="shared" si="85"/>
        <v>20000</v>
      </c>
      <c r="AI219" s="5">
        <f t="shared" si="85"/>
        <v>20000</v>
      </c>
      <c r="AJ219" s="5">
        <f t="shared" si="85"/>
        <v>1020000</v>
      </c>
      <c r="AK219" s="5">
        <f t="shared" si="85"/>
        <v>0</v>
      </c>
      <c r="AL219" s="5">
        <f t="shared" si="85"/>
        <v>0</v>
      </c>
      <c r="AM219" s="5">
        <f t="shared" si="85"/>
        <v>0</v>
      </c>
      <c r="AN219" s="5">
        <f t="shared" si="85"/>
        <v>0</v>
      </c>
      <c r="AP219" s="51">
        <v>-1178.3672900018864</v>
      </c>
      <c r="AQ219" s="51">
        <v>-118360.84299430391</v>
      </c>
    </row>
    <row r="220" spans="9:43" x14ac:dyDescent="0.35">
      <c r="I220" s="4" t="s">
        <v>38</v>
      </c>
      <c r="J220" s="15">
        <f t="shared" si="86"/>
        <v>0.02</v>
      </c>
      <c r="K220" s="3">
        <v>17</v>
      </c>
      <c r="L220" s="3" t="s">
        <v>28</v>
      </c>
      <c r="M220" s="15">
        <f t="shared" si="82"/>
        <v>3.0500000000000003E-2</v>
      </c>
      <c r="N220" s="42">
        <v>15.97</v>
      </c>
      <c r="O220" s="15">
        <f t="shared" si="83"/>
        <v>0.153</v>
      </c>
      <c r="P220" s="5">
        <v>1000000</v>
      </c>
      <c r="Q220" s="32">
        <v>862310.69020655099</v>
      </c>
      <c r="R220" s="5">
        <f t="shared" si="87"/>
        <v>13771101.72259862</v>
      </c>
      <c r="S220" s="5">
        <f t="shared" si="88"/>
        <v>2106978.563557589</v>
      </c>
      <c r="T220" s="5"/>
      <c r="U220" s="5">
        <f t="shared" si="84"/>
        <v>20000</v>
      </c>
      <c r="V220" s="5">
        <f t="shared" si="84"/>
        <v>20000</v>
      </c>
      <c r="W220" s="5">
        <f t="shared" si="84"/>
        <v>20000</v>
      </c>
      <c r="X220" s="5">
        <f t="shared" si="84"/>
        <v>20000</v>
      </c>
      <c r="Y220" s="5">
        <f t="shared" si="84"/>
        <v>20000</v>
      </c>
      <c r="Z220" s="5">
        <f t="shared" si="84"/>
        <v>20000</v>
      </c>
      <c r="AA220" s="5">
        <f t="shared" si="84"/>
        <v>20000</v>
      </c>
      <c r="AB220" s="5">
        <f t="shared" si="84"/>
        <v>20000</v>
      </c>
      <c r="AC220" s="5">
        <f t="shared" si="84"/>
        <v>20000</v>
      </c>
      <c r="AD220" s="5">
        <f t="shared" si="84"/>
        <v>20000</v>
      </c>
      <c r="AE220" s="5">
        <f t="shared" si="85"/>
        <v>20000</v>
      </c>
      <c r="AF220" s="5">
        <f t="shared" si="85"/>
        <v>20000</v>
      </c>
      <c r="AG220" s="5">
        <f t="shared" si="85"/>
        <v>20000</v>
      </c>
      <c r="AH220" s="5">
        <f t="shared" si="85"/>
        <v>20000</v>
      </c>
      <c r="AI220" s="5">
        <f t="shared" si="85"/>
        <v>20000</v>
      </c>
      <c r="AJ220" s="5">
        <f t="shared" si="85"/>
        <v>20000</v>
      </c>
      <c r="AK220" s="5">
        <f t="shared" si="85"/>
        <v>1020000</v>
      </c>
      <c r="AL220" s="5">
        <f t="shared" si="85"/>
        <v>0</v>
      </c>
      <c r="AM220" s="5">
        <f t="shared" si="85"/>
        <v>0</v>
      </c>
      <c r="AN220" s="5">
        <f t="shared" si="85"/>
        <v>0</v>
      </c>
      <c r="AP220" s="51">
        <v>-1200.6672665836522</v>
      </c>
      <c r="AQ220" s="51">
        <v>-120657.87129376311</v>
      </c>
    </row>
    <row r="221" spans="9:43" x14ac:dyDescent="0.35">
      <c r="I221" s="4" t="s">
        <v>38</v>
      </c>
      <c r="J221" s="15">
        <f t="shared" si="86"/>
        <v>0.02</v>
      </c>
      <c r="K221" s="3">
        <v>18</v>
      </c>
      <c r="L221" s="3" t="s">
        <v>28</v>
      </c>
      <c r="M221" s="15">
        <f t="shared" si="82"/>
        <v>3.2000000000000001E-2</v>
      </c>
      <c r="N221" s="42">
        <v>14.58</v>
      </c>
      <c r="O221" s="15">
        <f t="shared" si="83"/>
        <v>0.16199999999999998</v>
      </c>
      <c r="P221" s="5">
        <v>1000000</v>
      </c>
      <c r="Q221" s="32">
        <v>837714.31448879477</v>
      </c>
      <c r="R221" s="5">
        <f t="shared" si="87"/>
        <v>12213874.705246627</v>
      </c>
      <c r="S221" s="5">
        <f t="shared" si="88"/>
        <v>1978647.7022499533</v>
      </c>
      <c r="T221" s="5"/>
      <c r="U221" s="5">
        <f t="shared" si="84"/>
        <v>20000</v>
      </c>
      <c r="V221" s="5">
        <f t="shared" si="84"/>
        <v>20000</v>
      </c>
      <c r="W221" s="5">
        <f t="shared" si="84"/>
        <v>20000</v>
      </c>
      <c r="X221" s="5">
        <f t="shared" si="84"/>
        <v>20000</v>
      </c>
      <c r="Y221" s="5">
        <f t="shared" si="84"/>
        <v>20000</v>
      </c>
      <c r="Z221" s="5">
        <f t="shared" si="84"/>
        <v>20000</v>
      </c>
      <c r="AA221" s="5">
        <f t="shared" si="84"/>
        <v>20000</v>
      </c>
      <c r="AB221" s="5">
        <f t="shared" si="84"/>
        <v>20000</v>
      </c>
      <c r="AC221" s="5">
        <f t="shared" si="84"/>
        <v>20000</v>
      </c>
      <c r="AD221" s="5">
        <f t="shared" si="84"/>
        <v>20000</v>
      </c>
      <c r="AE221" s="5">
        <f t="shared" si="85"/>
        <v>20000</v>
      </c>
      <c r="AF221" s="5">
        <f t="shared" si="85"/>
        <v>20000</v>
      </c>
      <c r="AG221" s="5">
        <f t="shared" si="85"/>
        <v>20000</v>
      </c>
      <c r="AH221" s="5">
        <f t="shared" si="85"/>
        <v>20000</v>
      </c>
      <c r="AI221" s="5">
        <f t="shared" si="85"/>
        <v>20000</v>
      </c>
      <c r="AJ221" s="5">
        <f t="shared" si="85"/>
        <v>20000</v>
      </c>
      <c r="AK221" s="5">
        <f t="shared" si="85"/>
        <v>20000</v>
      </c>
      <c r="AL221" s="5">
        <f t="shared" si="85"/>
        <v>1020000</v>
      </c>
      <c r="AM221" s="5">
        <f t="shared" si="85"/>
        <v>0</v>
      </c>
      <c r="AN221" s="5">
        <f t="shared" si="85"/>
        <v>0</v>
      </c>
      <c r="AP221" s="51">
        <v>-1216.2519420518074</v>
      </c>
      <c r="AQ221" s="51">
        <v>-122283.96855108789</v>
      </c>
    </row>
    <row r="222" spans="9:43" x14ac:dyDescent="0.35">
      <c r="I222" s="4" t="s">
        <v>38</v>
      </c>
      <c r="J222" s="15">
        <f t="shared" si="86"/>
        <v>0.02</v>
      </c>
      <c r="K222" s="3">
        <v>19</v>
      </c>
      <c r="L222" s="3" t="s">
        <v>28</v>
      </c>
      <c r="M222" s="15">
        <f t="shared" si="82"/>
        <v>3.3500000000000002E-2</v>
      </c>
      <c r="N222" s="42">
        <v>13.34</v>
      </c>
      <c r="O222" s="15">
        <f t="shared" si="83"/>
        <v>0.17099999999999999</v>
      </c>
      <c r="P222" s="5">
        <v>1000000</v>
      </c>
      <c r="Q222" s="32">
        <v>812486.41949584463</v>
      </c>
      <c r="R222" s="5">
        <f t="shared" si="87"/>
        <v>10838568.836074566</v>
      </c>
      <c r="S222" s="5">
        <f t="shared" si="88"/>
        <v>1853395.2709687508</v>
      </c>
      <c r="T222" s="5"/>
      <c r="U222" s="5">
        <f t="shared" si="84"/>
        <v>20000</v>
      </c>
      <c r="V222" s="5">
        <f t="shared" si="84"/>
        <v>20000</v>
      </c>
      <c r="W222" s="5">
        <f t="shared" si="84"/>
        <v>20000</v>
      </c>
      <c r="X222" s="5">
        <f t="shared" si="84"/>
        <v>20000</v>
      </c>
      <c r="Y222" s="5">
        <f t="shared" si="84"/>
        <v>20000</v>
      </c>
      <c r="Z222" s="5">
        <f t="shared" si="84"/>
        <v>20000</v>
      </c>
      <c r="AA222" s="5">
        <f t="shared" si="84"/>
        <v>20000</v>
      </c>
      <c r="AB222" s="5">
        <f t="shared" si="84"/>
        <v>20000</v>
      </c>
      <c r="AC222" s="5">
        <f t="shared" si="84"/>
        <v>20000</v>
      </c>
      <c r="AD222" s="5">
        <f t="shared" si="84"/>
        <v>20000</v>
      </c>
      <c r="AE222" s="5">
        <f t="shared" si="85"/>
        <v>20000</v>
      </c>
      <c r="AF222" s="5">
        <f t="shared" si="85"/>
        <v>20000</v>
      </c>
      <c r="AG222" s="5">
        <f t="shared" si="85"/>
        <v>20000</v>
      </c>
      <c r="AH222" s="5">
        <f t="shared" si="85"/>
        <v>20000</v>
      </c>
      <c r="AI222" s="5">
        <f t="shared" si="85"/>
        <v>20000</v>
      </c>
      <c r="AJ222" s="5">
        <f t="shared" si="85"/>
        <v>20000</v>
      </c>
      <c r="AK222" s="5">
        <f t="shared" si="85"/>
        <v>20000</v>
      </c>
      <c r="AL222" s="5">
        <f t="shared" si="85"/>
        <v>20000</v>
      </c>
      <c r="AM222" s="5">
        <f t="shared" si="85"/>
        <v>1020000</v>
      </c>
      <c r="AN222" s="5">
        <f t="shared" si="85"/>
        <v>0</v>
      </c>
      <c r="AP222" s="51">
        <v>-1225.373808567063</v>
      </c>
      <c r="AQ222" s="51">
        <v>-123263.45575727813</v>
      </c>
    </row>
    <row r="223" spans="9:43" x14ac:dyDescent="0.35">
      <c r="I223" s="9" t="s">
        <v>38</v>
      </c>
      <c r="J223" s="16">
        <f t="shared" si="86"/>
        <v>0.02</v>
      </c>
      <c r="K223" s="10">
        <v>20</v>
      </c>
      <c r="L223" s="10" t="s">
        <v>28</v>
      </c>
      <c r="M223" s="16">
        <f t="shared" si="82"/>
        <v>3.4999999999999996E-2</v>
      </c>
      <c r="N223" s="42">
        <v>12.22</v>
      </c>
      <c r="O223" s="16">
        <f t="shared" si="83"/>
        <v>0.18</v>
      </c>
      <c r="P223" s="14">
        <v>1000000</v>
      </c>
      <c r="Q223" s="33">
        <v>786813.95047071681</v>
      </c>
      <c r="R223" s="14">
        <f t="shared" si="87"/>
        <v>9614866.4747521598</v>
      </c>
      <c r="S223" s="14">
        <f t="shared" si="88"/>
        <v>1730675.9654553887</v>
      </c>
      <c r="T223" s="14"/>
      <c r="U223" s="14">
        <f t="shared" si="84"/>
        <v>20000</v>
      </c>
      <c r="V223" s="14">
        <f t="shared" si="84"/>
        <v>20000</v>
      </c>
      <c r="W223" s="14">
        <f t="shared" si="84"/>
        <v>20000</v>
      </c>
      <c r="X223" s="14">
        <f t="shared" si="84"/>
        <v>20000</v>
      </c>
      <c r="Y223" s="14">
        <f t="shared" si="84"/>
        <v>20000</v>
      </c>
      <c r="Z223" s="14">
        <f t="shared" si="84"/>
        <v>20000</v>
      </c>
      <c r="AA223" s="14">
        <f t="shared" si="84"/>
        <v>20000</v>
      </c>
      <c r="AB223" s="14">
        <f t="shared" si="84"/>
        <v>20000</v>
      </c>
      <c r="AC223" s="14">
        <f t="shared" si="84"/>
        <v>20000</v>
      </c>
      <c r="AD223" s="14">
        <f t="shared" si="84"/>
        <v>20000</v>
      </c>
      <c r="AE223" s="14">
        <f t="shared" si="85"/>
        <v>20000</v>
      </c>
      <c r="AF223" s="14">
        <f t="shared" si="85"/>
        <v>20000</v>
      </c>
      <c r="AG223" s="14">
        <f t="shared" si="85"/>
        <v>20000</v>
      </c>
      <c r="AH223" s="14">
        <f t="shared" si="85"/>
        <v>20000</v>
      </c>
      <c r="AI223" s="14">
        <f t="shared" si="85"/>
        <v>20000</v>
      </c>
      <c r="AJ223" s="14">
        <f t="shared" si="85"/>
        <v>20000</v>
      </c>
      <c r="AK223" s="14">
        <f t="shared" si="85"/>
        <v>20000</v>
      </c>
      <c r="AL223" s="14">
        <f t="shared" si="85"/>
        <v>20000</v>
      </c>
      <c r="AM223" s="14">
        <f t="shared" si="85"/>
        <v>20000</v>
      </c>
      <c r="AN223" s="14">
        <f t="shared" si="85"/>
        <v>1020000</v>
      </c>
      <c r="AP223" s="52">
        <v>-1228.3417527763522</v>
      </c>
      <c r="AQ223" s="52">
        <v>-123626.29992905457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tabSelected="1" topLeftCell="D1" workbookViewId="0">
      <selection activeCell="O2" sqref="O2"/>
    </sheetView>
  </sheetViews>
  <sheetFormatPr defaultRowHeight="14.5" x14ac:dyDescent="0.35"/>
  <cols>
    <col min="4" max="4" width="10.7265625" bestFit="1" customWidth="1"/>
    <col min="5" max="5" width="11.1796875" bestFit="1" customWidth="1"/>
    <col min="6" max="6" width="12.08984375" bestFit="1" customWidth="1"/>
    <col min="7" max="7" width="11.7265625" customWidth="1"/>
    <col min="8" max="8" width="14.453125" bestFit="1" customWidth="1"/>
    <col min="9" max="10" width="10.7265625" bestFit="1" customWidth="1"/>
    <col min="11" max="15" width="10.7265625" customWidth="1"/>
    <col min="16" max="16" width="19.26953125" customWidth="1"/>
    <col min="17" max="17" width="10.7265625" bestFit="1" customWidth="1"/>
    <col min="18" max="18" width="9.81640625" bestFit="1" customWidth="1"/>
    <col min="19" max="19" width="8.7265625" style="43"/>
    <col min="20" max="20" width="11.1796875" bestFit="1" customWidth="1"/>
    <col min="22" max="22" width="11.36328125" bestFit="1" customWidth="1"/>
  </cols>
  <sheetData>
    <row r="1" spans="1:22" ht="42" customHeight="1" x14ac:dyDescent="0.35">
      <c r="A1" s="37" t="s">
        <v>61</v>
      </c>
      <c r="B1" s="37"/>
      <c r="C1" s="37"/>
      <c r="D1" s="38" t="s">
        <v>79</v>
      </c>
      <c r="E1" s="38"/>
      <c r="F1" s="45" t="s">
        <v>81</v>
      </c>
      <c r="G1" s="45" t="s">
        <v>81</v>
      </c>
      <c r="H1" s="46" t="s">
        <v>82</v>
      </c>
      <c r="I1" s="38"/>
      <c r="J1" s="38" t="s">
        <v>85</v>
      </c>
      <c r="K1" s="38" t="s">
        <v>85</v>
      </c>
      <c r="L1" s="53" t="s">
        <v>92</v>
      </c>
      <c r="M1" s="53" t="s">
        <v>91</v>
      </c>
      <c r="N1" s="53" t="s">
        <v>93</v>
      </c>
      <c r="O1" s="53" t="s">
        <v>94</v>
      </c>
    </row>
    <row r="2" spans="1:22" x14ac:dyDescent="0.35">
      <c r="A2" s="37" t="s">
        <v>62</v>
      </c>
      <c r="B2" s="37"/>
      <c r="C2" s="37"/>
      <c r="D2" t="s">
        <v>73</v>
      </c>
      <c r="E2" t="s">
        <v>74</v>
      </c>
      <c r="F2" s="37" t="s">
        <v>74</v>
      </c>
      <c r="G2" s="37" t="s">
        <v>74</v>
      </c>
      <c r="H2" t="s">
        <v>84</v>
      </c>
      <c r="I2" t="s">
        <v>86</v>
      </c>
      <c r="K2" t="s">
        <v>87</v>
      </c>
    </row>
    <row r="3" spans="1:22" x14ac:dyDescent="0.35">
      <c r="A3" s="39" t="s">
        <v>67</v>
      </c>
      <c r="B3" s="39" t="s">
        <v>80</v>
      </c>
      <c r="C3" s="39"/>
      <c r="D3" s="41">
        <v>602889454</v>
      </c>
      <c r="E3" s="41">
        <v>602910474</v>
      </c>
      <c r="F3" s="41">
        <v>659310039</v>
      </c>
      <c r="G3" s="41">
        <v>659309194</v>
      </c>
      <c r="H3" s="41">
        <f>Example!B39-103528361</f>
        <v>659299193.20448852</v>
      </c>
      <c r="I3" s="41"/>
      <c r="J3" s="25">
        <v>700000000</v>
      </c>
      <c r="K3" s="34"/>
      <c r="L3" s="34"/>
      <c r="M3" s="34"/>
      <c r="N3" s="34"/>
      <c r="O3" s="34"/>
      <c r="Q3" s="25">
        <v>700000000</v>
      </c>
    </row>
    <row r="4" spans="1:22" x14ac:dyDescent="0.35">
      <c r="A4" s="39" t="s">
        <v>68</v>
      </c>
      <c r="B4" s="39"/>
      <c r="C4" s="39"/>
      <c r="D4" s="40" t="b">
        <v>0</v>
      </c>
      <c r="E4" s="40" t="b">
        <v>1</v>
      </c>
      <c r="F4" s="40" t="b">
        <v>0</v>
      </c>
      <c r="G4" s="40" t="b">
        <v>0</v>
      </c>
      <c r="H4" s="40" t="s">
        <v>83</v>
      </c>
      <c r="I4" s="40"/>
      <c r="J4" s="40" t="s">
        <v>83</v>
      </c>
      <c r="K4" s="40"/>
      <c r="L4" s="40"/>
      <c r="M4" s="40"/>
      <c r="N4" s="40"/>
      <c r="O4" s="40"/>
      <c r="Q4" t="s">
        <v>71</v>
      </c>
      <c r="R4" t="s">
        <v>76</v>
      </c>
      <c r="S4" s="43" t="s">
        <v>78</v>
      </c>
      <c r="T4" t="s">
        <v>74</v>
      </c>
    </row>
    <row r="5" spans="1:22" x14ac:dyDescent="0.35">
      <c r="A5" s="39" t="s">
        <v>69</v>
      </c>
      <c r="B5" s="39"/>
      <c r="C5" s="39"/>
      <c r="D5" s="40">
        <v>4</v>
      </c>
      <c r="E5" s="40">
        <v>0</v>
      </c>
      <c r="F5" s="40">
        <v>4</v>
      </c>
      <c r="G5" s="40">
        <v>4</v>
      </c>
      <c r="H5" s="40">
        <v>1</v>
      </c>
      <c r="I5" s="40"/>
      <c r="J5" s="40">
        <v>1</v>
      </c>
      <c r="K5" s="40"/>
      <c r="L5" s="40"/>
      <c r="M5" s="40"/>
      <c r="N5" s="40"/>
      <c r="O5" s="40"/>
      <c r="P5" t="s">
        <v>63</v>
      </c>
      <c r="Q5" t="s">
        <v>72</v>
      </c>
      <c r="R5" t="s">
        <v>75</v>
      </c>
      <c r="S5" s="43" t="s">
        <v>77</v>
      </c>
      <c r="T5" t="s">
        <v>77</v>
      </c>
    </row>
    <row r="6" spans="1:22" x14ac:dyDescent="0.35">
      <c r="A6" s="42" t="s">
        <v>70</v>
      </c>
      <c r="B6" s="4" t="s">
        <v>15</v>
      </c>
      <c r="C6" s="3" t="s">
        <v>17</v>
      </c>
      <c r="D6" s="42">
        <v>66.260000000000005</v>
      </c>
      <c r="E6" s="42">
        <v>66.27</v>
      </c>
      <c r="F6" s="18">
        <v>66.27</v>
      </c>
      <c r="G6" s="42">
        <v>66.27</v>
      </c>
      <c r="H6" s="42">
        <v>66.27</v>
      </c>
      <c r="I6" s="47">
        <v>74.94907388962443</v>
      </c>
      <c r="J6" s="42">
        <v>87.69</v>
      </c>
      <c r="K6" s="42">
        <v>93.41</v>
      </c>
      <c r="L6" s="42">
        <v>61.26</v>
      </c>
      <c r="M6" s="42">
        <v>41.75</v>
      </c>
      <c r="N6" s="42">
        <v>0</v>
      </c>
      <c r="O6" s="42">
        <v>87.65</v>
      </c>
      <c r="P6" t="s">
        <v>64</v>
      </c>
      <c r="Q6" s="18">
        <v>87.686405717658829</v>
      </c>
      <c r="R6" s="32">
        <v>1014925.3731343285</v>
      </c>
      <c r="S6" s="43">
        <f>Q6*R6/$Q$3*100</f>
        <v>12.713594005971856</v>
      </c>
      <c r="T6" s="44">
        <f>E6*$R$6/E3*100</f>
        <v>11.155736610674962</v>
      </c>
      <c r="U6" s="44">
        <f t="shared" ref="U6" si="0">F6*$R$6/F3*100</f>
        <v>10.201437942553753</v>
      </c>
      <c r="V6" s="44">
        <f>G6*$R6/$G$3*100</f>
        <v>10.201451017170548</v>
      </c>
    </row>
    <row r="7" spans="1:22" x14ac:dyDescent="0.35">
      <c r="B7" s="4" t="s">
        <v>15</v>
      </c>
      <c r="C7" s="3" t="s">
        <v>17</v>
      </c>
      <c r="D7" s="42">
        <v>8.7200000000000006</v>
      </c>
      <c r="E7" s="42">
        <v>8.76</v>
      </c>
      <c r="F7" s="18">
        <v>8.77</v>
      </c>
      <c r="G7" s="42">
        <v>0</v>
      </c>
      <c r="H7" s="42">
        <v>0</v>
      </c>
      <c r="I7" s="47">
        <v>9.9999999999669906E-5</v>
      </c>
      <c r="J7" s="42">
        <v>0</v>
      </c>
      <c r="K7" s="42">
        <v>67.09</v>
      </c>
      <c r="L7" s="42">
        <v>0</v>
      </c>
      <c r="M7" s="42">
        <v>26.53</v>
      </c>
      <c r="N7" s="42">
        <v>0</v>
      </c>
      <c r="O7" s="42">
        <v>0</v>
      </c>
      <c r="P7" t="s">
        <v>65</v>
      </c>
      <c r="Q7" s="18">
        <v>9.9999999999992836E-5</v>
      </c>
      <c r="R7" s="32">
        <v>1029776.490680924</v>
      </c>
      <c r="S7" s="43">
        <v>0</v>
      </c>
      <c r="T7" s="44">
        <f t="shared" ref="T7:T70" si="1">E7*R7/$E$3*100</f>
        <v>1.4962158475231424</v>
      </c>
      <c r="V7" s="44">
        <f t="shared" ref="V7:V70" si="2">G7*$R7/$G$3*100</f>
        <v>0</v>
      </c>
    </row>
    <row r="8" spans="1:22" x14ac:dyDescent="0.35">
      <c r="B8" s="4" t="s">
        <v>15</v>
      </c>
      <c r="C8" s="3" t="s">
        <v>17</v>
      </c>
      <c r="D8" s="42">
        <v>0</v>
      </c>
      <c r="E8" s="42">
        <v>0</v>
      </c>
      <c r="F8" s="18">
        <v>0</v>
      </c>
      <c r="G8" s="42">
        <v>0</v>
      </c>
      <c r="H8" s="42">
        <v>0</v>
      </c>
      <c r="I8" s="47">
        <v>1.0000000000056718E-4</v>
      </c>
      <c r="J8" s="42">
        <v>0</v>
      </c>
      <c r="K8" s="42">
        <v>11.34</v>
      </c>
      <c r="L8" s="42">
        <v>0</v>
      </c>
      <c r="M8" s="42">
        <v>4.57</v>
      </c>
      <c r="N8" s="42">
        <v>0</v>
      </c>
      <c r="O8" s="42">
        <v>0</v>
      </c>
      <c r="P8" t="s">
        <v>66</v>
      </c>
      <c r="Q8" s="18">
        <v>9.9999999999788518E-5</v>
      </c>
      <c r="R8" s="32">
        <v>1044553.7220705712</v>
      </c>
      <c r="S8" s="43">
        <v>0</v>
      </c>
      <c r="T8" s="44">
        <f t="shared" si="1"/>
        <v>0</v>
      </c>
      <c r="V8" s="44">
        <f t="shared" si="2"/>
        <v>0</v>
      </c>
    </row>
    <row r="9" spans="1:22" x14ac:dyDescent="0.35">
      <c r="B9" s="4" t="s">
        <v>15</v>
      </c>
      <c r="C9" s="3" t="s">
        <v>17</v>
      </c>
      <c r="D9" s="42">
        <v>0</v>
      </c>
      <c r="E9" s="42">
        <v>0</v>
      </c>
      <c r="F9" s="18">
        <v>0</v>
      </c>
      <c r="G9" s="42">
        <v>0</v>
      </c>
      <c r="H9" s="42">
        <v>0</v>
      </c>
      <c r="I9" s="47">
        <v>1.0000000000000684E-4</v>
      </c>
      <c r="J9" s="42">
        <v>0</v>
      </c>
      <c r="K9" s="42">
        <v>0</v>
      </c>
      <c r="L9" s="42">
        <v>0</v>
      </c>
      <c r="M9" s="42">
        <v>0.11</v>
      </c>
      <c r="N9" s="42">
        <v>0</v>
      </c>
      <c r="O9" s="42">
        <v>0</v>
      </c>
      <c r="Q9" s="18">
        <v>1.000000000001147E-4</v>
      </c>
      <c r="R9" s="32">
        <v>1059257.434896091</v>
      </c>
      <c r="S9" s="43">
        <v>0</v>
      </c>
      <c r="T9" s="44">
        <f t="shared" si="1"/>
        <v>0</v>
      </c>
      <c r="V9" s="44">
        <f t="shared" si="2"/>
        <v>0</v>
      </c>
    </row>
    <row r="10" spans="1:22" x14ac:dyDescent="0.35">
      <c r="B10" s="4" t="s">
        <v>15</v>
      </c>
      <c r="C10" s="3" t="s">
        <v>17</v>
      </c>
      <c r="D10" s="42">
        <v>0</v>
      </c>
      <c r="E10" s="42">
        <v>0</v>
      </c>
      <c r="F10" s="18">
        <v>0</v>
      </c>
      <c r="G10" s="42">
        <v>0</v>
      </c>
      <c r="H10" s="42">
        <v>0</v>
      </c>
      <c r="I10" s="47">
        <v>9.9999999999968549E-5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Q10" s="18">
        <v>9.999999999993559E-5</v>
      </c>
      <c r="R10" s="32">
        <v>1073887.9949214836</v>
      </c>
      <c r="S10" s="43">
        <v>0</v>
      </c>
      <c r="T10" s="44">
        <f t="shared" si="1"/>
        <v>0</v>
      </c>
      <c r="V10" s="44">
        <f t="shared" si="2"/>
        <v>0</v>
      </c>
    </row>
    <row r="11" spans="1:22" x14ac:dyDescent="0.35">
      <c r="B11" s="4" t="s">
        <v>15</v>
      </c>
      <c r="C11" s="3" t="s">
        <v>17</v>
      </c>
      <c r="D11" s="42">
        <v>0</v>
      </c>
      <c r="E11" s="42">
        <v>0</v>
      </c>
      <c r="F11" s="18">
        <v>0</v>
      </c>
      <c r="G11" s="42">
        <v>0</v>
      </c>
      <c r="H11" s="42">
        <v>0</v>
      </c>
      <c r="I11" s="47">
        <v>9.9999999999934519E-5</v>
      </c>
      <c r="J11" s="42">
        <v>0</v>
      </c>
      <c r="K11" s="42">
        <v>0</v>
      </c>
      <c r="L11" s="42">
        <v>0.01</v>
      </c>
      <c r="M11" s="42">
        <v>0</v>
      </c>
      <c r="N11" s="42">
        <v>0.01</v>
      </c>
      <c r="O11" s="42">
        <v>0</v>
      </c>
      <c r="Q11" s="18">
        <v>9.9999999999979147E-5</v>
      </c>
      <c r="R11" s="32">
        <v>1088445.7660910285</v>
      </c>
      <c r="S11" s="43">
        <v>0</v>
      </c>
      <c r="T11" s="44">
        <f t="shared" si="1"/>
        <v>0</v>
      </c>
      <c r="V11" s="44">
        <f t="shared" si="2"/>
        <v>0</v>
      </c>
    </row>
    <row r="12" spans="1:22" x14ac:dyDescent="0.35">
      <c r="B12" s="4" t="s">
        <v>15</v>
      </c>
      <c r="C12" s="3" t="s">
        <v>17</v>
      </c>
      <c r="D12" s="42">
        <v>0</v>
      </c>
      <c r="E12" s="42">
        <v>0</v>
      </c>
      <c r="F12" s="18">
        <v>0</v>
      </c>
      <c r="G12" s="42">
        <v>0</v>
      </c>
      <c r="H12" s="42">
        <v>0</v>
      </c>
      <c r="I12" s="47">
        <v>9.9999999999992036E-5</v>
      </c>
      <c r="J12" s="42">
        <v>0</v>
      </c>
      <c r="K12" s="42">
        <v>0</v>
      </c>
      <c r="L12" s="42">
        <v>0.02</v>
      </c>
      <c r="M12" s="42">
        <v>0</v>
      </c>
      <c r="N12" s="42">
        <v>0.01</v>
      </c>
      <c r="O12" s="42">
        <v>0</v>
      </c>
      <c r="Q12" s="18">
        <v>1.0000000000000105E-4</v>
      </c>
      <c r="R12" s="32">
        <v>1102931.1105383371</v>
      </c>
      <c r="S12" s="43">
        <v>0</v>
      </c>
      <c r="T12" s="44">
        <f t="shared" si="1"/>
        <v>0</v>
      </c>
      <c r="V12" s="44">
        <f t="shared" si="2"/>
        <v>0</v>
      </c>
    </row>
    <row r="13" spans="1:22" x14ac:dyDescent="0.35">
      <c r="B13" s="4" t="s">
        <v>15</v>
      </c>
      <c r="C13" s="3" t="s">
        <v>17</v>
      </c>
      <c r="D13" s="42">
        <v>0</v>
      </c>
      <c r="E13" s="42">
        <v>0</v>
      </c>
      <c r="F13" s="18">
        <v>0</v>
      </c>
      <c r="G13" s="42">
        <v>0</v>
      </c>
      <c r="H13" s="42">
        <v>0</v>
      </c>
      <c r="I13" s="47">
        <v>1.0000000000000034E-4</v>
      </c>
      <c r="J13" s="42">
        <v>0</v>
      </c>
      <c r="K13" s="42">
        <v>0</v>
      </c>
      <c r="L13" s="42">
        <v>0.02</v>
      </c>
      <c r="M13" s="42">
        <v>0</v>
      </c>
      <c r="N13" s="42">
        <v>0.02</v>
      </c>
      <c r="O13" s="42">
        <v>0</v>
      </c>
      <c r="Q13" s="18">
        <v>9.9999999999963847E-5</v>
      </c>
      <c r="R13" s="32">
        <v>1117344.3885953606</v>
      </c>
      <c r="S13" s="43">
        <v>0</v>
      </c>
      <c r="T13" s="44">
        <f t="shared" si="1"/>
        <v>0</v>
      </c>
      <c r="V13" s="44">
        <f t="shared" si="2"/>
        <v>0</v>
      </c>
    </row>
    <row r="14" spans="1:22" x14ac:dyDescent="0.35">
      <c r="B14" s="4" t="s">
        <v>15</v>
      </c>
      <c r="C14" s="3" t="s">
        <v>17</v>
      </c>
      <c r="D14" s="42">
        <v>0</v>
      </c>
      <c r="E14" s="42">
        <v>0</v>
      </c>
      <c r="F14" s="18">
        <v>0</v>
      </c>
      <c r="G14" s="42">
        <v>0</v>
      </c>
      <c r="H14" s="42">
        <v>0</v>
      </c>
      <c r="I14" s="47">
        <v>1.0000000000000179E-4</v>
      </c>
      <c r="J14" s="42">
        <v>0</v>
      </c>
      <c r="K14" s="42">
        <v>0</v>
      </c>
      <c r="L14" s="42">
        <v>0.02</v>
      </c>
      <c r="M14" s="42">
        <v>0</v>
      </c>
      <c r="N14" s="42">
        <v>0.02</v>
      </c>
      <c r="O14" s="42">
        <v>0</v>
      </c>
      <c r="Q14" s="18">
        <v>1.0000000000001968E-4</v>
      </c>
      <c r="R14" s="32">
        <v>1131685.9588013536</v>
      </c>
      <c r="S14" s="43">
        <v>0</v>
      </c>
      <c r="T14" s="44">
        <f t="shared" si="1"/>
        <v>0</v>
      </c>
      <c r="V14" s="44">
        <f t="shared" si="2"/>
        <v>0</v>
      </c>
    </row>
    <row r="15" spans="1:22" x14ac:dyDescent="0.35">
      <c r="B15" s="4" t="s">
        <v>15</v>
      </c>
      <c r="C15" s="3" t="s">
        <v>17</v>
      </c>
      <c r="D15" s="42">
        <v>0</v>
      </c>
      <c r="E15" s="42">
        <v>0</v>
      </c>
      <c r="F15" s="18">
        <v>0</v>
      </c>
      <c r="G15" s="42">
        <v>0</v>
      </c>
      <c r="H15" s="42">
        <v>0</v>
      </c>
      <c r="I15" s="47">
        <v>1.0000000000000865E-4</v>
      </c>
      <c r="J15" s="42">
        <v>0</v>
      </c>
      <c r="K15" s="42">
        <v>0</v>
      </c>
      <c r="L15" s="42">
        <v>0.02</v>
      </c>
      <c r="M15" s="42">
        <v>0</v>
      </c>
      <c r="N15" s="42">
        <v>0.02</v>
      </c>
      <c r="O15" s="42">
        <v>0</v>
      </c>
      <c r="Q15" s="18">
        <v>1.0000000000000564E-4</v>
      </c>
      <c r="R15" s="32">
        <v>1145956.177911795</v>
      </c>
      <c r="S15" s="43">
        <v>0</v>
      </c>
      <c r="T15" s="44">
        <f t="shared" si="1"/>
        <v>0</v>
      </c>
      <c r="V15" s="44">
        <f t="shared" si="2"/>
        <v>0</v>
      </c>
    </row>
    <row r="16" spans="1:22" x14ac:dyDescent="0.35">
      <c r="B16" s="4" t="s">
        <v>15</v>
      </c>
      <c r="C16" s="3" t="s">
        <v>17</v>
      </c>
      <c r="D16" s="42">
        <v>0</v>
      </c>
      <c r="E16" s="42">
        <v>0</v>
      </c>
      <c r="F16" s="18">
        <v>0</v>
      </c>
      <c r="G16" s="42">
        <v>0</v>
      </c>
      <c r="H16" s="42">
        <v>0</v>
      </c>
      <c r="I16" s="47">
        <v>9.9999999999999287E-5</v>
      </c>
      <c r="J16" s="42">
        <v>0</v>
      </c>
      <c r="K16" s="42">
        <v>0</v>
      </c>
      <c r="L16" s="42">
        <v>0.01</v>
      </c>
      <c r="M16" s="42">
        <v>0</v>
      </c>
      <c r="N16" s="42">
        <v>0.02</v>
      </c>
      <c r="O16" s="42">
        <v>0</v>
      </c>
      <c r="Q16" s="18">
        <v>1.0000000000000959E-4</v>
      </c>
      <c r="R16" s="32">
        <v>1160155.4009072587</v>
      </c>
      <c r="S16" s="43">
        <v>0</v>
      </c>
      <c r="T16" s="44">
        <f t="shared" si="1"/>
        <v>0</v>
      </c>
      <c r="V16" s="44">
        <f t="shared" si="2"/>
        <v>0</v>
      </c>
    </row>
    <row r="17" spans="2:22" x14ac:dyDescent="0.35">
      <c r="B17" s="4" t="s">
        <v>15</v>
      </c>
      <c r="C17" s="3" t="s">
        <v>17</v>
      </c>
      <c r="D17" s="42">
        <v>0</v>
      </c>
      <c r="E17" s="42">
        <v>0</v>
      </c>
      <c r="F17" s="18">
        <v>0</v>
      </c>
      <c r="G17" s="42">
        <v>0</v>
      </c>
      <c r="H17" s="42">
        <v>0</v>
      </c>
      <c r="I17" s="47">
        <v>9.999999999999846E-5</v>
      </c>
      <c r="J17" s="42">
        <v>0</v>
      </c>
      <c r="K17" s="42">
        <v>0</v>
      </c>
      <c r="L17" s="42">
        <v>0.01</v>
      </c>
      <c r="M17" s="42">
        <v>0</v>
      </c>
      <c r="N17" s="42">
        <v>0.02</v>
      </c>
      <c r="O17" s="42">
        <v>0</v>
      </c>
      <c r="Q17" s="18">
        <v>9.9999999999708151E-5</v>
      </c>
      <c r="R17" s="32">
        <v>1174283.9810022477</v>
      </c>
      <c r="S17" s="43">
        <v>0</v>
      </c>
      <c r="T17" s="44">
        <f t="shared" si="1"/>
        <v>0</v>
      </c>
      <c r="V17" s="44">
        <f t="shared" si="2"/>
        <v>0</v>
      </c>
    </row>
    <row r="18" spans="2:22" x14ac:dyDescent="0.35">
      <c r="B18" s="4" t="s">
        <v>15</v>
      </c>
      <c r="C18" s="3" t="s">
        <v>17</v>
      </c>
      <c r="D18" s="42">
        <v>0</v>
      </c>
      <c r="E18" s="42">
        <v>0</v>
      </c>
      <c r="F18" s="18">
        <v>0</v>
      </c>
      <c r="G18" s="42">
        <v>0</v>
      </c>
      <c r="H18" s="42">
        <v>0</v>
      </c>
      <c r="I18" s="47">
        <v>9.9999999999999815E-5</v>
      </c>
      <c r="J18" s="42">
        <v>0</v>
      </c>
      <c r="K18" s="42">
        <v>0</v>
      </c>
      <c r="L18" s="42">
        <v>0.01</v>
      </c>
      <c r="M18" s="42">
        <v>0</v>
      </c>
      <c r="N18" s="42">
        <v>0.02</v>
      </c>
      <c r="O18" s="42">
        <v>0</v>
      </c>
      <c r="Q18" s="18">
        <v>9.9999999999992849E-5</v>
      </c>
      <c r="R18" s="32">
        <v>1188342.2696539778</v>
      </c>
      <c r="S18" s="43">
        <v>0</v>
      </c>
      <c r="T18" s="44">
        <f t="shared" si="1"/>
        <v>0</v>
      </c>
      <c r="V18" s="44">
        <f t="shared" si="2"/>
        <v>0</v>
      </c>
    </row>
    <row r="19" spans="2:22" x14ac:dyDescent="0.35">
      <c r="B19" s="4" t="s">
        <v>15</v>
      </c>
      <c r="C19" s="3" t="s">
        <v>17</v>
      </c>
      <c r="D19" s="42">
        <v>0</v>
      </c>
      <c r="E19" s="42">
        <v>0</v>
      </c>
      <c r="F19" s="18">
        <v>0</v>
      </c>
      <c r="G19" s="42">
        <v>0</v>
      </c>
      <c r="H19" s="42">
        <v>0</v>
      </c>
      <c r="I19" s="47">
        <v>9.9999999999999951E-5</v>
      </c>
      <c r="J19" s="42">
        <v>0</v>
      </c>
      <c r="K19" s="42">
        <v>0</v>
      </c>
      <c r="L19" s="42">
        <v>0.01</v>
      </c>
      <c r="M19" s="42">
        <v>0</v>
      </c>
      <c r="N19" s="42">
        <v>0.03</v>
      </c>
      <c r="O19" s="42">
        <v>0</v>
      </c>
      <c r="Q19" s="18">
        <v>9.9999999999999517E-5</v>
      </c>
      <c r="R19" s="32">
        <v>1202330.6165711223</v>
      </c>
      <c r="S19" s="43">
        <v>0</v>
      </c>
      <c r="T19" s="44">
        <f t="shared" si="1"/>
        <v>0</v>
      </c>
      <c r="V19" s="44">
        <f t="shared" si="2"/>
        <v>0</v>
      </c>
    </row>
    <row r="20" spans="2:22" x14ac:dyDescent="0.35">
      <c r="B20" s="4" t="s">
        <v>15</v>
      </c>
      <c r="C20" s="3" t="s">
        <v>17</v>
      </c>
      <c r="D20" s="42">
        <v>0</v>
      </c>
      <c r="E20" s="42">
        <v>0</v>
      </c>
      <c r="F20" s="18">
        <v>0</v>
      </c>
      <c r="G20" s="42">
        <v>0</v>
      </c>
      <c r="H20" s="42">
        <v>0</v>
      </c>
      <c r="I20" s="47">
        <v>1.000000000000054E-4</v>
      </c>
      <c r="J20" s="42">
        <v>0</v>
      </c>
      <c r="K20" s="42">
        <v>0</v>
      </c>
      <c r="L20" s="42">
        <v>0.01</v>
      </c>
      <c r="M20" s="42">
        <v>0</v>
      </c>
      <c r="N20" s="42">
        <v>0.03</v>
      </c>
      <c r="O20" s="42">
        <v>0</v>
      </c>
      <c r="Q20" s="18">
        <v>1.0000000000000002E-4</v>
      </c>
      <c r="R20" s="32">
        <v>1216249.3697225102</v>
      </c>
      <c r="S20" s="43">
        <v>0</v>
      </c>
      <c r="T20" s="44">
        <f t="shared" si="1"/>
        <v>0</v>
      </c>
      <c r="V20" s="44">
        <f t="shared" si="2"/>
        <v>0</v>
      </c>
    </row>
    <row r="21" spans="2:22" x14ac:dyDescent="0.35">
      <c r="B21" s="4" t="s">
        <v>15</v>
      </c>
      <c r="C21" s="3" t="s">
        <v>17</v>
      </c>
      <c r="D21" s="42">
        <v>0</v>
      </c>
      <c r="E21" s="42">
        <v>0</v>
      </c>
      <c r="F21" s="18">
        <v>0</v>
      </c>
      <c r="G21" s="42">
        <v>0</v>
      </c>
      <c r="H21" s="42">
        <v>0</v>
      </c>
      <c r="I21" s="47">
        <v>9.9999999999999327E-5</v>
      </c>
      <c r="J21" s="42">
        <v>0</v>
      </c>
      <c r="K21" s="42">
        <v>0</v>
      </c>
      <c r="L21" s="42">
        <v>0.01</v>
      </c>
      <c r="M21" s="42">
        <v>0</v>
      </c>
      <c r="N21" s="42">
        <v>0.03</v>
      </c>
      <c r="O21" s="42">
        <v>0</v>
      </c>
      <c r="Q21" s="18">
        <v>1.0000000000000002E-4</v>
      </c>
      <c r="R21" s="32">
        <v>1230098.8753457812</v>
      </c>
      <c r="S21" s="43">
        <v>0</v>
      </c>
      <c r="T21" s="44">
        <f t="shared" si="1"/>
        <v>0</v>
      </c>
      <c r="V21" s="44">
        <f t="shared" si="2"/>
        <v>0</v>
      </c>
    </row>
    <row r="22" spans="2:22" x14ac:dyDescent="0.35">
      <c r="B22" s="4" t="s">
        <v>15</v>
      </c>
      <c r="C22" s="3" t="s">
        <v>17</v>
      </c>
      <c r="D22" s="42">
        <v>0</v>
      </c>
      <c r="E22" s="42">
        <v>0</v>
      </c>
      <c r="F22" s="18">
        <v>0</v>
      </c>
      <c r="G22" s="42">
        <v>0</v>
      </c>
      <c r="H22" s="42">
        <v>0</v>
      </c>
      <c r="I22" s="47">
        <v>1.0000000000000029E-4</v>
      </c>
      <c r="J22" s="42">
        <v>0</v>
      </c>
      <c r="K22" s="42">
        <v>0</v>
      </c>
      <c r="L22" s="42">
        <v>0.01</v>
      </c>
      <c r="M22" s="42">
        <v>0</v>
      </c>
      <c r="N22" s="42">
        <v>0.03</v>
      </c>
      <c r="O22" s="42">
        <v>0</v>
      </c>
      <c r="Q22" s="18">
        <v>1.0000000000000002E-4</v>
      </c>
      <c r="R22" s="32">
        <v>1243879.4779560014</v>
      </c>
      <c r="S22" s="43">
        <v>0</v>
      </c>
      <c r="T22" s="44">
        <f t="shared" si="1"/>
        <v>0</v>
      </c>
      <c r="V22" s="44">
        <f t="shared" si="2"/>
        <v>0</v>
      </c>
    </row>
    <row r="23" spans="2:22" x14ac:dyDescent="0.35">
      <c r="B23" s="4" t="s">
        <v>15</v>
      </c>
      <c r="C23" s="3" t="s">
        <v>17</v>
      </c>
      <c r="D23" s="42">
        <v>0</v>
      </c>
      <c r="E23" s="42">
        <v>0</v>
      </c>
      <c r="F23" s="18">
        <v>0</v>
      </c>
      <c r="G23" s="42">
        <v>0</v>
      </c>
      <c r="H23" s="42">
        <v>0</v>
      </c>
      <c r="I23" s="47">
        <v>1.0000000000000181E-4</v>
      </c>
      <c r="J23" s="42">
        <v>0</v>
      </c>
      <c r="K23" s="42">
        <v>0</v>
      </c>
      <c r="L23" s="42">
        <v>0.01</v>
      </c>
      <c r="M23" s="42">
        <v>0</v>
      </c>
      <c r="N23" s="42">
        <v>0.03</v>
      </c>
      <c r="O23" s="42">
        <v>0</v>
      </c>
      <c r="Q23" s="18">
        <v>1.0000000000000002E-4</v>
      </c>
      <c r="R23" s="32">
        <v>1257591.5203542302</v>
      </c>
      <c r="S23" s="43">
        <v>0</v>
      </c>
      <c r="T23" s="44">
        <f t="shared" si="1"/>
        <v>0</v>
      </c>
      <c r="V23" s="44">
        <f t="shared" si="2"/>
        <v>0</v>
      </c>
    </row>
    <row r="24" spans="2:22" x14ac:dyDescent="0.35">
      <c r="B24" s="4" t="s">
        <v>15</v>
      </c>
      <c r="C24" s="3" t="s">
        <v>17</v>
      </c>
      <c r="D24" s="42">
        <v>0</v>
      </c>
      <c r="E24" s="42">
        <v>0</v>
      </c>
      <c r="F24" s="18">
        <v>0</v>
      </c>
      <c r="G24" s="42">
        <v>0</v>
      </c>
      <c r="H24" s="42">
        <v>0</v>
      </c>
      <c r="I24" s="47">
        <v>9.9999999999999558E-5</v>
      </c>
      <c r="J24" s="42">
        <v>0</v>
      </c>
      <c r="K24" s="42">
        <v>0</v>
      </c>
      <c r="L24" s="42">
        <v>0.01</v>
      </c>
      <c r="M24" s="42">
        <v>0</v>
      </c>
      <c r="N24" s="42">
        <v>0.03</v>
      </c>
      <c r="O24" s="42">
        <v>0</v>
      </c>
      <c r="Q24" s="18">
        <v>1.0000000000000002E-4</v>
      </c>
      <c r="R24" s="32">
        <v>1271235.3436360501</v>
      </c>
      <c r="S24" s="43">
        <v>0</v>
      </c>
      <c r="T24" s="44">
        <f t="shared" si="1"/>
        <v>0</v>
      </c>
      <c r="V24" s="44">
        <f t="shared" si="2"/>
        <v>0</v>
      </c>
    </row>
    <row r="25" spans="2:22" ht="14" customHeight="1" x14ac:dyDescent="0.35">
      <c r="B25" s="9" t="s">
        <v>15</v>
      </c>
      <c r="C25" s="10" t="s">
        <v>17</v>
      </c>
      <c r="D25" s="42">
        <v>0</v>
      </c>
      <c r="E25" s="42">
        <v>0</v>
      </c>
      <c r="F25" s="19">
        <v>0</v>
      </c>
      <c r="G25" s="42">
        <v>0</v>
      </c>
      <c r="H25" s="42">
        <v>0</v>
      </c>
      <c r="I25" s="47">
        <v>1.0000000000000196E-4</v>
      </c>
      <c r="J25" s="42">
        <v>0</v>
      </c>
      <c r="K25" s="42">
        <v>0</v>
      </c>
      <c r="L25" s="42">
        <v>0.01</v>
      </c>
      <c r="M25" s="42">
        <v>0</v>
      </c>
      <c r="N25" s="42">
        <v>0.03</v>
      </c>
      <c r="O25" s="42">
        <v>0</v>
      </c>
      <c r="Q25" s="19">
        <v>1E-4</v>
      </c>
      <c r="R25" s="33">
        <v>1284811.28720005</v>
      </c>
      <c r="S25" s="43">
        <v>0</v>
      </c>
      <c r="T25" s="44">
        <f t="shared" si="1"/>
        <v>0</v>
      </c>
      <c r="V25" s="44">
        <f t="shared" si="2"/>
        <v>0</v>
      </c>
    </row>
    <row r="26" spans="2:22" x14ac:dyDescent="0.35">
      <c r="B26" s="4" t="s">
        <v>18</v>
      </c>
      <c r="C26" s="3" t="s">
        <v>17</v>
      </c>
      <c r="D26" s="42">
        <v>0</v>
      </c>
      <c r="E26" s="42">
        <v>0</v>
      </c>
      <c r="F26" s="18">
        <v>0</v>
      </c>
      <c r="G26" s="42">
        <v>0</v>
      </c>
      <c r="H26" s="42">
        <v>0</v>
      </c>
      <c r="I26" s="47">
        <v>1.0000000000000017E-4</v>
      </c>
      <c r="J26" s="42">
        <v>0</v>
      </c>
      <c r="K26" s="42">
        <v>0</v>
      </c>
      <c r="L26" s="42">
        <v>4.7</v>
      </c>
      <c r="M26" s="42">
        <v>35.92</v>
      </c>
      <c r="N26" s="42">
        <v>87.63</v>
      </c>
      <c r="O26" s="42">
        <v>0</v>
      </c>
      <c r="Q26" s="18">
        <v>1.0000000000035088E-4</v>
      </c>
      <c r="R26" s="32">
        <v>1014824.395582529</v>
      </c>
      <c r="S26" s="43">
        <v>0</v>
      </c>
      <c r="T26" s="44">
        <f t="shared" si="1"/>
        <v>0</v>
      </c>
      <c r="V26" s="44">
        <f t="shared" si="2"/>
        <v>0</v>
      </c>
    </row>
    <row r="27" spans="2:22" x14ac:dyDescent="0.35">
      <c r="B27" s="4" t="s">
        <v>18</v>
      </c>
      <c r="C27" s="3" t="s">
        <v>17</v>
      </c>
      <c r="D27" s="42">
        <v>0</v>
      </c>
      <c r="E27" s="42">
        <v>0</v>
      </c>
      <c r="F27" s="18">
        <v>51.12</v>
      </c>
      <c r="G27" s="42">
        <v>59.89</v>
      </c>
      <c r="H27" s="42">
        <v>59.89</v>
      </c>
      <c r="I27" s="47">
        <v>70.980761248055771</v>
      </c>
      <c r="J27" s="42">
        <v>47.35</v>
      </c>
      <c r="K27" s="42">
        <v>0</v>
      </c>
      <c r="L27" s="42">
        <v>0</v>
      </c>
      <c r="M27" s="42">
        <v>37.39</v>
      </c>
      <c r="N27" s="42">
        <v>0</v>
      </c>
      <c r="O27" s="42">
        <v>67.61</v>
      </c>
      <c r="Q27" s="18">
        <v>47.348487761929974</v>
      </c>
      <c r="R27" s="32">
        <v>1029370.7104275434</v>
      </c>
      <c r="S27" s="43">
        <f>Q27*R27/$Q$3*100</f>
        <v>6.9627352121668133</v>
      </c>
      <c r="T27" s="44">
        <f t="shared" si="1"/>
        <v>0</v>
      </c>
      <c r="V27" s="44">
        <f t="shared" si="2"/>
        <v>9.3505463610303572</v>
      </c>
    </row>
    <row r="28" spans="2:22" x14ac:dyDescent="0.35">
      <c r="B28" s="4" t="s">
        <v>18</v>
      </c>
      <c r="C28" s="3" t="s">
        <v>17</v>
      </c>
      <c r="D28" s="42">
        <v>0</v>
      </c>
      <c r="E28" s="42">
        <v>0</v>
      </c>
      <c r="F28" s="18">
        <v>54.15</v>
      </c>
      <c r="G28" s="42">
        <v>54.15</v>
      </c>
      <c r="H28" s="42">
        <v>54.15</v>
      </c>
      <c r="I28" s="47">
        <v>52.137817802517873</v>
      </c>
      <c r="J28" s="42">
        <v>63.06</v>
      </c>
      <c r="K28" s="42">
        <v>22.23</v>
      </c>
      <c r="L28" s="42">
        <v>0</v>
      </c>
      <c r="M28" s="42">
        <v>51.96</v>
      </c>
      <c r="N28" s="42">
        <v>0</v>
      </c>
      <c r="O28" s="42">
        <v>61</v>
      </c>
      <c r="Q28" s="18">
        <v>63.059726274886586</v>
      </c>
      <c r="R28" s="32">
        <v>1043636.6366444906</v>
      </c>
      <c r="S28" s="43">
        <f t="shared" ref="S28:S34" si="3">Q28*R28/$Q$3*100</f>
        <v>9.4016343767492643</v>
      </c>
      <c r="T28" s="44">
        <f t="shared" si="1"/>
        <v>0</v>
      </c>
      <c r="V28" s="44">
        <f t="shared" si="2"/>
        <v>8.5715358421498316</v>
      </c>
    </row>
    <row r="29" spans="2:22" x14ac:dyDescent="0.35">
      <c r="B29" s="4" t="s">
        <v>18</v>
      </c>
      <c r="C29" s="3" t="s">
        <v>17</v>
      </c>
      <c r="D29" s="42">
        <v>0</v>
      </c>
      <c r="E29" s="42">
        <v>0</v>
      </c>
      <c r="F29" s="18">
        <v>48.99</v>
      </c>
      <c r="G29" s="42">
        <v>48.99</v>
      </c>
      <c r="H29" s="42">
        <v>48.99</v>
      </c>
      <c r="I29" s="47">
        <v>56.90943806475957</v>
      </c>
      <c r="J29" s="42">
        <v>56.91</v>
      </c>
      <c r="K29" s="42">
        <v>57.38</v>
      </c>
      <c r="L29" s="42">
        <v>0</v>
      </c>
      <c r="M29" s="42">
        <v>56.8</v>
      </c>
      <c r="N29" s="42">
        <v>0</v>
      </c>
      <c r="O29" s="42">
        <v>55.05</v>
      </c>
      <c r="Q29" s="18">
        <v>56.909438801109403</v>
      </c>
      <c r="R29" s="32">
        <v>1057620.0349455175</v>
      </c>
      <c r="S29" s="43">
        <f t="shared" si="3"/>
        <v>8.5983660933655877</v>
      </c>
      <c r="T29" s="44">
        <f t="shared" si="1"/>
        <v>0</v>
      </c>
      <c r="V29" s="44">
        <f t="shared" si="2"/>
        <v>7.8586505365767598</v>
      </c>
    </row>
    <row r="30" spans="2:22" x14ac:dyDescent="0.35">
      <c r="B30" s="4" t="s">
        <v>18</v>
      </c>
      <c r="C30" s="3" t="s">
        <v>17</v>
      </c>
      <c r="D30" s="42">
        <v>0</v>
      </c>
      <c r="E30" s="42">
        <v>0</v>
      </c>
      <c r="F30" s="18">
        <v>44.35</v>
      </c>
      <c r="G30" s="42">
        <v>44.35</v>
      </c>
      <c r="H30" s="42">
        <v>44.35</v>
      </c>
      <c r="I30" s="47">
        <v>51.377293051339485</v>
      </c>
      <c r="J30" s="42">
        <v>51.38</v>
      </c>
      <c r="K30" s="42">
        <v>51.8</v>
      </c>
      <c r="L30" s="42">
        <v>0</v>
      </c>
      <c r="M30" s="42">
        <v>51.39</v>
      </c>
      <c r="N30" s="42">
        <v>0</v>
      </c>
      <c r="O30" s="42">
        <v>49.7</v>
      </c>
      <c r="Q30" s="18">
        <v>51.377295577823709</v>
      </c>
      <c r="R30" s="32">
        <v>1071318.9346610003</v>
      </c>
      <c r="S30" s="43">
        <f t="shared" si="3"/>
        <v>7.863067080599631</v>
      </c>
      <c r="T30" s="44">
        <f t="shared" si="1"/>
        <v>0</v>
      </c>
      <c r="V30" s="44">
        <f t="shared" si="2"/>
        <v>7.2064814482498116</v>
      </c>
    </row>
    <row r="31" spans="2:22" x14ac:dyDescent="0.35">
      <c r="B31" s="4" t="s">
        <v>18</v>
      </c>
      <c r="C31" s="3" t="s">
        <v>17</v>
      </c>
      <c r="D31" s="42">
        <v>0</v>
      </c>
      <c r="E31" s="42">
        <v>0</v>
      </c>
      <c r="F31" s="18">
        <v>40.19</v>
      </c>
      <c r="G31" s="42">
        <v>40.19</v>
      </c>
      <c r="H31" s="42">
        <v>40.19</v>
      </c>
      <c r="I31" s="47">
        <v>46.401544856489352</v>
      </c>
      <c r="J31" s="42">
        <v>46.4</v>
      </c>
      <c r="K31" s="42">
        <v>46.78</v>
      </c>
      <c r="L31" s="42">
        <v>0.01</v>
      </c>
      <c r="M31" s="42">
        <v>46.4</v>
      </c>
      <c r="N31" s="42">
        <v>0.01</v>
      </c>
      <c r="O31" s="42">
        <v>44.89</v>
      </c>
      <c r="Q31" s="18">
        <v>46.401544485714197</v>
      </c>
      <c r="R31" s="32">
        <v>1084731.5335987806</v>
      </c>
      <c r="S31" s="43">
        <f t="shared" si="3"/>
        <v>7.1904597873344009</v>
      </c>
      <c r="T31" s="44">
        <f t="shared" si="1"/>
        <v>0</v>
      </c>
      <c r="V31" s="44">
        <f t="shared" si="2"/>
        <v>6.6122785382141958</v>
      </c>
    </row>
    <row r="32" spans="2:22" x14ac:dyDescent="0.35">
      <c r="B32" s="4" t="s">
        <v>18</v>
      </c>
      <c r="C32" s="3" t="s">
        <v>17</v>
      </c>
      <c r="D32" s="42">
        <v>0</v>
      </c>
      <c r="E32" s="42">
        <v>0</v>
      </c>
      <c r="F32" s="18">
        <v>36.44</v>
      </c>
      <c r="G32" s="42">
        <v>36.44</v>
      </c>
      <c r="H32" s="42">
        <v>36.44</v>
      </c>
      <c r="I32" s="47">
        <v>41.926607662329758</v>
      </c>
      <c r="J32" s="42">
        <v>41.93</v>
      </c>
      <c r="K32" s="42">
        <v>42.27</v>
      </c>
      <c r="L32" s="42">
        <v>0.02</v>
      </c>
      <c r="M32" s="42">
        <v>41.91</v>
      </c>
      <c r="N32" s="42">
        <v>0.01</v>
      </c>
      <c r="O32" s="42">
        <v>0</v>
      </c>
      <c r="Q32" s="18">
        <v>41.926609882547716</v>
      </c>
      <c r="R32" s="32">
        <v>1097856.197748679</v>
      </c>
      <c r="S32" s="43">
        <f t="shared" si="3"/>
        <v>6.5756269300208601</v>
      </c>
      <c r="T32" s="44">
        <f t="shared" si="1"/>
        <v>0</v>
      </c>
      <c r="V32" s="44">
        <f t="shared" si="2"/>
        <v>6.067848015776625</v>
      </c>
    </row>
    <row r="33" spans="2:22" x14ac:dyDescent="0.35">
      <c r="B33" s="4" t="s">
        <v>18</v>
      </c>
      <c r="C33" s="3" t="s">
        <v>17</v>
      </c>
      <c r="D33" s="42">
        <v>0</v>
      </c>
      <c r="E33" s="42">
        <v>0</v>
      </c>
      <c r="F33" s="18">
        <v>33.08</v>
      </c>
      <c r="G33" s="42">
        <v>33.08</v>
      </c>
      <c r="H33" s="42">
        <v>33.08</v>
      </c>
      <c r="I33" s="47">
        <v>37.902476018553202</v>
      </c>
      <c r="J33" s="42">
        <v>37.9</v>
      </c>
      <c r="K33" s="42">
        <v>38.21</v>
      </c>
      <c r="L33" s="42">
        <v>0.02</v>
      </c>
      <c r="M33" s="42">
        <v>37.869999999999997</v>
      </c>
      <c r="N33" s="42">
        <v>0.01</v>
      </c>
      <c r="O33" s="42">
        <v>0</v>
      </c>
      <c r="Q33" s="18">
        <v>37.902474926193193</v>
      </c>
      <c r="R33" s="32">
        <v>1110691.4608340512</v>
      </c>
      <c r="S33" s="43">
        <f t="shared" si="3"/>
        <v>6.0139936064285022</v>
      </c>
      <c r="T33" s="44">
        <f t="shared" si="1"/>
        <v>0</v>
      </c>
      <c r="V33" s="44">
        <f t="shared" si="2"/>
        <v>5.5727530965373449</v>
      </c>
    </row>
    <row r="34" spans="2:22" x14ac:dyDescent="0.35">
      <c r="B34" s="4" t="s">
        <v>18</v>
      </c>
      <c r="C34" s="3" t="s">
        <v>17</v>
      </c>
      <c r="D34" s="42">
        <v>0</v>
      </c>
      <c r="E34" s="42">
        <v>0</v>
      </c>
      <c r="F34" s="18">
        <v>30.06</v>
      </c>
      <c r="G34" s="42">
        <v>30.06</v>
      </c>
      <c r="H34" s="42">
        <v>30.06</v>
      </c>
      <c r="I34" s="47">
        <v>34.284124355782133</v>
      </c>
      <c r="J34" s="42">
        <v>34.29</v>
      </c>
      <c r="K34" s="42">
        <v>34.57</v>
      </c>
      <c r="L34" s="42">
        <v>0.02</v>
      </c>
      <c r="M34" s="42">
        <v>34.29</v>
      </c>
      <c r="N34" s="42">
        <v>0.02</v>
      </c>
      <c r="O34" s="42">
        <v>0</v>
      </c>
      <c r="Q34" s="18">
        <v>34.284125789106177</v>
      </c>
      <c r="R34" s="32">
        <v>1123236.023712348</v>
      </c>
      <c r="S34" s="43">
        <f t="shared" si="3"/>
        <v>5.501309303972798</v>
      </c>
      <c r="T34" s="44">
        <f t="shared" si="1"/>
        <v>0</v>
      </c>
      <c r="V34" s="44">
        <f t="shared" si="2"/>
        <v>5.1211897513434606</v>
      </c>
    </row>
    <row r="35" spans="2:22" x14ac:dyDescent="0.35">
      <c r="B35" s="4" t="s">
        <v>18</v>
      </c>
      <c r="C35" s="3" t="s">
        <v>17</v>
      </c>
      <c r="D35" s="42">
        <v>0</v>
      </c>
      <c r="E35" s="42">
        <v>0</v>
      </c>
      <c r="F35" s="18">
        <v>0</v>
      </c>
      <c r="G35" s="42">
        <v>0</v>
      </c>
      <c r="H35" s="42">
        <v>0</v>
      </c>
      <c r="I35" s="47">
        <v>1.0000000000000407E-4</v>
      </c>
      <c r="J35" s="42">
        <v>0</v>
      </c>
      <c r="K35" s="42">
        <v>29.66</v>
      </c>
      <c r="L35" s="42">
        <v>0.02</v>
      </c>
      <c r="M35" s="42">
        <v>0</v>
      </c>
      <c r="N35" s="42">
        <v>0.02</v>
      </c>
      <c r="O35" s="42">
        <v>0</v>
      </c>
      <c r="Q35" s="18">
        <v>9.9999999999961014E-5</v>
      </c>
      <c r="R35" s="32">
        <v>1135488.7536268018</v>
      </c>
      <c r="S35" s="43">
        <v>0</v>
      </c>
      <c r="T35" s="44">
        <f t="shared" si="1"/>
        <v>0</v>
      </c>
      <c r="V35" s="44">
        <f t="shared" si="2"/>
        <v>0</v>
      </c>
    </row>
    <row r="36" spans="2:22" x14ac:dyDescent="0.35">
      <c r="B36" s="4" t="s">
        <v>18</v>
      </c>
      <c r="C36" s="3" t="s">
        <v>17</v>
      </c>
      <c r="D36" s="42">
        <v>0</v>
      </c>
      <c r="E36" s="42">
        <v>0</v>
      </c>
      <c r="F36" s="18">
        <v>0</v>
      </c>
      <c r="G36" s="42">
        <v>0</v>
      </c>
      <c r="H36" s="42">
        <v>0</v>
      </c>
      <c r="I36" s="47">
        <v>9.9999999999951175E-5</v>
      </c>
      <c r="J36" s="42">
        <v>0</v>
      </c>
      <c r="K36" s="42">
        <v>0</v>
      </c>
      <c r="L36" s="42">
        <v>0.01</v>
      </c>
      <c r="M36" s="42">
        <v>0</v>
      </c>
      <c r="N36" s="42">
        <v>0.02</v>
      </c>
      <c r="O36" s="42">
        <v>0</v>
      </c>
      <c r="Q36" s="18">
        <v>1.0000000000000131E-4</v>
      </c>
      <c r="R36" s="32">
        <v>1147448.6833115665</v>
      </c>
      <c r="S36" s="43">
        <v>0</v>
      </c>
      <c r="T36" s="44">
        <f t="shared" si="1"/>
        <v>0</v>
      </c>
      <c r="V36" s="44">
        <f t="shared" si="2"/>
        <v>0</v>
      </c>
    </row>
    <row r="37" spans="2:22" x14ac:dyDescent="0.35">
      <c r="B37" s="4" t="s">
        <v>18</v>
      </c>
      <c r="C37" s="3" t="s">
        <v>17</v>
      </c>
      <c r="D37" s="42">
        <v>0</v>
      </c>
      <c r="E37" s="42">
        <v>0</v>
      </c>
      <c r="F37" s="18">
        <v>0</v>
      </c>
      <c r="G37" s="42">
        <v>0</v>
      </c>
      <c r="H37" s="42">
        <v>0</v>
      </c>
      <c r="I37" s="47">
        <v>9.9999999999999015E-5</v>
      </c>
      <c r="J37" s="42">
        <v>0</v>
      </c>
      <c r="K37" s="42">
        <v>0</v>
      </c>
      <c r="L37" s="42">
        <v>0.01</v>
      </c>
      <c r="M37" s="42">
        <v>0</v>
      </c>
      <c r="N37" s="42">
        <v>0.02</v>
      </c>
      <c r="O37" s="42">
        <v>0</v>
      </c>
      <c r="Q37" s="18">
        <v>1.000000000000133E-4</v>
      </c>
      <c r="R37" s="32">
        <v>1159115.0099527843</v>
      </c>
      <c r="S37" s="43">
        <v>0</v>
      </c>
      <c r="T37" s="44">
        <f t="shared" si="1"/>
        <v>0</v>
      </c>
      <c r="V37" s="44">
        <f t="shared" si="2"/>
        <v>0</v>
      </c>
    </row>
    <row r="38" spans="2:22" x14ac:dyDescent="0.35">
      <c r="B38" s="4" t="s">
        <v>18</v>
      </c>
      <c r="C38" s="3" t="s">
        <v>17</v>
      </c>
      <c r="D38" s="42">
        <v>0</v>
      </c>
      <c r="E38" s="42">
        <v>0</v>
      </c>
      <c r="F38" s="18">
        <v>0</v>
      </c>
      <c r="G38" s="42">
        <v>0</v>
      </c>
      <c r="H38" s="42">
        <v>0</v>
      </c>
      <c r="I38" s="47">
        <v>1.0000000000000024E-4</v>
      </c>
      <c r="J38" s="42">
        <v>0</v>
      </c>
      <c r="K38" s="42">
        <v>0</v>
      </c>
      <c r="L38" s="42">
        <v>0.01</v>
      </c>
      <c r="M38" s="42">
        <v>0</v>
      </c>
      <c r="N38" s="42">
        <v>0.02</v>
      </c>
      <c r="O38" s="42">
        <v>0</v>
      </c>
      <c r="Q38" s="18">
        <v>1.0000000000000002E-4</v>
      </c>
      <c r="R38" s="32">
        <v>1170487.0940082332</v>
      </c>
      <c r="S38" s="43">
        <v>0</v>
      </c>
      <c r="T38" s="44">
        <f t="shared" si="1"/>
        <v>0</v>
      </c>
      <c r="V38" s="44">
        <f t="shared" si="2"/>
        <v>0</v>
      </c>
    </row>
    <row r="39" spans="2:22" x14ac:dyDescent="0.35">
      <c r="B39" s="4" t="s">
        <v>18</v>
      </c>
      <c r="C39" s="3" t="s">
        <v>17</v>
      </c>
      <c r="D39" s="42">
        <v>0</v>
      </c>
      <c r="E39" s="42">
        <v>0</v>
      </c>
      <c r="F39" s="18">
        <v>0</v>
      </c>
      <c r="G39" s="42">
        <v>0</v>
      </c>
      <c r="H39" s="42">
        <v>0</v>
      </c>
      <c r="I39" s="47">
        <v>1.0000000000000002E-4</v>
      </c>
      <c r="J39" s="42">
        <v>0</v>
      </c>
      <c r="K39" s="42">
        <v>0</v>
      </c>
      <c r="L39" s="42">
        <v>0.01</v>
      </c>
      <c r="M39" s="42">
        <v>0</v>
      </c>
      <c r="N39" s="42">
        <v>0.02</v>
      </c>
      <c r="O39" s="42">
        <v>0</v>
      </c>
      <c r="Q39" s="18">
        <v>1E-4</v>
      </c>
      <c r="R39" s="32">
        <v>1181564.4578883771</v>
      </c>
      <c r="S39" s="43">
        <v>0</v>
      </c>
      <c r="T39" s="44">
        <f t="shared" si="1"/>
        <v>0</v>
      </c>
      <c r="V39" s="44">
        <f t="shared" si="2"/>
        <v>0</v>
      </c>
    </row>
    <row r="40" spans="2:22" x14ac:dyDescent="0.35">
      <c r="B40" s="4" t="s">
        <v>18</v>
      </c>
      <c r="C40" s="3" t="s">
        <v>17</v>
      </c>
      <c r="D40" s="42">
        <v>0</v>
      </c>
      <c r="E40" s="42">
        <v>0</v>
      </c>
      <c r="F40" s="18">
        <v>0</v>
      </c>
      <c r="G40" s="42">
        <v>0</v>
      </c>
      <c r="H40" s="42">
        <v>0</v>
      </c>
      <c r="I40" s="47">
        <v>1.0000000000000484E-4</v>
      </c>
      <c r="J40" s="42">
        <v>0</v>
      </c>
      <c r="K40" s="42">
        <v>0</v>
      </c>
      <c r="L40" s="42">
        <v>0.01</v>
      </c>
      <c r="M40" s="42">
        <v>0</v>
      </c>
      <c r="N40" s="42">
        <v>0.03</v>
      </c>
      <c r="O40" s="42">
        <v>0</v>
      </c>
      <c r="Q40" s="18">
        <v>1E-4</v>
      </c>
      <c r="R40" s="32">
        <v>1192346.7845017647</v>
      </c>
      <c r="S40" s="43">
        <v>0</v>
      </c>
      <c r="T40" s="44">
        <f t="shared" si="1"/>
        <v>0</v>
      </c>
      <c r="V40" s="44">
        <f t="shared" si="2"/>
        <v>0</v>
      </c>
    </row>
    <row r="41" spans="2:22" x14ac:dyDescent="0.35">
      <c r="B41" s="4" t="s">
        <v>18</v>
      </c>
      <c r="C41" s="3" t="s">
        <v>17</v>
      </c>
      <c r="D41" s="42">
        <v>0</v>
      </c>
      <c r="E41" s="42">
        <v>0</v>
      </c>
      <c r="F41" s="18">
        <v>0</v>
      </c>
      <c r="G41" s="42">
        <v>0</v>
      </c>
      <c r="H41" s="42">
        <v>0</v>
      </c>
      <c r="I41" s="47">
        <v>1.0000000000002224E-4</v>
      </c>
      <c r="J41" s="42">
        <v>0</v>
      </c>
      <c r="K41" s="42">
        <v>0</v>
      </c>
      <c r="L41" s="42">
        <v>0.01</v>
      </c>
      <c r="M41" s="42">
        <v>0</v>
      </c>
      <c r="N41" s="42">
        <v>0.03</v>
      </c>
      <c r="O41" s="42">
        <v>0</v>
      </c>
      <c r="Q41" s="18">
        <v>9.9999999999993418E-5</v>
      </c>
      <c r="R41" s="32">
        <v>1202833.9156679113</v>
      </c>
      <c r="S41" s="43">
        <v>0</v>
      </c>
      <c r="T41" s="44">
        <f t="shared" si="1"/>
        <v>0</v>
      </c>
      <c r="V41" s="44">
        <f t="shared" si="2"/>
        <v>0</v>
      </c>
    </row>
    <row r="42" spans="2:22" x14ac:dyDescent="0.35">
      <c r="B42" s="4" t="s">
        <v>18</v>
      </c>
      <c r="C42" s="3" t="s">
        <v>17</v>
      </c>
      <c r="D42" s="42">
        <v>0</v>
      </c>
      <c r="E42" s="42">
        <v>0</v>
      </c>
      <c r="F42" s="18">
        <v>0</v>
      </c>
      <c r="G42" s="42">
        <v>0</v>
      </c>
      <c r="H42" s="42">
        <v>0</v>
      </c>
      <c r="I42" s="47">
        <v>9.9999999999998378E-5</v>
      </c>
      <c r="J42" s="42">
        <v>0</v>
      </c>
      <c r="K42" s="42">
        <v>0</v>
      </c>
      <c r="L42" s="42">
        <v>0.01</v>
      </c>
      <c r="M42" s="42">
        <v>0</v>
      </c>
      <c r="N42" s="42">
        <v>0.03</v>
      </c>
      <c r="O42" s="42">
        <v>0</v>
      </c>
      <c r="Q42" s="18">
        <v>9.9999999999989231E-5</v>
      </c>
      <c r="R42" s="32">
        <v>1213025.8504009119</v>
      </c>
      <c r="S42" s="43">
        <v>0</v>
      </c>
      <c r="T42" s="44">
        <f t="shared" si="1"/>
        <v>0</v>
      </c>
      <c r="V42" s="44">
        <f t="shared" si="2"/>
        <v>0</v>
      </c>
    </row>
    <row r="43" spans="2:22" x14ac:dyDescent="0.35">
      <c r="B43" s="4" t="s">
        <v>18</v>
      </c>
      <c r="C43" s="3" t="s">
        <v>17</v>
      </c>
      <c r="D43" s="42">
        <v>0</v>
      </c>
      <c r="E43" s="42">
        <v>0</v>
      </c>
      <c r="F43" s="18">
        <v>0</v>
      </c>
      <c r="G43" s="42">
        <v>0</v>
      </c>
      <c r="H43" s="42">
        <v>0</v>
      </c>
      <c r="I43" s="47">
        <v>1.0000000000000061E-4</v>
      </c>
      <c r="J43" s="42">
        <v>0</v>
      </c>
      <c r="K43" s="42">
        <v>0</v>
      </c>
      <c r="L43" s="42">
        <v>0.01</v>
      </c>
      <c r="M43" s="42">
        <v>0</v>
      </c>
      <c r="N43" s="42">
        <v>0.03</v>
      </c>
      <c r="O43" s="42">
        <v>0</v>
      </c>
      <c r="Q43" s="18">
        <v>1E-4</v>
      </c>
      <c r="R43" s="32">
        <v>1222922.7430671824</v>
      </c>
      <c r="S43" s="43">
        <v>0</v>
      </c>
      <c r="T43" s="44">
        <f t="shared" si="1"/>
        <v>0</v>
      </c>
      <c r="V43" s="44">
        <f t="shared" si="2"/>
        <v>0</v>
      </c>
    </row>
    <row r="44" spans="2:22" x14ac:dyDescent="0.35">
      <c r="B44" s="4" t="s">
        <v>18</v>
      </c>
      <c r="C44" s="3" t="s">
        <v>17</v>
      </c>
      <c r="D44" s="42">
        <v>0</v>
      </c>
      <c r="E44" s="42">
        <v>0</v>
      </c>
      <c r="F44" s="18">
        <v>0</v>
      </c>
      <c r="G44" s="42">
        <v>0</v>
      </c>
      <c r="H44" s="42">
        <v>0</v>
      </c>
      <c r="I44" s="47">
        <v>9.9999999999999287E-5</v>
      </c>
      <c r="J44" s="42">
        <v>0</v>
      </c>
      <c r="K44" s="42">
        <v>0</v>
      </c>
      <c r="L44" s="42">
        <v>0.01</v>
      </c>
      <c r="M44" s="42">
        <v>0</v>
      </c>
      <c r="N44" s="42">
        <v>0.03</v>
      </c>
      <c r="O44" s="42">
        <v>0</v>
      </c>
      <c r="Q44" s="18">
        <v>1E-4</v>
      </c>
      <c r="R44" s="32">
        <v>1232524.9014208433</v>
      </c>
      <c r="S44" s="43">
        <v>0</v>
      </c>
      <c r="T44" s="44">
        <f t="shared" si="1"/>
        <v>0</v>
      </c>
      <c r="V44" s="44">
        <f t="shared" si="2"/>
        <v>0</v>
      </c>
    </row>
    <row r="45" spans="2:22" x14ac:dyDescent="0.35">
      <c r="B45" s="9" t="s">
        <v>18</v>
      </c>
      <c r="C45" s="10" t="s">
        <v>17</v>
      </c>
      <c r="D45" s="42">
        <v>0</v>
      </c>
      <c r="E45" s="42">
        <v>0</v>
      </c>
      <c r="F45" s="19">
        <v>0</v>
      </c>
      <c r="G45" s="42">
        <v>0</v>
      </c>
      <c r="H45" s="42">
        <v>0</v>
      </c>
      <c r="I45" s="47">
        <v>9.999999999999804E-5</v>
      </c>
      <c r="J45" s="42">
        <v>0</v>
      </c>
      <c r="K45" s="42">
        <v>0</v>
      </c>
      <c r="L45" s="42">
        <v>0.01</v>
      </c>
      <c r="M45" s="42">
        <v>0</v>
      </c>
      <c r="N45" s="42">
        <v>0.03</v>
      </c>
      <c r="O45" s="42">
        <v>0</v>
      </c>
      <c r="Q45" s="19">
        <v>1E-4</v>
      </c>
      <c r="R45" s="33">
        <v>1241832.7845204007</v>
      </c>
      <c r="S45" s="43">
        <v>0</v>
      </c>
      <c r="T45" s="44">
        <f t="shared" si="1"/>
        <v>0</v>
      </c>
      <c r="V45" s="44">
        <f t="shared" si="2"/>
        <v>0</v>
      </c>
    </row>
    <row r="46" spans="2:22" x14ac:dyDescent="0.35">
      <c r="B46" s="4" t="s">
        <v>18</v>
      </c>
      <c r="C46" s="3" t="s">
        <v>26</v>
      </c>
      <c r="D46" s="42">
        <v>0</v>
      </c>
      <c r="E46" s="42">
        <v>0</v>
      </c>
      <c r="F46" s="18">
        <v>0</v>
      </c>
      <c r="G46" s="42">
        <v>0</v>
      </c>
      <c r="H46" s="42">
        <v>0</v>
      </c>
      <c r="I46" s="47">
        <v>1E-4</v>
      </c>
      <c r="J46" s="42">
        <v>0</v>
      </c>
      <c r="K46" s="42">
        <v>0</v>
      </c>
      <c r="L46" s="42">
        <v>0.32</v>
      </c>
      <c r="M46" s="42">
        <v>0</v>
      </c>
      <c r="N46" s="42">
        <v>0</v>
      </c>
      <c r="O46" s="42">
        <v>0</v>
      </c>
      <c r="Q46" s="18">
        <v>9.9999999999999923E-5</v>
      </c>
      <c r="R46" s="32">
        <v>1014723.4381217667</v>
      </c>
      <c r="S46" s="43">
        <v>0</v>
      </c>
      <c r="T46" s="44">
        <f t="shared" si="1"/>
        <v>0</v>
      </c>
      <c r="V46" s="44">
        <f t="shared" si="2"/>
        <v>0</v>
      </c>
    </row>
    <row r="47" spans="2:22" x14ac:dyDescent="0.35">
      <c r="B47" s="4" t="s">
        <v>18</v>
      </c>
      <c r="C47" s="3" t="s">
        <v>26</v>
      </c>
      <c r="D47" s="42">
        <v>0</v>
      </c>
      <c r="E47" s="42">
        <v>0</v>
      </c>
      <c r="F47" s="18">
        <v>0</v>
      </c>
      <c r="G47" s="42">
        <v>0</v>
      </c>
      <c r="H47" s="42">
        <v>0</v>
      </c>
      <c r="I47" s="47">
        <v>1.0000000000008347E-4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Q47" s="18">
        <v>1.0000000000000049E-4</v>
      </c>
      <c r="R47" s="32">
        <v>1028965.1715231482</v>
      </c>
      <c r="S47" s="43">
        <v>0</v>
      </c>
      <c r="T47" s="44">
        <f t="shared" si="1"/>
        <v>0</v>
      </c>
      <c r="V47" s="44">
        <f t="shared" si="2"/>
        <v>0</v>
      </c>
    </row>
    <row r="48" spans="2:22" x14ac:dyDescent="0.35">
      <c r="B48" s="4" t="s">
        <v>18</v>
      </c>
      <c r="C48" s="3" t="s">
        <v>26</v>
      </c>
      <c r="D48" s="42">
        <v>0</v>
      </c>
      <c r="E48" s="42">
        <v>0</v>
      </c>
      <c r="F48" s="18">
        <v>0</v>
      </c>
      <c r="G48" s="42">
        <v>0</v>
      </c>
      <c r="H48" s="42">
        <v>0</v>
      </c>
      <c r="I48" s="47">
        <v>9.9999999999972046E-5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Q48" s="18">
        <v>1.0000000000003825E-4</v>
      </c>
      <c r="R48" s="32">
        <v>1042720.6382021344</v>
      </c>
      <c r="S48" s="43">
        <v>0</v>
      </c>
      <c r="T48" s="44">
        <f t="shared" si="1"/>
        <v>0</v>
      </c>
      <c r="V48" s="44">
        <f t="shared" si="2"/>
        <v>0</v>
      </c>
    </row>
    <row r="49" spans="2:22" x14ac:dyDescent="0.35">
      <c r="B49" s="4" t="s">
        <v>18</v>
      </c>
      <c r="C49" s="3" t="s">
        <v>26</v>
      </c>
      <c r="D49" s="42">
        <v>0</v>
      </c>
      <c r="E49" s="42">
        <v>0</v>
      </c>
      <c r="F49" s="18">
        <v>0</v>
      </c>
      <c r="G49" s="42">
        <v>0</v>
      </c>
      <c r="H49" s="42">
        <v>0</v>
      </c>
      <c r="I49" s="47">
        <v>9.9999999999995004E-5</v>
      </c>
      <c r="J49" s="42">
        <v>0</v>
      </c>
      <c r="K49" s="42">
        <v>0</v>
      </c>
      <c r="L49" s="42">
        <v>0</v>
      </c>
      <c r="M49" s="42">
        <v>-0.01</v>
      </c>
      <c r="N49" s="42">
        <v>0</v>
      </c>
      <c r="O49" s="42">
        <v>0</v>
      </c>
      <c r="Q49" s="18">
        <v>9.9999999999999585E-5</v>
      </c>
      <c r="R49" s="32">
        <v>1055985.857681459</v>
      </c>
      <c r="S49" s="43">
        <v>0</v>
      </c>
      <c r="T49" s="44">
        <f t="shared" si="1"/>
        <v>0</v>
      </c>
      <c r="V49" s="44">
        <f t="shared" si="2"/>
        <v>0</v>
      </c>
    </row>
    <row r="50" spans="2:22" x14ac:dyDescent="0.35">
      <c r="B50" s="4" t="s">
        <v>18</v>
      </c>
      <c r="C50" s="3" t="s">
        <v>26</v>
      </c>
      <c r="D50" s="42">
        <v>0</v>
      </c>
      <c r="E50" s="42">
        <v>0</v>
      </c>
      <c r="F50" s="18">
        <v>0</v>
      </c>
      <c r="G50" s="42">
        <v>0</v>
      </c>
      <c r="H50" s="42">
        <v>0</v>
      </c>
      <c r="I50" s="47">
        <v>1.0000000000000213E-4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Q50" s="18">
        <v>9.9999999999999178E-5</v>
      </c>
      <c r="R50" s="32">
        <v>1068757.4305834961</v>
      </c>
      <c r="S50" s="43">
        <v>0</v>
      </c>
      <c r="T50" s="44">
        <f t="shared" si="1"/>
        <v>0</v>
      </c>
      <c r="V50" s="44">
        <f t="shared" si="2"/>
        <v>0</v>
      </c>
    </row>
    <row r="51" spans="2:22" x14ac:dyDescent="0.35">
      <c r="B51" s="4" t="s">
        <v>18</v>
      </c>
      <c r="C51" s="3" t="s">
        <v>26</v>
      </c>
      <c r="D51" s="42">
        <v>0</v>
      </c>
      <c r="E51" s="42">
        <v>0</v>
      </c>
      <c r="F51" s="18">
        <v>0</v>
      </c>
      <c r="G51" s="42">
        <v>0</v>
      </c>
      <c r="H51" s="42">
        <v>0</v>
      </c>
      <c r="I51" s="47">
        <v>9.999999999999968E-5</v>
      </c>
      <c r="J51" s="42">
        <v>0</v>
      </c>
      <c r="K51" s="42">
        <v>0</v>
      </c>
      <c r="L51" s="42">
        <v>0.01</v>
      </c>
      <c r="M51" s="42">
        <v>0</v>
      </c>
      <c r="N51" s="42">
        <v>0.01</v>
      </c>
      <c r="O51" s="42">
        <v>0</v>
      </c>
      <c r="Q51" s="18">
        <v>9.9999999999973645E-5</v>
      </c>
      <c r="R51" s="32">
        <v>1081032.5371080982</v>
      </c>
      <c r="S51" s="43">
        <v>0</v>
      </c>
      <c r="T51" s="44">
        <f t="shared" si="1"/>
        <v>0</v>
      </c>
      <c r="V51" s="44">
        <f t="shared" si="2"/>
        <v>0</v>
      </c>
    </row>
    <row r="52" spans="2:22" x14ac:dyDescent="0.35">
      <c r="B52" s="4" t="s">
        <v>18</v>
      </c>
      <c r="C52" s="3" t="s">
        <v>26</v>
      </c>
      <c r="D52" s="42">
        <v>0</v>
      </c>
      <c r="E52" s="42">
        <v>0</v>
      </c>
      <c r="F52" s="18">
        <v>0</v>
      </c>
      <c r="G52" s="42">
        <v>0</v>
      </c>
      <c r="H52" s="42">
        <v>0</v>
      </c>
      <c r="I52" s="47">
        <v>1.0000000000010638E-4</v>
      </c>
      <c r="J52" s="42">
        <v>0</v>
      </c>
      <c r="K52" s="42">
        <v>0</v>
      </c>
      <c r="L52" s="42">
        <v>0.02</v>
      </c>
      <c r="M52" s="42">
        <v>0</v>
      </c>
      <c r="N52" s="42">
        <v>0.01</v>
      </c>
      <c r="O52" s="42">
        <v>26.67</v>
      </c>
      <c r="Q52" s="18">
        <v>9.9999999999985748E-5</v>
      </c>
      <c r="R52" s="32">
        <v>1092808.9344288521</v>
      </c>
      <c r="S52" s="43">
        <v>0</v>
      </c>
      <c r="T52" s="44">
        <f t="shared" si="1"/>
        <v>0</v>
      </c>
      <c r="V52" s="44">
        <f t="shared" si="2"/>
        <v>0</v>
      </c>
    </row>
    <row r="53" spans="2:22" x14ac:dyDescent="0.35">
      <c r="B53" s="4" t="s">
        <v>18</v>
      </c>
      <c r="C53" s="3" t="s">
        <v>26</v>
      </c>
      <c r="D53" s="42">
        <v>0</v>
      </c>
      <c r="E53" s="42">
        <v>0</v>
      </c>
      <c r="F53" s="18">
        <v>0</v>
      </c>
      <c r="G53" s="42">
        <v>0</v>
      </c>
      <c r="H53" s="42">
        <v>0</v>
      </c>
      <c r="I53" s="47">
        <v>1.0000000000009708E-4</v>
      </c>
      <c r="J53" s="42">
        <v>0</v>
      </c>
      <c r="K53" s="42">
        <v>0</v>
      </c>
      <c r="L53" s="42">
        <v>0.02</v>
      </c>
      <c r="M53" s="42">
        <v>0</v>
      </c>
      <c r="N53" s="42">
        <v>0.01</v>
      </c>
      <c r="O53" s="42">
        <v>0</v>
      </c>
      <c r="Q53" s="18">
        <v>1.0000000000008598E-4</v>
      </c>
      <c r="R53" s="32">
        <v>1104084.9530259848</v>
      </c>
      <c r="S53" s="43">
        <v>0</v>
      </c>
      <c r="T53" s="44">
        <f t="shared" si="1"/>
        <v>0</v>
      </c>
      <c r="V53" s="44">
        <f t="shared" si="2"/>
        <v>0</v>
      </c>
    </row>
    <row r="54" spans="2:22" x14ac:dyDescent="0.35">
      <c r="B54" s="4" t="s">
        <v>18</v>
      </c>
      <c r="C54" s="3" t="s">
        <v>26</v>
      </c>
      <c r="D54" s="42">
        <v>0</v>
      </c>
      <c r="E54" s="42">
        <v>0</v>
      </c>
      <c r="F54" s="18">
        <v>0</v>
      </c>
      <c r="G54" s="42">
        <v>0</v>
      </c>
      <c r="H54" s="42">
        <v>0</v>
      </c>
      <c r="I54" s="47">
        <v>1.0000000000009649E-4</v>
      </c>
      <c r="J54" s="42">
        <v>0</v>
      </c>
      <c r="K54" s="42">
        <v>0</v>
      </c>
      <c r="L54" s="42">
        <v>0.02</v>
      </c>
      <c r="M54" s="42">
        <v>0</v>
      </c>
      <c r="N54" s="42">
        <v>0.02</v>
      </c>
      <c r="O54" s="42">
        <v>0</v>
      </c>
      <c r="Q54" s="18">
        <v>1.0000000000005379E-4</v>
      </c>
      <c r="R54" s="32">
        <v>1114859.4919768013</v>
      </c>
      <c r="S54" s="43">
        <v>0</v>
      </c>
      <c r="T54" s="44">
        <f t="shared" si="1"/>
        <v>0</v>
      </c>
      <c r="V54" s="44">
        <f t="shared" si="2"/>
        <v>0</v>
      </c>
    </row>
    <row r="55" spans="2:22" x14ac:dyDescent="0.35">
      <c r="B55" s="4" t="s">
        <v>18</v>
      </c>
      <c r="C55" s="3" t="s">
        <v>26</v>
      </c>
      <c r="D55" s="42">
        <v>0</v>
      </c>
      <c r="E55" s="42">
        <v>0</v>
      </c>
      <c r="F55" s="18">
        <v>0</v>
      </c>
      <c r="G55" s="42">
        <v>0</v>
      </c>
      <c r="H55" s="42">
        <v>0</v>
      </c>
      <c r="I55" s="47">
        <v>9.9999999999978185E-5</v>
      </c>
      <c r="J55" s="42">
        <v>0</v>
      </c>
      <c r="K55" s="42">
        <v>0</v>
      </c>
      <c r="L55" s="42">
        <v>0.02</v>
      </c>
      <c r="M55" s="42">
        <v>0</v>
      </c>
      <c r="N55" s="42">
        <v>0.02</v>
      </c>
      <c r="O55" s="42">
        <v>0</v>
      </c>
      <c r="Q55" s="18">
        <v>1.0000000000000243E-4</v>
      </c>
      <c r="R55" s="32">
        <v>1125132.0132271196</v>
      </c>
      <c r="S55" s="43">
        <v>0</v>
      </c>
      <c r="T55" s="44">
        <f t="shared" si="1"/>
        <v>0</v>
      </c>
      <c r="V55" s="44">
        <f t="shared" si="2"/>
        <v>0</v>
      </c>
    </row>
    <row r="56" spans="2:22" x14ac:dyDescent="0.35">
      <c r="B56" s="4" t="s">
        <v>18</v>
      </c>
      <c r="C56" s="3" t="s">
        <v>26</v>
      </c>
      <c r="D56" s="42">
        <v>0</v>
      </c>
      <c r="E56" s="42">
        <v>0</v>
      </c>
      <c r="F56" s="18">
        <v>0</v>
      </c>
      <c r="G56" s="42">
        <v>0</v>
      </c>
      <c r="H56" s="42">
        <v>0</v>
      </c>
      <c r="I56" s="47">
        <v>9.9999999999986425E-5</v>
      </c>
      <c r="J56" s="42">
        <v>0</v>
      </c>
      <c r="K56" s="42">
        <v>0</v>
      </c>
      <c r="L56" s="42">
        <v>0.01</v>
      </c>
      <c r="M56" s="42">
        <v>0</v>
      </c>
      <c r="N56" s="42">
        <v>0.02</v>
      </c>
      <c r="O56" s="42">
        <v>0</v>
      </c>
      <c r="Q56" s="18">
        <v>1.0000000000003096E-4</v>
      </c>
      <c r="R56" s="32">
        <v>1134902.5348696166</v>
      </c>
      <c r="S56" s="43">
        <v>0</v>
      </c>
      <c r="T56" s="44">
        <f t="shared" si="1"/>
        <v>0</v>
      </c>
      <c r="V56" s="44">
        <f t="shared" si="2"/>
        <v>0</v>
      </c>
    </row>
    <row r="57" spans="2:22" x14ac:dyDescent="0.35">
      <c r="B57" s="4" t="s">
        <v>18</v>
      </c>
      <c r="C57" s="3" t="s">
        <v>26</v>
      </c>
      <c r="D57" s="42">
        <v>0</v>
      </c>
      <c r="E57" s="42">
        <v>0</v>
      </c>
      <c r="F57" s="18">
        <v>0</v>
      </c>
      <c r="G57" s="42">
        <v>0</v>
      </c>
      <c r="H57" s="42">
        <v>0</v>
      </c>
      <c r="I57" s="47">
        <v>9.9999999999997782E-5</v>
      </c>
      <c r="J57" s="42">
        <v>0</v>
      </c>
      <c r="K57" s="42">
        <v>0</v>
      </c>
      <c r="L57" s="42">
        <v>0.01</v>
      </c>
      <c r="M57" s="42">
        <v>0</v>
      </c>
      <c r="N57" s="42">
        <v>0.02</v>
      </c>
      <c r="O57" s="42">
        <v>0</v>
      </c>
      <c r="Q57" s="18">
        <v>1.0000000000004751E-4</v>
      </c>
      <c r="R57" s="32">
        <v>1144171.6234573815</v>
      </c>
      <c r="S57" s="43">
        <v>0</v>
      </c>
      <c r="T57" s="44">
        <f t="shared" si="1"/>
        <v>0</v>
      </c>
      <c r="V57" s="44">
        <f t="shared" si="2"/>
        <v>0</v>
      </c>
    </row>
    <row r="58" spans="2:22" x14ac:dyDescent="0.35">
      <c r="B58" s="4" t="s">
        <v>18</v>
      </c>
      <c r="C58" s="3" t="s">
        <v>26</v>
      </c>
      <c r="D58" s="42">
        <v>0</v>
      </c>
      <c r="E58" s="42">
        <v>0</v>
      </c>
      <c r="F58" s="18">
        <v>0</v>
      </c>
      <c r="G58" s="42">
        <v>0</v>
      </c>
      <c r="H58" s="42">
        <v>0</v>
      </c>
      <c r="I58" s="47">
        <v>9.9999999999992836E-5</v>
      </c>
      <c r="J58" s="42">
        <v>0</v>
      </c>
      <c r="K58" s="42">
        <v>0</v>
      </c>
      <c r="L58" s="42">
        <v>0.01</v>
      </c>
      <c r="M58" s="42">
        <v>0</v>
      </c>
      <c r="N58" s="42">
        <v>0.02</v>
      </c>
      <c r="O58" s="42">
        <v>0</v>
      </c>
      <c r="Q58" s="18">
        <v>1.0000000000000688E-4</v>
      </c>
      <c r="R58" s="32">
        <v>1152940.3853831473</v>
      </c>
      <c r="S58" s="43">
        <v>0</v>
      </c>
      <c r="T58" s="44">
        <f t="shared" si="1"/>
        <v>0</v>
      </c>
      <c r="V58" s="44">
        <f t="shared" si="2"/>
        <v>0</v>
      </c>
    </row>
    <row r="59" spans="2:22" x14ac:dyDescent="0.35">
      <c r="B59" s="4" t="s">
        <v>18</v>
      </c>
      <c r="C59" s="3" t="s">
        <v>26</v>
      </c>
      <c r="D59" s="42">
        <v>0</v>
      </c>
      <c r="E59" s="42">
        <v>0</v>
      </c>
      <c r="F59" s="18">
        <v>0</v>
      </c>
      <c r="G59" s="42">
        <v>0</v>
      </c>
      <c r="H59" s="42">
        <v>0</v>
      </c>
      <c r="I59" s="47">
        <v>9.9999999999999761E-5</v>
      </c>
      <c r="J59" s="42">
        <v>0</v>
      </c>
      <c r="K59" s="42">
        <v>0</v>
      </c>
      <c r="L59" s="42">
        <v>0.01</v>
      </c>
      <c r="M59" s="42">
        <v>0</v>
      </c>
      <c r="N59" s="42">
        <v>0.02</v>
      </c>
      <c r="O59" s="42">
        <v>0</v>
      </c>
      <c r="Q59" s="18">
        <v>1E-4</v>
      </c>
      <c r="R59" s="32">
        <v>1161210.457356882</v>
      </c>
      <c r="S59" s="43">
        <v>0</v>
      </c>
      <c r="T59" s="44">
        <f t="shared" si="1"/>
        <v>0</v>
      </c>
      <c r="V59" s="44">
        <f t="shared" si="2"/>
        <v>0</v>
      </c>
    </row>
    <row r="60" spans="2:22" x14ac:dyDescent="0.35">
      <c r="B60" s="4" t="s">
        <v>18</v>
      </c>
      <c r="C60" s="3" t="s">
        <v>26</v>
      </c>
      <c r="D60" s="42">
        <v>0</v>
      </c>
      <c r="E60" s="42">
        <v>0</v>
      </c>
      <c r="F60" s="18">
        <v>0</v>
      </c>
      <c r="G60" s="42">
        <v>0</v>
      </c>
      <c r="H60" s="42">
        <v>0</v>
      </c>
      <c r="I60" s="47">
        <v>1.000000000000025E-4</v>
      </c>
      <c r="J60" s="42">
        <v>0</v>
      </c>
      <c r="K60" s="42">
        <v>0</v>
      </c>
      <c r="L60" s="42">
        <v>0.01</v>
      </c>
      <c r="M60" s="42">
        <v>0</v>
      </c>
      <c r="N60" s="42">
        <v>0.03</v>
      </c>
      <c r="O60" s="42">
        <v>0</v>
      </c>
      <c r="Q60" s="18">
        <v>9.9999999999999246E-5</v>
      </c>
      <c r="R60" s="32">
        <v>1168983.9960163031</v>
      </c>
      <c r="S60" s="43">
        <v>0</v>
      </c>
      <c r="T60" s="44">
        <f t="shared" si="1"/>
        <v>0</v>
      </c>
      <c r="V60" s="44">
        <f t="shared" si="2"/>
        <v>0</v>
      </c>
    </row>
    <row r="61" spans="2:22" x14ac:dyDescent="0.35">
      <c r="B61" s="4" t="s">
        <v>18</v>
      </c>
      <c r="C61" s="3" t="s">
        <v>26</v>
      </c>
      <c r="D61" s="42">
        <v>0</v>
      </c>
      <c r="E61" s="42">
        <v>0</v>
      </c>
      <c r="F61" s="18">
        <v>0</v>
      </c>
      <c r="G61" s="42">
        <v>0</v>
      </c>
      <c r="H61" s="42">
        <v>0</v>
      </c>
      <c r="I61" s="47">
        <v>1.0000000000000002E-4</v>
      </c>
      <c r="J61" s="42">
        <v>0</v>
      </c>
      <c r="K61" s="42">
        <v>0</v>
      </c>
      <c r="L61" s="42">
        <v>0.01</v>
      </c>
      <c r="M61" s="42">
        <v>0</v>
      </c>
      <c r="N61" s="42">
        <v>0.03</v>
      </c>
      <c r="O61" s="42">
        <v>0</v>
      </c>
      <c r="Q61" s="18">
        <v>1.0000000000000045E-4</v>
      </c>
      <c r="R61" s="32">
        <v>1176263.6667067981</v>
      </c>
      <c r="S61" s="43">
        <v>0</v>
      </c>
      <c r="T61" s="44">
        <f t="shared" si="1"/>
        <v>0</v>
      </c>
      <c r="V61" s="44">
        <f t="shared" si="2"/>
        <v>0</v>
      </c>
    </row>
    <row r="62" spans="2:22" x14ac:dyDescent="0.35">
      <c r="B62" s="4" t="s">
        <v>18</v>
      </c>
      <c r="C62" s="3" t="s">
        <v>26</v>
      </c>
      <c r="D62" s="42">
        <v>0</v>
      </c>
      <c r="E62" s="42">
        <v>0</v>
      </c>
      <c r="F62" s="18">
        <v>0</v>
      </c>
      <c r="G62" s="42">
        <v>0</v>
      </c>
      <c r="H62" s="42">
        <v>0</v>
      </c>
      <c r="I62" s="47">
        <v>9.999999999999457E-5</v>
      </c>
      <c r="J62" s="42">
        <v>0</v>
      </c>
      <c r="K62" s="42">
        <v>0</v>
      </c>
      <c r="L62" s="42">
        <v>0.01</v>
      </c>
      <c r="M62" s="42">
        <v>0</v>
      </c>
      <c r="N62" s="42">
        <v>0.03</v>
      </c>
      <c r="O62" s="42">
        <v>0</v>
      </c>
      <c r="Q62" s="18">
        <v>1.0000000000000109E-4</v>
      </c>
      <c r="R62" s="32">
        <v>1183052.6314689042</v>
      </c>
      <c r="S62" s="43">
        <v>0</v>
      </c>
      <c r="T62" s="44">
        <f t="shared" si="1"/>
        <v>0</v>
      </c>
      <c r="V62" s="44">
        <f t="shared" si="2"/>
        <v>0</v>
      </c>
    </row>
    <row r="63" spans="2:22" x14ac:dyDescent="0.35">
      <c r="B63" s="4" t="s">
        <v>18</v>
      </c>
      <c r="C63" s="3" t="s">
        <v>26</v>
      </c>
      <c r="D63" s="42">
        <v>0</v>
      </c>
      <c r="E63" s="42">
        <v>0</v>
      </c>
      <c r="F63" s="18">
        <v>0</v>
      </c>
      <c r="G63" s="42">
        <v>0</v>
      </c>
      <c r="H63" s="42">
        <v>0</v>
      </c>
      <c r="I63" s="47">
        <v>1.0000000000000136E-4</v>
      </c>
      <c r="J63" s="42">
        <v>0</v>
      </c>
      <c r="K63" s="42">
        <v>0</v>
      </c>
      <c r="L63" s="42">
        <v>0.01</v>
      </c>
      <c r="M63" s="42">
        <v>0</v>
      </c>
      <c r="N63" s="42">
        <v>0.03</v>
      </c>
      <c r="O63" s="42">
        <v>0</v>
      </c>
      <c r="Q63" s="18">
        <v>1.0000000000000391E-4</v>
      </c>
      <c r="R63" s="32">
        <v>1189354.5362730992</v>
      </c>
      <c r="S63" s="43">
        <v>0</v>
      </c>
      <c r="T63" s="44">
        <f t="shared" si="1"/>
        <v>0</v>
      </c>
      <c r="V63" s="44">
        <f t="shared" si="2"/>
        <v>0</v>
      </c>
    </row>
    <row r="64" spans="2:22" x14ac:dyDescent="0.35">
      <c r="B64" s="4" t="s">
        <v>18</v>
      </c>
      <c r="C64" s="3" t="s">
        <v>26</v>
      </c>
      <c r="D64" s="42">
        <v>0</v>
      </c>
      <c r="E64" s="42">
        <v>0</v>
      </c>
      <c r="F64" s="18">
        <v>0</v>
      </c>
      <c r="G64" s="42">
        <v>0</v>
      </c>
      <c r="H64" s="42">
        <v>0</v>
      </c>
      <c r="I64" s="47">
        <v>9.999999999999144E-5</v>
      </c>
      <c r="J64" s="42">
        <v>0</v>
      </c>
      <c r="K64" s="42">
        <v>0</v>
      </c>
      <c r="L64" s="42">
        <v>0.01</v>
      </c>
      <c r="M64" s="42">
        <v>0</v>
      </c>
      <c r="N64" s="42">
        <v>0.03</v>
      </c>
      <c r="O64" s="42">
        <v>0</v>
      </c>
      <c r="Q64" s="18">
        <v>1.0000000000000011E-4</v>
      </c>
      <c r="R64" s="32">
        <v>1195173.4975430265</v>
      </c>
      <c r="S64" s="43">
        <v>0</v>
      </c>
      <c r="T64" s="44">
        <f t="shared" si="1"/>
        <v>0</v>
      </c>
      <c r="V64" s="44">
        <f t="shared" si="2"/>
        <v>0</v>
      </c>
    </row>
    <row r="65" spans="2:22" x14ac:dyDescent="0.35">
      <c r="B65" s="9" t="s">
        <v>18</v>
      </c>
      <c r="C65" s="10" t="s">
        <v>26</v>
      </c>
      <c r="D65" s="42">
        <v>0</v>
      </c>
      <c r="E65" s="42">
        <v>0</v>
      </c>
      <c r="F65" s="19">
        <v>0</v>
      </c>
      <c r="G65" s="42">
        <v>0</v>
      </c>
      <c r="H65" s="42">
        <v>0</v>
      </c>
      <c r="I65" s="47">
        <v>1.0000000000000511E-4</v>
      </c>
      <c r="J65" s="42">
        <v>0</v>
      </c>
      <c r="K65" s="42">
        <v>0</v>
      </c>
      <c r="L65" s="42">
        <v>0.01</v>
      </c>
      <c r="M65" s="42">
        <v>0</v>
      </c>
      <c r="N65" s="42">
        <v>0.03</v>
      </c>
      <c r="O65" s="42">
        <v>0</v>
      </c>
      <c r="Q65" s="19">
        <v>9.9999999999999354E-5</v>
      </c>
      <c r="R65" s="33">
        <v>1200514.0880096133</v>
      </c>
      <c r="S65" s="43">
        <v>0</v>
      </c>
      <c r="T65" s="44">
        <f t="shared" si="1"/>
        <v>0</v>
      </c>
      <c r="V65" s="44">
        <f t="shared" si="2"/>
        <v>0</v>
      </c>
    </row>
    <row r="66" spans="2:22" x14ac:dyDescent="0.35">
      <c r="B66" s="4" t="s">
        <v>18</v>
      </c>
      <c r="C66" s="3" t="s">
        <v>27</v>
      </c>
      <c r="D66" s="42">
        <v>0</v>
      </c>
      <c r="E66" s="42">
        <v>0</v>
      </c>
      <c r="F66" s="18">
        <v>0</v>
      </c>
      <c r="G66" s="42">
        <v>0</v>
      </c>
      <c r="H66" s="42">
        <v>0</v>
      </c>
      <c r="I66" s="47">
        <v>1.0000000000000314E-4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Q66" s="18">
        <v>1.0000000000000003E-4</v>
      </c>
      <c r="R66" s="32">
        <v>1014521.5834493733</v>
      </c>
      <c r="S66" s="43">
        <v>0</v>
      </c>
      <c r="T66" s="44">
        <f t="shared" si="1"/>
        <v>0</v>
      </c>
      <c r="V66" s="44">
        <f t="shared" si="2"/>
        <v>0</v>
      </c>
    </row>
    <row r="67" spans="2:22" x14ac:dyDescent="0.35">
      <c r="B67" s="4" t="s">
        <v>18</v>
      </c>
      <c r="C67" s="3" t="s">
        <v>27</v>
      </c>
      <c r="D67" s="42">
        <v>51.12</v>
      </c>
      <c r="E67" s="42">
        <v>51.12</v>
      </c>
      <c r="F67" s="18">
        <v>0</v>
      </c>
      <c r="G67" s="42">
        <v>0</v>
      </c>
      <c r="H67" s="42">
        <v>0</v>
      </c>
      <c r="I67" s="47">
        <v>9.9999999999996278E-5</v>
      </c>
      <c r="J67" s="42">
        <v>0</v>
      </c>
      <c r="K67" s="42">
        <v>0</v>
      </c>
      <c r="L67" s="42">
        <v>59.92</v>
      </c>
      <c r="M67" s="42">
        <v>0</v>
      </c>
      <c r="N67" s="42">
        <v>0</v>
      </c>
      <c r="O67" s="42">
        <v>0</v>
      </c>
      <c r="Q67" s="18">
        <v>9.9999999999994692E-5</v>
      </c>
      <c r="R67" s="32">
        <v>1028154.8169948164</v>
      </c>
      <c r="S67" s="43">
        <v>0</v>
      </c>
      <c r="T67" s="44">
        <f t="shared" si="1"/>
        <v>8.717591833505784</v>
      </c>
      <c r="V67" s="44">
        <f t="shared" si="2"/>
        <v>0</v>
      </c>
    </row>
    <row r="68" spans="2:22" x14ac:dyDescent="0.35">
      <c r="B68" s="4" t="s">
        <v>18</v>
      </c>
      <c r="C68" s="3" t="s">
        <v>27</v>
      </c>
      <c r="D68" s="42">
        <v>54.14</v>
      </c>
      <c r="E68" s="42">
        <v>54.15</v>
      </c>
      <c r="F68" s="18">
        <v>0</v>
      </c>
      <c r="G68" s="42">
        <v>0</v>
      </c>
      <c r="H68" s="42">
        <v>0</v>
      </c>
      <c r="I68" s="47">
        <v>9.9999999999995302E-5</v>
      </c>
      <c r="J68" s="42">
        <v>0</v>
      </c>
      <c r="K68" s="42">
        <v>0</v>
      </c>
      <c r="L68" s="42">
        <v>54.18</v>
      </c>
      <c r="M68" s="42">
        <v>0</v>
      </c>
      <c r="N68" s="42">
        <v>0</v>
      </c>
      <c r="O68" s="42">
        <v>0</v>
      </c>
      <c r="Q68" s="18">
        <v>1.0000000000000145E-4</v>
      </c>
      <c r="R68" s="32">
        <v>1040891.8958108104</v>
      </c>
      <c r="S68" s="43">
        <v>0</v>
      </c>
      <c r="T68" s="44">
        <f t="shared" si="1"/>
        <v>9.3487007754579796</v>
      </c>
      <c r="V68" s="44">
        <f t="shared" si="2"/>
        <v>0</v>
      </c>
    </row>
    <row r="69" spans="2:22" x14ac:dyDescent="0.35">
      <c r="B69" s="4" t="s">
        <v>18</v>
      </c>
      <c r="C69" s="3" t="s">
        <v>27</v>
      </c>
      <c r="D69" s="42">
        <v>34.39</v>
      </c>
      <c r="E69" s="42">
        <v>34.47</v>
      </c>
      <c r="F69" s="18">
        <v>0</v>
      </c>
      <c r="G69" s="42">
        <v>0</v>
      </c>
      <c r="H69" s="42">
        <v>0</v>
      </c>
      <c r="I69" s="47">
        <v>9.999999999999827E-5</v>
      </c>
      <c r="J69" s="42">
        <v>0</v>
      </c>
      <c r="K69" s="42">
        <v>0</v>
      </c>
      <c r="L69" s="42">
        <v>49.02</v>
      </c>
      <c r="M69" s="42">
        <v>-0.01</v>
      </c>
      <c r="N69" s="42">
        <v>0</v>
      </c>
      <c r="O69" s="42">
        <v>0</v>
      </c>
      <c r="Q69" s="18">
        <v>9.999999999998797E-5</v>
      </c>
      <c r="R69" s="32">
        <v>1052727.1406542759</v>
      </c>
      <c r="S69" s="43">
        <v>0</v>
      </c>
      <c r="T69" s="44">
        <f t="shared" si="1"/>
        <v>6.0187218672125589</v>
      </c>
      <c r="V69" s="44">
        <f t="shared" si="2"/>
        <v>0</v>
      </c>
    </row>
    <row r="70" spans="2:22" x14ac:dyDescent="0.35">
      <c r="B70" s="4" t="s">
        <v>18</v>
      </c>
      <c r="C70" s="3" t="s">
        <v>27</v>
      </c>
      <c r="D70" s="42">
        <v>0</v>
      </c>
      <c r="E70" s="42">
        <v>0</v>
      </c>
      <c r="F70" s="18">
        <v>0</v>
      </c>
      <c r="G70" s="42">
        <v>0</v>
      </c>
      <c r="H70" s="42">
        <v>0</v>
      </c>
      <c r="I70" s="47">
        <v>1.000000000000048E-4</v>
      </c>
      <c r="J70" s="42">
        <v>0</v>
      </c>
      <c r="K70" s="42">
        <v>0</v>
      </c>
      <c r="L70" s="42">
        <v>44.39</v>
      </c>
      <c r="M70" s="42">
        <v>0</v>
      </c>
      <c r="N70" s="42">
        <v>0</v>
      </c>
      <c r="O70" s="42">
        <v>0</v>
      </c>
      <c r="Q70" s="18">
        <v>1.0000000000000346E-4</v>
      </c>
      <c r="R70" s="32">
        <v>1063656.9867574549</v>
      </c>
      <c r="S70" s="43">
        <v>0</v>
      </c>
      <c r="T70" s="44">
        <f t="shared" si="1"/>
        <v>0</v>
      </c>
      <c r="V70" s="44">
        <f t="shared" si="2"/>
        <v>0</v>
      </c>
    </row>
    <row r="71" spans="2:22" x14ac:dyDescent="0.35">
      <c r="B71" s="4" t="s">
        <v>18</v>
      </c>
      <c r="C71" s="3" t="s">
        <v>27</v>
      </c>
      <c r="D71" s="42">
        <v>0</v>
      </c>
      <c r="E71" s="42">
        <v>0</v>
      </c>
      <c r="F71" s="18">
        <v>0</v>
      </c>
      <c r="G71" s="42">
        <v>0</v>
      </c>
      <c r="H71" s="42">
        <v>0</v>
      </c>
      <c r="I71" s="47">
        <v>1.0000000000000057E-4</v>
      </c>
      <c r="J71" s="42">
        <v>0</v>
      </c>
      <c r="K71" s="42">
        <v>0</v>
      </c>
      <c r="L71" s="42">
        <v>11.72</v>
      </c>
      <c r="M71" s="42">
        <v>0</v>
      </c>
      <c r="N71" s="42">
        <v>0.01</v>
      </c>
      <c r="O71" s="42">
        <v>0</v>
      </c>
      <c r="Q71" s="18">
        <v>1.0000000000000152E-4</v>
      </c>
      <c r="R71" s="32">
        <v>1073679.9647161611</v>
      </c>
      <c r="S71" s="43">
        <v>0</v>
      </c>
      <c r="T71" s="44">
        <f t="shared" ref="T71:T134" si="4">E71*R71/$E$3*100</f>
        <v>0</v>
      </c>
      <c r="V71" s="44">
        <f t="shared" ref="V71:V134" si="5">G71*$R71/$G$3*100</f>
        <v>0</v>
      </c>
    </row>
    <row r="72" spans="2:22" x14ac:dyDescent="0.35">
      <c r="B72" s="4" t="s">
        <v>18</v>
      </c>
      <c r="C72" s="3" t="s">
        <v>27</v>
      </c>
      <c r="D72" s="42">
        <v>0</v>
      </c>
      <c r="E72" s="42">
        <v>0</v>
      </c>
      <c r="F72" s="18">
        <v>0</v>
      </c>
      <c r="G72" s="42">
        <v>0</v>
      </c>
      <c r="H72" s="42">
        <v>0</v>
      </c>
      <c r="I72" s="47">
        <v>1.0000000000001398E-4</v>
      </c>
      <c r="J72" s="42">
        <v>0</v>
      </c>
      <c r="K72" s="42">
        <v>0</v>
      </c>
      <c r="L72" s="42">
        <v>0.02</v>
      </c>
      <c r="M72" s="42">
        <v>0</v>
      </c>
      <c r="N72" s="42">
        <v>0.01</v>
      </c>
      <c r="O72" s="42">
        <v>0</v>
      </c>
      <c r="Q72" s="18">
        <v>9.9999999999999544E-5</v>
      </c>
      <c r="R72" s="32">
        <v>1082796.6735721277</v>
      </c>
      <c r="S72" s="43">
        <v>0</v>
      </c>
      <c r="T72" s="44">
        <f t="shared" si="4"/>
        <v>0</v>
      </c>
      <c r="V72" s="44">
        <f t="shared" si="5"/>
        <v>0</v>
      </c>
    </row>
    <row r="73" spans="2:22" x14ac:dyDescent="0.35">
      <c r="B73" s="4" t="s">
        <v>18</v>
      </c>
      <c r="C73" s="3" t="s">
        <v>27</v>
      </c>
      <c r="D73" s="42">
        <v>0</v>
      </c>
      <c r="E73" s="42">
        <v>0</v>
      </c>
      <c r="F73" s="18">
        <v>0</v>
      </c>
      <c r="G73" s="42">
        <v>0</v>
      </c>
      <c r="H73" s="42">
        <v>0</v>
      </c>
      <c r="I73" s="47">
        <v>9.9999999999996915E-5</v>
      </c>
      <c r="J73" s="42">
        <v>0</v>
      </c>
      <c r="K73" s="42">
        <v>0</v>
      </c>
      <c r="L73" s="42">
        <v>0.02</v>
      </c>
      <c r="M73" s="42">
        <v>0</v>
      </c>
      <c r="N73" s="42">
        <v>0.01</v>
      </c>
      <c r="O73" s="42">
        <v>0</v>
      </c>
      <c r="Q73" s="18">
        <v>9.9999999999999788E-5</v>
      </c>
      <c r="R73" s="32">
        <v>1091009.7463279208</v>
      </c>
      <c r="S73" s="43">
        <v>0</v>
      </c>
      <c r="T73" s="44">
        <f t="shared" si="4"/>
        <v>0</v>
      </c>
      <c r="V73" s="44">
        <f t="shared" si="5"/>
        <v>0</v>
      </c>
    </row>
    <row r="74" spans="2:22" x14ac:dyDescent="0.35">
      <c r="B74" s="4" t="s">
        <v>18</v>
      </c>
      <c r="C74" s="3" t="s">
        <v>27</v>
      </c>
      <c r="D74" s="42">
        <v>0</v>
      </c>
      <c r="E74" s="42">
        <v>0</v>
      </c>
      <c r="F74" s="18">
        <v>0</v>
      </c>
      <c r="G74" s="42">
        <v>0</v>
      </c>
      <c r="H74" s="42">
        <v>0</v>
      </c>
      <c r="I74" s="47">
        <v>1.0000000000000539E-4</v>
      </c>
      <c r="J74" s="42">
        <v>0</v>
      </c>
      <c r="K74" s="42">
        <v>0</v>
      </c>
      <c r="L74" s="42">
        <v>0.02</v>
      </c>
      <c r="M74" s="42">
        <v>0</v>
      </c>
      <c r="N74" s="42">
        <v>0.01</v>
      </c>
      <c r="O74" s="42">
        <v>0</v>
      </c>
      <c r="Q74" s="18">
        <v>9.9999999999999381E-5</v>
      </c>
      <c r="R74" s="32">
        <v>1098323.8081706432</v>
      </c>
      <c r="S74" s="43">
        <v>0</v>
      </c>
      <c r="T74" s="44">
        <f t="shared" si="4"/>
        <v>0</v>
      </c>
      <c r="V74" s="44">
        <f t="shared" si="5"/>
        <v>0</v>
      </c>
    </row>
    <row r="75" spans="2:22" x14ac:dyDescent="0.35">
      <c r="B75" s="4" t="s">
        <v>18</v>
      </c>
      <c r="C75" s="3" t="s">
        <v>27</v>
      </c>
      <c r="D75" s="42">
        <v>0</v>
      </c>
      <c r="E75" s="42">
        <v>0</v>
      </c>
      <c r="F75" s="18">
        <v>0</v>
      </c>
      <c r="G75" s="42">
        <v>0</v>
      </c>
      <c r="H75" s="42">
        <v>0</v>
      </c>
      <c r="I75" s="47">
        <v>1.0000000000000194E-4</v>
      </c>
      <c r="J75" s="42">
        <v>0</v>
      </c>
      <c r="K75" s="42">
        <v>0</v>
      </c>
      <c r="L75" s="42">
        <v>0.02</v>
      </c>
      <c r="M75" s="42">
        <v>0</v>
      </c>
      <c r="N75" s="42">
        <v>0.02</v>
      </c>
      <c r="O75" s="42">
        <v>0</v>
      </c>
      <c r="Q75" s="18">
        <v>9.999999999999022E-5</v>
      </c>
      <c r="R75" s="32">
        <v>1104745.4277160207</v>
      </c>
      <c r="S75" s="43">
        <v>0</v>
      </c>
      <c r="T75" s="44">
        <f t="shared" si="4"/>
        <v>0</v>
      </c>
      <c r="V75" s="44">
        <f t="shared" si="5"/>
        <v>0</v>
      </c>
    </row>
    <row r="76" spans="2:22" x14ac:dyDescent="0.35">
      <c r="B76" s="4" t="s">
        <v>18</v>
      </c>
      <c r="C76" s="3" t="s">
        <v>27</v>
      </c>
      <c r="D76" s="42">
        <v>0</v>
      </c>
      <c r="E76" s="42">
        <v>0</v>
      </c>
      <c r="F76" s="18">
        <v>0</v>
      </c>
      <c r="G76" s="42">
        <v>0</v>
      </c>
      <c r="H76" s="42">
        <v>0</v>
      </c>
      <c r="I76" s="47">
        <v>1.0000000000000212E-4</v>
      </c>
      <c r="J76" s="42">
        <v>0</v>
      </c>
      <c r="K76" s="42">
        <v>0</v>
      </c>
      <c r="L76" s="42">
        <v>0.01</v>
      </c>
      <c r="M76" s="42">
        <v>0</v>
      </c>
      <c r="N76" s="42">
        <v>0.02</v>
      </c>
      <c r="O76" s="42">
        <v>0</v>
      </c>
      <c r="Q76" s="18">
        <v>1.0000000000000388E-4</v>
      </c>
      <c r="R76" s="32">
        <v>1110283.0616173933</v>
      </c>
      <c r="S76" s="43">
        <v>0</v>
      </c>
      <c r="T76" s="44">
        <f t="shared" si="4"/>
        <v>0</v>
      </c>
      <c r="V76" s="44">
        <f t="shared" si="5"/>
        <v>0</v>
      </c>
    </row>
    <row r="77" spans="2:22" x14ac:dyDescent="0.35">
      <c r="B77" s="4" t="s">
        <v>18</v>
      </c>
      <c r="C77" s="3" t="s">
        <v>27</v>
      </c>
      <c r="D77" s="42">
        <v>0</v>
      </c>
      <c r="E77" s="42">
        <v>0</v>
      </c>
      <c r="F77" s="18">
        <v>0</v>
      </c>
      <c r="G77" s="42">
        <v>0</v>
      </c>
      <c r="H77" s="42">
        <v>0</v>
      </c>
      <c r="I77" s="47">
        <v>9.9999999999997186E-5</v>
      </c>
      <c r="J77" s="42">
        <v>0</v>
      </c>
      <c r="K77" s="42">
        <v>0</v>
      </c>
      <c r="L77" s="42">
        <v>0.01</v>
      </c>
      <c r="M77" s="42">
        <v>0</v>
      </c>
      <c r="N77" s="42">
        <v>0.02</v>
      </c>
      <c r="O77" s="42">
        <v>0</v>
      </c>
      <c r="Q77" s="18">
        <v>1.0000000000000185E-4</v>
      </c>
      <c r="R77" s="32">
        <v>1114946.9929143409</v>
      </c>
      <c r="S77" s="43">
        <v>0</v>
      </c>
      <c r="T77" s="44">
        <f t="shared" si="4"/>
        <v>0</v>
      </c>
      <c r="V77" s="44">
        <f t="shared" si="5"/>
        <v>0</v>
      </c>
    </row>
    <row r="78" spans="2:22" x14ac:dyDescent="0.35">
      <c r="B78" s="4" t="s">
        <v>18</v>
      </c>
      <c r="C78" s="3" t="s">
        <v>27</v>
      </c>
      <c r="D78" s="42">
        <v>0</v>
      </c>
      <c r="E78" s="42">
        <v>0</v>
      </c>
      <c r="F78" s="18">
        <v>0</v>
      </c>
      <c r="G78" s="42">
        <v>0</v>
      </c>
      <c r="H78" s="42">
        <v>0</v>
      </c>
      <c r="I78" s="47">
        <v>9.9999999999999747E-5</v>
      </c>
      <c r="J78" s="42">
        <v>0</v>
      </c>
      <c r="K78" s="42">
        <v>0</v>
      </c>
      <c r="L78" s="42">
        <v>0.01</v>
      </c>
      <c r="M78" s="42">
        <v>0</v>
      </c>
      <c r="N78" s="42">
        <v>0.02</v>
      </c>
      <c r="O78" s="42">
        <v>0</v>
      </c>
      <c r="Q78" s="18">
        <v>1.000000000000244E-4</v>
      </c>
      <c r="R78" s="32">
        <v>1118749.2635229705</v>
      </c>
      <c r="S78" s="43">
        <v>0</v>
      </c>
      <c r="T78" s="44">
        <f t="shared" si="4"/>
        <v>0</v>
      </c>
      <c r="V78" s="44">
        <f t="shared" si="5"/>
        <v>0</v>
      </c>
    </row>
    <row r="79" spans="2:22" x14ac:dyDescent="0.35">
      <c r="B79" s="4" t="s">
        <v>18</v>
      </c>
      <c r="C79" s="3" t="s">
        <v>27</v>
      </c>
      <c r="D79" s="42">
        <v>0</v>
      </c>
      <c r="E79" s="42">
        <v>0</v>
      </c>
      <c r="F79" s="18">
        <v>0</v>
      </c>
      <c r="G79" s="42">
        <v>0</v>
      </c>
      <c r="H79" s="42">
        <v>0</v>
      </c>
      <c r="I79" s="47">
        <v>1.0000000000000033E-4</v>
      </c>
      <c r="J79" s="42">
        <v>0</v>
      </c>
      <c r="K79" s="42">
        <v>0</v>
      </c>
      <c r="L79" s="42">
        <v>0.01</v>
      </c>
      <c r="M79" s="42">
        <v>0</v>
      </c>
      <c r="N79" s="42">
        <v>0.02</v>
      </c>
      <c r="O79" s="42">
        <v>0</v>
      </c>
      <c r="Q79" s="18">
        <v>9.9999999999992659E-5</v>
      </c>
      <c r="R79" s="32">
        <v>1121703.6012943045</v>
      </c>
      <c r="S79" s="43">
        <v>0</v>
      </c>
      <c r="T79" s="44">
        <f t="shared" si="4"/>
        <v>0</v>
      </c>
      <c r="V79" s="44">
        <f t="shared" si="5"/>
        <v>0</v>
      </c>
    </row>
    <row r="80" spans="2:22" x14ac:dyDescent="0.35">
      <c r="B80" s="4" t="s">
        <v>18</v>
      </c>
      <c r="C80" s="3" t="s">
        <v>27</v>
      </c>
      <c r="D80" s="42">
        <v>0</v>
      </c>
      <c r="E80" s="42">
        <v>0</v>
      </c>
      <c r="F80" s="18">
        <v>0</v>
      </c>
      <c r="G80" s="42">
        <v>0</v>
      </c>
      <c r="H80" s="42">
        <v>0</v>
      </c>
      <c r="I80" s="47">
        <v>1.0000000000000024E-4</v>
      </c>
      <c r="J80" s="42">
        <v>0</v>
      </c>
      <c r="K80" s="42">
        <v>0</v>
      </c>
      <c r="L80" s="42">
        <v>0.01</v>
      </c>
      <c r="M80" s="42">
        <v>0</v>
      </c>
      <c r="N80" s="42">
        <v>0.02</v>
      </c>
      <c r="O80" s="42">
        <v>0</v>
      </c>
      <c r="Q80" s="18">
        <v>9.9999999999997823E-5</v>
      </c>
      <c r="R80" s="32">
        <v>1123825.3420883298</v>
      </c>
      <c r="S80" s="43">
        <v>0</v>
      </c>
      <c r="T80" s="44">
        <f t="shared" si="4"/>
        <v>0</v>
      </c>
      <c r="V80" s="44">
        <f t="shared" si="5"/>
        <v>0</v>
      </c>
    </row>
    <row r="81" spans="2:22" x14ac:dyDescent="0.35">
      <c r="B81" s="4" t="s">
        <v>18</v>
      </c>
      <c r="C81" s="3" t="s">
        <v>27</v>
      </c>
      <c r="D81" s="42">
        <v>0</v>
      </c>
      <c r="E81" s="42">
        <v>0</v>
      </c>
      <c r="F81" s="18">
        <v>0</v>
      </c>
      <c r="G81" s="42">
        <v>0</v>
      </c>
      <c r="H81" s="42">
        <v>0</v>
      </c>
      <c r="I81" s="47">
        <v>1.0000000000000136E-4</v>
      </c>
      <c r="J81" s="42">
        <v>0</v>
      </c>
      <c r="K81" s="42">
        <v>0</v>
      </c>
      <c r="L81" s="42">
        <v>0.01</v>
      </c>
      <c r="M81" s="42">
        <v>0</v>
      </c>
      <c r="N81" s="42">
        <v>0.03</v>
      </c>
      <c r="O81" s="42">
        <v>0</v>
      </c>
      <c r="Q81" s="18">
        <v>1.0000000000000175E-4</v>
      </c>
      <c r="R81" s="32">
        <v>1125131.3473293411</v>
      </c>
      <c r="S81" s="43">
        <v>0</v>
      </c>
      <c r="T81" s="44">
        <f t="shared" si="4"/>
        <v>0</v>
      </c>
      <c r="V81" s="44">
        <f t="shared" si="5"/>
        <v>0</v>
      </c>
    </row>
    <row r="82" spans="2:22" x14ac:dyDescent="0.35">
      <c r="B82" s="4" t="s">
        <v>18</v>
      </c>
      <c r="C82" s="3" t="s">
        <v>27</v>
      </c>
      <c r="D82" s="42">
        <v>0</v>
      </c>
      <c r="E82" s="42">
        <v>0</v>
      </c>
      <c r="F82" s="18">
        <v>0</v>
      </c>
      <c r="G82" s="42">
        <v>0</v>
      </c>
      <c r="H82" s="42">
        <v>0</v>
      </c>
      <c r="I82" s="47">
        <v>9.9999999999999788E-5</v>
      </c>
      <c r="J82" s="42">
        <v>0</v>
      </c>
      <c r="K82" s="42">
        <v>0</v>
      </c>
      <c r="L82" s="42">
        <v>0.01</v>
      </c>
      <c r="M82" s="42">
        <v>0</v>
      </c>
      <c r="N82" s="42">
        <v>0.03</v>
      </c>
      <c r="O82" s="42">
        <v>0</v>
      </c>
      <c r="Q82" s="18">
        <v>1.0000000000000117E-4</v>
      </c>
      <c r="R82" s="32">
        <v>1125639.9175229124</v>
      </c>
      <c r="S82" s="43">
        <v>0</v>
      </c>
      <c r="T82" s="44">
        <f t="shared" si="4"/>
        <v>0</v>
      </c>
      <c r="V82" s="44">
        <f t="shared" si="5"/>
        <v>0</v>
      </c>
    </row>
    <row r="83" spans="2:22" x14ac:dyDescent="0.35">
      <c r="B83" s="4" t="s">
        <v>18</v>
      </c>
      <c r="C83" s="3" t="s">
        <v>27</v>
      </c>
      <c r="D83" s="42">
        <v>0</v>
      </c>
      <c r="E83" s="42">
        <v>0</v>
      </c>
      <c r="F83" s="18">
        <v>0</v>
      </c>
      <c r="G83" s="42">
        <v>0</v>
      </c>
      <c r="H83" s="42">
        <v>0</v>
      </c>
      <c r="I83" s="47">
        <v>1.0000000000000361E-4</v>
      </c>
      <c r="J83" s="42">
        <v>0</v>
      </c>
      <c r="K83" s="42">
        <v>0</v>
      </c>
      <c r="L83" s="42">
        <v>0.01</v>
      </c>
      <c r="M83" s="42">
        <v>0</v>
      </c>
      <c r="N83" s="42">
        <v>0.03</v>
      </c>
      <c r="O83" s="42">
        <v>0</v>
      </c>
      <c r="Q83" s="18">
        <v>9.9999999999997918E-5</v>
      </c>
      <c r="R83" s="32">
        <v>1125370.7022262304</v>
      </c>
      <c r="S83" s="43">
        <v>0</v>
      </c>
      <c r="T83" s="44">
        <f t="shared" si="4"/>
        <v>0</v>
      </c>
      <c r="V83" s="44">
        <f t="shared" si="5"/>
        <v>0</v>
      </c>
    </row>
    <row r="84" spans="2:22" x14ac:dyDescent="0.35">
      <c r="B84" s="4" t="s">
        <v>18</v>
      </c>
      <c r="C84" s="3" t="s">
        <v>27</v>
      </c>
      <c r="D84" s="42">
        <v>0</v>
      </c>
      <c r="E84" s="42">
        <v>0</v>
      </c>
      <c r="F84" s="18">
        <v>0</v>
      </c>
      <c r="G84" s="42">
        <v>0</v>
      </c>
      <c r="H84" s="42">
        <v>0</v>
      </c>
      <c r="I84" s="47">
        <v>9.9999999999998121E-5</v>
      </c>
      <c r="J84" s="42">
        <v>0</v>
      </c>
      <c r="K84" s="42">
        <v>0</v>
      </c>
      <c r="L84" s="42">
        <v>0.01</v>
      </c>
      <c r="M84" s="42">
        <v>0</v>
      </c>
      <c r="N84" s="42">
        <v>0.03</v>
      </c>
      <c r="O84" s="42">
        <v>0</v>
      </c>
      <c r="Q84" s="18">
        <v>1.0000000000000778E-4</v>
      </c>
      <c r="R84" s="32">
        <v>1124344.6069717281</v>
      </c>
      <c r="S84" s="43">
        <v>0</v>
      </c>
      <c r="T84" s="44">
        <f t="shared" si="4"/>
        <v>0</v>
      </c>
      <c r="V84" s="44">
        <f t="shared" si="5"/>
        <v>0</v>
      </c>
    </row>
    <row r="85" spans="2:22" x14ac:dyDescent="0.35">
      <c r="B85" s="9" t="s">
        <v>18</v>
      </c>
      <c r="C85" s="10" t="s">
        <v>27</v>
      </c>
      <c r="D85" s="42">
        <v>0</v>
      </c>
      <c r="E85" s="42">
        <v>0</v>
      </c>
      <c r="F85" s="19">
        <v>0</v>
      </c>
      <c r="G85" s="42">
        <v>0</v>
      </c>
      <c r="H85" s="42">
        <v>0</v>
      </c>
      <c r="I85" s="47">
        <v>1.0000000000000296E-4</v>
      </c>
      <c r="J85" s="42">
        <v>0</v>
      </c>
      <c r="K85" s="42">
        <v>0</v>
      </c>
      <c r="L85" s="42">
        <v>0.01</v>
      </c>
      <c r="M85" s="42">
        <v>0</v>
      </c>
      <c r="N85" s="42">
        <v>0.03</v>
      </c>
      <c r="O85" s="42">
        <v>0</v>
      </c>
      <c r="Q85" s="19">
        <v>9.9999999999995804E-5</v>
      </c>
      <c r="R85" s="33">
        <v>1122583.6976486607</v>
      </c>
      <c r="S85" s="43">
        <v>0</v>
      </c>
      <c r="T85" s="44">
        <f t="shared" si="4"/>
        <v>0</v>
      </c>
      <c r="V85" s="44">
        <f t="shared" si="5"/>
        <v>0</v>
      </c>
    </row>
    <row r="86" spans="2:22" x14ac:dyDescent="0.35">
      <c r="B86" s="4" t="s">
        <v>18</v>
      </c>
      <c r="C86" s="3" t="s">
        <v>28</v>
      </c>
      <c r="D86" s="42">
        <v>0</v>
      </c>
      <c r="E86" s="42">
        <v>0</v>
      </c>
      <c r="F86" s="18">
        <v>0</v>
      </c>
      <c r="G86" s="42">
        <v>0</v>
      </c>
      <c r="H86" s="42">
        <v>0</v>
      </c>
      <c r="I86" s="47">
        <v>1E-4</v>
      </c>
      <c r="J86" s="42">
        <v>0</v>
      </c>
      <c r="K86" s="42">
        <v>0</v>
      </c>
      <c r="L86" s="42">
        <v>-0.01</v>
      </c>
      <c r="M86" s="42">
        <v>0</v>
      </c>
      <c r="N86" s="42">
        <v>0</v>
      </c>
      <c r="O86" s="42">
        <v>0</v>
      </c>
      <c r="Q86" s="18">
        <v>1.0000000000000594E-4</v>
      </c>
      <c r="R86" s="32">
        <v>1014118.1149333863</v>
      </c>
      <c r="S86" s="43">
        <v>0</v>
      </c>
      <c r="T86" s="44">
        <f t="shared" si="4"/>
        <v>0</v>
      </c>
      <c r="V86" s="44">
        <f t="shared" si="5"/>
        <v>0</v>
      </c>
    </row>
    <row r="87" spans="2:22" x14ac:dyDescent="0.35">
      <c r="B87" s="4" t="s">
        <v>18</v>
      </c>
      <c r="C87" s="3" t="s">
        <v>28</v>
      </c>
      <c r="D87" s="42">
        <v>0</v>
      </c>
      <c r="E87" s="42">
        <v>0</v>
      </c>
      <c r="F87" s="18">
        <v>0</v>
      </c>
      <c r="G87" s="42">
        <v>0</v>
      </c>
      <c r="H87" s="42">
        <v>0</v>
      </c>
      <c r="I87" s="47">
        <v>1.0000000000000555E-4</v>
      </c>
      <c r="J87" s="42">
        <v>0</v>
      </c>
      <c r="K87" s="42">
        <v>0</v>
      </c>
      <c r="L87" s="42">
        <v>-0.01</v>
      </c>
      <c r="M87" s="42">
        <v>0</v>
      </c>
      <c r="N87" s="42">
        <v>0</v>
      </c>
      <c r="O87" s="42">
        <v>0</v>
      </c>
      <c r="Q87" s="18">
        <v>9.9999999999998663E-5</v>
      </c>
      <c r="R87" s="32">
        <v>1026536.995705159</v>
      </c>
      <c r="S87" s="43">
        <v>0</v>
      </c>
      <c r="T87" s="44">
        <f t="shared" si="4"/>
        <v>0</v>
      </c>
      <c r="V87" s="44">
        <f t="shared" si="5"/>
        <v>0</v>
      </c>
    </row>
    <row r="88" spans="2:22" x14ac:dyDescent="0.35">
      <c r="B88" s="4" t="s">
        <v>18</v>
      </c>
      <c r="C88" s="3" t="s">
        <v>28</v>
      </c>
      <c r="D88" s="42">
        <v>0</v>
      </c>
      <c r="E88" s="42">
        <v>0</v>
      </c>
      <c r="F88" s="18">
        <v>0</v>
      </c>
      <c r="G88" s="42">
        <v>0</v>
      </c>
      <c r="H88" s="42">
        <v>0</v>
      </c>
      <c r="I88" s="47">
        <v>1.0000000000004668E-4</v>
      </c>
      <c r="J88" s="42">
        <v>0</v>
      </c>
      <c r="K88" s="42">
        <v>0</v>
      </c>
      <c r="L88" s="42">
        <v>-0.01</v>
      </c>
      <c r="M88" s="42">
        <v>0</v>
      </c>
      <c r="N88" s="42">
        <v>0</v>
      </c>
      <c r="O88" s="42">
        <v>0</v>
      </c>
      <c r="Q88" s="18">
        <v>1.0000000000000251E-4</v>
      </c>
      <c r="R88" s="32">
        <v>1037247.3839583537</v>
      </c>
      <c r="S88" s="43">
        <v>0</v>
      </c>
      <c r="T88" s="44">
        <f t="shared" si="4"/>
        <v>0</v>
      </c>
      <c r="V88" s="44">
        <f t="shared" si="5"/>
        <v>0</v>
      </c>
    </row>
    <row r="89" spans="2:22" x14ac:dyDescent="0.35">
      <c r="B89" s="4" t="s">
        <v>18</v>
      </c>
      <c r="C89" s="3" t="s">
        <v>28</v>
      </c>
      <c r="D89" s="42">
        <v>14.59</v>
      </c>
      <c r="E89" s="42">
        <v>14.52</v>
      </c>
      <c r="F89" s="18">
        <v>0</v>
      </c>
      <c r="G89" s="42">
        <v>0</v>
      </c>
      <c r="H89" s="42">
        <v>0</v>
      </c>
      <c r="I89" s="47">
        <v>9.9999999999996888E-5</v>
      </c>
      <c r="J89" s="42">
        <v>0</v>
      </c>
      <c r="K89" s="42">
        <v>0</v>
      </c>
      <c r="L89" s="42">
        <v>-0.01</v>
      </c>
      <c r="M89" s="42">
        <v>-0.01</v>
      </c>
      <c r="N89" s="42">
        <v>0</v>
      </c>
      <c r="O89" s="42">
        <v>0</v>
      </c>
      <c r="Q89" s="18">
        <v>9.9999999999932283E-5</v>
      </c>
      <c r="R89" s="32">
        <v>1046248.0438763147</v>
      </c>
      <c r="S89" s="43">
        <v>0</v>
      </c>
      <c r="T89" s="44">
        <f t="shared" si="4"/>
        <v>2.5196977415728372</v>
      </c>
      <c r="V89" s="44">
        <f t="shared" si="5"/>
        <v>0</v>
      </c>
    </row>
    <row r="90" spans="2:22" x14ac:dyDescent="0.35">
      <c r="B90" s="4" t="s">
        <v>18</v>
      </c>
      <c r="C90" s="3" t="s">
        <v>28</v>
      </c>
      <c r="D90" s="42">
        <v>44.34</v>
      </c>
      <c r="E90" s="42">
        <v>44.35</v>
      </c>
      <c r="F90" s="18">
        <v>0</v>
      </c>
      <c r="G90" s="42">
        <v>0</v>
      </c>
      <c r="H90" s="42">
        <v>0</v>
      </c>
      <c r="I90" s="47">
        <v>9.9999999999996495E-5</v>
      </c>
      <c r="J90" s="42">
        <v>0</v>
      </c>
      <c r="K90" s="42">
        <v>0</v>
      </c>
      <c r="L90" s="42">
        <v>-0.01</v>
      </c>
      <c r="M90" s="42">
        <v>0</v>
      </c>
      <c r="N90" s="42">
        <v>0</v>
      </c>
      <c r="O90" s="42">
        <v>0</v>
      </c>
      <c r="Q90" s="18">
        <v>9.9999999999997999E-5</v>
      </c>
      <c r="R90" s="32">
        <v>1053545.6326290469</v>
      </c>
      <c r="S90" s="43">
        <v>0</v>
      </c>
      <c r="T90" s="44">
        <f t="shared" si="4"/>
        <v>7.7498651660674645</v>
      </c>
      <c r="V90" s="44">
        <f t="shared" si="5"/>
        <v>0</v>
      </c>
    </row>
    <row r="91" spans="2:22" x14ac:dyDescent="0.35">
      <c r="B91" s="4" t="s">
        <v>18</v>
      </c>
      <c r="C91" s="3" t="s">
        <v>28</v>
      </c>
      <c r="D91" s="42">
        <v>13.53</v>
      </c>
      <c r="E91" s="42">
        <v>13.56</v>
      </c>
      <c r="F91" s="18">
        <v>0</v>
      </c>
      <c r="G91" s="42">
        <v>0</v>
      </c>
      <c r="H91" s="42">
        <v>0</v>
      </c>
      <c r="I91" s="47">
        <v>1.0000000000004561E-4</v>
      </c>
      <c r="J91" s="42">
        <v>0</v>
      </c>
      <c r="K91" s="42">
        <v>0</v>
      </c>
      <c r="L91" s="42">
        <v>28.42</v>
      </c>
      <c r="M91" s="42">
        <v>0</v>
      </c>
      <c r="N91" s="42">
        <v>0</v>
      </c>
      <c r="O91" s="42">
        <v>0</v>
      </c>
      <c r="Q91" s="18">
        <v>9.9999999999997132E-5</v>
      </c>
      <c r="R91" s="32">
        <v>1059154.5117176729</v>
      </c>
      <c r="S91" s="43">
        <v>0</v>
      </c>
      <c r="T91" s="44">
        <f t="shared" si="4"/>
        <v>2.3821339648665063</v>
      </c>
      <c r="V91" s="44">
        <f t="shared" si="5"/>
        <v>0</v>
      </c>
    </row>
    <row r="92" spans="2:22" x14ac:dyDescent="0.35">
      <c r="B92" s="4" t="s">
        <v>18</v>
      </c>
      <c r="C92" s="3" t="s">
        <v>28</v>
      </c>
      <c r="D92" s="42">
        <v>0</v>
      </c>
      <c r="E92" s="42">
        <v>0</v>
      </c>
      <c r="F92" s="18">
        <v>0</v>
      </c>
      <c r="G92" s="42">
        <v>0</v>
      </c>
      <c r="H92" s="42">
        <v>0</v>
      </c>
      <c r="I92" s="47">
        <v>1.0000000000000606E-4</v>
      </c>
      <c r="J92" s="42">
        <v>0</v>
      </c>
      <c r="K92" s="42">
        <v>0</v>
      </c>
      <c r="L92" s="42">
        <v>30.38</v>
      </c>
      <c r="M92" s="42">
        <v>0</v>
      </c>
      <c r="N92" s="42">
        <v>0.01</v>
      </c>
      <c r="O92" s="42">
        <v>0</v>
      </c>
      <c r="Q92" s="18">
        <v>9.9999999999985639E-5</v>
      </c>
      <c r="R92" s="32">
        <v>1063096.5020774009</v>
      </c>
      <c r="S92" s="43">
        <v>0</v>
      </c>
      <c r="T92" s="44">
        <f t="shared" si="4"/>
        <v>0</v>
      </c>
      <c r="V92" s="44">
        <f t="shared" si="5"/>
        <v>0</v>
      </c>
    </row>
    <row r="93" spans="2:22" x14ac:dyDescent="0.35">
      <c r="B93" s="4" t="s">
        <v>18</v>
      </c>
      <c r="C93" s="3" t="s">
        <v>28</v>
      </c>
      <c r="D93" s="42">
        <v>0</v>
      </c>
      <c r="E93" s="42">
        <v>0</v>
      </c>
      <c r="F93" s="18">
        <v>0</v>
      </c>
      <c r="G93" s="42">
        <v>0</v>
      </c>
      <c r="H93" s="42">
        <v>0</v>
      </c>
      <c r="I93" s="47">
        <v>9.9999999999998121E-5</v>
      </c>
      <c r="J93" s="42">
        <v>0</v>
      </c>
      <c r="K93" s="42">
        <v>0</v>
      </c>
      <c r="L93" s="42">
        <v>0.01</v>
      </c>
      <c r="M93" s="42">
        <v>0</v>
      </c>
      <c r="N93" s="42">
        <v>0.01</v>
      </c>
      <c r="O93" s="42">
        <v>0</v>
      </c>
      <c r="Q93" s="18">
        <v>1.0000000000000534E-4</v>
      </c>
      <c r="R93" s="32">
        <v>1065400.5863585598</v>
      </c>
      <c r="S93" s="43">
        <v>0</v>
      </c>
      <c r="T93" s="44">
        <f t="shared" si="4"/>
        <v>0</v>
      </c>
      <c r="V93" s="44">
        <f t="shared" si="5"/>
        <v>0</v>
      </c>
    </row>
    <row r="94" spans="2:22" x14ac:dyDescent="0.35">
      <c r="B94" s="4" t="s">
        <v>18</v>
      </c>
      <c r="C94" s="3" t="s">
        <v>28</v>
      </c>
      <c r="D94" s="42">
        <v>0</v>
      </c>
      <c r="E94" s="42">
        <v>0</v>
      </c>
      <c r="F94" s="18">
        <v>0</v>
      </c>
      <c r="G94" s="42">
        <v>0</v>
      </c>
      <c r="H94" s="42">
        <v>0</v>
      </c>
      <c r="I94" s="47">
        <v>1.0000000000000132E-4</v>
      </c>
      <c r="J94" s="42">
        <v>0</v>
      </c>
      <c r="K94" s="42">
        <v>0</v>
      </c>
      <c r="L94" s="42">
        <v>0.01</v>
      </c>
      <c r="M94" s="42">
        <v>0</v>
      </c>
      <c r="N94" s="42">
        <v>0.01</v>
      </c>
      <c r="O94" s="42">
        <v>0</v>
      </c>
      <c r="Q94" s="18">
        <v>1.0000000000000141E-4</v>
      </c>
      <c r="R94" s="32">
        <v>1066102.5623103401</v>
      </c>
      <c r="S94" s="43">
        <v>0</v>
      </c>
      <c r="T94" s="44">
        <f t="shared" si="4"/>
        <v>0</v>
      </c>
      <c r="V94" s="44">
        <f t="shared" si="5"/>
        <v>0</v>
      </c>
    </row>
    <row r="95" spans="2:22" x14ac:dyDescent="0.35">
      <c r="B95" s="4" t="s">
        <v>18</v>
      </c>
      <c r="C95" s="3" t="s">
        <v>28</v>
      </c>
      <c r="D95" s="42">
        <v>0</v>
      </c>
      <c r="E95" s="42">
        <v>0</v>
      </c>
      <c r="F95" s="18">
        <v>0</v>
      </c>
      <c r="G95" s="42">
        <v>0</v>
      </c>
      <c r="H95" s="42">
        <v>0</v>
      </c>
      <c r="I95" s="47">
        <v>9.9999999999992402E-5</v>
      </c>
      <c r="J95" s="42">
        <v>0</v>
      </c>
      <c r="K95" s="42">
        <v>0</v>
      </c>
      <c r="L95" s="42">
        <v>0.01</v>
      </c>
      <c r="M95" s="42">
        <v>0</v>
      </c>
      <c r="N95" s="42">
        <v>0.01</v>
      </c>
      <c r="O95" s="42">
        <v>0</v>
      </c>
      <c r="Q95" s="18">
        <v>1.0000000000000044E-4</v>
      </c>
      <c r="R95" s="32">
        <v>1065244.6516367286</v>
      </c>
      <c r="S95" s="43">
        <v>0</v>
      </c>
      <c r="T95" s="44">
        <f t="shared" si="4"/>
        <v>0</v>
      </c>
      <c r="V95" s="44">
        <f t="shared" si="5"/>
        <v>0</v>
      </c>
    </row>
    <row r="96" spans="2:22" x14ac:dyDescent="0.35">
      <c r="B96" s="4" t="s">
        <v>18</v>
      </c>
      <c r="C96" s="3" t="s">
        <v>28</v>
      </c>
      <c r="D96" s="42">
        <v>0</v>
      </c>
      <c r="E96" s="42">
        <v>0</v>
      </c>
      <c r="F96" s="18">
        <v>0</v>
      </c>
      <c r="G96" s="42">
        <v>0</v>
      </c>
      <c r="H96" s="42">
        <v>0</v>
      </c>
      <c r="I96" s="47">
        <v>1.0000000000000094E-4</v>
      </c>
      <c r="J96" s="42">
        <v>0</v>
      </c>
      <c r="K96" s="42">
        <v>0</v>
      </c>
      <c r="L96" s="42">
        <v>0.01</v>
      </c>
      <c r="M96" s="42">
        <v>0</v>
      </c>
      <c r="N96" s="42">
        <v>0.01</v>
      </c>
      <c r="O96" s="42">
        <v>0</v>
      </c>
      <c r="Q96" s="18">
        <v>9.999999999999991E-5</v>
      </c>
      <c r="R96" s="32">
        <v>1062875.0690741935</v>
      </c>
      <c r="S96" s="43">
        <v>0</v>
      </c>
      <c r="T96" s="44">
        <f t="shared" si="4"/>
        <v>0</v>
      </c>
      <c r="V96" s="44">
        <f t="shared" si="5"/>
        <v>0</v>
      </c>
    </row>
    <row r="97" spans="2:22" x14ac:dyDescent="0.35">
      <c r="B97" s="4" t="s">
        <v>18</v>
      </c>
      <c r="C97" s="3" t="s">
        <v>28</v>
      </c>
      <c r="D97" s="42">
        <v>0</v>
      </c>
      <c r="E97" s="42">
        <v>0</v>
      </c>
      <c r="F97" s="18">
        <v>0</v>
      </c>
      <c r="G97" s="42">
        <v>0</v>
      </c>
      <c r="H97" s="42">
        <v>0</v>
      </c>
      <c r="I97" s="47">
        <v>9.9999999999999923E-5</v>
      </c>
      <c r="J97" s="42">
        <v>0</v>
      </c>
      <c r="K97" s="42">
        <v>0</v>
      </c>
      <c r="L97" s="42">
        <v>0.01</v>
      </c>
      <c r="M97" s="42">
        <v>0</v>
      </c>
      <c r="N97" s="42">
        <v>0.02</v>
      </c>
      <c r="O97" s="42">
        <v>0</v>
      </c>
      <c r="Q97" s="18">
        <v>1.0000000000001222E-4</v>
      </c>
      <c r="R97" s="32">
        <v>1059047.5567519171</v>
      </c>
      <c r="S97" s="43">
        <v>0</v>
      </c>
      <c r="T97" s="44">
        <f t="shared" si="4"/>
        <v>0</v>
      </c>
      <c r="V97" s="44">
        <f t="shared" si="5"/>
        <v>0</v>
      </c>
    </row>
    <row r="98" spans="2:22" x14ac:dyDescent="0.35">
      <c r="B98" s="4" t="s">
        <v>18</v>
      </c>
      <c r="C98" s="3" t="s">
        <v>28</v>
      </c>
      <c r="D98" s="42">
        <v>0</v>
      </c>
      <c r="E98" s="42">
        <v>0</v>
      </c>
      <c r="F98" s="18">
        <v>0</v>
      </c>
      <c r="G98" s="42">
        <v>0</v>
      </c>
      <c r="H98" s="42">
        <v>0</v>
      </c>
      <c r="I98" s="47">
        <v>1.0000000000000002E-4</v>
      </c>
      <c r="J98" s="42">
        <v>0</v>
      </c>
      <c r="K98" s="42">
        <v>0</v>
      </c>
      <c r="L98" s="42">
        <v>0.01</v>
      </c>
      <c r="M98" s="42">
        <v>0</v>
      </c>
      <c r="N98" s="42">
        <v>0.02</v>
      </c>
      <c r="O98" s="42">
        <v>0</v>
      </c>
      <c r="Q98" s="18">
        <v>1.0000000000000971E-4</v>
      </c>
      <c r="R98" s="32">
        <v>1053820.8891353828</v>
      </c>
      <c r="S98" s="43">
        <v>0</v>
      </c>
      <c r="T98" s="44">
        <f t="shared" si="4"/>
        <v>0</v>
      </c>
      <c r="V98" s="44">
        <f t="shared" si="5"/>
        <v>0</v>
      </c>
    </row>
    <row r="99" spans="2:22" x14ac:dyDescent="0.35">
      <c r="B99" s="4" t="s">
        <v>18</v>
      </c>
      <c r="C99" s="3" t="s">
        <v>28</v>
      </c>
      <c r="D99" s="42">
        <v>0</v>
      </c>
      <c r="E99" s="42">
        <v>0</v>
      </c>
      <c r="F99" s="18">
        <v>0</v>
      </c>
      <c r="G99" s="42">
        <v>0</v>
      </c>
      <c r="H99" s="42">
        <v>0</v>
      </c>
      <c r="I99" s="47">
        <v>1E-4</v>
      </c>
      <c r="J99" s="42">
        <v>0</v>
      </c>
      <c r="K99" s="42">
        <v>0</v>
      </c>
      <c r="L99" s="42">
        <v>0.01</v>
      </c>
      <c r="M99" s="42">
        <v>0</v>
      </c>
      <c r="N99" s="42">
        <v>0.02</v>
      </c>
      <c r="O99" s="42">
        <v>0</v>
      </c>
      <c r="Q99" s="18">
        <v>1.0000000000000266E-4</v>
      </c>
      <c r="R99" s="32">
        <v>1047258.3540215901</v>
      </c>
      <c r="S99" s="43">
        <v>0</v>
      </c>
      <c r="T99" s="44">
        <f t="shared" si="4"/>
        <v>0</v>
      </c>
      <c r="V99" s="44">
        <f t="shared" si="5"/>
        <v>0</v>
      </c>
    </row>
    <row r="100" spans="2:22" x14ac:dyDescent="0.35">
      <c r="B100" s="4" t="s">
        <v>18</v>
      </c>
      <c r="C100" s="3" t="s">
        <v>28</v>
      </c>
      <c r="D100" s="42">
        <v>0</v>
      </c>
      <c r="E100" s="42">
        <v>0</v>
      </c>
      <c r="F100" s="18">
        <v>0</v>
      </c>
      <c r="G100" s="42">
        <v>0</v>
      </c>
      <c r="H100" s="42">
        <v>0</v>
      </c>
      <c r="I100" s="47">
        <v>1.0000000000000122E-4</v>
      </c>
      <c r="J100" s="42">
        <v>0</v>
      </c>
      <c r="K100" s="42">
        <v>0</v>
      </c>
      <c r="L100" s="42">
        <v>0.01</v>
      </c>
      <c r="M100" s="42">
        <v>0</v>
      </c>
      <c r="N100" s="42">
        <v>0.02</v>
      </c>
      <c r="O100" s="42">
        <v>0</v>
      </c>
      <c r="Q100" s="18">
        <v>1.0000000000000017E-4</v>
      </c>
      <c r="R100" s="32">
        <v>1039427.2151485308</v>
      </c>
      <c r="S100" s="43">
        <v>0</v>
      </c>
      <c r="T100" s="44">
        <f t="shared" si="4"/>
        <v>0</v>
      </c>
      <c r="V100" s="44">
        <f t="shared" si="5"/>
        <v>0</v>
      </c>
    </row>
    <row r="101" spans="2:22" x14ac:dyDescent="0.35">
      <c r="B101" s="4" t="s">
        <v>18</v>
      </c>
      <c r="C101" s="3" t="s">
        <v>28</v>
      </c>
      <c r="D101" s="42">
        <v>0</v>
      </c>
      <c r="E101" s="42">
        <v>0</v>
      </c>
      <c r="F101" s="18">
        <v>0</v>
      </c>
      <c r="G101" s="42">
        <v>0</v>
      </c>
      <c r="H101" s="42">
        <v>0</v>
      </c>
      <c r="I101" s="47">
        <v>1.0000000000000095E-4</v>
      </c>
      <c r="J101" s="42">
        <v>0</v>
      </c>
      <c r="K101" s="42">
        <v>0</v>
      </c>
      <c r="L101" s="42">
        <v>0</v>
      </c>
      <c r="M101" s="42">
        <v>0</v>
      </c>
      <c r="N101" s="42">
        <v>0.02</v>
      </c>
      <c r="O101" s="42">
        <v>0</v>
      </c>
      <c r="Q101" s="18">
        <v>9.9999999999983484E-5</v>
      </c>
      <c r="R101" s="32">
        <v>1030398.1620042386</v>
      </c>
      <c r="S101" s="43">
        <v>0</v>
      </c>
      <c r="T101" s="44">
        <f t="shared" si="4"/>
        <v>0</v>
      </c>
      <c r="V101" s="44">
        <f t="shared" si="5"/>
        <v>0</v>
      </c>
    </row>
    <row r="102" spans="2:22" x14ac:dyDescent="0.35">
      <c r="B102" s="4" t="s">
        <v>18</v>
      </c>
      <c r="C102" s="3" t="s">
        <v>28</v>
      </c>
      <c r="D102" s="42">
        <v>0</v>
      </c>
      <c r="E102" s="42">
        <v>0</v>
      </c>
      <c r="F102" s="18">
        <v>0</v>
      </c>
      <c r="G102" s="42">
        <v>0</v>
      </c>
      <c r="H102" s="42">
        <v>0</v>
      </c>
      <c r="I102" s="47">
        <v>9.9999999999999842E-5</v>
      </c>
      <c r="J102" s="42">
        <v>0</v>
      </c>
      <c r="K102" s="42">
        <v>0</v>
      </c>
      <c r="L102" s="42">
        <v>0.01</v>
      </c>
      <c r="M102" s="42">
        <v>0</v>
      </c>
      <c r="N102" s="42">
        <v>0.02</v>
      </c>
      <c r="O102" s="42">
        <v>0</v>
      </c>
      <c r="Q102" s="18">
        <v>1.0000000000000225E-4</v>
      </c>
      <c r="R102" s="32">
        <v>1020244.7523732239</v>
      </c>
      <c r="S102" s="43">
        <v>0</v>
      </c>
      <c r="T102" s="44">
        <f t="shared" si="4"/>
        <v>0</v>
      </c>
      <c r="V102" s="44">
        <f t="shared" si="5"/>
        <v>0</v>
      </c>
    </row>
    <row r="103" spans="2:22" x14ac:dyDescent="0.35">
      <c r="B103" s="4" t="s">
        <v>18</v>
      </c>
      <c r="C103" s="3" t="s">
        <v>28</v>
      </c>
      <c r="D103" s="42">
        <v>0</v>
      </c>
      <c r="E103" s="42">
        <v>0</v>
      </c>
      <c r="F103" s="18">
        <v>0</v>
      </c>
      <c r="G103" s="42">
        <v>0</v>
      </c>
      <c r="H103" s="42">
        <v>0</v>
      </c>
      <c r="I103" s="47">
        <v>9.9999999999997362E-5</v>
      </c>
      <c r="J103" s="42">
        <v>0</v>
      </c>
      <c r="K103" s="42">
        <v>0</v>
      </c>
      <c r="L103" s="42">
        <v>0.01</v>
      </c>
      <c r="M103" s="42">
        <v>0</v>
      </c>
      <c r="N103" s="42">
        <v>0.02</v>
      </c>
      <c r="O103" s="42">
        <v>0</v>
      </c>
      <c r="Q103" s="18">
        <v>9.9999999999998893E-5</v>
      </c>
      <c r="R103" s="32">
        <v>1009042.8530437317</v>
      </c>
      <c r="S103" s="43">
        <v>0</v>
      </c>
      <c r="T103" s="44">
        <f t="shared" si="4"/>
        <v>0</v>
      </c>
      <c r="V103" s="44">
        <f t="shared" si="5"/>
        <v>0</v>
      </c>
    </row>
    <row r="104" spans="2:22" x14ac:dyDescent="0.35">
      <c r="B104" s="4" t="s">
        <v>18</v>
      </c>
      <c r="C104" s="3" t="s">
        <v>28</v>
      </c>
      <c r="D104" s="42">
        <v>0</v>
      </c>
      <c r="E104" s="42">
        <v>0</v>
      </c>
      <c r="F104" s="18">
        <v>0</v>
      </c>
      <c r="G104" s="42">
        <v>0</v>
      </c>
      <c r="H104" s="42">
        <v>0</v>
      </c>
      <c r="I104" s="47">
        <v>1.0000000000000017E-4</v>
      </c>
      <c r="J104" s="42">
        <v>0</v>
      </c>
      <c r="K104" s="42">
        <v>0</v>
      </c>
      <c r="L104" s="42">
        <v>0.01</v>
      </c>
      <c r="M104" s="42">
        <v>0</v>
      </c>
      <c r="N104" s="42">
        <v>0.03</v>
      </c>
      <c r="O104" s="42">
        <v>0</v>
      </c>
      <c r="Q104" s="18">
        <v>1.0000000000000002E-4</v>
      </c>
      <c r="R104" s="32">
        <v>996870.08392203657</v>
      </c>
      <c r="S104" s="43">
        <v>0</v>
      </c>
      <c r="T104" s="44">
        <f t="shared" si="4"/>
        <v>0</v>
      </c>
      <c r="V104" s="44">
        <f t="shared" si="5"/>
        <v>0</v>
      </c>
    </row>
    <row r="105" spans="2:22" x14ac:dyDescent="0.35">
      <c r="B105" s="9" t="s">
        <v>18</v>
      </c>
      <c r="C105" s="10" t="s">
        <v>28</v>
      </c>
      <c r="D105" s="42">
        <v>0</v>
      </c>
      <c r="E105" s="42">
        <v>0</v>
      </c>
      <c r="F105" s="19">
        <v>0</v>
      </c>
      <c r="G105" s="42">
        <v>0</v>
      </c>
      <c r="H105" s="42">
        <v>0</v>
      </c>
      <c r="I105" s="47">
        <v>1.0000000000000328E-4</v>
      </c>
      <c r="J105" s="42">
        <v>0</v>
      </c>
      <c r="K105" s="42">
        <v>0</v>
      </c>
      <c r="L105" s="42">
        <v>0.01</v>
      </c>
      <c r="M105" s="42">
        <v>0</v>
      </c>
      <c r="N105" s="42">
        <v>0.03</v>
      </c>
      <c r="O105" s="42">
        <v>0</v>
      </c>
      <c r="Q105" s="19">
        <v>1.000000000000036E-4</v>
      </c>
      <c r="R105" s="33">
        <v>983805.27056426869</v>
      </c>
      <c r="S105" s="43">
        <v>0</v>
      </c>
      <c r="T105" s="44">
        <f t="shared" si="4"/>
        <v>0</v>
      </c>
      <c r="V105" s="44">
        <f t="shared" si="5"/>
        <v>0</v>
      </c>
    </row>
    <row r="106" spans="2:22" x14ac:dyDescent="0.35">
      <c r="B106" s="4" t="s">
        <v>18</v>
      </c>
      <c r="C106" s="3" t="s">
        <v>29</v>
      </c>
      <c r="D106" s="42">
        <v>0</v>
      </c>
      <c r="E106" s="42">
        <v>0</v>
      </c>
      <c r="F106" s="18">
        <v>0</v>
      </c>
      <c r="G106" s="42">
        <v>0</v>
      </c>
      <c r="H106" s="42">
        <v>0</v>
      </c>
      <c r="I106" s="47">
        <v>9.9999999999999991E-5</v>
      </c>
      <c r="J106" s="42">
        <v>0</v>
      </c>
      <c r="K106" s="42">
        <v>0</v>
      </c>
      <c r="L106" s="42">
        <v>-0.01</v>
      </c>
      <c r="M106" s="42">
        <v>0</v>
      </c>
      <c r="N106" s="42">
        <v>0</v>
      </c>
      <c r="O106" s="42">
        <v>0</v>
      </c>
      <c r="Q106" s="18">
        <v>9.9999999999998975E-5</v>
      </c>
      <c r="R106" s="32">
        <v>1013412.8166915053</v>
      </c>
      <c r="S106" s="43">
        <v>0</v>
      </c>
      <c r="T106" s="44">
        <f t="shared" si="4"/>
        <v>0</v>
      </c>
      <c r="V106" s="44">
        <f t="shared" si="5"/>
        <v>0</v>
      </c>
    </row>
    <row r="107" spans="2:22" x14ac:dyDescent="0.35">
      <c r="B107" s="4" t="s">
        <v>18</v>
      </c>
      <c r="C107" s="3" t="s">
        <v>29</v>
      </c>
      <c r="D107" s="42">
        <v>0</v>
      </c>
      <c r="E107" s="42">
        <v>0</v>
      </c>
      <c r="F107" s="18">
        <v>0</v>
      </c>
      <c r="G107" s="42">
        <v>0</v>
      </c>
      <c r="H107" s="42">
        <v>0</v>
      </c>
      <c r="I107" s="47">
        <v>9.9999999999999896E-5</v>
      </c>
      <c r="J107" s="42">
        <v>0</v>
      </c>
      <c r="K107" s="42">
        <v>0</v>
      </c>
      <c r="L107" s="42">
        <v>-0.01</v>
      </c>
      <c r="M107" s="42">
        <v>0</v>
      </c>
      <c r="N107" s="42">
        <v>0</v>
      </c>
      <c r="O107" s="42">
        <v>0</v>
      </c>
      <c r="Q107" s="18">
        <v>1.000000000000001E-4</v>
      </c>
      <c r="R107" s="32">
        <v>1023715.0415721844</v>
      </c>
      <c r="S107" s="43">
        <v>0</v>
      </c>
      <c r="T107" s="44">
        <f t="shared" si="4"/>
        <v>0</v>
      </c>
      <c r="V107" s="44">
        <f t="shared" si="5"/>
        <v>0</v>
      </c>
    </row>
    <row r="108" spans="2:22" x14ac:dyDescent="0.35">
      <c r="B108" s="4" t="s">
        <v>18</v>
      </c>
      <c r="C108" s="3" t="s">
        <v>29</v>
      </c>
      <c r="D108" s="42">
        <v>0</v>
      </c>
      <c r="E108" s="42">
        <v>0</v>
      </c>
      <c r="F108" s="18">
        <v>0</v>
      </c>
      <c r="G108" s="42">
        <v>0</v>
      </c>
      <c r="H108" s="42">
        <v>0</v>
      </c>
      <c r="I108" s="47">
        <v>9.9999999999998799E-5</v>
      </c>
      <c r="J108" s="42">
        <v>0</v>
      </c>
      <c r="K108" s="42">
        <v>0</v>
      </c>
      <c r="L108" s="42">
        <v>-0.01</v>
      </c>
      <c r="M108" s="42">
        <v>0</v>
      </c>
      <c r="N108" s="42">
        <v>0</v>
      </c>
      <c r="O108" s="42">
        <v>0</v>
      </c>
      <c r="Q108" s="18">
        <v>9.9999999999998392E-5</v>
      </c>
      <c r="R108" s="32">
        <v>1030910.842986949</v>
      </c>
      <c r="S108" s="43">
        <v>0</v>
      </c>
      <c r="T108" s="44">
        <f t="shared" si="4"/>
        <v>0</v>
      </c>
      <c r="V108" s="44">
        <f t="shared" si="5"/>
        <v>0</v>
      </c>
    </row>
    <row r="109" spans="2:22" x14ac:dyDescent="0.35">
      <c r="B109" s="4" t="s">
        <v>18</v>
      </c>
      <c r="C109" s="3" t="s">
        <v>29</v>
      </c>
      <c r="D109" s="42">
        <v>0</v>
      </c>
      <c r="E109" s="42">
        <v>0</v>
      </c>
      <c r="F109" s="18">
        <v>0</v>
      </c>
      <c r="G109" s="42">
        <v>0</v>
      </c>
      <c r="H109" s="42">
        <v>0</v>
      </c>
      <c r="I109" s="47">
        <v>1.0000000000000586E-4</v>
      </c>
      <c r="J109" s="42">
        <v>0</v>
      </c>
      <c r="K109" s="42">
        <v>0</v>
      </c>
      <c r="L109" s="42">
        <v>-0.01</v>
      </c>
      <c r="M109" s="42">
        <v>-0.01</v>
      </c>
      <c r="N109" s="42">
        <v>0</v>
      </c>
      <c r="O109" s="42">
        <v>0</v>
      </c>
      <c r="Q109" s="18">
        <v>9.9999999999996874E-5</v>
      </c>
      <c r="R109" s="32">
        <v>1035031.3679941945</v>
      </c>
      <c r="S109" s="43">
        <v>0</v>
      </c>
      <c r="T109" s="44">
        <f t="shared" si="4"/>
        <v>0</v>
      </c>
      <c r="V109" s="44">
        <f t="shared" si="5"/>
        <v>0</v>
      </c>
    </row>
    <row r="110" spans="2:22" x14ac:dyDescent="0.35">
      <c r="B110" s="4" t="s">
        <v>18</v>
      </c>
      <c r="C110" s="3" t="s">
        <v>29</v>
      </c>
      <c r="D110" s="42">
        <v>0</v>
      </c>
      <c r="E110" s="42">
        <v>0</v>
      </c>
      <c r="F110" s="18">
        <v>0</v>
      </c>
      <c r="G110" s="42">
        <v>0</v>
      </c>
      <c r="H110" s="42">
        <v>0</v>
      </c>
      <c r="I110" s="47">
        <v>9.9999999999996698E-5</v>
      </c>
      <c r="J110" s="42">
        <v>0</v>
      </c>
      <c r="K110" s="42">
        <v>0</v>
      </c>
      <c r="L110" s="42">
        <v>-0.01</v>
      </c>
      <c r="M110" s="42">
        <v>0</v>
      </c>
      <c r="N110" s="42">
        <v>0</v>
      </c>
      <c r="O110" s="42">
        <v>0</v>
      </c>
      <c r="Q110" s="18">
        <v>1.0000000000000231E-4</v>
      </c>
      <c r="R110" s="32">
        <v>1036133.76283428</v>
      </c>
      <c r="S110" s="43">
        <v>0</v>
      </c>
      <c r="T110" s="44">
        <f t="shared" si="4"/>
        <v>0</v>
      </c>
      <c r="V110" s="44">
        <f t="shared" si="5"/>
        <v>0</v>
      </c>
    </row>
    <row r="111" spans="2:22" x14ac:dyDescent="0.35">
      <c r="B111" s="4" t="s">
        <v>18</v>
      </c>
      <c r="C111" s="3" t="s">
        <v>29</v>
      </c>
      <c r="D111" s="42">
        <v>0</v>
      </c>
      <c r="E111" s="42">
        <v>0</v>
      </c>
      <c r="F111" s="18">
        <v>0</v>
      </c>
      <c r="G111" s="42">
        <v>0</v>
      </c>
      <c r="H111" s="42">
        <v>0</v>
      </c>
      <c r="I111" s="47">
        <v>1.0000000000000014E-4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Q111" s="18">
        <v>9.9999999999999544E-5</v>
      </c>
      <c r="R111" s="32">
        <v>1034299.8381651271</v>
      </c>
      <c r="S111" s="43">
        <v>0</v>
      </c>
      <c r="T111" s="44">
        <f t="shared" si="4"/>
        <v>0</v>
      </c>
      <c r="V111" s="44">
        <f t="shared" si="5"/>
        <v>0</v>
      </c>
    </row>
    <row r="112" spans="2:22" x14ac:dyDescent="0.35">
      <c r="B112" s="4" t="s">
        <v>18</v>
      </c>
      <c r="C112" s="3" t="s">
        <v>29</v>
      </c>
      <c r="D112" s="42">
        <v>0</v>
      </c>
      <c r="E112" s="42">
        <v>0</v>
      </c>
      <c r="F112" s="18">
        <v>0</v>
      </c>
      <c r="G112" s="42">
        <v>0</v>
      </c>
      <c r="H112" s="42">
        <v>0</v>
      </c>
      <c r="I112" s="47">
        <v>9.9999999999998406E-5</v>
      </c>
      <c r="J112" s="42">
        <v>0</v>
      </c>
      <c r="K112" s="42">
        <v>0</v>
      </c>
      <c r="L112" s="42">
        <v>0.01</v>
      </c>
      <c r="M112" s="42">
        <v>0</v>
      </c>
      <c r="N112" s="42">
        <v>0</v>
      </c>
      <c r="O112" s="42">
        <v>11.55</v>
      </c>
      <c r="Q112" s="18">
        <v>9.9999999999999802E-5</v>
      </c>
      <c r="R112" s="32">
        <v>1029634.4118223856</v>
      </c>
      <c r="S112" s="43">
        <v>0</v>
      </c>
      <c r="T112" s="44">
        <f t="shared" si="4"/>
        <v>0</v>
      </c>
      <c r="V112" s="44">
        <f t="shared" si="5"/>
        <v>0</v>
      </c>
    </row>
    <row r="113" spans="2:22" x14ac:dyDescent="0.35">
      <c r="B113" s="4" t="s">
        <v>18</v>
      </c>
      <c r="C113" s="3" t="s">
        <v>29</v>
      </c>
      <c r="D113" s="42">
        <v>0</v>
      </c>
      <c r="E113" s="42">
        <v>0</v>
      </c>
      <c r="F113" s="18">
        <v>0</v>
      </c>
      <c r="G113" s="42">
        <v>0</v>
      </c>
      <c r="H113" s="42">
        <v>0</v>
      </c>
      <c r="I113" s="47">
        <v>9.9999999999987808E-5</v>
      </c>
      <c r="J113" s="42">
        <v>0</v>
      </c>
      <c r="K113" s="42">
        <v>0</v>
      </c>
      <c r="L113" s="42">
        <v>0.02</v>
      </c>
      <c r="M113" s="42">
        <v>0</v>
      </c>
      <c r="N113" s="42">
        <v>0</v>
      </c>
      <c r="O113" s="42">
        <v>0</v>
      </c>
      <c r="Q113" s="18">
        <v>1.0000000000000499E-4</v>
      </c>
      <c r="R113" s="32">
        <v>1022263.3675073048</v>
      </c>
      <c r="S113" s="43">
        <v>0</v>
      </c>
      <c r="T113" s="44">
        <f t="shared" si="4"/>
        <v>0</v>
      </c>
      <c r="V113" s="44">
        <f t="shared" si="5"/>
        <v>0</v>
      </c>
    </row>
    <row r="114" spans="2:22" x14ac:dyDescent="0.35">
      <c r="B114" s="4" t="s">
        <v>18</v>
      </c>
      <c r="C114" s="3" t="s">
        <v>29</v>
      </c>
      <c r="D114" s="42">
        <v>0</v>
      </c>
      <c r="E114" s="42">
        <v>0</v>
      </c>
      <c r="F114" s="18">
        <v>0</v>
      </c>
      <c r="G114" s="42">
        <v>0</v>
      </c>
      <c r="H114" s="42">
        <v>0</v>
      </c>
      <c r="I114" s="47">
        <v>9.9999999999999991E-5</v>
      </c>
      <c r="J114" s="42">
        <v>0</v>
      </c>
      <c r="K114" s="42">
        <v>0</v>
      </c>
      <c r="L114" s="42">
        <v>0.01</v>
      </c>
      <c r="M114" s="42">
        <v>0</v>
      </c>
      <c r="N114" s="42">
        <v>0</v>
      </c>
      <c r="O114" s="42">
        <v>0</v>
      </c>
      <c r="Q114" s="18">
        <v>1E-4</v>
      </c>
      <c r="R114" s="32">
        <v>1012331.4723845607</v>
      </c>
      <c r="S114" s="43">
        <v>0</v>
      </c>
      <c r="T114" s="44">
        <f t="shared" si="4"/>
        <v>0</v>
      </c>
      <c r="V114" s="44">
        <f t="shared" si="5"/>
        <v>0</v>
      </c>
    </row>
    <row r="115" spans="2:22" x14ac:dyDescent="0.35">
      <c r="B115" s="4" t="s">
        <v>18</v>
      </c>
      <c r="C115" s="3" t="s">
        <v>29</v>
      </c>
      <c r="D115" s="42">
        <v>0</v>
      </c>
      <c r="E115" s="42">
        <v>0</v>
      </c>
      <c r="F115" s="18">
        <v>0</v>
      </c>
      <c r="G115" s="42">
        <v>0</v>
      </c>
      <c r="H115" s="42">
        <v>0</v>
      </c>
      <c r="I115" s="47">
        <v>1.0000000000000274E-4</v>
      </c>
      <c r="J115" s="42">
        <v>0</v>
      </c>
      <c r="K115" s="42">
        <v>0</v>
      </c>
      <c r="L115" s="42">
        <v>0.01</v>
      </c>
      <c r="M115" s="42">
        <v>0</v>
      </c>
      <c r="N115" s="42">
        <v>0</v>
      </c>
      <c r="O115" s="42">
        <v>0</v>
      </c>
      <c r="Q115" s="18">
        <v>9.9999999999999829E-5</v>
      </c>
      <c r="R115" s="32">
        <v>1000000</v>
      </c>
      <c r="S115" s="43">
        <v>0</v>
      </c>
      <c r="T115" s="44">
        <f t="shared" si="4"/>
        <v>0</v>
      </c>
      <c r="V115" s="44">
        <f t="shared" si="5"/>
        <v>0</v>
      </c>
    </row>
    <row r="116" spans="2:22" x14ac:dyDescent="0.35">
      <c r="B116" s="4" t="s">
        <v>18</v>
      </c>
      <c r="C116" s="3" t="s">
        <v>29</v>
      </c>
      <c r="D116" s="42">
        <v>0</v>
      </c>
      <c r="E116" s="42">
        <v>0</v>
      </c>
      <c r="F116" s="18">
        <v>0</v>
      </c>
      <c r="G116" s="42">
        <v>0</v>
      </c>
      <c r="H116" s="42">
        <v>0</v>
      </c>
      <c r="I116" s="47">
        <v>1.000000000000086E-4</v>
      </c>
      <c r="J116" s="42">
        <v>0</v>
      </c>
      <c r="K116" s="42">
        <v>0</v>
      </c>
      <c r="L116" s="42">
        <v>0.01</v>
      </c>
      <c r="M116" s="42">
        <v>0</v>
      </c>
      <c r="N116" s="42">
        <v>0.01</v>
      </c>
      <c r="O116" s="42">
        <v>0</v>
      </c>
      <c r="Q116" s="18">
        <v>1.0000000000000042E-4</v>
      </c>
      <c r="R116" s="32">
        <v>985444.20715600101</v>
      </c>
      <c r="S116" s="43">
        <v>0</v>
      </c>
      <c r="T116" s="44">
        <f t="shared" si="4"/>
        <v>0</v>
      </c>
      <c r="V116" s="44">
        <f t="shared" si="5"/>
        <v>0</v>
      </c>
    </row>
    <row r="117" spans="2:22" x14ac:dyDescent="0.35">
      <c r="B117" s="4" t="s">
        <v>18</v>
      </c>
      <c r="C117" s="3" t="s">
        <v>29</v>
      </c>
      <c r="D117" s="42">
        <v>0</v>
      </c>
      <c r="E117" s="42">
        <v>0</v>
      </c>
      <c r="F117" s="18">
        <v>0</v>
      </c>
      <c r="G117" s="42">
        <v>0</v>
      </c>
      <c r="H117" s="42">
        <v>0</v>
      </c>
      <c r="I117" s="47">
        <v>9.9999999999996508E-5</v>
      </c>
      <c r="J117" s="42">
        <v>0</v>
      </c>
      <c r="K117" s="42">
        <v>0</v>
      </c>
      <c r="L117" s="42">
        <v>0.01</v>
      </c>
      <c r="M117" s="42">
        <v>0</v>
      </c>
      <c r="N117" s="42">
        <v>0.01</v>
      </c>
      <c r="O117" s="42">
        <v>0</v>
      </c>
      <c r="Q117" s="18">
        <v>1.0000000000000003E-4</v>
      </c>
      <c r="R117" s="32">
        <v>968850.71439819073</v>
      </c>
      <c r="S117" s="43">
        <v>0</v>
      </c>
      <c r="T117" s="44">
        <f t="shared" si="4"/>
        <v>0</v>
      </c>
      <c r="V117" s="44">
        <f t="shared" si="5"/>
        <v>0</v>
      </c>
    </row>
    <row r="118" spans="2:22" x14ac:dyDescent="0.35">
      <c r="B118" s="4" t="s">
        <v>18</v>
      </c>
      <c r="C118" s="3" t="s">
        <v>29</v>
      </c>
      <c r="D118" s="42">
        <v>0</v>
      </c>
      <c r="E118" s="42">
        <v>0</v>
      </c>
      <c r="F118" s="18">
        <v>0</v>
      </c>
      <c r="G118" s="42">
        <v>0</v>
      </c>
      <c r="H118" s="42">
        <v>0</v>
      </c>
      <c r="I118" s="47">
        <v>1.0000000000000564E-4</v>
      </c>
      <c r="J118" s="42">
        <v>0</v>
      </c>
      <c r="K118" s="42">
        <v>0</v>
      </c>
      <c r="L118" s="42">
        <v>0.01</v>
      </c>
      <c r="M118" s="42">
        <v>0</v>
      </c>
      <c r="N118" s="42">
        <v>0.01</v>
      </c>
      <c r="O118" s="42">
        <v>0</v>
      </c>
      <c r="Q118" s="18">
        <v>9.9999999999975082E-5</v>
      </c>
      <c r="R118" s="32">
        <v>950414.83959481725</v>
      </c>
      <c r="S118" s="43">
        <v>0</v>
      </c>
      <c r="T118" s="44">
        <f t="shared" si="4"/>
        <v>0</v>
      </c>
      <c r="V118" s="44">
        <f t="shared" si="5"/>
        <v>0</v>
      </c>
    </row>
    <row r="119" spans="2:22" x14ac:dyDescent="0.35">
      <c r="B119" s="4" t="s">
        <v>18</v>
      </c>
      <c r="C119" s="3" t="s">
        <v>29</v>
      </c>
      <c r="D119" s="42">
        <v>0</v>
      </c>
      <c r="E119" s="42">
        <v>0</v>
      </c>
      <c r="F119" s="18">
        <v>0</v>
      </c>
      <c r="G119" s="42">
        <v>0</v>
      </c>
      <c r="H119" s="42">
        <v>0</v>
      </c>
      <c r="I119" s="47">
        <v>1E-4</v>
      </c>
      <c r="J119" s="42">
        <v>0</v>
      </c>
      <c r="K119" s="42">
        <v>0</v>
      </c>
      <c r="L119" s="42">
        <v>0.01</v>
      </c>
      <c r="M119" s="42">
        <v>0</v>
      </c>
      <c r="N119" s="42">
        <v>0.01</v>
      </c>
      <c r="O119" s="42">
        <v>0</v>
      </c>
      <c r="Q119" s="18">
        <v>9.9999999999999097E-5</v>
      </c>
      <c r="R119" s="32">
        <v>930337.93278622231</v>
      </c>
      <c r="S119" s="43">
        <v>0</v>
      </c>
      <c r="T119" s="44">
        <f t="shared" si="4"/>
        <v>0</v>
      </c>
      <c r="V119" s="44">
        <f t="shared" si="5"/>
        <v>0</v>
      </c>
    </row>
    <row r="120" spans="2:22" x14ac:dyDescent="0.35">
      <c r="B120" s="4" t="s">
        <v>18</v>
      </c>
      <c r="C120" s="3" t="s">
        <v>29</v>
      </c>
      <c r="D120" s="42">
        <v>0</v>
      </c>
      <c r="E120" s="42">
        <v>0</v>
      </c>
      <c r="F120" s="18">
        <v>0</v>
      </c>
      <c r="G120" s="42">
        <v>0</v>
      </c>
      <c r="H120" s="42">
        <v>0</v>
      </c>
      <c r="I120" s="47">
        <v>1.0000000000000167E-4</v>
      </c>
      <c r="J120" s="42">
        <v>0</v>
      </c>
      <c r="K120" s="42">
        <v>0</v>
      </c>
      <c r="L120" s="42">
        <v>0</v>
      </c>
      <c r="M120" s="42">
        <v>0</v>
      </c>
      <c r="N120" s="42">
        <v>0.01</v>
      </c>
      <c r="O120" s="42">
        <v>0</v>
      </c>
      <c r="Q120" s="18">
        <v>9.9999999999985463E-5</v>
      </c>
      <c r="R120" s="32">
        <v>908824.75813283888</v>
      </c>
      <c r="S120" s="43">
        <v>0</v>
      </c>
      <c r="T120" s="44">
        <f t="shared" si="4"/>
        <v>0</v>
      </c>
      <c r="V120" s="44">
        <f t="shared" si="5"/>
        <v>0</v>
      </c>
    </row>
    <row r="121" spans="2:22" x14ac:dyDescent="0.35">
      <c r="B121" s="4" t="s">
        <v>18</v>
      </c>
      <c r="C121" s="3" t="s">
        <v>29</v>
      </c>
      <c r="D121" s="42">
        <v>0</v>
      </c>
      <c r="E121" s="42">
        <v>0</v>
      </c>
      <c r="F121" s="18">
        <v>0</v>
      </c>
      <c r="G121" s="42">
        <v>0</v>
      </c>
      <c r="H121" s="42">
        <v>0</v>
      </c>
      <c r="I121" s="47">
        <v>9.9999999999995058E-5</v>
      </c>
      <c r="J121" s="42">
        <v>0</v>
      </c>
      <c r="K121" s="42">
        <v>0</v>
      </c>
      <c r="L121" s="42">
        <v>0</v>
      </c>
      <c r="M121" s="42">
        <v>0</v>
      </c>
      <c r="N121" s="42">
        <v>0.01</v>
      </c>
      <c r="O121" s="42">
        <v>0</v>
      </c>
      <c r="Q121" s="18">
        <v>1.0000000000001709E-4</v>
      </c>
      <c r="R121" s="32">
        <v>886080.9655087135</v>
      </c>
      <c r="S121" s="43">
        <v>0</v>
      </c>
      <c r="T121" s="44">
        <f t="shared" si="4"/>
        <v>0</v>
      </c>
      <c r="V121" s="44">
        <f t="shared" si="5"/>
        <v>0</v>
      </c>
    </row>
    <row r="122" spans="2:22" x14ac:dyDescent="0.35">
      <c r="B122" s="4" t="s">
        <v>18</v>
      </c>
      <c r="C122" s="3" t="s">
        <v>29</v>
      </c>
      <c r="D122" s="42">
        <v>0</v>
      </c>
      <c r="E122" s="42">
        <v>0</v>
      </c>
      <c r="F122" s="18">
        <v>0</v>
      </c>
      <c r="G122" s="42">
        <v>0</v>
      </c>
      <c r="H122" s="42">
        <v>0</v>
      </c>
      <c r="I122" s="47">
        <v>9.9999999999999314E-5</v>
      </c>
      <c r="J122" s="42">
        <v>0</v>
      </c>
      <c r="K122" s="42">
        <v>0</v>
      </c>
      <c r="L122" s="42">
        <v>0</v>
      </c>
      <c r="M122" s="42">
        <v>0</v>
      </c>
      <c r="N122" s="42">
        <v>0.01</v>
      </c>
      <c r="O122" s="42">
        <v>0</v>
      </c>
      <c r="Q122" s="18">
        <v>9.9999999999999991E-5</v>
      </c>
      <c r="R122" s="32">
        <v>862310.69020655099</v>
      </c>
      <c r="S122" s="43">
        <v>0</v>
      </c>
      <c r="T122" s="44">
        <f t="shared" si="4"/>
        <v>0</v>
      </c>
      <c r="V122" s="44">
        <f t="shared" si="5"/>
        <v>0</v>
      </c>
    </row>
    <row r="123" spans="2:22" x14ac:dyDescent="0.35">
      <c r="B123" s="4" t="s">
        <v>18</v>
      </c>
      <c r="C123" s="3" t="s">
        <v>29</v>
      </c>
      <c r="D123" s="42">
        <v>0</v>
      </c>
      <c r="E123" s="42">
        <v>0</v>
      </c>
      <c r="F123" s="18">
        <v>0</v>
      </c>
      <c r="G123" s="42">
        <v>0</v>
      </c>
      <c r="H123" s="42">
        <v>0</v>
      </c>
      <c r="I123" s="47">
        <v>9.9999999999995261E-5</v>
      </c>
      <c r="J123" s="42">
        <v>0</v>
      </c>
      <c r="K123" s="42">
        <v>0</v>
      </c>
      <c r="L123" s="42">
        <v>0</v>
      </c>
      <c r="M123" s="42">
        <v>0</v>
      </c>
      <c r="N123" s="42">
        <v>0.01</v>
      </c>
      <c r="O123" s="42">
        <v>0</v>
      </c>
      <c r="Q123" s="18">
        <v>1E-4</v>
      </c>
      <c r="R123" s="32">
        <v>837714.31448879477</v>
      </c>
      <c r="S123" s="43">
        <v>0</v>
      </c>
      <c r="T123" s="44">
        <f t="shared" si="4"/>
        <v>0</v>
      </c>
      <c r="V123" s="44">
        <f t="shared" si="5"/>
        <v>0</v>
      </c>
    </row>
    <row r="124" spans="2:22" x14ac:dyDescent="0.35">
      <c r="B124" s="4" t="s">
        <v>18</v>
      </c>
      <c r="C124" s="3" t="s">
        <v>29</v>
      </c>
      <c r="D124" s="42">
        <v>0</v>
      </c>
      <c r="E124" s="42">
        <v>0</v>
      </c>
      <c r="F124" s="18">
        <v>0</v>
      </c>
      <c r="G124" s="42">
        <v>0</v>
      </c>
      <c r="H124" s="42">
        <v>0</v>
      </c>
      <c r="I124" s="47">
        <v>9.9999999999998744E-5</v>
      </c>
      <c r="J124" s="42">
        <v>0</v>
      </c>
      <c r="K124" s="42">
        <v>0</v>
      </c>
      <c r="L124" s="42">
        <v>0</v>
      </c>
      <c r="M124" s="42">
        <v>0</v>
      </c>
      <c r="N124" s="42">
        <v>0.01</v>
      </c>
      <c r="O124" s="42">
        <v>0</v>
      </c>
      <c r="Q124" s="18">
        <v>9.9999999999984975E-5</v>
      </c>
      <c r="R124" s="32">
        <v>812486.41949584463</v>
      </c>
      <c r="S124" s="43">
        <v>0</v>
      </c>
      <c r="T124" s="44">
        <f t="shared" si="4"/>
        <v>0</v>
      </c>
      <c r="V124" s="44">
        <f t="shared" si="5"/>
        <v>0</v>
      </c>
    </row>
    <row r="125" spans="2:22" x14ac:dyDescent="0.35">
      <c r="B125" s="9" t="s">
        <v>18</v>
      </c>
      <c r="C125" s="10" t="s">
        <v>29</v>
      </c>
      <c r="D125" s="42">
        <v>0</v>
      </c>
      <c r="E125" s="42">
        <v>0</v>
      </c>
      <c r="F125" s="19">
        <v>0</v>
      </c>
      <c r="G125" s="42">
        <v>0</v>
      </c>
      <c r="H125" s="42">
        <v>0</v>
      </c>
      <c r="I125" s="47">
        <v>1E-4</v>
      </c>
      <c r="J125" s="42">
        <v>0</v>
      </c>
      <c r="K125" s="42">
        <v>0</v>
      </c>
      <c r="L125" s="42">
        <v>0</v>
      </c>
      <c r="M125" s="42">
        <v>0</v>
      </c>
      <c r="N125" s="42">
        <v>0.02</v>
      </c>
      <c r="O125" s="42">
        <v>0</v>
      </c>
      <c r="Q125" s="19">
        <v>9.9999999999999978E-5</v>
      </c>
      <c r="R125" s="33">
        <v>786813.95047071681</v>
      </c>
      <c r="S125" s="43">
        <v>0</v>
      </c>
      <c r="T125" s="44">
        <f t="shared" si="4"/>
        <v>0</v>
      </c>
      <c r="V125" s="44">
        <f t="shared" si="5"/>
        <v>0</v>
      </c>
    </row>
    <row r="126" spans="2:22" x14ac:dyDescent="0.35">
      <c r="B126" s="4" t="s">
        <v>18</v>
      </c>
      <c r="C126" s="3" t="s">
        <v>30</v>
      </c>
      <c r="D126" s="42">
        <v>0</v>
      </c>
      <c r="E126" s="42">
        <v>0</v>
      </c>
      <c r="F126" s="18">
        <v>0</v>
      </c>
      <c r="G126" s="42">
        <v>0</v>
      </c>
      <c r="H126" s="42">
        <v>0</v>
      </c>
      <c r="I126" s="47">
        <v>9.9999999999999991E-5</v>
      </c>
      <c r="J126" s="42">
        <v>0</v>
      </c>
      <c r="K126" s="42">
        <v>0</v>
      </c>
      <c r="L126" s="42">
        <v>-0.01</v>
      </c>
      <c r="M126" s="42">
        <v>0</v>
      </c>
      <c r="N126" s="42">
        <v>0</v>
      </c>
      <c r="O126" s="42">
        <v>0</v>
      </c>
      <c r="Q126" s="18">
        <v>9.9999999999996535E-5</v>
      </c>
      <c r="R126" s="32">
        <v>1012909.6325719962</v>
      </c>
      <c r="S126" s="43">
        <v>0</v>
      </c>
      <c r="T126" s="44">
        <f t="shared" si="4"/>
        <v>0</v>
      </c>
      <c r="V126" s="44">
        <f t="shared" si="5"/>
        <v>0</v>
      </c>
    </row>
    <row r="127" spans="2:22" x14ac:dyDescent="0.35">
      <c r="B127" s="4" t="s">
        <v>18</v>
      </c>
      <c r="C127" s="3" t="s">
        <v>30</v>
      </c>
      <c r="D127" s="42">
        <v>0</v>
      </c>
      <c r="E127" s="42">
        <v>0</v>
      </c>
      <c r="F127" s="18">
        <v>0</v>
      </c>
      <c r="G127" s="42">
        <v>0</v>
      </c>
      <c r="H127" s="42">
        <v>0</v>
      </c>
      <c r="I127" s="47">
        <v>1.0000000000000487E-4</v>
      </c>
      <c r="J127" s="42">
        <v>0</v>
      </c>
      <c r="K127" s="42">
        <v>0</v>
      </c>
      <c r="L127" s="42">
        <v>-0.01</v>
      </c>
      <c r="M127" s="42">
        <v>0</v>
      </c>
      <c r="N127" s="42">
        <v>0</v>
      </c>
      <c r="O127" s="42">
        <v>0</v>
      </c>
      <c r="Q127" s="18">
        <v>1.0000000000004812E-4</v>
      </c>
      <c r="R127" s="32">
        <v>1021706.5243335257</v>
      </c>
      <c r="S127" s="43">
        <v>0</v>
      </c>
      <c r="T127" s="44">
        <f t="shared" si="4"/>
        <v>0</v>
      </c>
      <c r="V127" s="44">
        <f t="shared" si="5"/>
        <v>0</v>
      </c>
    </row>
    <row r="128" spans="2:22" x14ac:dyDescent="0.35">
      <c r="B128" s="4" t="s">
        <v>18</v>
      </c>
      <c r="C128" s="3" t="s">
        <v>30</v>
      </c>
      <c r="D128" s="42">
        <v>0</v>
      </c>
      <c r="E128" s="42">
        <v>0</v>
      </c>
      <c r="F128" s="18">
        <v>0</v>
      </c>
      <c r="G128" s="42">
        <v>0</v>
      </c>
      <c r="H128" s="42">
        <v>0</v>
      </c>
      <c r="I128" s="47">
        <v>1.0000000000001583E-4</v>
      </c>
      <c r="J128" s="42">
        <v>0</v>
      </c>
      <c r="K128" s="42">
        <v>0</v>
      </c>
      <c r="L128" s="42">
        <v>-0.01</v>
      </c>
      <c r="M128" s="42">
        <v>0</v>
      </c>
      <c r="N128" s="42">
        <v>0</v>
      </c>
      <c r="O128" s="42">
        <v>0</v>
      </c>
      <c r="Q128" s="18">
        <v>9.9999999999999585E-5</v>
      </c>
      <c r="R128" s="32">
        <v>1026416.7130421306</v>
      </c>
      <c r="S128" s="43">
        <v>0</v>
      </c>
      <c r="T128" s="44">
        <f t="shared" si="4"/>
        <v>0</v>
      </c>
      <c r="V128" s="44">
        <f t="shared" si="5"/>
        <v>0</v>
      </c>
    </row>
    <row r="129" spans="2:22" x14ac:dyDescent="0.35">
      <c r="B129" s="4" t="s">
        <v>18</v>
      </c>
      <c r="C129" s="3" t="s">
        <v>30</v>
      </c>
      <c r="D129" s="42">
        <v>0</v>
      </c>
      <c r="E129" s="42">
        <v>0</v>
      </c>
      <c r="F129" s="18">
        <v>0</v>
      </c>
      <c r="G129" s="42">
        <v>0</v>
      </c>
      <c r="H129" s="42">
        <v>0</v>
      </c>
      <c r="I129" s="47">
        <v>1.0000000000000965E-4</v>
      </c>
      <c r="J129" s="42">
        <v>0</v>
      </c>
      <c r="K129" s="42">
        <v>0</v>
      </c>
      <c r="L129" s="42">
        <v>-0.01</v>
      </c>
      <c r="M129" s="42">
        <v>-0.01</v>
      </c>
      <c r="N129" s="42">
        <v>43.77</v>
      </c>
      <c r="O129" s="42">
        <v>0</v>
      </c>
      <c r="Q129" s="18">
        <v>1.0000000000000221E-4</v>
      </c>
      <c r="R129" s="32">
        <v>1027113.1327165752</v>
      </c>
      <c r="S129" s="43">
        <v>0</v>
      </c>
      <c r="T129" s="44">
        <f t="shared" si="4"/>
        <v>0</v>
      </c>
      <c r="V129" s="44">
        <f t="shared" si="5"/>
        <v>0</v>
      </c>
    </row>
    <row r="130" spans="2:22" x14ac:dyDescent="0.35">
      <c r="B130" s="4" t="s">
        <v>18</v>
      </c>
      <c r="C130" s="3" t="s">
        <v>30</v>
      </c>
      <c r="D130" s="42">
        <v>0</v>
      </c>
      <c r="E130" s="42">
        <v>0</v>
      </c>
      <c r="F130" s="18">
        <v>0</v>
      </c>
      <c r="G130" s="42">
        <v>0</v>
      </c>
      <c r="H130" s="42">
        <v>0</v>
      </c>
      <c r="I130" s="47">
        <v>1.0000000000000052E-4</v>
      </c>
      <c r="J130" s="42">
        <v>0</v>
      </c>
      <c r="K130" s="42">
        <v>0</v>
      </c>
      <c r="L130" s="42">
        <v>-0.01</v>
      </c>
      <c r="M130" s="42">
        <v>0</v>
      </c>
      <c r="N130" s="42">
        <v>49.68</v>
      </c>
      <c r="O130" s="42">
        <v>0</v>
      </c>
      <c r="Q130" s="18">
        <v>9.9999999999999815E-5</v>
      </c>
      <c r="R130" s="32">
        <v>1023913.2248647874</v>
      </c>
      <c r="S130" s="43">
        <v>0</v>
      </c>
      <c r="T130" s="44">
        <f t="shared" si="4"/>
        <v>0</v>
      </c>
      <c r="V130" s="44">
        <f t="shared" si="5"/>
        <v>0</v>
      </c>
    </row>
    <row r="131" spans="2:22" x14ac:dyDescent="0.35">
      <c r="B131" s="4" t="s">
        <v>18</v>
      </c>
      <c r="C131" s="3" t="s">
        <v>30</v>
      </c>
      <c r="D131" s="42">
        <v>0</v>
      </c>
      <c r="E131" s="42">
        <v>0</v>
      </c>
      <c r="F131" s="18">
        <v>0</v>
      </c>
      <c r="G131" s="42">
        <v>0</v>
      </c>
      <c r="H131" s="42">
        <v>0</v>
      </c>
      <c r="I131" s="47">
        <v>9.999999999999251E-5</v>
      </c>
      <c r="J131" s="42">
        <v>0</v>
      </c>
      <c r="K131" s="42">
        <v>0</v>
      </c>
      <c r="L131" s="42">
        <v>0</v>
      </c>
      <c r="M131" s="42">
        <v>0</v>
      </c>
      <c r="N131" s="42">
        <v>44.85</v>
      </c>
      <c r="O131" s="42">
        <v>0</v>
      </c>
      <c r="Q131" s="18">
        <v>9.9999999999999734E-5</v>
      </c>
      <c r="R131" s="32">
        <v>1016975.7561157623</v>
      </c>
      <c r="S131" s="43">
        <v>0</v>
      </c>
      <c r="T131" s="44">
        <f t="shared" si="4"/>
        <v>0</v>
      </c>
      <c r="V131" s="44">
        <f t="shared" si="5"/>
        <v>0</v>
      </c>
    </row>
    <row r="132" spans="2:22" x14ac:dyDescent="0.35">
      <c r="B132" s="4" t="s">
        <v>18</v>
      </c>
      <c r="C132" s="3" t="s">
        <v>30</v>
      </c>
      <c r="D132" s="42">
        <v>0</v>
      </c>
      <c r="E132" s="42">
        <v>0</v>
      </c>
      <c r="F132" s="18">
        <v>0</v>
      </c>
      <c r="G132" s="42">
        <v>0</v>
      </c>
      <c r="H132" s="42">
        <v>0</v>
      </c>
      <c r="I132" s="47">
        <v>1.0000000000000911E-4</v>
      </c>
      <c r="J132" s="42">
        <v>0</v>
      </c>
      <c r="K132" s="42">
        <v>0</v>
      </c>
      <c r="L132" s="42">
        <v>0.01</v>
      </c>
      <c r="M132" s="42">
        <v>0</v>
      </c>
      <c r="N132" s="42">
        <v>40.49</v>
      </c>
      <c r="O132" s="42">
        <v>0</v>
      </c>
      <c r="Q132" s="18">
        <v>1.0000000000000089E-4</v>
      </c>
      <c r="R132" s="32">
        <v>1006496.9416085159</v>
      </c>
      <c r="S132" s="43">
        <v>0</v>
      </c>
      <c r="T132" s="44">
        <f t="shared" si="4"/>
        <v>0</v>
      </c>
      <c r="V132" s="44">
        <f t="shared" si="5"/>
        <v>0</v>
      </c>
    </row>
    <row r="133" spans="2:22" x14ac:dyDescent="0.35">
      <c r="B133" s="4" t="s">
        <v>18</v>
      </c>
      <c r="C133" s="3" t="s">
        <v>30</v>
      </c>
      <c r="D133" s="42">
        <v>0</v>
      </c>
      <c r="E133" s="42">
        <v>0</v>
      </c>
      <c r="F133" s="18">
        <v>0</v>
      </c>
      <c r="G133" s="42">
        <v>0</v>
      </c>
      <c r="H133" s="42">
        <v>0</v>
      </c>
      <c r="I133" s="47">
        <v>1.0000000000000183E-4</v>
      </c>
      <c r="J133" s="42">
        <v>0</v>
      </c>
      <c r="K133" s="42">
        <v>0</v>
      </c>
      <c r="L133" s="42">
        <v>0.02</v>
      </c>
      <c r="M133" s="42">
        <v>0</v>
      </c>
      <c r="N133" s="42">
        <v>36.58</v>
      </c>
      <c r="O133" s="42">
        <v>0</v>
      </c>
      <c r="Q133" s="18">
        <v>9.999999999999293E-5</v>
      </c>
      <c r="R133" s="32">
        <v>992705.98882618907</v>
      </c>
      <c r="S133" s="43">
        <v>0</v>
      </c>
      <c r="T133" s="44">
        <f t="shared" si="4"/>
        <v>0</v>
      </c>
      <c r="V133" s="44">
        <f t="shared" si="5"/>
        <v>0</v>
      </c>
    </row>
    <row r="134" spans="2:22" x14ac:dyDescent="0.35">
      <c r="B134" s="4" t="s">
        <v>18</v>
      </c>
      <c r="C134" s="3" t="s">
        <v>30</v>
      </c>
      <c r="D134" s="42">
        <v>0</v>
      </c>
      <c r="E134" s="42">
        <v>0</v>
      </c>
      <c r="F134" s="18">
        <v>0</v>
      </c>
      <c r="G134" s="42">
        <v>0</v>
      </c>
      <c r="H134" s="42">
        <v>0</v>
      </c>
      <c r="I134" s="47">
        <v>1.0000000000001937E-4</v>
      </c>
      <c r="J134" s="42">
        <v>0</v>
      </c>
      <c r="K134" s="42">
        <v>0</v>
      </c>
      <c r="L134" s="42">
        <v>0.01</v>
      </c>
      <c r="M134" s="42">
        <v>0</v>
      </c>
      <c r="N134" s="42">
        <v>33.06</v>
      </c>
      <c r="O134" s="42">
        <v>0</v>
      </c>
      <c r="Q134" s="18">
        <v>9.9999999999994367E-5</v>
      </c>
      <c r="R134" s="32">
        <v>975860.18778205744</v>
      </c>
      <c r="S134" s="43">
        <v>0</v>
      </c>
      <c r="T134" s="44">
        <f t="shared" si="4"/>
        <v>0</v>
      </c>
      <c r="V134" s="44">
        <f t="shared" si="5"/>
        <v>0</v>
      </c>
    </row>
    <row r="135" spans="2:22" x14ac:dyDescent="0.35">
      <c r="B135" s="4" t="s">
        <v>18</v>
      </c>
      <c r="C135" s="3" t="s">
        <v>30</v>
      </c>
      <c r="D135" s="42">
        <v>0</v>
      </c>
      <c r="E135" s="42">
        <v>0</v>
      </c>
      <c r="F135" s="18">
        <v>0</v>
      </c>
      <c r="G135" s="42">
        <v>0</v>
      </c>
      <c r="H135" s="42">
        <v>0</v>
      </c>
      <c r="I135" s="47">
        <v>9.9999999999985666E-5</v>
      </c>
      <c r="J135" s="42">
        <v>0</v>
      </c>
      <c r="K135" s="42">
        <v>0</v>
      </c>
      <c r="L135" s="42">
        <v>0.01</v>
      </c>
      <c r="M135" s="42">
        <v>0</v>
      </c>
      <c r="N135" s="42">
        <v>29.9</v>
      </c>
      <c r="O135" s="42">
        <v>0</v>
      </c>
      <c r="Q135" s="18">
        <v>9.9999999999997227E-5</v>
      </c>
      <c r="R135" s="32">
        <v>956239.68034514599</v>
      </c>
      <c r="S135" s="43">
        <v>0</v>
      </c>
      <c r="T135" s="44">
        <f t="shared" ref="T135:T198" si="6">E135*R135/$E$3*100</f>
        <v>0</v>
      </c>
      <c r="V135" s="44">
        <f t="shared" ref="V135:V198" si="7">G135*$R135/$G$3*100</f>
        <v>0</v>
      </c>
    </row>
    <row r="136" spans="2:22" x14ac:dyDescent="0.35">
      <c r="B136" s="4" t="s">
        <v>18</v>
      </c>
      <c r="C136" s="3" t="s">
        <v>30</v>
      </c>
      <c r="D136" s="42">
        <v>0</v>
      </c>
      <c r="E136" s="42">
        <v>0</v>
      </c>
      <c r="F136" s="18">
        <v>0</v>
      </c>
      <c r="G136" s="42">
        <v>0</v>
      </c>
      <c r="H136" s="42">
        <v>0</v>
      </c>
      <c r="I136" s="47">
        <v>1.0000000000000281E-4</v>
      </c>
      <c r="J136" s="42">
        <v>0</v>
      </c>
      <c r="K136" s="42">
        <v>0</v>
      </c>
      <c r="L136" s="42">
        <v>0.01</v>
      </c>
      <c r="M136" s="42">
        <v>0</v>
      </c>
      <c r="N136" s="42">
        <v>27.06</v>
      </c>
      <c r="O136" s="42">
        <v>0</v>
      </c>
      <c r="Q136" s="18">
        <v>1.0000000000000337E-4</v>
      </c>
      <c r="R136" s="32">
        <v>934142.04399100982</v>
      </c>
      <c r="S136" s="43">
        <v>0</v>
      </c>
      <c r="T136" s="44">
        <f t="shared" si="6"/>
        <v>0</v>
      </c>
      <c r="V136" s="44">
        <f t="shared" si="7"/>
        <v>0</v>
      </c>
    </row>
    <row r="137" spans="2:22" x14ac:dyDescent="0.35">
      <c r="B137" s="4" t="s">
        <v>18</v>
      </c>
      <c r="C137" s="3" t="s">
        <v>30</v>
      </c>
      <c r="D137" s="42">
        <v>0</v>
      </c>
      <c r="E137" s="42">
        <v>0</v>
      </c>
      <c r="F137" s="18">
        <v>0</v>
      </c>
      <c r="G137" s="42">
        <v>0</v>
      </c>
      <c r="H137" s="42">
        <v>0</v>
      </c>
      <c r="I137" s="47">
        <v>1.000000000000126E-4</v>
      </c>
      <c r="J137" s="42">
        <v>0</v>
      </c>
      <c r="K137" s="42">
        <v>0</v>
      </c>
      <c r="L137" s="42">
        <v>0.01</v>
      </c>
      <c r="M137" s="42">
        <v>0</v>
      </c>
      <c r="N137" s="42">
        <v>24.5</v>
      </c>
      <c r="O137" s="42">
        <v>0</v>
      </c>
      <c r="Q137" s="18">
        <v>1.0000000000000185E-4</v>
      </c>
      <c r="R137" s="32">
        <v>909876.82350258343</v>
      </c>
      <c r="S137" s="43">
        <v>0</v>
      </c>
      <c r="T137" s="44">
        <f t="shared" si="6"/>
        <v>0</v>
      </c>
      <c r="V137" s="44">
        <f t="shared" si="7"/>
        <v>0</v>
      </c>
    </row>
    <row r="138" spans="2:22" x14ac:dyDescent="0.35">
      <c r="B138" s="4" t="s">
        <v>18</v>
      </c>
      <c r="C138" s="3" t="s">
        <v>30</v>
      </c>
      <c r="D138" s="42">
        <v>0</v>
      </c>
      <c r="E138" s="42">
        <v>0</v>
      </c>
      <c r="F138" s="18">
        <v>0</v>
      </c>
      <c r="G138" s="42">
        <v>0</v>
      </c>
      <c r="H138" s="42">
        <v>0</v>
      </c>
      <c r="I138" s="47">
        <v>1.0000000000000566E-4</v>
      </c>
      <c r="J138" s="42">
        <v>0</v>
      </c>
      <c r="K138" s="42">
        <v>0</v>
      </c>
      <c r="L138" s="42">
        <v>0.01</v>
      </c>
      <c r="M138" s="42">
        <v>0</v>
      </c>
      <c r="N138" s="42">
        <v>22.21</v>
      </c>
      <c r="O138" s="42">
        <v>0</v>
      </c>
      <c r="Q138" s="18">
        <v>1.0000000000000171E-4</v>
      </c>
      <c r="R138" s="32">
        <v>883760.13840723538</v>
      </c>
      <c r="S138" s="43">
        <v>0</v>
      </c>
      <c r="T138" s="44">
        <f t="shared" si="6"/>
        <v>0</v>
      </c>
      <c r="V138" s="44">
        <f t="shared" si="7"/>
        <v>0</v>
      </c>
    </row>
    <row r="139" spans="2:22" x14ac:dyDescent="0.35">
      <c r="B139" s="4" t="s">
        <v>18</v>
      </c>
      <c r="C139" s="3" t="s">
        <v>30</v>
      </c>
      <c r="D139" s="42">
        <v>12.69</v>
      </c>
      <c r="E139" s="42">
        <v>12.68</v>
      </c>
      <c r="F139" s="18">
        <v>0</v>
      </c>
      <c r="G139" s="42">
        <v>0</v>
      </c>
      <c r="H139" s="42">
        <v>0</v>
      </c>
      <c r="I139" s="47">
        <v>1E-4</v>
      </c>
      <c r="J139" s="42">
        <v>0</v>
      </c>
      <c r="K139" s="42">
        <v>0</v>
      </c>
      <c r="L139" s="42">
        <v>0.01</v>
      </c>
      <c r="M139" s="42">
        <v>0</v>
      </c>
      <c r="N139" s="42">
        <v>20.14</v>
      </c>
      <c r="O139" s="42">
        <v>0</v>
      </c>
      <c r="Q139" s="18">
        <v>9.9999999999999612E-5</v>
      </c>
      <c r="R139" s="32">
        <v>856109.48463569593</v>
      </c>
      <c r="S139" s="43">
        <v>0</v>
      </c>
      <c r="T139" s="44">
        <f t="shared" si="6"/>
        <v>1.8005108110264185</v>
      </c>
      <c r="V139" s="44">
        <f t="shared" si="7"/>
        <v>0</v>
      </c>
    </row>
    <row r="140" spans="2:22" x14ac:dyDescent="0.35">
      <c r="B140" s="4" t="s">
        <v>18</v>
      </c>
      <c r="C140" s="3" t="s">
        <v>30</v>
      </c>
      <c r="D140" s="42">
        <v>17.43</v>
      </c>
      <c r="E140" s="42">
        <v>17.440000000000001</v>
      </c>
      <c r="F140" s="18">
        <v>0</v>
      </c>
      <c r="G140" s="42">
        <v>0</v>
      </c>
      <c r="H140" s="42">
        <v>0</v>
      </c>
      <c r="I140" s="47">
        <v>1.0000000000000076E-4</v>
      </c>
      <c r="J140" s="42">
        <v>0</v>
      </c>
      <c r="K140" s="42">
        <v>0</v>
      </c>
      <c r="L140" s="42">
        <v>11.14</v>
      </c>
      <c r="M140" s="42">
        <v>0</v>
      </c>
      <c r="N140" s="42">
        <v>15.44</v>
      </c>
      <c r="O140" s="42">
        <v>3.06</v>
      </c>
      <c r="Q140" s="18">
        <v>9.9999999999999978E-5</v>
      </c>
      <c r="R140" s="32">
        <v>827238.83655348851</v>
      </c>
      <c r="S140" s="43">
        <v>0</v>
      </c>
      <c r="T140" s="44">
        <f t="shared" si="6"/>
        <v>2.3929000957267896</v>
      </c>
      <c r="V140" s="44">
        <f t="shared" si="7"/>
        <v>0</v>
      </c>
    </row>
    <row r="141" spans="2:22" x14ac:dyDescent="0.35">
      <c r="B141" s="4" t="s">
        <v>18</v>
      </c>
      <c r="C141" s="3" t="s">
        <v>30</v>
      </c>
      <c r="D141" s="42">
        <v>16.02</v>
      </c>
      <c r="E141" s="42">
        <v>16.03</v>
      </c>
      <c r="F141" s="18">
        <v>0</v>
      </c>
      <c r="G141" s="42">
        <v>0</v>
      </c>
      <c r="H141" s="42">
        <v>0</v>
      </c>
      <c r="I141" s="47">
        <v>1.0000000000000076E-4</v>
      </c>
      <c r="J141" s="42">
        <v>0</v>
      </c>
      <c r="K141" s="42">
        <v>0</v>
      </c>
      <c r="L141" s="42">
        <v>17.05</v>
      </c>
      <c r="M141" s="42">
        <v>0</v>
      </c>
      <c r="N141" s="42">
        <v>17.18</v>
      </c>
      <c r="O141" s="42">
        <v>17.38</v>
      </c>
      <c r="Q141" s="18">
        <v>1.0000000000000056E-4</v>
      </c>
      <c r="R141" s="32">
        <v>797454.14075494441</v>
      </c>
      <c r="S141" s="43">
        <v>0</v>
      </c>
      <c r="T141" s="44">
        <f t="shared" si="6"/>
        <v>2.1202467742004694</v>
      </c>
      <c r="V141" s="44">
        <f t="shared" si="7"/>
        <v>0</v>
      </c>
    </row>
    <row r="142" spans="2:22" x14ac:dyDescent="0.35">
      <c r="B142" s="4" t="s">
        <v>18</v>
      </c>
      <c r="C142" s="3" t="s">
        <v>30</v>
      </c>
      <c r="D142" s="42">
        <v>14.76</v>
      </c>
      <c r="E142" s="42">
        <v>14.77</v>
      </c>
      <c r="F142" s="18">
        <v>0</v>
      </c>
      <c r="G142" s="42">
        <v>0</v>
      </c>
      <c r="H142" s="42">
        <v>0</v>
      </c>
      <c r="I142" s="47">
        <v>1.0000000000000106E-4</v>
      </c>
      <c r="J142" s="42">
        <v>0</v>
      </c>
      <c r="K142" s="42">
        <v>0</v>
      </c>
      <c r="L142" s="42">
        <v>15.54</v>
      </c>
      <c r="M142" s="42">
        <v>0</v>
      </c>
      <c r="N142" s="42">
        <v>15.64</v>
      </c>
      <c r="O142" s="42">
        <v>15.84</v>
      </c>
      <c r="Q142" s="18">
        <v>9.9999999999998026E-5</v>
      </c>
      <c r="R142" s="32">
        <v>767049.2764845551</v>
      </c>
      <c r="S142" s="43">
        <v>0</v>
      </c>
      <c r="T142" s="44">
        <f t="shared" si="6"/>
        <v>1.879104494322797</v>
      </c>
      <c r="V142" s="44">
        <f t="shared" si="7"/>
        <v>0</v>
      </c>
    </row>
    <row r="143" spans="2:22" x14ac:dyDescent="0.35">
      <c r="B143" s="4" t="s">
        <v>18</v>
      </c>
      <c r="C143" s="3" t="s">
        <v>30</v>
      </c>
      <c r="D143" s="42">
        <v>13.64</v>
      </c>
      <c r="E143" s="42">
        <v>13.64</v>
      </c>
      <c r="F143" s="18">
        <v>0</v>
      </c>
      <c r="G143" s="42">
        <v>0</v>
      </c>
      <c r="H143" s="42">
        <v>0</v>
      </c>
      <c r="I143" s="47">
        <v>1.0000000000000087E-4</v>
      </c>
      <c r="J143" s="42">
        <v>0</v>
      </c>
      <c r="K143" s="42">
        <v>0</v>
      </c>
      <c r="L143" s="42">
        <v>14.18</v>
      </c>
      <c r="M143" s="42">
        <v>0</v>
      </c>
      <c r="N143" s="42">
        <v>14.25</v>
      </c>
      <c r="O143" s="42">
        <v>14.46</v>
      </c>
      <c r="Q143" s="18">
        <v>1E-4</v>
      </c>
      <c r="R143" s="32">
        <v>736302.53994156921</v>
      </c>
      <c r="S143" s="43">
        <v>0</v>
      </c>
      <c r="T143" s="44">
        <f t="shared" si="6"/>
        <v>1.6657807548394001</v>
      </c>
      <c r="V143" s="44">
        <f t="shared" si="7"/>
        <v>0</v>
      </c>
    </row>
    <row r="144" spans="2:22" x14ac:dyDescent="0.35">
      <c r="B144" s="4" t="s">
        <v>18</v>
      </c>
      <c r="C144" s="3" t="s">
        <v>30</v>
      </c>
      <c r="D144" s="42">
        <v>12.63</v>
      </c>
      <c r="E144" s="42">
        <v>12.64</v>
      </c>
      <c r="F144" s="18">
        <v>0</v>
      </c>
      <c r="G144" s="42">
        <v>0</v>
      </c>
      <c r="H144" s="42">
        <v>0</v>
      </c>
      <c r="I144" s="47">
        <v>1E-4</v>
      </c>
      <c r="J144" s="42">
        <v>0</v>
      </c>
      <c r="K144" s="42">
        <v>0</v>
      </c>
      <c r="L144" s="42">
        <v>12.96</v>
      </c>
      <c r="M144" s="42">
        <v>0</v>
      </c>
      <c r="N144" s="42">
        <v>13.38</v>
      </c>
      <c r="O144" s="42">
        <v>13.23</v>
      </c>
      <c r="Q144" s="18">
        <v>1E-4</v>
      </c>
      <c r="R144" s="32">
        <v>705473.69170393946</v>
      </c>
      <c r="S144" s="43">
        <v>0</v>
      </c>
      <c r="T144" s="44">
        <f t="shared" si="6"/>
        <v>1.4790234782250267</v>
      </c>
      <c r="V144" s="44">
        <f t="shared" si="7"/>
        <v>0</v>
      </c>
    </row>
    <row r="145" spans="2:22" x14ac:dyDescent="0.35">
      <c r="B145" s="9" t="s">
        <v>18</v>
      </c>
      <c r="C145" s="10" t="s">
        <v>30</v>
      </c>
      <c r="D145" s="42">
        <v>11.73</v>
      </c>
      <c r="E145" s="42">
        <v>11.74</v>
      </c>
      <c r="F145" s="19">
        <v>0</v>
      </c>
      <c r="G145" s="42">
        <v>0</v>
      </c>
      <c r="H145" s="42">
        <v>0</v>
      </c>
      <c r="I145" s="47">
        <v>1E-4</v>
      </c>
      <c r="J145" s="42">
        <v>0</v>
      </c>
      <c r="K145" s="42">
        <v>0</v>
      </c>
      <c r="L145" s="42">
        <v>11.87</v>
      </c>
      <c r="M145" s="42">
        <v>0</v>
      </c>
      <c r="N145" s="42">
        <v>11.81</v>
      </c>
      <c r="O145" s="42">
        <v>12.12</v>
      </c>
      <c r="Q145" s="19">
        <v>1E-4</v>
      </c>
      <c r="R145" s="33">
        <v>674801.58871365816</v>
      </c>
      <c r="S145" s="43">
        <v>0</v>
      </c>
      <c r="T145" s="44">
        <f t="shared" si="6"/>
        <v>1.3139878959041515</v>
      </c>
      <c r="V145" s="44">
        <f t="shared" si="7"/>
        <v>0</v>
      </c>
    </row>
    <row r="146" spans="2:22" x14ac:dyDescent="0.35">
      <c r="B146" s="4" t="s">
        <v>38</v>
      </c>
      <c r="C146" s="3" t="s">
        <v>26</v>
      </c>
      <c r="D146" s="42">
        <v>0</v>
      </c>
      <c r="E146" s="42">
        <v>0</v>
      </c>
      <c r="F146" s="18">
        <v>0</v>
      </c>
      <c r="G146" s="42">
        <v>0</v>
      </c>
      <c r="H146" s="42">
        <v>0</v>
      </c>
      <c r="I146" s="47">
        <v>9.9999999999999165E-5</v>
      </c>
      <c r="J146" s="42">
        <v>0</v>
      </c>
      <c r="K146" s="42">
        <v>0</v>
      </c>
      <c r="L146" s="42">
        <v>-0.01</v>
      </c>
      <c r="M146" s="42">
        <v>0</v>
      </c>
      <c r="N146" s="42">
        <v>0</v>
      </c>
      <c r="O146" s="42">
        <v>0</v>
      </c>
      <c r="Q146" s="18">
        <v>1.0000000000000627E-4</v>
      </c>
      <c r="R146" s="32">
        <v>1014420.6862257583</v>
      </c>
      <c r="S146" s="43">
        <v>0</v>
      </c>
      <c r="T146" s="44">
        <f t="shared" si="6"/>
        <v>0</v>
      </c>
      <c r="V146" s="44">
        <f t="shared" si="7"/>
        <v>0</v>
      </c>
    </row>
    <row r="147" spans="2:22" x14ac:dyDescent="0.35">
      <c r="B147" s="4" t="s">
        <v>38</v>
      </c>
      <c r="C147" s="3" t="s">
        <v>26</v>
      </c>
      <c r="D147" s="42">
        <v>0</v>
      </c>
      <c r="E147" s="42">
        <v>0</v>
      </c>
      <c r="F147" s="18">
        <v>0</v>
      </c>
      <c r="G147" s="42">
        <v>0</v>
      </c>
      <c r="H147" s="42">
        <v>0</v>
      </c>
      <c r="I147" s="47">
        <v>9.9999999999975976E-5</v>
      </c>
      <c r="J147" s="42">
        <v>0</v>
      </c>
      <c r="K147" s="42">
        <v>0</v>
      </c>
      <c r="L147" s="42">
        <v>-0.01</v>
      </c>
      <c r="M147" s="42">
        <v>0</v>
      </c>
      <c r="N147" s="42">
        <v>0</v>
      </c>
      <c r="O147" s="42">
        <v>0</v>
      </c>
      <c r="Q147" s="18">
        <v>1.000000000000008E-4</v>
      </c>
      <c r="R147" s="32">
        <v>1027750.0009881071</v>
      </c>
      <c r="S147" s="43">
        <v>0</v>
      </c>
      <c r="T147" s="44">
        <f t="shared" si="6"/>
        <v>0</v>
      </c>
      <c r="V147" s="44">
        <f t="shared" si="7"/>
        <v>0</v>
      </c>
    </row>
    <row r="148" spans="2:22" x14ac:dyDescent="0.35">
      <c r="B148" s="4" t="s">
        <v>38</v>
      </c>
      <c r="C148" s="3" t="s">
        <v>26</v>
      </c>
      <c r="D148" s="42">
        <v>0</v>
      </c>
      <c r="E148" s="42">
        <v>0</v>
      </c>
      <c r="F148" s="18">
        <v>0</v>
      </c>
      <c r="G148" s="42">
        <v>0</v>
      </c>
      <c r="H148" s="42">
        <v>0</v>
      </c>
      <c r="I148" s="47">
        <v>9.9999999999997525E-5</v>
      </c>
      <c r="J148" s="42">
        <v>0</v>
      </c>
      <c r="K148" s="42">
        <v>0</v>
      </c>
      <c r="L148" s="42">
        <v>-0.01</v>
      </c>
      <c r="M148" s="42">
        <v>0</v>
      </c>
      <c r="N148" s="42">
        <v>0</v>
      </c>
      <c r="O148" s="42">
        <v>0</v>
      </c>
      <c r="Q148" s="18">
        <v>9.9999999999999137E-5</v>
      </c>
      <c r="R148" s="32">
        <v>1039979.1486401533</v>
      </c>
      <c r="S148" s="43">
        <v>0</v>
      </c>
      <c r="T148" s="44">
        <f t="shared" si="6"/>
        <v>0</v>
      </c>
      <c r="V148" s="44">
        <f t="shared" si="7"/>
        <v>0</v>
      </c>
    </row>
    <row r="149" spans="2:22" x14ac:dyDescent="0.35">
      <c r="B149" s="4" t="s">
        <v>38</v>
      </c>
      <c r="C149" s="3" t="s">
        <v>26</v>
      </c>
      <c r="D149" s="42">
        <v>0</v>
      </c>
      <c r="E149" s="42">
        <v>0</v>
      </c>
      <c r="F149" s="18">
        <v>0</v>
      </c>
      <c r="G149" s="42">
        <v>0</v>
      </c>
      <c r="H149" s="42">
        <v>0</v>
      </c>
      <c r="I149" s="47">
        <v>9.9999999999999097E-5</v>
      </c>
      <c r="J149" s="42">
        <v>0</v>
      </c>
      <c r="K149" s="42">
        <v>0</v>
      </c>
      <c r="L149" s="42">
        <v>-0.01</v>
      </c>
      <c r="M149" s="42">
        <v>-0.01</v>
      </c>
      <c r="N149" s="42">
        <v>0</v>
      </c>
      <c r="O149" s="42">
        <v>0</v>
      </c>
      <c r="Q149" s="18">
        <v>9.9999999999995695E-5</v>
      </c>
      <c r="R149" s="32">
        <v>1051102.5856647571</v>
      </c>
      <c r="S149" s="43">
        <v>0</v>
      </c>
      <c r="T149" s="44">
        <f t="shared" si="6"/>
        <v>0</v>
      </c>
      <c r="V149" s="44">
        <f t="shared" si="7"/>
        <v>0</v>
      </c>
    </row>
    <row r="150" spans="2:22" x14ac:dyDescent="0.35">
      <c r="B150" s="4" t="s">
        <v>38</v>
      </c>
      <c r="C150" s="3" t="s">
        <v>26</v>
      </c>
      <c r="D150" s="42">
        <v>0</v>
      </c>
      <c r="E150" s="42">
        <v>0</v>
      </c>
      <c r="F150" s="18">
        <v>0</v>
      </c>
      <c r="G150" s="42">
        <v>0</v>
      </c>
      <c r="H150" s="42">
        <v>0</v>
      </c>
      <c r="I150" s="47">
        <v>1.0000000000000293E-4</v>
      </c>
      <c r="J150" s="42">
        <v>0</v>
      </c>
      <c r="K150" s="42">
        <v>0</v>
      </c>
      <c r="L150" s="42">
        <v>-0.01</v>
      </c>
      <c r="M150" s="42">
        <v>0</v>
      </c>
      <c r="N150" s="42">
        <v>0</v>
      </c>
      <c r="O150" s="42">
        <v>0</v>
      </c>
      <c r="Q150" s="18">
        <v>1.000000000000014E-4</v>
      </c>
      <c r="R150" s="32">
        <v>1061117.9951562064</v>
      </c>
      <c r="S150" s="43">
        <v>0</v>
      </c>
      <c r="T150" s="44">
        <f t="shared" si="6"/>
        <v>0</v>
      </c>
      <c r="V150" s="44">
        <f t="shared" si="7"/>
        <v>0</v>
      </c>
    </row>
    <row r="151" spans="2:22" x14ac:dyDescent="0.35">
      <c r="B151" s="4" t="s">
        <v>38</v>
      </c>
      <c r="C151" s="3" t="s">
        <v>26</v>
      </c>
      <c r="D151" s="42">
        <v>0</v>
      </c>
      <c r="E151" s="42">
        <v>0</v>
      </c>
      <c r="F151" s="18">
        <v>0</v>
      </c>
      <c r="G151" s="42">
        <v>0</v>
      </c>
      <c r="H151" s="42">
        <v>0</v>
      </c>
      <c r="I151" s="47">
        <v>1.0000000000000429E-4</v>
      </c>
      <c r="J151" s="42">
        <v>0</v>
      </c>
      <c r="K151" s="42">
        <v>0</v>
      </c>
      <c r="L151" s="42">
        <v>-0.01</v>
      </c>
      <c r="M151" s="42">
        <v>0</v>
      </c>
      <c r="N151" s="42">
        <v>0</v>
      </c>
      <c r="O151" s="42">
        <v>0</v>
      </c>
      <c r="Q151" s="18">
        <v>1.0000000000000182E-4</v>
      </c>
      <c r="R151" s="32">
        <v>1070026.2460630976</v>
      </c>
      <c r="S151" s="43">
        <v>0</v>
      </c>
      <c r="T151" s="44">
        <f t="shared" si="6"/>
        <v>0</v>
      </c>
      <c r="V151" s="44">
        <f t="shared" si="7"/>
        <v>0</v>
      </c>
    </row>
    <row r="152" spans="2:22" x14ac:dyDescent="0.35">
      <c r="B152" s="4" t="s">
        <v>38</v>
      </c>
      <c r="C152" s="3" t="s">
        <v>26</v>
      </c>
      <c r="D152" s="42">
        <v>0</v>
      </c>
      <c r="E152" s="42">
        <v>0</v>
      </c>
      <c r="F152" s="18">
        <v>0</v>
      </c>
      <c r="G152" s="42">
        <v>0</v>
      </c>
      <c r="H152" s="42">
        <v>0</v>
      </c>
      <c r="I152" s="47">
        <v>9.9999999999996671E-5</v>
      </c>
      <c r="J152" s="42">
        <v>0</v>
      </c>
      <c r="K152" s="42">
        <v>0</v>
      </c>
      <c r="L152" s="42">
        <v>0.01</v>
      </c>
      <c r="M152" s="42">
        <v>0</v>
      </c>
      <c r="N152" s="42">
        <v>0.01</v>
      </c>
      <c r="O152" s="42">
        <v>0</v>
      </c>
      <c r="Q152" s="18">
        <v>1.0000000000000808E-4</v>
      </c>
      <c r="R152" s="32">
        <v>1077831.3376581694</v>
      </c>
      <c r="S152" s="43">
        <v>0</v>
      </c>
      <c r="T152" s="44">
        <f t="shared" si="6"/>
        <v>0</v>
      </c>
      <c r="V152" s="44">
        <f t="shared" si="7"/>
        <v>0</v>
      </c>
    </row>
    <row r="153" spans="2:22" x14ac:dyDescent="0.35">
      <c r="B153" s="4" t="s">
        <v>38</v>
      </c>
      <c r="C153" s="3" t="s">
        <v>26</v>
      </c>
      <c r="D153" s="42">
        <v>0</v>
      </c>
      <c r="E153" s="42">
        <v>0</v>
      </c>
      <c r="F153" s="18">
        <v>0</v>
      </c>
      <c r="G153" s="42">
        <v>0</v>
      </c>
      <c r="H153" s="42">
        <v>0</v>
      </c>
      <c r="I153" s="47">
        <v>1.0000000000000845E-4</v>
      </c>
      <c r="J153" s="42">
        <v>0</v>
      </c>
      <c r="K153" s="42">
        <v>0</v>
      </c>
      <c r="L153" s="42">
        <v>0.01</v>
      </c>
      <c r="M153" s="42">
        <v>0</v>
      </c>
      <c r="N153" s="42">
        <v>0.01</v>
      </c>
      <c r="O153" s="42">
        <v>0</v>
      </c>
      <c r="Q153" s="18">
        <v>9.9999999999993323E-5</v>
      </c>
      <c r="R153" s="32">
        <v>1084540.3297945538</v>
      </c>
      <c r="S153" s="43">
        <v>0</v>
      </c>
      <c r="T153" s="44">
        <f t="shared" si="6"/>
        <v>0</v>
      </c>
      <c r="V153" s="44">
        <f t="shared" si="7"/>
        <v>0</v>
      </c>
    </row>
    <row r="154" spans="2:22" x14ac:dyDescent="0.35">
      <c r="B154" s="4" t="s">
        <v>38</v>
      </c>
      <c r="C154" s="3" t="s">
        <v>26</v>
      </c>
      <c r="D154" s="42">
        <v>0</v>
      </c>
      <c r="E154" s="42">
        <v>0</v>
      </c>
      <c r="F154" s="18">
        <v>0</v>
      </c>
      <c r="G154" s="42">
        <v>0</v>
      </c>
      <c r="H154" s="42">
        <v>0</v>
      </c>
      <c r="I154" s="47">
        <v>1.0000000000000259E-4</v>
      </c>
      <c r="J154" s="42">
        <v>0</v>
      </c>
      <c r="K154" s="42">
        <v>0</v>
      </c>
      <c r="L154" s="42">
        <v>0.01</v>
      </c>
      <c r="M154" s="42">
        <v>0</v>
      </c>
      <c r="N154" s="42">
        <v>0.01</v>
      </c>
      <c r="O154" s="42">
        <v>0</v>
      </c>
      <c r="Q154" s="18">
        <v>9.9999999999999246E-5</v>
      </c>
      <c r="R154" s="32">
        <v>1090163.2595956328</v>
      </c>
      <c r="S154" s="43">
        <v>0</v>
      </c>
      <c r="T154" s="44">
        <f t="shared" si="6"/>
        <v>0</v>
      </c>
      <c r="V154" s="44">
        <f t="shared" si="7"/>
        <v>0</v>
      </c>
    </row>
    <row r="155" spans="2:22" x14ac:dyDescent="0.35">
      <c r="B155" s="4" t="s">
        <v>38</v>
      </c>
      <c r="C155" s="3" t="s">
        <v>26</v>
      </c>
      <c r="D155" s="42">
        <v>0</v>
      </c>
      <c r="E155" s="42">
        <v>0</v>
      </c>
      <c r="F155" s="18">
        <v>0</v>
      </c>
      <c r="G155" s="42">
        <v>0</v>
      </c>
      <c r="H155" s="42">
        <v>0</v>
      </c>
      <c r="I155" s="47">
        <v>1.000000000000054E-4</v>
      </c>
      <c r="J155" s="42">
        <v>0</v>
      </c>
      <c r="K155" s="42">
        <v>0</v>
      </c>
      <c r="L155" s="42">
        <v>0.01</v>
      </c>
      <c r="M155" s="42">
        <v>0</v>
      </c>
      <c r="N155" s="42">
        <v>0.02</v>
      </c>
      <c r="O155" s="42">
        <v>0</v>
      </c>
      <c r="Q155" s="18">
        <v>9.9999999999999829E-5</v>
      </c>
      <c r="R155" s="32">
        <v>1094713.0453070169</v>
      </c>
      <c r="S155" s="43">
        <v>0</v>
      </c>
      <c r="T155" s="44">
        <f t="shared" si="6"/>
        <v>0</v>
      </c>
      <c r="V155" s="44">
        <f t="shared" si="7"/>
        <v>0</v>
      </c>
    </row>
    <row r="156" spans="2:22" x14ac:dyDescent="0.35">
      <c r="B156" s="4" t="s">
        <v>38</v>
      </c>
      <c r="C156" s="3" t="s">
        <v>26</v>
      </c>
      <c r="D156" s="42">
        <v>0</v>
      </c>
      <c r="E156" s="42">
        <v>0</v>
      </c>
      <c r="F156" s="18">
        <v>0</v>
      </c>
      <c r="G156" s="42">
        <v>0</v>
      </c>
      <c r="H156" s="42">
        <v>0</v>
      </c>
      <c r="I156" s="47">
        <v>9.9999999999954143E-5</v>
      </c>
      <c r="J156" s="42">
        <v>0</v>
      </c>
      <c r="K156" s="42">
        <v>0</v>
      </c>
      <c r="L156" s="42">
        <v>0.01</v>
      </c>
      <c r="M156" s="42">
        <v>0</v>
      </c>
      <c r="N156" s="42">
        <v>0.02</v>
      </c>
      <c r="O156" s="42">
        <v>0</v>
      </c>
      <c r="Q156" s="18">
        <v>1.0000000000002798E-4</v>
      </c>
      <c r="R156" s="32">
        <v>1098205.3781131918</v>
      </c>
      <c r="S156" s="43">
        <v>0</v>
      </c>
      <c r="T156" s="44">
        <f t="shared" si="6"/>
        <v>0</v>
      </c>
      <c r="V156" s="44">
        <f t="shared" si="7"/>
        <v>0</v>
      </c>
    </row>
    <row r="157" spans="2:22" x14ac:dyDescent="0.35">
      <c r="B157" s="4" t="s">
        <v>38</v>
      </c>
      <c r="C157" s="3" t="s">
        <v>26</v>
      </c>
      <c r="D157" s="42">
        <v>0</v>
      </c>
      <c r="E157" s="42">
        <v>0</v>
      </c>
      <c r="F157" s="18">
        <v>0</v>
      </c>
      <c r="G157" s="42">
        <v>0</v>
      </c>
      <c r="H157" s="42">
        <v>0</v>
      </c>
      <c r="I157" s="47">
        <v>1.0000000000000618E-4</v>
      </c>
      <c r="J157" s="42">
        <v>0</v>
      </c>
      <c r="K157" s="42">
        <v>0</v>
      </c>
      <c r="L157" s="42">
        <v>0.01</v>
      </c>
      <c r="M157" s="42">
        <v>0</v>
      </c>
      <c r="N157" s="42">
        <v>0.02</v>
      </c>
      <c r="O157" s="42">
        <v>0</v>
      </c>
      <c r="Q157" s="18">
        <v>1.0000000000001769E-4</v>
      </c>
      <c r="R157" s="32">
        <v>1100658.6027879529</v>
      </c>
      <c r="S157" s="43">
        <v>0</v>
      </c>
      <c r="T157" s="44">
        <f t="shared" si="6"/>
        <v>0</v>
      </c>
      <c r="V157" s="44">
        <f t="shared" si="7"/>
        <v>0</v>
      </c>
    </row>
    <row r="158" spans="2:22" x14ac:dyDescent="0.35">
      <c r="B158" s="4" t="s">
        <v>38</v>
      </c>
      <c r="C158" s="3" t="s">
        <v>26</v>
      </c>
      <c r="D158" s="42">
        <v>0</v>
      </c>
      <c r="E158" s="42">
        <v>0</v>
      </c>
      <c r="F158" s="18">
        <v>0</v>
      </c>
      <c r="G158" s="42">
        <v>0</v>
      </c>
      <c r="H158" s="42">
        <v>0</v>
      </c>
      <c r="I158" s="47">
        <v>1.0000000000000112E-4</v>
      </c>
      <c r="J158" s="42">
        <v>0</v>
      </c>
      <c r="K158" s="42">
        <v>0</v>
      </c>
      <c r="L158" s="42">
        <v>0.01</v>
      </c>
      <c r="M158" s="42">
        <v>0</v>
      </c>
      <c r="N158" s="42">
        <v>0.02</v>
      </c>
      <c r="O158" s="42">
        <v>0</v>
      </c>
      <c r="Q158" s="18">
        <v>9.9999999999994801E-5</v>
      </c>
      <c r="R158" s="32">
        <v>1102093.5881059896</v>
      </c>
      <c r="S158" s="43">
        <v>0</v>
      </c>
      <c r="T158" s="44">
        <f t="shared" si="6"/>
        <v>0</v>
      </c>
      <c r="V158" s="44">
        <f t="shared" si="7"/>
        <v>0</v>
      </c>
    </row>
    <row r="159" spans="2:22" x14ac:dyDescent="0.35">
      <c r="B159" s="4" t="s">
        <v>38</v>
      </c>
      <c r="C159" s="3" t="s">
        <v>26</v>
      </c>
      <c r="D159" s="42">
        <v>0</v>
      </c>
      <c r="E159" s="42">
        <v>0</v>
      </c>
      <c r="F159" s="18">
        <v>0</v>
      </c>
      <c r="G159" s="42">
        <v>0</v>
      </c>
      <c r="H159" s="42">
        <v>0</v>
      </c>
      <c r="I159" s="47">
        <v>9.9999999999658779E-5</v>
      </c>
      <c r="J159" s="42">
        <v>0</v>
      </c>
      <c r="K159" s="42">
        <v>0</v>
      </c>
      <c r="L159" s="42">
        <v>0.01</v>
      </c>
      <c r="M159" s="42">
        <v>0</v>
      </c>
      <c r="N159" s="42">
        <v>0.02</v>
      </c>
      <c r="O159" s="42">
        <v>0</v>
      </c>
      <c r="Q159" s="18">
        <v>1.0000000000000357E-4</v>
      </c>
      <c r="R159" s="32">
        <v>1102533.5879930272</v>
      </c>
      <c r="S159" s="43">
        <v>0</v>
      </c>
      <c r="T159" s="44">
        <f t="shared" si="6"/>
        <v>0</v>
      </c>
      <c r="V159" s="44">
        <f t="shared" si="7"/>
        <v>0</v>
      </c>
    </row>
    <row r="160" spans="2:22" x14ac:dyDescent="0.35">
      <c r="B160" s="4" t="s">
        <v>38</v>
      </c>
      <c r="C160" s="3" t="s">
        <v>26</v>
      </c>
      <c r="D160" s="42">
        <v>0</v>
      </c>
      <c r="E160" s="42">
        <v>0</v>
      </c>
      <c r="F160" s="18">
        <v>0</v>
      </c>
      <c r="G160" s="42">
        <v>0</v>
      </c>
      <c r="H160" s="42">
        <v>0</v>
      </c>
      <c r="I160" s="47">
        <v>1.0000000000000017E-4</v>
      </c>
      <c r="J160" s="42">
        <v>0</v>
      </c>
      <c r="K160" s="42">
        <v>0</v>
      </c>
      <c r="L160" s="42">
        <v>0.01</v>
      </c>
      <c r="M160" s="42">
        <v>0</v>
      </c>
      <c r="N160" s="42">
        <v>0.02</v>
      </c>
      <c r="O160" s="42">
        <v>0</v>
      </c>
      <c r="Q160" s="18">
        <v>9.9999999999961651E-5</v>
      </c>
      <c r="R160" s="32">
        <v>1102004.0944330271</v>
      </c>
      <c r="S160" s="43">
        <v>0</v>
      </c>
      <c r="T160" s="44">
        <f t="shared" si="6"/>
        <v>0</v>
      </c>
      <c r="V160" s="44">
        <f t="shared" si="7"/>
        <v>0</v>
      </c>
    </row>
    <row r="161" spans="2:22" x14ac:dyDescent="0.35">
      <c r="B161" s="4" t="s">
        <v>38</v>
      </c>
      <c r="C161" s="3" t="s">
        <v>26</v>
      </c>
      <c r="D161" s="42">
        <v>0</v>
      </c>
      <c r="E161" s="42">
        <v>0</v>
      </c>
      <c r="F161" s="18">
        <v>0</v>
      </c>
      <c r="G161" s="42">
        <v>0</v>
      </c>
      <c r="H161" s="42">
        <v>0</v>
      </c>
      <c r="I161" s="47">
        <v>9.9999999999998948E-5</v>
      </c>
      <c r="J161" s="42">
        <v>0</v>
      </c>
      <c r="K161" s="42">
        <v>0</v>
      </c>
      <c r="L161" s="42">
        <v>0</v>
      </c>
      <c r="M161" s="42">
        <v>0</v>
      </c>
      <c r="N161" s="42">
        <v>0.02</v>
      </c>
      <c r="O161" s="42">
        <v>0</v>
      </c>
      <c r="Q161" s="18">
        <v>9.9999999999990261E-5</v>
      </c>
      <c r="R161" s="32">
        <v>1100532.6831834544</v>
      </c>
      <c r="S161" s="43">
        <v>0</v>
      </c>
      <c r="T161" s="44">
        <f t="shared" si="6"/>
        <v>0</v>
      </c>
      <c r="V161" s="44">
        <f t="shared" si="7"/>
        <v>0</v>
      </c>
    </row>
    <row r="162" spans="2:22" x14ac:dyDescent="0.35">
      <c r="B162" s="4" t="s">
        <v>38</v>
      </c>
      <c r="C162" s="3" t="s">
        <v>26</v>
      </c>
      <c r="D162" s="42">
        <v>0</v>
      </c>
      <c r="E162" s="42">
        <v>0</v>
      </c>
      <c r="F162" s="18">
        <v>0</v>
      </c>
      <c r="G162" s="42">
        <v>0</v>
      </c>
      <c r="H162" s="42">
        <v>0</v>
      </c>
      <c r="I162" s="47">
        <v>1.0000000000002493E-4</v>
      </c>
      <c r="J162" s="42">
        <v>0</v>
      </c>
      <c r="K162" s="42">
        <v>0</v>
      </c>
      <c r="L162" s="42">
        <v>0.01</v>
      </c>
      <c r="M162" s="42">
        <v>0</v>
      </c>
      <c r="N162" s="42">
        <v>0.03</v>
      </c>
      <c r="O162" s="42">
        <v>0</v>
      </c>
      <c r="Q162" s="18">
        <v>9.9999999999999829E-5</v>
      </c>
      <c r="R162" s="32">
        <v>1098148.8533729012</v>
      </c>
      <c r="S162" s="43">
        <v>0</v>
      </c>
      <c r="T162" s="44">
        <f t="shared" si="6"/>
        <v>0</v>
      </c>
      <c r="V162" s="44">
        <f t="shared" si="7"/>
        <v>0</v>
      </c>
    </row>
    <row r="163" spans="2:22" x14ac:dyDescent="0.35">
      <c r="B163" s="4" t="s">
        <v>38</v>
      </c>
      <c r="C163" s="3" t="s">
        <v>26</v>
      </c>
      <c r="D163" s="42">
        <v>0</v>
      </c>
      <c r="E163" s="42">
        <v>0</v>
      </c>
      <c r="F163" s="18">
        <v>0</v>
      </c>
      <c r="G163" s="42">
        <v>0</v>
      </c>
      <c r="H163" s="42">
        <v>0</v>
      </c>
      <c r="I163" s="47">
        <v>9.9999999999998731E-5</v>
      </c>
      <c r="J163" s="42">
        <v>0</v>
      </c>
      <c r="K163" s="42">
        <v>0</v>
      </c>
      <c r="L163" s="42">
        <v>0.01</v>
      </c>
      <c r="M163" s="42">
        <v>0</v>
      </c>
      <c r="N163" s="42">
        <v>0.03</v>
      </c>
      <c r="O163" s="42">
        <v>0</v>
      </c>
      <c r="Q163" s="18">
        <v>1.0000000000000041E-4</v>
      </c>
      <c r="R163" s="32">
        <v>1094883.8620699442</v>
      </c>
      <c r="S163" s="43">
        <v>0</v>
      </c>
      <c r="T163" s="44">
        <f t="shared" si="6"/>
        <v>0</v>
      </c>
      <c r="V163" s="44">
        <f t="shared" si="7"/>
        <v>0</v>
      </c>
    </row>
    <row r="164" spans="2:22" x14ac:dyDescent="0.35">
      <c r="B164" s="4" t="s">
        <v>38</v>
      </c>
      <c r="C164" s="3" t="s">
        <v>26</v>
      </c>
      <c r="D164" s="42">
        <v>0</v>
      </c>
      <c r="E164" s="42">
        <v>0</v>
      </c>
      <c r="F164" s="18">
        <v>0</v>
      </c>
      <c r="G164" s="42">
        <v>0</v>
      </c>
      <c r="H164" s="42">
        <v>0</v>
      </c>
      <c r="I164" s="47">
        <v>9.9999999999988323E-5</v>
      </c>
      <c r="J164" s="42">
        <v>0</v>
      </c>
      <c r="K164" s="42">
        <v>0</v>
      </c>
      <c r="L164" s="42">
        <v>0.01</v>
      </c>
      <c r="M164" s="42">
        <v>0</v>
      </c>
      <c r="N164" s="42">
        <v>0.03</v>
      </c>
      <c r="O164" s="42">
        <v>0</v>
      </c>
      <c r="Q164" s="18">
        <v>9.9999999999703326E-5</v>
      </c>
      <c r="R164" s="32">
        <v>1090770.5549176706</v>
      </c>
      <c r="S164" s="43">
        <v>0</v>
      </c>
      <c r="T164" s="44">
        <f t="shared" si="6"/>
        <v>0</v>
      </c>
      <c r="V164" s="44">
        <f t="shared" si="7"/>
        <v>0</v>
      </c>
    </row>
    <row r="165" spans="2:22" x14ac:dyDescent="0.35">
      <c r="B165" s="9" t="s">
        <v>38</v>
      </c>
      <c r="C165" s="10" t="s">
        <v>26</v>
      </c>
      <c r="D165" s="42">
        <v>0</v>
      </c>
      <c r="E165" s="42">
        <v>0</v>
      </c>
      <c r="F165" s="19">
        <v>0</v>
      </c>
      <c r="G165" s="42">
        <v>0</v>
      </c>
      <c r="H165" s="42">
        <v>0</v>
      </c>
      <c r="I165" s="47">
        <v>1.0000000000000079E-4</v>
      </c>
      <c r="J165" s="42">
        <v>0</v>
      </c>
      <c r="K165" s="42">
        <v>0</v>
      </c>
      <c r="L165" s="42">
        <v>0.01</v>
      </c>
      <c r="M165" s="42">
        <v>0</v>
      </c>
      <c r="N165" s="42">
        <v>0.03</v>
      </c>
      <c r="O165" s="42">
        <v>0</v>
      </c>
      <c r="Q165" s="19">
        <v>9.9999999999999734E-5</v>
      </c>
      <c r="R165" s="33">
        <v>1085843.1939254117</v>
      </c>
      <c r="S165" s="43">
        <v>0</v>
      </c>
      <c r="T165" s="44">
        <f t="shared" si="6"/>
        <v>0</v>
      </c>
      <c r="V165" s="44">
        <f t="shared" si="7"/>
        <v>0</v>
      </c>
    </row>
    <row r="166" spans="2:22" x14ac:dyDescent="0.35">
      <c r="B166" s="4" t="s">
        <v>38</v>
      </c>
      <c r="C166" s="3" t="s">
        <v>27</v>
      </c>
      <c r="D166" s="42">
        <v>0</v>
      </c>
      <c r="E166" s="42">
        <v>0</v>
      </c>
      <c r="F166" s="18">
        <v>0</v>
      </c>
      <c r="G166" s="42">
        <v>0</v>
      </c>
      <c r="H166" s="42">
        <v>0</v>
      </c>
      <c r="I166" s="47">
        <v>1.0000000000001686E-4</v>
      </c>
      <c r="J166" s="42">
        <v>0</v>
      </c>
      <c r="K166" s="42">
        <v>0</v>
      </c>
      <c r="L166" s="42">
        <v>-0.01</v>
      </c>
      <c r="M166" s="42">
        <v>0</v>
      </c>
      <c r="N166" s="42">
        <v>0</v>
      </c>
      <c r="O166" s="42">
        <v>0</v>
      </c>
      <c r="Q166" s="18">
        <v>1.0000000000006572E-4</v>
      </c>
      <c r="R166" s="32">
        <v>1013916.5009940357</v>
      </c>
      <c r="S166" s="43">
        <v>0</v>
      </c>
      <c r="T166" s="44">
        <f t="shared" si="6"/>
        <v>0</v>
      </c>
      <c r="V166" s="44">
        <f t="shared" si="7"/>
        <v>0</v>
      </c>
    </row>
    <row r="167" spans="2:22" x14ac:dyDescent="0.35">
      <c r="B167" s="4" t="s">
        <v>38</v>
      </c>
      <c r="C167" s="3" t="s">
        <v>27</v>
      </c>
      <c r="D167" s="42">
        <v>0</v>
      </c>
      <c r="E167" s="42">
        <v>0</v>
      </c>
      <c r="F167" s="18">
        <v>0</v>
      </c>
      <c r="G167" s="42">
        <v>0</v>
      </c>
      <c r="H167" s="42">
        <v>0</v>
      </c>
      <c r="I167" s="47">
        <v>1.0000000000000064E-4</v>
      </c>
      <c r="J167" s="42">
        <v>0</v>
      </c>
      <c r="K167" s="42">
        <v>0</v>
      </c>
      <c r="L167" s="42">
        <v>-0.01</v>
      </c>
      <c r="M167" s="42">
        <v>0</v>
      </c>
      <c r="N167" s="42">
        <v>0</v>
      </c>
      <c r="O167" s="42">
        <v>0</v>
      </c>
      <c r="Q167" s="18">
        <v>9.999999999999682E-5</v>
      </c>
      <c r="R167" s="32">
        <v>1025729.5258907609</v>
      </c>
      <c r="S167" s="43">
        <v>0</v>
      </c>
      <c r="T167" s="44">
        <f t="shared" si="6"/>
        <v>0</v>
      </c>
      <c r="V167" s="44">
        <f t="shared" si="7"/>
        <v>0</v>
      </c>
    </row>
    <row r="168" spans="2:22" x14ac:dyDescent="0.35">
      <c r="B168" s="4" t="s">
        <v>38</v>
      </c>
      <c r="C168" s="3" t="s">
        <v>27</v>
      </c>
      <c r="D168" s="42">
        <v>0</v>
      </c>
      <c r="E168" s="42">
        <v>0</v>
      </c>
      <c r="F168" s="18">
        <v>0</v>
      </c>
      <c r="G168" s="42">
        <v>0</v>
      </c>
      <c r="H168" s="42">
        <v>0</v>
      </c>
      <c r="I168" s="47">
        <v>9.9999999999999341E-5</v>
      </c>
      <c r="J168" s="42">
        <v>0</v>
      </c>
      <c r="K168" s="42">
        <v>0</v>
      </c>
      <c r="L168" s="42">
        <v>-0.01</v>
      </c>
      <c r="M168" s="42">
        <v>0</v>
      </c>
      <c r="N168" s="42">
        <v>0</v>
      </c>
      <c r="O168" s="42">
        <v>0</v>
      </c>
      <c r="Q168" s="18">
        <v>1.0000000000000356E-4</v>
      </c>
      <c r="R168" s="32">
        <v>1035431.588861294</v>
      </c>
      <c r="S168" s="43">
        <v>0</v>
      </c>
      <c r="T168" s="44">
        <f t="shared" si="6"/>
        <v>0</v>
      </c>
      <c r="V168" s="44">
        <f t="shared" si="7"/>
        <v>0</v>
      </c>
    </row>
    <row r="169" spans="2:22" x14ac:dyDescent="0.35">
      <c r="B169" s="4" t="s">
        <v>38</v>
      </c>
      <c r="C169" s="3" t="s">
        <v>27</v>
      </c>
      <c r="D169" s="42">
        <v>0</v>
      </c>
      <c r="E169" s="42">
        <v>0</v>
      </c>
      <c r="F169" s="18">
        <v>0</v>
      </c>
      <c r="G169" s="42">
        <v>0</v>
      </c>
      <c r="H169" s="42">
        <v>0</v>
      </c>
      <c r="I169" s="47">
        <v>9.9999999999988919E-5</v>
      </c>
      <c r="J169" s="42">
        <v>0</v>
      </c>
      <c r="K169" s="42">
        <v>0</v>
      </c>
      <c r="L169" s="42">
        <v>-0.01</v>
      </c>
      <c r="M169" s="42">
        <v>-0.01</v>
      </c>
      <c r="N169" s="42">
        <v>0</v>
      </c>
      <c r="O169" s="42">
        <v>0</v>
      </c>
      <c r="Q169" s="18">
        <v>1.0000000000000009E-4</v>
      </c>
      <c r="R169" s="32">
        <v>1043027.5433227082</v>
      </c>
      <c r="S169" s="43">
        <v>0</v>
      </c>
      <c r="T169" s="44">
        <f t="shared" si="6"/>
        <v>0</v>
      </c>
      <c r="V169" s="44">
        <f t="shared" si="7"/>
        <v>0</v>
      </c>
    </row>
    <row r="170" spans="2:22" x14ac:dyDescent="0.35">
      <c r="B170" s="4" t="s">
        <v>38</v>
      </c>
      <c r="C170" s="3" t="s">
        <v>27</v>
      </c>
      <c r="D170" s="42">
        <v>0</v>
      </c>
      <c r="E170" s="42">
        <v>0</v>
      </c>
      <c r="F170" s="18">
        <v>0</v>
      </c>
      <c r="G170" s="42">
        <v>0</v>
      </c>
      <c r="H170" s="42">
        <v>0</v>
      </c>
      <c r="I170" s="47">
        <v>1.0000000000000028E-4</v>
      </c>
      <c r="J170" s="42">
        <v>0</v>
      </c>
      <c r="K170" s="42">
        <v>0</v>
      </c>
      <c r="L170" s="42">
        <v>-0.01</v>
      </c>
      <c r="M170" s="42">
        <v>0</v>
      </c>
      <c r="N170" s="42">
        <v>0</v>
      </c>
      <c r="O170" s="42">
        <v>0</v>
      </c>
      <c r="Q170" s="18">
        <v>1.0000000000003149E-4</v>
      </c>
      <c r="R170" s="32">
        <v>1048534.3123932512</v>
      </c>
      <c r="S170" s="43">
        <v>0</v>
      </c>
      <c r="T170" s="44">
        <f t="shared" si="6"/>
        <v>0</v>
      </c>
      <c r="V170" s="44">
        <f t="shared" si="7"/>
        <v>0</v>
      </c>
    </row>
    <row r="171" spans="2:22" x14ac:dyDescent="0.35">
      <c r="B171" s="4" t="s">
        <v>38</v>
      </c>
      <c r="C171" s="3" t="s">
        <v>27</v>
      </c>
      <c r="D171" s="42">
        <v>0</v>
      </c>
      <c r="E171" s="42">
        <v>0</v>
      </c>
      <c r="F171" s="18">
        <v>0</v>
      </c>
      <c r="G171" s="42">
        <v>0</v>
      </c>
      <c r="H171" s="42">
        <v>0</v>
      </c>
      <c r="I171" s="47">
        <v>1.0000000000000009E-4</v>
      </c>
      <c r="J171" s="42">
        <v>0</v>
      </c>
      <c r="K171" s="42">
        <v>0</v>
      </c>
      <c r="L171" s="42">
        <v>-0.01</v>
      </c>
      <c r="M171" s="42">
        <v>0</v>
      </c>
      <c r="N171" s="42">
        <v>0</v>
      </c>
      <c r="O171" s="42">
        <v>0</v>
      </c>
      <c r="Q171" s="18">
        <v>9.999999999997149E-5</v>
      </c>
      <c r="R171" s="32">
        <v>1051980.5071945442</v>
      </c>
      <c r="S171" s="43">
        <v>0</v>
      </c>
      <c r="T171" s="44">
        <f t="shared" si="6"/>
        <v>0</v>
      </c>
      <c r="V171" s="44">
        <f t="shared" si="7"/>
        <v>0</v>
      </c>
    </row>
    <row r="172" spans="2:22" x14ac:dyDescent="0.35">
      <c r="B172" s="4" t="s">
        <v>38</v>
      </c>
      <c r="C172" s="3" t="s">
        <v>27</v>
      </c>
      <c r="D172" s="42">
        <v>0</v>
      </c>
      <c r="E172" s="42">
        <v>0</v>
      </c>
      <c r="F172" s="18">
        <v>0</v>
      </c>
      <c r="G172" s="42">
        <v>0</v>
      </c>
      <c r="H172" s="42">
        <v>0</v>
      </c>
      <c r="I172" s="47">
        <v>1.0000000000002628E-4</v>
      </c>
      <c r="J172" s="42">
        <v>0</v>
      </c>
      <c r="K172" s="42">
        <v>0</v>
      </c>
      <c r="L172" s="42">
        <v>0.01</v>
      </c>
      <c r="M172" s="42">
        <v>0</v>
      </c>
      <c r="N172" s="42">
        <v>0</v>
      </c>
      <c r="O172" s="42">
        <v>0</v>
      </c>
      <c r="Q172" s="18">
        <v>1.0000000000000423E-4</v>
      </c>
      <c r="R172" s="32">
        <v>1053405.9398010375</v>
      </c>
      <c r="S172" s="43">
        <v>0</v>
      </c>
      <c r="T172" s="44">
        <f t="shared" si="6"/>
        <v>0</v>
      </c>
      <c r="V172" s="44">
        <f t="shared" si="7"/>
        <v>0</v>
      </c>
    </row>
    <row r="173" spans="2:22" x14ac:dyDescent="0.35">
      <c r="B173" s="4" t="s">
        <v>38</v>
      </c>
      <c r="C173" s="3" t="s">
        <v>27</v>
      </c>
      <c r="D173" s="42">
        <v>0</v>
      </c>
      <c r="E173" s="42">
        <v>0</v>
      </c>
      <c r="F173" s="18">
        <v>0</v>
      </c>
      <c r="G173" s="42">
        <v>0</v>
      </c>
      <c r="H173" s="42">
        <v>0</v>
      </c>
      <c r="I173" s="47">
        <v>1.0000000000000539E-4</v>
      </c>
      <c r="J173" s="42">
        <v>0</v>
      </c>
      <c r="K173" s="42">
        <v>0</v>
      </c>
      <c r="L173" s="42">
        <v>0.01</v>
      </c>
      <c r="M173" s="42">
        <v>0</v>
      </c>
      <c r="N173" s="42">
        <v>0.01</v>
      </c>
      <c r="O173" s="42">
        <v>0</v>
      </c>
      <c r="Q173" s="18">
        <v>1.0000000000000498E-4</v>
      </c>
      <c r="R173" s="32">
        <v>1052861.0389254098</v>
      </c>
      <c r="S173" s="43">
        <v>0</v>
      </c>
      <c r="T173" s="44">
        <f t="shared" si="6"/>
        <v>0</v>
      </c>
      <c r="V173" s="44">
        <f t="shared" si="7"/>
        <v>0</v>
      </c>
    </row>
    <row r="174" spans="2:22" x14ac:dyDescent="0.35">
      <c r="B174" s="4" t="s">
        <v>38</v>
      </c>
      <c r="C174" s="3" t="s">
        <v>27</v>
      </c>
      <c r="D174" s="42">
        <v>0</v>
      </c>
      <c r="E174" s="42">
        <v>0</v>
      </c>
      <c r="F174" s="18">
        <v>0</v>
      </c>
      <c r="G174" s="42">
        <v>0</v>
      </c>
      <c r="H174" s="42">
        <v>0</v>
      </c>
      <c r="I174" s="47">
        <v>1.0000000000000007E-4</v>
      </c>
      <c r="J174" s="42">
        <v>0</v>
      </c>
      <c r="K174" s="42">
        <v>0</v>
      </c>
      <c r="L174" s="42">
        <v>0.01</v>
      </c>
      <c r="M174" s="42">
        <v>0</v>
      </c>
      <c r="N174" s="42">
        <v>0.01</v>
      </c>
      <c r="O174" s="42">
        <v>0</v>
      </c>
      <c r="Q174" s="18">
        <v>9.9999999999960784E-5</v>
      </c>
      <c r="R174" s="32">
        <v>1050406.177560624</v>
      </c>
      <c r="S174" s="43">
        <v>0</v>
      </c>
      <c r="T174" s="44">
        <f t="shared" si="6"/>
        <v>0</v>
      </c>
      <c r="V174" s="44">
        <f t="shared" si="7"/>
        <v>0</v>
      </c>
    </row>
    <row r="175" spans="2:22" x14ac:dyDescent="0.35">
      <c r="B175" s="4" t="s">
        <v>38</v>
      </c>
      <c r="C175" s="3" t="s">
        <v>27</v>
      </c>
      <c r="D175" s="42">
        <v>0</v>
      </c>
      <c r="E175" s="42">
        <v>0</v>
      </c>
      <c r="F175" s="18">
        <v>0</v>
      </c>
      <c r="G175" s="42">
        <v>0</v>
      </c>
      <c r="H175" s="42">
        <v>0</v>
      </c>
      <c r="I175" s="47">
        <v>9.9999999999974174E-5</v>
      </c>
      <c r="J175" s="42">
        <v>0</v>
      </c>
      <c r="K175" s="42">
        <v>0</v>
      </c>
      <c r="L175" s="42">
        <v>0.01</v>
      </c>
      <c r="M175" s="42">
        <v>0</v>
      </c>
      <c r="N175" s="42">
        <v>0.01</v>
      </c>
      <c r="O175" s="42">
        <v>0</v>
      </c>
      <c r="Q175" s="18">
        <v>9.9999999999997091E-5</v>
      </c>
      <c r="R175" s="32">
        <v>1046110.9227592734</v>
      </c>
      <c r="S175" s="43">
        <v>0</v>
      </c>
      <c r="T175" s="44">
        <f t="shared" si="6"/>
        <v>0</v>
      </c>
      <c r="V175" s="44">
        <f t="shared" si="7"/>
        <v>0</v>
      </c>
    </row>
    <row r="176" spans="2:22" x14ac:dyDescent="0.35">
      <c r="B176" s="4" t="s">
        <v>38</v>
      </c>
      <c r="C176" s="3" t="s">
        <v>27</v>
      </c>
      <c r="D176" s="42">
        <v>0</v>
      </c>
      <c r="E176" s="42">
        <v>0</v>
      </c>
      <c r="F176" s="18">
        <v>0</v>
      </c>
      <c r="G176" s="42">
        <v>0</v>
      </c>
      <c r="H176" s="42">
        <v>0</v>
      </c>
      <c r="I176" s="47">
        <v>1.0000000000003463E-4</v>
      </c>
      <c r="J176" s="42">
        <v>0</v>
      </c>
      <c r="K176" s="42">
        <v>0</v>
      </c>
      <c r="L176" s="42">
        <v>0.01</v>
      </c>
      <c r="M176" s="42">
        <v>0</v>
      </c>
      <c r="N176" s="42">
        <v>0.01</v>
      </c>
      <c r="O176" s="42">
        <v>0</v>
      </c>
      <c r="Q176" s="18">
        <v>1.0000000000026546E-4</v>
      </c>
      <c r="R176" s="32">
        <v>1040053.2185061316</v>
      </c>
      <c r="S176" s="43">
        <v>0</v>
      </c>
      <c r="T176" s="44">
        <f t="shared" si="6"/>
        <v>0</v>
      </c>
      <c r="V176" s="44">
        <f t="shared" si="7"/>
        <v>0</v>
      </c>
    </row>
    <row r="177" spans="2:22" x14ac:dyDescent="0.35">
      <c r="B177" s="4" t="s">
        <v>38</v>
      </c>
      <c r="C177" s="3" t="s">
        <v>27</v>
      </c>
      <c r="D177" s="42">
        <v>0</v>
      </c>
      <c r="E177" s="42">
        <v>0</v>
      </c>
      <c r="F177" s="18">
        <v>0</v>
      </c>
      <c r="G177" s="42">
        <v>0</v>
      </c>
      <c r="H177" s="42">
        <v>0</v>
      </c>
      <c r="I177" s="47">
        <v>1.0000000000016827E-4</v>
      </c>
      <c r="J177" s="42">
        <v>0</v>
      </c>
      <c r="K177" s="42">
        <v>0</v>
      </c>
      <c r="L177" s="42">
        <v>0.01</v>
      </c>
      <c r="M177" s="42">
        <v>0</v>
      </c>
      <c r="N177" s="42">
        <v>0.01</v>
      </c>
      <c r="O177" s="42">
        <v>0</v>
      </c>
      <c r="Q177" s="18">
        <v>1.0000000000017425E-4</v>
      </c>
      <c r="R177" s="32">
        <v>1032318.5132225476</v>
      </c>
      <c r="S177" s="43">
        <v>0</v>
      </c>
      <c r="T177" s="44">
        <f t="shared" si="6"/>
        <v>0</v>
      </c>
      <c r="V177" s="44">
        <f t="shared" si="7"/>
        <v>0</v>
      </c>
    </row>
    <row r="178" spans="2:22" x14ac:dyDescent="0.35">
      <c r="B178" s="4" t="s">
        <v>38</v>
      </c>
      <c r="C178" s="3" t="s">
        <v>27</v>
      </c>
      <c r="D178" s="42">
        <v>0</v>
      </c>
      <c r="E178" s="42">
        <v>0</v>
      </c>
      <c r="F178" s="18">
        <v>0</v>
      </c>
      <c r="G178" s="42">
        <v>0</v>
      </c>
      <c r="H178" s="42">
        <v>0</v>
      </c>
      <c r="I178" s="47">
        <v>9.9999999999979486E-5</v>
      </c>
      <c r="J178" s="42">
        <v>0</v>
      </c>
      <c r="K178" s="42">
        <v>0</v>
      </c>
      <c r="L178" s="42">
        <v>0.01</v>
      </c>
      <c r="M178" s="42">
        <v>0</v>
      </c>
      <c r="N178" s="42">
        <v>0.01</v>
      </c>
      <c r="O178" s="42">
        <v>0</v>
      </c>
      <c r="Q178" s="18">
        <v>1.0000000000000072E-4</v>
      </c>
      <c r="R178" s="32">
        <v>1022998.8438266995</v>
      </c>
      <c r="S178" s="43">
        <v>0</v>
      </c>
      <c r="T178" s="44">
        <f t="shared" si="6"/>
        <v>0</v>
      </c>
      <c r="V178" s="44">
        <f t="shared" si="7"/>
        <v>0</v>
      </c>
    </row>
    <row r="179" spans="2:22" x14ac:dyDescent="0.35">
      <c r="B179" s="4" t="s">
        <v>38</v>
      </c>
      <c r="C179" s="3" t="s">
        <v>27</v>
      </c>
      <c r="D179" s="42">
        <v>0</v>
      </c>
      <c r="E179" s="42">
        <v>0</v>
      </c>
      <c r="F179" s="18">
        <v>0</v>
      </c>
      <c r="G179" s="42">
        <v>0</v>
      </c>
      <c r="H179" s="42">
        <v>0</v>
      </c>
      <c r="I179" s="47">
        <v>1.0000000000001087E-4</v>
      </c>
      <c r="J179" s="42">
        <v>0</v>
      </c>
      <c r="K179" s="42">
        <v>0</v>
      </c>
      <c r="L179" s="42">
        <v>0.01</v>
      </c>
      <c r="M179" s="42">
        <v>0</v>
      </c>
      <c r="N179" s="42">
        <v>0.02</v>
      </c>
      <c r="O179" s="42">
        <v>0</v>
      </c>
      <c r="Q179" s="18">
        <v>9.9999999999983471E-5</v>
      </c>
      <c r="R179" s="32">
        <v>1012191.888462007</v>
      </c>
      <c r="S179" s="43">
        <v>0</v>
      </c>
      <c r="T179" s="44">
        <f t="shared" si="6"/>
        <v>0</v>
      </c>
      <c r="V179" s="44">
        <f t="shared" si="7"/>
        <v>0</v>
      </c>
    </row>
    <row r="180" spans="2:22" x14ac:dyDescent="0.35">
      <c r="B180" s="4" t="s">
        <v>38</v>
      </c>
      <c r="C180" s="3" t="s">
        <v>27</v>
      </c>
      <c r="D180" s="42">
        <v>0</v>
      </c>
      <c r="E180" s="42">
        <v>0</v>
      </c>
      <c r="F180" s="18">
        <v>0</v>
      </c>
      <c r="G180" s="42">
        <v>0</v>
      </c>
      <c r="H180" s="42">
        <v>0</v>
      </c>
      <c r="I180" s="47">
        <v>1.0000000000011521E-4</v>
      </c>
      <c r="J180" s="42">
        <v>0</v>
      </c>
      <c r="K180" s="42">
        <v>0</v>
      </c>
      <c r="L180" s="42">
        <v>0</v>
      </c>
      <c r="M180" s="42">
        <v>0</v>
      </c>
      <c r="N180" s="42">
        <v>0.02</v>
      </c>
      <c r="O180" s="42">
        <v>0</v>
      </c>
      <c r="Q180" s="18">
        <v>9.9999999999998636E-5</v>
      </c>
      <c r="R180" s="32">
        <v>999999.99999999988</v>
      </c>
      <c r="S180" s="43">
        <v>0</v>
      </c>
      <c r="T180" s="44">
        <f t="shared" si="6"/>
        <v>0</v>
      </c>
      <c r="V180" s="44">
        <f t="shared" si="7"/>
        <v>0</v>
      </c>
    </row>
    <row r="181" spans="2:22" x14ac:dyDescent="0.35">
      <c r="B181" s="4" t="s">
        <v>38</v>
      </c>
      <c r="C181" s="3" t="s">
        <v>27</v>
      </c>
      <c r="D181" s="42">
        <v>0</v>
      </c>
      <c r="E181" s="42">
        <v>0</v>
      </c>
      <c r="F181" s="18">
        <v>0</v>
      </c>
      <c r="G181" s="42">
        <v>0</v>
      </c>
      <c r="H181" s="42">
        <v>0</v>
      </c>
      <c r="I181" s="47">
        <v>9.9999999999992917E-5</v>
      </c>
      <c r="J181" s="42">
        <v>0</v>
      </c>
      <c r="K181" s="42">
        <v>0</v>
      </c>
      <c r="L181" s="42">
        <v>0</v>
      </c>
      <c r="M181" s="42">
        <v>0</v>
      </c>
      <c r="N181" s="42">
        <v>0.02</v>
      </c>
      <c r="O181" s="42">
        <v>0</v>
      </c>
      <c r="Q181" s="18">
        <v>9.9999999999994909E-5</v>
      </c>
      <c r="R181" s="32">
        <v>986529.23223145574</v>
      </c>
      <c r="S181" s="43">
        <v>0</v>
      </c>
      <c r="T181" s="44">
        <f t="shared" si="6"/>
        <v>0</v>
      </c>
      <c r="V181" s="44">
        <f t="shared" si="7"/>
        <v>0</v>
      </c>
    </row>
    <row r="182" spans="2:22" x14ac:dyDescent="0.35">
      <c r="B182" s="4" t="s">
        <v>38</v>
      </c>
      <c r="C182" s="3" t="s">
        <v>27</v>
      </c>
      <c r="D182" s="42">
        <v>0</v>
      </c>
      <c r="E182" s="42">
        <v>0</v>
      </c>
      <c r="F182" s="18">
        <v>0</v>
      </c>
      <c r="G182" s="42">
        <v>0</v>
      </c>
      <c r="H182" s="42">
        <v>0</v>
      </c>
      <c r="I182" s="47">
        <v>9.9999999999981966E-5</v>
      </c>
      <c r="J182" s="42">
        <v>0</v>
      </c>
      <c r="K182" s="42">
        <v>0</v>
      </c>
      <c r="L182" s="42">
        <v>0</v>
      </c>
      <c r="M182" s="42">
        <v>0</v>
      </c>
      <c r="N182" s="42">
        <v>0.02</v>
      </c>
      <c r="O182" s="42">
        <v>0</v>
      </c>
      <c r="Q182" s="18">
        <v>1.0000000000000022E-4</v>
      </c>
      <c r="R182" s="32">
        <v>971888.37029044877</v>
      </c>
      <c r="S182" s="43">
        <v>0</v>
      </c>
      <c r="T182" s="44">
        <f t="shared" si="6"/>
        <v>0</v>
      </c>
      <c r="V182" s="44">
        <f t="shared" si="7"/>
        <v>0</v>
      </c>
    </row>
    <row r="183" spans="2:22" x14ac:dyDescent="0.35">
      <c r="B183" s="4" t="s">
        <v>38</v>
      </c>
      <c r="C183" s="3" t="s">
        <v>27</v>
      </c>
      <c r="D183" s="42">
        <v>0</v>
      </c>
      <c r="E183" s="42">
        <v>0</v>
      </c>
      <c r="F183" s="18">
        <v>0</v>
      </c>
      <c r="G183" s="42">
        <v>0</v>
      </c>
      <c r="H183" s="42">
        <v>0</v>
      </c>
      <c r="I183" s="47">
        <v>9.9999999999999815E-5</v>
      </c>
      <c r="J183" s="42">
        <v>0</v>
      </c>
      <c r="K183" s="42">
        <v>0</v>
      </c>
      <c r="L183" s="42">
        <v>0</v>
      </c>
      <c r="M183" s="42">
        <v>0</v>
      </c>
      <c r="N183" s="42">
        <v>0.02</v>
      </c>
      <c r="O183" s="42">
        <v>0</v>
      </c>
      <c r="Q183" s="18">
        <v>9.9999999999998609E-5</v>
      </c>
      <c r="R183" s="32">
        <v>956187.97632414952</v>
      </c>
      <c r="S183" s="43">
        <v>0</v>
      </c>
      <c r="T183" s="44">
        <f t="shared" si="6"/>
        <v>0</v>
      </c>
      <c r="V183" s="44">
        <f t="shared" si="7"/>
        <v>0</v>
      </c>
    </row>
    <row r="184" spans="2:22" x14ac:dyDescent="0.35">
      <c r="B184" s="4" t="s">
        <v>38</v>
      </c>
      <c r="C184" s="3" t="s">
        <v>27</v>
      </c>
      <c r="D184" s="42">
        <v>0</v>
      </c>
      <c r="E184" s="42">
        <v>0</v>
      </c>
      <c r="F184" s="18">
        <v>0</v>
      </c>
      <c r="G184" s="42">
        <v>0</v>
      </c>
      <c r="H184" s="42">
        <v>0</v>
      </c>
      <c r="I184" s="47">
        <v>9.9999999999999178E-5</v>
      </c>
      <c r="J184" s="42">
        <v>0</v>
      </c>
      <c r="K184" s="42">
        <v>0</v>
      </c>
      <c r="L184" s="42">
        <v>0.01</v>
      </c>
      <c r="M184" s="42">
        <v>0</v>
      </c>
      <c r="N184" s="42">
        <v>0.02</v>
      </c>
      <c r="O184" s="42">
        <v>0</v>
      </c>
      <c r="Q184" s="18">
        <v>1.0000000000000633E-4</v>
      </c>
      <c r="R184" s="32">
        <v>939539.46074216301</v>
      </c>
      <c r="S184" s="43">
        <v>0</v>
      </c>
      <c r="T184" s="44">
        <f t="shared" si="6"/>
        <v>0</v>
      </c>
      <c r="V184" s="44">
        <f t="shared" si="7"/>
        <v>0</v>
      </c>
    </row>
    <row r="185" spans="2:22" x14ac:dyDescent="0.35">
      <c r="B185" s="9" t="s">
        <v>38</v>
      </c>
      <c r="C185" s="10" t="s">
        <v>27</v>
      </c>
      <c r="D185" s="42">
        <v>0</v>
      </c>
      <c r="E185" s="42">
        <v>0</v>
      </c>
      <c r="F185" s="19">
        <v>0</v>
      </c>
      <c r="G185" s="42">
        <v>0</v>
      </c>
      <c r="H185" s="42">
        <v>0</v>
      </c>
      <c r="I185" s="47">
        <v>1.0000000000000201E-4</v>
      </c>
      <c r="J185" s="42">
        <v>0</v>
      </c>
      <c r="K185" s="42">
        <v>0</v>
      </c>
      <c r="L185" s="42">
        <v>0.01</v>
      </c>
      <c r="M185" s="42">
        <v>0</v>
      </c>
      <c r="N185" s="42">
        <v>0.02</v>
      </c>
      <c r="O185" s="42">
        <v>0</v>
      </c>
      <c r="Q185" s="19">
        <v>1.0000000000000358E-4</v>
      </c>
      <c r="R185" s="33">
        <v>922054.1885717673</v>
      </c>
      <c r="S185" s="43">
        <v>0</v>
      </c>
      <c r="T185" s="44">
        <f t="shared" si="6"/>
        <v>0</v>
      </c>
      <c r="V185" s="44">
        <f t="shared" si="7"/>
        <v>0</v>
      </c>
    </row>
    <row r="186" spans="2:22" x14ac:dyDescent="0.35">
      <c r="B186" s="4" t="s">
        <v>38</v>
      </c>
      <c r="C186" s="3" t="s">
        <v>28</v>
      </c>
      <c r="D186" s="42">
        <v>0</v>
      </c>
      <c r="E186" s="42">
        <v>0</v>
      </c>
      <c r="F186" s="18">
        <v>0</v>
      </c>
      <c r="G186" s="42">
        <v>0</v>
      </c>
      <c r="H186" s="42">
        <v>0</v>
      </c>
      <c r="I186" s="47">
        <v>1.0000000000000147E-4</v>
      </c>
      <c r="J186" s="42">
        <v>0</v>
      </c>
      <c r="K186" s="42">
        <v>0</v>
      </c>
      <c r="L186" s="42">
        <v>-0.02</v>
      </c>
      <c r="M186" s="42">
        <v>0</v>
      </c>
      <c r="N186" s="42">
        <v>0</v>
      </c>
      <c r="O186" s="42">
        <v>0</v>
      </c>
      <c r="Q186" s="18">
        <v>1.0000000000001642E-4</v>
      </c>
      <c r="R186" s="32">
        <v>1013412.8166915053</v>
      </c>
      <c r="S186" s="43">
        <v>0</v>
      </c>
      <c r="T186" s="44">
        <f t="shared" si="6"/>
        <v>0</v>
      </c>
      <c r="V186" s="44">
        <f t="shared" si="7"/>
        <v>0</v>
      </c>
    </row>
    <row r="187" spans="2:22" x14ac:dyDescent="0.35">
      <c r="B187" s="4" t="s">
        <v>38</v>
      </c>
      <c r="C187" s="3" t="s">
        <v>28</v>
      </c>
      <c r="D187" s="42">
        <v>0</v>
      </c>
      <c r="E187" s="42">
        <v>0</v>
      </c>
      <c r="F187" s="18">
        <v>0</v>
      </c>
      <c r="G187" s="42">
        <v>0</v>
      </c>
      <c r="H187" s="42">
        <v>0</v>
      </c>
      <c r="I187" s="47">
        <v>9.99999999999935E-5</v>
      </c>
      <c r="J187" s="42">
        <v>0</v>
      </c>
      <c r="K187" s="42">
        <v>0</v>
      </c>
      <c r="L187" s="42">
        <v>-0.03</v>
      </c>
      <c r="M187" s="42">
        <v>0</v>
      </c>
      <c r="N187" s="42">
        <v>67.61</v>
      </c>
      <c r="O187" s="42">
        <v>0</v>
      </c>
      <c r="Q187" s="18">
        <v>1.0000000000001924E-4</v>
      </c>
      <c r="R187" s="32">
        <v>1023715.0415721844</v>
      </c>
      <c r="S187" s="43">
        <v>0</v>
      </c>
      <c r="T187" s="44">
        <f t="shared" si="6"/>
        <v>0</v>
      </c>
      <c r="V187" s="44">
        <f t="shared" si="7"/>
        <v>0</v>
      </c>
    </row>
    <row r="188" spans="2:22" x14ac:dyDescent="0.35">
      <c r="B188" s="4" t="s">
        <v>38</v>
      </c>
      <c r="C188" s="3" t="s">
        <v>28</v>
      </c>
      <c r="D188" s="42">
        <v>0</v>
      </c>
      <c r="E188" s="42">
        <v>0</v>
      </c>
      <c r="F188" s="18">
        <v>0</v>
      </c>
      <c r="G188" s="42">
        <v>0</v>
      </c>
      <c r="H188" s="42">
        <v>0</v>
      </c>
      <c r="I188" s="47">
        <v>9.9999999999998921E-5</v>
      </c>
      <c r="J188" s="42">
        <v>0</v>
      </c>
      <c r="K188" s="42">
        <v>0</v>
      </c>
      <c r="L188" s="42">
        <v>-0.03</v>
      </c>
      <c r="M188" s="42">
        <v>0</v>
      </c>
      <c r="N188" s="42">
        <v>60.99</v>
      </c>
      <c r="O188" s="42">
        <v>0</v>
      </c>
      <c r="Q188" s="18">
        <v>9.9999999999999869E-5</v>
      </c>
      <c r="R188" s="32">
        <v>1030910.842986949</v>
      </c>
      <c r="S188" s="43">
        <v>0</v>
      </c>
      <c r="T188" s="44">
        <f t="shared" si="6"/>
        <v>0</v>
      </c>
      <c r="V188" s="44">
        <f t="shared" si="7"/>
        <v>0</v>
      </c>
    </row>
    <row r="189" spans="2:22" x14ac:dyDescent="0.35">
      <c r="B189" s="4" t="s">
        <v>38</v>
      </c>
      <c r="C189" s="3" t="s">
        <v>28</v>
      </c>
      <c r="D189" s="42">
        <v>0</v>
      </c>
      <c r="E189" s="42">
        <v>0</v>
      </c>
      <c r="F189" s="18">
        <v>0</v>
      </c>
      <c r="G189" s="42">
        <v>0</v>
      </c>
      <c r="H189" s="42">
        <v>0</v>
      </c>
      <c r="I189" s="47">
        <v>9.9999999999996698E-5</v>
      </c>
      <c r="J189" s="42">
        <v>0</v>
      </c>
      <c r="K189" s="42">
        <v>0</v>
      </c>
      <c r="L189" s="42">
        <v>-0.03</v>
      </c>
      <c r="M189" s="42">
        <v>-0.01</v>
      </c>
      <c r="N189" s="42">
        <v>11.27</v>
      </c>
      <c r="O189" s="42">
        <v>0</v>
      </c>
      <c r="Q189" s="18">
        <v>1.0000000000001207E-4</v>
      </c>
      <c r="R189" s="32">
        <v>1035031.3679941945</v>
      </c>
      <c r="S189" s="43">
        <v>0</v>
      </c>
      <c r="T189" s="44">
        <f t="shared" si="6"/>
        <v>0</v>
      </c>
      <c r="V189" s="44">
        <f t="shared" si="7"/>
        <v>0</v>
      </c>
    </row>
    <row r="190" spans="2:22" x14ac:dyDescent="0.35">
      <c r="B190" s="4" t="s">
        <v>38</v>
      </c>
      <c r="C190" s="3" t="s">
        <v>28</v>
      </c>
      <c r="D190" s="42">
        <v>0</v>
      </c>
      <c r="E190" s="42">
        <v>0</v>
      </c>
      <c r="F190" s="18">
        <v>0</v>
      </c>
      <c r="G190" s="42">
        <v>0</v>
      </c>
      <c r="H190" s="42">
        <v>0</v>
      </c>
      <c r="I190" s="47">
        <v>1.0000000000000011E-4</v>
      </c>
      <c r="J190" s="42">
        <v>0</v>
      </c>
      <c r="K190" s="42">
        <v>0</v>
      </c>
      <c r="L190" s="42">
        <v>-0.03</v>
      </c>
      <c r="M190" s="42">
        <v>0</v>
      </c>
      <c r="N190" s="42">
        <v>0</v>
      </c>
      <c r="O190" s="42">
        <v>0</v>
      </c>
      <c r="Q190" s="18">
        <v>1.0000000000000085E-4</v>
      </c>
      <c r="R190" s="32">
        <v>1036133.76283428</v>
      </c>
      <c r="S190" s="43">
        <v>0</v>
      </c>
      <c r="T190" s="44">
        <f t="shared" si="6"/>
        <v>0</v>
      </c>
      <c r="V190" s="44">
        <f t="shared" si="7"/>
        <v>0</v>
      </c>
    </row>
    <row r="191" spans="2:22" x14ac:dyDescent="0.35">
      <c r="B191" s="4" t="s">
        <v>38</v>
      </c>
      <c r="C191" s="3" t="s">
        <v>28</v>
      </c>
      <c r="D191" s="42">
        <v>26.65</v>
      </c>
      <c r="E191" s="42">
        <v>26.63</v>
      </c>
      <c r="F191" s="18">
        <v>0</v>
      </c>
      <c r="G191" s="42">
        <v>0</v>
      </c>
      <c r="H191" s="42">
        <v>0</v>
      </c>
      <c r="I191" s="47">
        <v>9.9999999999980462E-5</v>
      </c>
      <c r="J191" s="42">
        <v>0</v>
      </c>
      <c r="K191" s="42">
        <v>0</v>
      </c>
      <c r="L191" s="42">
        <v>-0.02</v>
      </c>
      <c r="M191" s="42">
        <v>0</v>
      </c>
      <c r="N191" s="42">
        <v>0</v>
      </c>
      <c r="O191" s="42">
        <v>0</v>
      </c>
      <c r="Q191" s="18">
        <v>9.9999999999988743E-5</v>
      </c>
      <c r="R191" s="32">
        <v>1034299.8381651271</v>
      </c>
      <c r="S191" s="43">
        <v>0</v>
      </c>
      <c r="T191" s="44">
        <f t="shared" si="6"/>
        <v>4.568407065082325</v>
      </c>
      <c r="V191" s="44">
        <f t="shared" si="7"/>
        <v>0</v>
      </c>
    </row>
    <row r="192" spans="2:22" x14ac:dyDescent="0.35">
      <c r="B192" s="4" t="s">
        <v>38</v>
      </c>
      <c r="C192" s="3" t="s">
        <v>28</v>
      </c>
      <c r="D192" s="42">
        <v>36.43</v>
      </c>
      <c r="E192" s="42">
        <v>36.44</v>
      </c>
      <c r="F192" s="18">
        <v>0</v>
      </c>
      <c r="G192" s="42">
        <v>0</v>
      </c>
      <c r="H192" s="42">
        <v>0</v>
      </c>
      <c r="I192" s="47">
        <v>1.0000000000000518E-4</v>
      </c>
      <c r="J192" s="42">
        <v>0</v>
      </c>
      <c r="K192" s="42">
        <v>0</v>
      </c>
      <c r="L192" s="42">
        <v>5.87</v>
      </c>
      <c r="M192" s="42">
        <v>0</v>
      </c>
      <c r="N192" s="42">
        <v>0</v>
      </c>
      <c r="O192" s="42">
        <v>2.34</v>
      </c>
      <c r="Q192" s="18">
        <v>9.9999999999999395E-5</v>
      </c>
      <c r="R192" s="32">
        <v>1029634.4118223856</v>
      </c>
      <c r="S192" s="43">
        <v>0</v>
      </c>
      <c r="T192" s="44">
        <f t="shared" si="6"/>
        <v>6.2231259174986118</v>
      </c>
      <c r="V192" s="44">
        <f t="shared" si="7"/>
        <v>0</v>
      </c>
    </row>
    <row r="193" spans="2:22" x14ac:dyDescent="0.35">
      <c r="B193" s="4" t="s">
        <v>38</v>
      </c>
      <c r="C193" s="3" t="s">
        <v>28</v>
      </c>
      <c r="D193" s="42">
        <v>33.07</v>
      </c>
      <c r="E193" s="42">
        <v>33.08</v>
      </c>
      <c r="F193" s="18">
        <v>0</v>
      </c>
      <c r="G193" s="42">
        <v>0</v>
      </c>
      <c r="H193" s="42">
        <v>0</v>
      </c>
      <c r="I193" s="47">
        <v>1.0000000000000131E-4</v>
      </c>
      <c r="J193" s="42">
        <v>0</v>
      </c>
      <c r="K193" s="42">
        <v>0</v>
      </c>
      <c r="L193" s="42">
        <v>32.86</v>
      </c>
      <c r="M193" s="42">
        <v>0</v>
      </c>
      <c r="N193" s="42">
        <v>0</v>
      </c>
      <c r="O193" s="42">
        <v>36.67</v>
      </c>
      <c r="Q193" s="18">
        <v>9.999999999999991E-5</v>
      </c>
      <c r="R193" s="32">
        <v>1022263.3675073048</v>
      </c>
      <c r="S193" s="43">
        <v>0</v>
      </c>
      <c r="T193" s="44">
        <f t="shared" si="6"/>
        <v>5.6088712429868384</v>
      </c>
      <c r="V193" s="44">
        <f t="shared" si="7"/>
        <v>0</v>
      </c>
    </row>
    <row r="194" spans="2:22" x14ac:dyDescent="0.35">
      <c r="B194" s="4" t="s">
        <v>38</v>
      </c>
      <c r="C194" s="3" t="s">
        <v>28</v>
      </c>
      <c r="D194" s="42">
        <v>30.05</v>
      </c>
      <c r="E194" s="42">
        <v>30.06</v>
      </c>
      <c r="F194" s="18">
        <v>0</v>
      </c>
      <c r="G194" s="42">
        <v>0</v>
      </c>
      <c r="H194" s="42">
        <v>0</v>
      </c>
      <c r="I194" s="47">
        <v>1.0000000000001119E-4</v>
      </c>
      <c r="J194" s="42">
        <v>0</v>
      </c>
      <c r="K194" s="42">
        <v>0</v>
      </c>
      <c r="L194" s="42">
        <v>29.86</v>
      </c>
      <c r="M194" s="42">
        <v>0</v>
      </c>
      <c r="N194" s="42">
        <v>0</v>
      </c>
      <c r="O194" s="42">
        <v>33.17</v>
      </c>
      <c r="Q194" s="18">
        <v>1.0000000000000057E-4</v>
      </c>
      <c r="R194" s="32">
        <v>1012331.4723845607</v>
      </c>
      <c r="S194" s="43">
        <v>0</v>
      </c>
      <c r="T194" s="44">
        <f t="shared" si="6"/>
        <v>5.0472972973894459</v>
      </c>
      <c r="V194" s="44">
        <f t="shared" si="7"/>
        <v>0</v>
      </c>
    </row>
    <row r="195" spans="2:22" x14ac:dyDescent="0.35">
      <c r="B195" s="4" t="s">
        <v>38</v>
      </c>
      <c r="C195" s="3" t="s">
        <v>28</v>
      </c>
      <c r="D195" s="42">
        <v>27.34</v>
      </c>
      <c r="E195" s="42">
        <v>27.35</v>
      </c>
      <c r="F195" s="18">
        <v>27.35</v>
      </c>
      <c r="G195" s="42">
        <v>27.35</v>
      </c>
      <c r="H195" s="42">
        <v>27.35</v>
      </c>
      <c r="I195" s="47">
        <v>31.031053922754378</v>
      </c>
      <c r="J195" s="42">
        <v>31.03</v>
      </c>
      <c r="K195" s="42">
        <v>1.63</v>
      </c>
      <c r="L195" s="42">
        <v>27.17</v>
      </c>
      <c r="M195" s="42">
        <v>31.03</v>
      </c>
      <c r="N195" s="42">
        <v>0</v>
      </c>
      <c r="O195" s="42">
        <v>30.02</v>
      </c>
      <c r="Q195" s="18">
        <v>31.031051333882331</v>
      </c>
      <c r="R195" s="32">
        <v>1000000</v>
      </c>
      <c r="S195" s="43">
        <f>Q195*R195/$Q$3*100</f>
        <v>4.4330073334117621</v>
      </c>
      <c r="T195" s="44">
        <f t="shared" si="6"/>
        <v>4.5363285561365121</v>
      </c>
      <c r="V195" s="44">
        <f t="shared" si="7"/>
        <v>4.1482812994110922</v>
      </c>
    </row>
    <row r="196" spans="2:22" x14ac:dyDescent="0.35">
      <c r="B196" s="4" t="s">
        <v>38</v>
      </c>
      <c r="C196" s="3" t="s">
        <v>28</v>
      </c>
      <c r="D196" s="42">
        <v>24.9</v>
      </c>
      <c r="E196" s="42">
        <v>24.91</v>
      </c>
      <c r="F196" s="18">
        <v>24.91</v>
      </c>
      <c r="G196" s="42">
        <v>24.91</v>
      </c>
      <c r="H196" s="42">
        <v>24.91</v>
      </c>
      <c r="I196" s="47">
        <v>28.106786664309464</v>
      </c>
      <c r="J196" s="42">
        <v>28.11</v>
      </c>
      <c r="K196" s="42">
        <v>28.34</v>
      </c>
      <c r="L196" s="42">
        <v>24.75</v>
      </c>
      <c r="M196" s="42">
        <v>28.12</v>
      </c>
      <c r="N196" s="42">
        <v>0.01</v>
      </c>
      <c r="O196" s="42">
        <v>27.19</v>
      </c>
      <c r="Q196" s="18">
        <v>28.106792887337384</v>
      </c>
      <c r="R196" s="32">
        <v>985444.20715600101</v>
      </c>
      <c r="S196" s="43">
        <f t="shared" ref="S196:S205" si="8">Q196*R196/$Q$3*100</f>
        <v>3.9568108903657304</v>
      </c>
      <c r="T196" s="44">
        <f t="shared" si="6"/>
        <v>4.0714859434098978</v>
      </c>
      <c r="V196" s="44">
        <f t="shared" si="7"/>
        <v>3.7232023189799448</v>
      </c>
    </row>
    <row r="197" spans="2:22" x14ac:dyDescent="0.35">
      <c r="B197" s="4" t="s">
        <v>38</v>
      </c>
      <c r="C197" s="3" t="s">
        <v>28</v>
      </c>
      <c r="D197" s="42">
        <v>22.72</v>
      </c>
      <c r="E197" s="42">
        <v>22.73</v>
      </c>
      <c r="F197" s="18">
        <v>22.73</v>
      </c>
      <c r="G197" s="42">
        <v>22.73</v>
      </c>
      <c r="H197" s="42">
        <v>22.73</v>
      </c>
      <c r="I197" s="47">
        <v>25.478545778917272</v>
      </c>
      <c r="J197" s="42">
        <v>25.48</v>
      </c>
      <c r="K197" s="42">
        <v>25.69</v>
      </c>
      <c r="L197" s="42">
        <v>22.57</v>
      </c>
      <c r="M197" s="42">
        <v>25.48</v>
      </c>
      <c r="N197" s="42">
        <v>0.01</v>
      </c>
      <c r="O197" s="42">
        <v>24.65</v>
      </c>
      <c r="Q197" s="18">
        <v>25.478539017530011</v>
      </c>
      <c r="R197" s="32">
        <v>968850.71439819073</v>
      </c>
      <c r="S197" s="43">
        <f t="shared" si="8"/>
        <v>3.5264143898508751</v>
      </c>
      <c r="T197" s="44">
        <f t="shared" si="6"/>
        <v>3.6526114054987997</v>
      </c>
      <c r="V197" s="44">
        <f t="shared" si="7"/>
        <v>3.3401592058294391</v>
      </c>
    </row>
    <row r="198" spans="2:22" x14ac:dyDescent="0.35">
      <c r="B198" s="4" t="s">
        <v>38</v>
      </c>
      <c r="C198" s="3" t="s">
        <v>28</v>
      </c>
      <c r="D198" s="42">
        <v>20.76</v>
      </c>
      <c r="E198" s="42">
        <v>20.77</v>
      </c>
      <c r="F198" s="18">
        <v>20.77</v>
      </c>
      <c r="G198" s="42">
        <v>20.77</v>
      </c>
      <c r="H198" s="42">
        <v>20.77</v>
      </c>
      <c r="I198" s="47">
        <v>23.116762830683577</v>
      </c>
      <c r="J198" s="42">
        <v>23.12</v>
      </c>
      <c r="K198" s="42">
        <v>23.31</v>
      </c>
      <c r="L198" s="42">
        <v>20.62</v>
      </c>
      <c r="M198" s="42">
        <v>23.1</v>
      </c>
      <c r="N198" s="42">
        <v>0.01</v>
      </c>
      <c r="O198" s="42">
        <v>22.37</v>
      </c>
      <c r="Q198" s="18">
        <v>23.116760842118172</v>
      </c>
      <c r="R198" s="32">
        <v>950414.83959481725</v>
      </c>
      <c r="S198" s="43">
        <f t="shared" si="8"/>
        <v>3.1386446496733562</v>
      </c>
      <c r="T198" s="44">
        <f t="shared" si="6"/>
        <v>3.2741372176566892</v>
      </c>
      <c r="V198" s="44">
        <f t="shared" si="7"/>
        <v>2.99406051030806</v>
      </c>
    </row>
    <row r="199" spans="2:22" x14ac:dyDescent="0.35">
      <c r="B199" s="4" t="s">
        <v>38</v>
      </c>
      <c r="C199" s="3" t="s">
        <v>28</v>
      </c>
      <c r="D199" s="42">
        <v>6.31</v>
      </c>
      <c r="E199" s="42">
        <v>6.33</v>
      </c>
      <c r="F199" s="18">
        <v>19.010000000000002</v>
      </c>
      <c r="G199" s="42">
        <v>19.010000000000002</v>
      </c>
      <c r="H199" s="42">
        <v>19.010000000000002</v>
      </c>
      <c r="I199" s="47">
        <v>20.994884044500669</v>
      </c>
      <c r="J199" s="42">
        <v>21</v>
      </c>
      <c r="K199" s="42">
        <v>21.17</v>
      </c>
      <c r="L199" s="42">
        <v>18.84</v>
      </c>
      <c r="M199" s="42">
        <v>21.02</v>
      </c>
      <c r="N199" s="42">
        <v>0.01</v>
      </c>
      <c r="O199" s="42">
        <v>20.32</v>
      </c>
      <c r="Q199" s="18">
        <v>20.99488380209225</v>
      </c>
      <c r="R199" s="32">
        <v>930337.93278622231</v>
      </c>
      <c r="S199" s="43">
        <f t="shared" si="8"/>
        <v>2.7903338279322067</v>
      </c>
      <c r="T199" s="44">
        <f t="shared" ref="T199:T205" si="9">E199*R199/$E$3*100</f>
        <v>0.97676842060249025</v>
      </c>
      <c r="V199" s="44">
        <f t="shared" ref="V199:V205" si="10">G199*$R199/$G$3*100</f>
        <v>2.6824628358308753</v>
      </c>
    </row>
    <row r="200" spans="2:22" x14ac:dyDescent="0.35">
      <c r="B200" s="4" t="s">
        <v>38</v>
      </c>
      <c r="C200" s="3" t="s">
        <v>28</v>
      </c>
      <c r="D200" s="42">
        <v>0</v>
      </c>
      <c r="E200" s="42">
        <v>0</v>
      </c>
      <c r="F200" s="18">
        <v>17.440000000000001</v>
      </c>
      <c r="G200" s="42">
        <v>17.440000000000001</v>
      </c>
      <c r="H200" s="42">
        <v>17.440000000000001</v>
      </c>
      <c r="I200" s="47">
        <v>19.088991536886937</v>
      </c>
      <c r="J200" s="42">
        <v>19.09</v>
      </c>
      <c r="K200" s="42">
        <v>19.25</v>
      </c>
      <c r="L200" s="42">
        <v>7.59</v>
      </c>
      <c r="M200" s="42">
        <v>19.059999999999999</v>
      </c>
      <c r="N200" s="42">
        <v>0.01</v>
      </c>
      <c r="O200" s="42">
        <v>12.57</v>
      </c>
      <c r="Q200" s="18">
        <v>19.088992246249571</v>
      </c>
      <c r="R200" s="32">
        <v>908824.75813283888</v>
      </c>
      <c r="S200" s="43">
        <f t="shared" si="8"/>
        <v>2.4783641087424861</v>
      </c>
      <c r="T200" s="44">
        <f t="shared" si="9"/>
        <v>0</v>
      </c>
      <c r="V200" s="44">
        <f t="shared" si="10"/>
        <v>2.4040167991099959</v>
      </c>
    </row>
    <row r="201" spans="2:22" x14ac:dyDescent="0.35">
      <c r="B201" s="4" t="s">
        <v>38</v>
      </c>
      <c r="C201" s="3" t="s">
        <v>28</v>
      </c>
      <c r="D201" s="42">
        <v>0</v>
      </c>
      <c r="E201" s="42">
        <v>0</v>
      </c>
      <c r="F201" s="18">
        <v>16.03</v>
      </c>
      <c r="G201" s="42">
        <v>16.03</v>
      </c>
      <c r="H201" s="42">
        <v>16.03</v>
      </c>
      <c r="I201" s="47">
        <v>17.377564310021064</v>
      </c>
      <c r="J201" s="42">
        <v>17.38</v>
      </c>
      <c r="K201" s="42">
        <v>17.52</v>
      </c>
      <c r="L201" s="42">
        <v>0</v>
      </c>
      <c r="M201" s="42">
        <v>17.39</v>
      </c>
      <c r="N201" s="42">
        <v>0.01</v>
      </c>
      <c r="O201" s="42">
        <v>0</v>
      </c>
      <c r="Q201" s="18">
        <v>17.377563580391136</v>
      </c>
      <c r="R201" s="32">
        <v>886080.9655087135</v>
      </c>
      <c r="S201" s="43">
        <f t="shared" si="8"/>
        <v>2.1997040450717193</v>
      </c>
      <c r="T201" s="44">
        <f t="shared" si="9"/>
        <v>0</v>
      </c>
      <c r="V201" s="44">
        <f t="shared" si="10"/>
        <v>2.1543576225488947</v>
      </c>
    </row>
    <row r="202" spans="2:22" x14ac:dyDescent="0.35">
      <c r="B202" s="4" t="s">
        <v>38</v>
      </c>
      <c r="C202" s="3" t="s">
        <v>28</v>
      </c>
      <c r="D202" s="42">
        <v>0</v>
      </c>
      <c r="E202" s="42">
        <v>0</v>
      </c>
      <c r="F202" s="18">
        <v>14.77</v>
      </c>
      <c r="G202" s="42">
        <v>14.77</v>
      </c>
      <c r="H202" s="42">
        <v>14.77</v>
      </c>
      <c r="I202" s="47">
        <v>15.841230212771535</v>
      </c>
      <c r="J202" s="42">
        <v>15.84</v>
      </c>
      <c r="K202" s="42">
        <v>15.97</v>
      </c>
      <c r="L202" s="42">
        <v>0</v>
      </c>
      <c r="M202" s="42">
        <v>15.84</v>
      </c>
      <c r="N202" s="42">
        <v>0.01</v>
      </c>
      <c r="O202" s="42">
        <v>0</v>
      </c>
      <c r="Q202" s="18">
        <v>15.841228990271809</v>
      </c>
      <c r="R202" s="32">
        <v>862310.69020655099</v>
      </c>
      <c r="S202" s="43">
        <f t="shared" si="8"/>
        <v>1.9514373006173296</v>
      </c>
      <c r="T202" s="44">
        <f t="shared" si="9"/>
        <v>0</v>
      </c>
      <c r="V202" s="44">
        <f t="shared" si="10"/>
        <v>1.9317687376813311</v>
      </c>
    </row>
    <row r="203" spans="2:22" x14ac:dyDescent="0.35">
      <c r="B203" s="4" t="s">
        <v>38</v>
      </c>
      <c r="C203" s="3" t="s">
        <v>28</v>
      </c>
      <c r="D203" s="42">
        <v>0</v>
      </c>
      <c r="E203" s="42">
        <v>0</v>
      </c>
      <c r="F203" s="18">
        <v>13.64</v>
      </c>
      <c r="G203" s="42">
        <v>13.64</v>
      </c>
      <c r="H203" s="42">
        <v>13.64</v>
      </c>
      <c r="I203" s="47">
        <v>14.462556803690269</v>
      </c>
      <c r="J203" s="42">
        <v>14.46</v>
      </c>
      <c r="K203" s="42">
        <v>14.58</v>
      </c>
      <c r="L203" s="42">
        <v>0</v>
      </c>
      <c r="M203" s="42">
        <v>14.46</v>
      </c>
      <c r="N203" s="42">
        <v>0.01</v>
      </c>
      <c r="O203" s="42">
        <v>0</v>
      </c>
      <c r="Q203" s="18">
        <v>14.462558101633093</v>
      </c>
      <c r="R203" s="32">
        <v>837714.31448879477</v>
      </c>
      <c r="S203" s="43">
        <f t="shared" si="8"/>
        <v>1.7307845636948471</v>
      </c>
      <c r="T203" s="44">
        <f t="shared" si="9"/>
        <v>0</v>
      </c>
      <c r="V203" s="44">
        <f t="shared" si="10"/>
        <v>1.7330902334765808</v>
      </c>
    </row>
    <row r="204" spans="2:22" x14ac:dyDescent="0.35">
      <c r="B204" s="4" t="s">
        <v>38</v>
      </c>
      <c r="C204" s="3" t="s">
        <v>28</v>
      </c>
      <c r="D204" s="42">
        <v>0</v>
      </c>
      <c r="E204" s="42">
        <v>0</v>
      </c>
      <c r="F204" s="18">
        <v>12.64</v>
      </c>
      <c r="G204" s="42">
        <v>12.64</v>
      </c>
      <c r="H204" s="42">
        <v>12.64</v>
      </c>
      <c r="I204" s="47">
        <v>13.225868094436663</v>
      </c>
      <c r="J204" s="42">
        <v>13.23</v>
      </c>
      <c r="K204" s="42">
        <v>13.34</v>
      </c>
      <c r="L204" s="42">
        <v>0</v>
      </c>
      <c r="M204" s="42">
        <v>13.21</v>
      </c>
      <c r="N204" s="42">
        <v>0.01</v>
      </c>
      <c r="O204" s="42">
        <v>0</v>
      </c>
      <c r="Q204" s="18">
        <v>13.225865113964332</v>
      </c>
      <c r="R204" s="32">
        <v>812486.41949584463</v>
      </c>
      <c r="S204" s="43">
        <f t="shared" si="8"/>
        <v>1.5351193987399829</v>
      </c>
      <c r="T204" s="44">
        <f t="shared" si="9"/>
        <v>0</v>
      </c>
      <c r="V204" s="44">
        <f t="shared" si="10"/>
        <v>1.557664967497401</v>
      </c>
    </row>
    <row r="205" spans="2:22" x14ac:dyDescent="0.35">
      <c r="B205" s="9" t="s">
        <v>38</v>
      </c>
      <c r="C205" s="10" t="s">
        <v>28</v>
      </c>
      <c r="D205" s="42">
        <v>0</v>
      </c>
      <c r="E205" s="42">
        <v>0</v>
      </c>
      <c r="F205" s="19">
        <v>11.74</v>
      </c>
      <c r="G205" s="42">
        <v>11.74</v>
      </c>
      <c r="H205" s="42">
        <v>11.74</v>
      </c>
      <c r="I205" s="47">
        <v>12.117040523184</v>
      </c>
      <c r="J205" s="42">
        <v>12.12</v>
      </c>
      <c r="K205" s="42">
        <v>12.22</v>
      </c>
      <c r="L205" s="42">
        <v>0</v>
      </c>
      <c r="M205" s="42">
        <v>12.11</v>
      </c>
      <c r="N205" s="42">
        <v>0.02</v>
      </c>
      <c r="O205" s="42">
        <v>0</v>
      </c>
      <c r="Q205" s="19">
        <v>12.117034543112686</v>
      </c>
      <c r="R205" s="33">
        <v>786813.95047071681</v>
      </c>
      <c r="S205" s="43">
        <f t="shared" si="8"/>
        <v>1.3619788309795187</v>
      </c>
      <c r="T205" s="44">
        <f t="shared" si="9"/>
        <v>0</v>
      </c>
      <c r="V205" s="44">
        <f t="shared" si="10"/>
        <v>1.401041554188643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2020-12-21T16:59:29Z</dcterms:modified>
</cp:coreProperties>
</file>