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" sheetId="1" r:id="rId1"/>
  </sheets>
  <definedNames>
    <definedName name="solver_adj" localSheetId="0" hidden="1">Example!$N$34:$N$233</definedName>
    <definedName name="solver_cvg" localSheetId="0" hidden="1">0.00001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Example!$N$34:$N$233</definedName>
    <definedName name="solver_lhs2" localSheetId="0" hidden="1">Example!$D$33:$D$37</definedName>
    <definedName name="solver_lhs3" localSheetId="0" hidden="1">Example!$D$33:$D$37</definedName>
    <definedName name="solver_lhs4" localSheetId="0" hidden="1">Example!$D$33:$D$37</definedName>
    <definedName name="solver_lhs5" localSheetId="0" hidden="1">Example!$U$18:$AN$18</definedName>
    <definedName name="solver_lhs6" localSheetId="0" hidden="1">Example!$U$18:$AN$18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Example!$B$49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hs1" localSheetId="0" hidden="1">0.0001</definedName>
    <definedName name="solver_rhs2" localSheetId="0" hidden="1">Example!$B$33:$B$37</definedName>
    <definedName name="solver_rhs3" localSheetId="0" hidden="1">Example!$B$33:$B$37</definedName>
    <definedName name="solver_rhs4" localSheetId="0" hidden="1">Example!$C$33:$C$37</definedName>
    <definedName name="solver_rhs5" localSheetId="0" hidden="1">Example!$U$20:$AN$20</definedName>
    <definedName name="solver_rhs6" localSheetId="0" hidden="1">Example!$U$21:$AN$21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3" i="1" l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BJ33" i="1" s="1"/>
  <c r="O233" i="1" l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U200" i="1" s="1"/>
  <c r="J199" i="1"/>
  <c r="J198" i="1"/>
  <c r="J197" i="1"/>
  <c r="J196" i="1"/>
  <c r="J195" i="1"/>
  <c r="J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3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J173" i="1"/>
  <c r="U173" i="1" s="1"/>
  <c r="J172" i="1"/>
  <c r="U172" i="1" s="1"/>
  <c r="J171" i="1"/>
  <c r="U171" i="1" s="1"/>
  <c r="J170" i="1"/>
  <c r="U170" i="1" s="1"/>
  <c r="J169" i="1"/>
  <c r="U169" i="1" s="1"/>
  <c r="J168" i="1"/>
  <c r="U168" i="1" s="1"/>
  <c r="J167" i="1"/>
  <c r="U167" i="1" s="1"/>
  <c r="J166" i="1"/>
  <c r="U166" i="1" s="1"/>
  <c r="J165" i="1"/>
  <c r="U165" i="1" s="1"/>
  <c r="J164" i="1"/>
  <c r="U164" i="1" s="1"/>
  <c r="J163" i="1"/>
  <c r="U163" i="1" s="1"/>
  <c r="J162" i="1"/>
  <c r="U162" i="1" s="1"/>
  <c r="J161" i="1"/>
  <c r="U161" i="1" s="1"/>
  <c r="J160" i="1"/>
  <c r="U160" i="1" s="1"/>
  <c r="J159" i="1"/>
  <c r="U159" i="1" s="1"/>
  <c r="J158" i="1"/>
  <c r="U158" i="1" s="1"/>
  <c r="J157" i="1"/>
  <c r="U157" i="1" s="1"/>
  <c r="J156" i="1"/>
  <c r="U156" i="1" s="1"/>
  <c r="J155" i="1"/>
  <c r="U155" i="1" s="1"/>
  <c r="J154" i="1"/>
  <c r="U154" i="1" s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J153" i="1"/>
  <c r="U153" i="1" s="1"/>
  <c r="J152" i="1"/>
  <c r="U152" i="1" s="1"/>
  <c r="J151" i="1"/>
  <c r="U151" i="1" s="1"/>
  <c r="J150" i="1"/>
  <c r="U150" i="1" s="1"/>
  <c r="J149" i="1"/>
  <c r="U149" i="1" s="1"/>
  <c r="J148" i="1"/>
  <c r="U148" i="1" s="1"/>
  <c r="J147" i="1"/>
  <c r="U147" i="1" s="1"/>
  <c r="J146" i="1"/>
  <c r="U146" i="1" s="1"/>
  <c r="J145" i="1"/>
  <c r="U145" i="1" s="1"/>
  <c r="J144" i="1"/>
  <c r="U144" i="1" s="1"/>
  <c r="J143" i="1"/>
  <c r="U143" i="1" s="1"/>
  <c r="J142" i="1"/>
  <c r="U142" i="1" s="1"/>
  <c r="J141" i="1"/>
  <c r="U141" i="1" s="1"/>
  <c r="J140" i="1"/>
  <c r="U140" i="1" s="1"/>
  <c r="J139" i="1"/>
  <c r="U139" i="1" s="1"/>
  <c r="J138" i="1"/>
  <c r="U138" i="1" s="1"/>
  <c r="J137" i="1"/>
  <c r="U137" i="1" s="1"/>
  <c r="J136" i="1"/>
  <c r="U136" i="1" s="1"/>
  <c r="J135" i="1"/>
  <c r="U135" i="1" s="1"/>
  <c r="J134" i="1"/>
  <c r="U134" i="1" s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J133" i="1"/>
  <c r="U133" i="1" s="1"/>
  <c r="J132" i="1"/>
  <c r="U132" i="1" s="1"/>
  <c r="J131" i="1"/>
  <c r="U131" i="1" s="1"/>
  <c r="J130" i="1"/>
  <c r="U130" i="1" s="1"/>
  <c r="J129" i="1"/>
  <c r="U129" i="1" s="1"/>
  <c r="J128" i="1"/>
  <c r="U128" i="1" s="1"/>
  <c r="J127" i="1"/>
  <c r="U127" i="1" s="1"/>
  <c r="J126" i="1"/>
  <c r="U126" i="1" s="1"/>
  <c r="J125" i="1"/>
  <c r="U125" i="1" s="1"/>
  <c r="J124" i="1"/>
  <c r="U124" i="1" s="1"/>
  <c r="J123" i="1"/>
  <c r="U123" i="1" s="1"/>
  <c r="J122" i="1"/>
  <c r="U122" i="1" s="1"/>
  <c r="J121" i="1"/>
  <c r="U121" i="1" s="1"/>
  <c r="J120" i="1"/>
  <c r="U120" i="1" s="1"/>
  <c r="J119" i="1"/>
  <c r="U119" i="1" s="1"/>
  <c r="J118" i="1"/>
  <c r="U118" i="1" s="1"/>
  <c r="J117" i="1"/>
  <c r="U117" i="1" s="1"/>
  <c r="J116" i="1"/>
  <c r="U116" i="1" s="1"/>
  <c r="J115" i="1"/>
  <c r="U115" i="1" s="1"/>
  <c r="J114" i="1"/>
  <c r="U114" i="1" s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J113" i="1"/>
  <c r="U113" i="1" s="1"/>
  <c r="J112" i="1"/>
  <c r="U112" i="1" s="1"/>
  <c r="J111" i="1"/>
  <c r="U111" i="1" s="1"/>
  <c r="J110" i="1"/>
  <c r="U110" i="1" s="1"/>
  <c r="J109" i="1"/>
  <c r="U109" i="1" s="1"/>
  <c r="J108" i="1"/>
  <c r="U108" i="1" s="1"/>
  <c r="J107" i="1"/>
  <c r="U107" i="1" s="1"/>
  <c r="J106" i="1"/>
  <c r="U106" i="1" s="1"/>
  <c r="J105" i="1"/>
  <c r="U105" i="1" s="1"/>
  <c r="J104" i="1"/>
  <c r="U104" i="1" s="1"/>
  <c r="J103" i="1"/>
  <c r="U103" i="1" s="1"/>
  <c r="J102" i="1"/>
  <c r="U102" i="1" s="1"/>
  <c r="J101" i="1"/>
  <c r="U101" i="1" s="1"/>
  <c r="J100" i="1"/>
  <c r="U100" i="1" s="1"/>
  <c r="J99" i="1"/>
  <c r="U99" i="1" s="1"/>
  <c r="J98" i="1"/>
  <c r="U98" i="1" s="1"/>
  <c r="J97" i="1"/>
  <c r="U97" i="1" s="1"/>
  <c r="J96" i="1"/>
  <c r="U96" i="1" s="1"/>
  <c r="J95" i="1"/>
  <c r="U95" i="1" s="1"/>
  <c r="J94" i="1"/>
  <c r="U94" i="1" s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J93" i="1"/>
  <c r="U93" i="1" s="1"/>
  <c r="J92" i="1"/>
  <c r="U92" i="1" s="1"/>
  <c r="J91" i="1"/>
  <c r="U91" i="1" s="1"/>
  <c r="J90" i="1"/>
  <c r="U90" i="1" s="1"/>
  <c r="J89" i="1"/>
  <c r="U89" i="1" s="1"/>
  <c r="J88" i="1"/>
  <c r="U88" i="1" s="1"/>
  <c r="J87" i="1"/>
  <c r="U87" i="1" s="1"/>
  <c r="J86" i="1"/>
  <c r="U86" i="1" s="1"/>
  <c r="J85" i="1"/>
  <c r="U85" i="1" s="1"/>
  <c r="J84" i="1"/>
  <c r="U84" i="1" s="1"/>
  <c r="J83" i="1"/>
  <c r="U83" i="1" s="1"/>
  <c r="J82" i="1"/>
  <c r="U82" i="1" s="1"/>
  <c r="J81" i="1"/>
  <c r="U81" i="1" s="1"/>
  <c r="J80" i="1"/>
  <c r="U80" i="1" s="1"/>
  <c r="J79" i="1"/>
  <c r="U79" i="1" s="1"/>
  <c r="J78" i="1"/>
  <c r="U78" i="1" s="1"/>
  <c r="J77" i="1"/>
  <c r="U77" i="1" s="1"/>
  <c r="J76" i="1"/>
  <c r="U76" i="1" s="1"/>
  <c r="J75" i="1"/>
  <c r="U75" i="1" s="1"/>
  <c r="J74" i="1"/>
  <c r="U74" i="1" s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34" i="1"/>
  <c r="J73" i="1"/>
  <c r="U73" i="1" s="1"/>
  <c r="J72" i="1"/>
  <c r="U72" i="1" s="1"/>
  <c r="J71" i="1"/>
  <c r="U71" i="1" s="1"/>
  <c r="J70" i="1"/>
  <c r="U70" i="1" s="1"/>
  <c r="J69" i="1"/>
  <c r="U69" i="1" s="1"/>
  <c r="J68" i="1"/>
  <c r="U68" i="1" s="1"/>
  <c r="J67" i="1"/>
  <c r="U67" i="1" s="1"/>
  <c r="J66" i="1"/>
  <c r="U66" i="1" s="1"/>
  <c r="J65" i="1"/>
  <c r="U65" i="1" s="1"/>
  <c r="J64" i="1"/>
  <c r="U64" i="1" s="1"/>
  <c r="J63" i="1"/>
  <c r="U63" i="1" s="1"/>
  <c r="J62" i="1"/>
  <c r="U62" i="1" s="1"/>
  <c r="J61" i="1"/>
  <c r="U61" i="1" s="1"/>
  <c r="J60" i="1"/>
  <c r="U60" i="1" s="1"/>
  <c r="J59" i="1"/>
  <c r="U59" i="1" s="1"/>
  <c r="J58" i="1"/>
  <c r="U58" i="1" s="1"/>
  <c r="J57" i="1"/>
  <c r="U57" i="1" s="1"/>
  <c r="J56" i="1"/>
  <c r="U56" i="1" s="1"/>
  <c r="J55" i="1"/>
  <c r="U55" i="1" s="1"/>
  <c r="J54" i="1"/>
  <c r="U54" i="1" s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U34" i="1" s="1"/>
  <c r="K35" i="1"/>
  <c r="K36" i="1" s="1"/>
  <c r="O36" i="1" s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U3" i="1" s="1"/>
  <c r="V33" i="1"/>
  <c r="T4" i="1"/>
  <c r="U4" i="1" s="1"/>
  <c r="V1" i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V232" i="1" l="1"/>
  <c r="AH3" i="1"/>
  <c r="V175" i="1"/>
  <c r="V178" i="1"/>
  <c r="V230" i="1"/>
  <c r="V214" i="1"/>
  <c r="V182" i="1"/>
  <c r="V222" i="1"/>
  <c r="V183" i="1"/>
  <c r="V216" i="1"/>
  <c r="V226" i="1"/>
  <c r="V181" i="1"/>
  <c r="V221" i="1"/>
  <c r="V225" i="1"/>
  <c r="V229" i="1"/>
  <c r="O35" i="1"/>
  <c r="V174" i="1"/>
  <c r="V176" i="1"/>
  <c r="V180" i="1"/>
  <c r="V215" i="1"/>
  <c r="V217" i="1"/>
  <c r="V220" i="1"/>
  <c r="V224" i="1"/>
  <c r="V228" i="1"/>
  <c r="V179" i="1"/>
  <c r="U194" i="1"/>
  <c r="V218" i="1"/>
  <c r="V223" i="1"/>
  <c r="V227" i="1"/>
  <c r="V231" i="1"/>
  <c r="U214" i="1"/>
  <c r="U215" i="1"/>
  <c r="U216" i="1"/>
  <c r="U217" i="1"/>
  <c r="U218" i="1"/>
  <c r="U219" i="1"/>
  <c r="V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V233" i="1"/>
  <c r="U197" i="1"/>
  <c r="V201" i="1"/>
  <c r="V203" i="1"/>
  <c r="V208" i="1"/>
  <c r="V209" i="1"/>
  <c r="V194" i="1"/>
  <c r="V195" i="1"/>
  <c r="V196" i="1"/>
  <c r="V197" i="1"/>
  <c r="V198" i="1"/>
  <c r="V199" i="1"/>
  <c r="V213" i="1"/>
  <c r="U195" i="1"/>
  <c r="U196" i="1"/>
  <c r="U198" i="1"/>
  <c r="U199" i="1"/>
  <c r="V202" i="1"/>
  <c r="V204" i="1"/>
  <c r="V205" i="1"/>
  <c r="V206" i="1"/>
  <c r="V207" i="1"/>
  <c r="V210" i="1"/>
  <c r="V211" i="1"/>
  <c r="V212" i="1"/>
  <c r="V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174" i="1"/>
  <c r="U175" i="1"/>
  <c r="U176" i="1"/>
  <c r="U177" i="1"/>
  <c r="V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V184" i="1"/>
  <c r="V185" i="1"/>
  <c r="V186" i="1"/>
  <c r="V187" i="1"/>
  <c r="V188" i="1"/>
  <c r="V189" i="1"/>
  <c r="V190" i="1"/>
  <c r="V191" i="1"/>
  <c r="V192" i="1"/>
  <c r="V193" i="1"/>
  <c r="W3" i="1"/>
  <c r="AE3" i="1"/>
  <c r="M35" i="1"/>
  <c r="AB3" i="1"/>
  <c r="AF3" i="1"/>
  <c r="AJ3" i="1"/>
  <c r="AN3" i="1"/>
  <c r="X3" i="1"/>
  <c r="AM3" i="1"/>
  <c r="Y3" i="1"/>
  <c r="AC3" i="1"/>
  <c r="AG3" i="1"/>
  <c r="AK3" i="1"/>
  <c r="V55" i="1"/>
  <c r="Z3" i="1"/>
  <c r="K37" i="1"/>
  <c r="U37" i="1" s="1"/>
  <c r="U36" i="1"/>
  <c r="M36" i="1"/>
  <c r="W33" i="1"/>
  <c r="W179" i="1" s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1" i="1"/>
  <c r="V147" i="1"/>
  <c r="V143" i="1"/>
  <c r="V155" i="1"/>
  <c r="V153" i="1"/>
  <c r="V148" i="1"/>
  <c r="V144" i="1"/>
  <c r="V140" i="1"/>
  <c r="V136" i="1"/>
  <c r="V145" i="1"/>
  <c r="V138" i="1"/>
  <c r="V132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56" i="1"/>
  <c r="V152" i="1"/>
  <c r="V146" i="1"/>
  <c r="V139" i="1"/>
  <c r="V133" i="1"/>
  <c r="V129" i="1"/>
  <c r="V149" i="1"/>
  <c r="V141" i="1"/>
  <c r="V130" i="1"/>
  <c r="V154" i="1"/>
  <c r="V150" i="1"/>
  <c r="V131" i="1"/>
  <c r="V134" i="1"/>
  <c r="V108" i="1"/>
  <c r="V106" i="1"/>
  <c r="V104" i="1"/>
  <c r="V102" i="1"/>
  <c r="V100" i="1"/>
  <c r="V98" i="1"/>
  <c r="V96" i="1"/>
  <c r="V94" i="1"/>
  <c r="V92" i="1"/>
  <c r="V90" i="1"/>
  <c r="V88" i="1"/>
  <c r="V86" i="1"/>
  <c r="V84" i="1"/>
  <c r="V82" i="1"/>
  <c r="V79" i="1"/>
  <c r="V75" i="1"/>
  <c r="V71" i="1"/>
  <c r="V67" i="1"/>
  <c r="V63" i="1"/>
  <c r="V59" i="1"/>
  <c r="V142" i="1"/>
  <c r="V135" i="1"/>
  <c r="V80" i="1"/>
  <c r="V76" i="1"/>
  <c r="V72" i="1"/>
  <c r="V68" i="1"/>
  <c r="V64" i="1"/>
  <c r="V60" i="1"/>
  <c r="V109" i="1"/>
  <c r="V107" i="1"/>
  <c r="V105" i="1"/>
  <c r="V103" i="1"/>
  <c r="V101" i="1"/>
  <c r="V99" i="1"/>
  <c r="V97" i="1"/>
  <c r="V95" i="1"/>
  <c r="V93" i="1"/>
  <c r="V91" i="1"/>
  <c r="V89" i="1"/>
  <c r="V87" i="1"/>
  <c r="V85" i="1"/>
  <c r="V83" i="1"/>
  <c r="V81" i="1"/>
  <c r="V77" i="1"/>
  <c r="V73" i="1"/>
  <c r="V69" i="1"/>
  <c r="V65" i="1"/>
  <c r="V61" i="1"/>
  <c r="V36" i="1"/>
  <c r="V137" i="1"/>
  <c r="V78" i="1"/>
  <c r="V74" i="1"/>
  <c r="V70" i="1"/>
  <c r="V66" i="1"/>
  <c r="V62" i="1"/>
  <c r="V57" i="1"/>
  <c r="V34" i="1"/>
  <c r="V58" i="1"/>
  <c r="V56" i="1"/>
  <c r="V35" i="1"/>
  <c r="V54" i="1"/>
  <c r="AL3" i="1"/>
  <c r="AD3" i="1"/>
  <c r="V3" i="1"/>
  <c r="AI3" i="1"/>
  <c r="AA3" i="1"/>
  <c r="U35" i="1"/>
  <c r="V4" i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C5" i="1" l="1"/>
  <c r="AM5" i="1"/>
  <c r="Z5" i="1"/>
  <c r="AK5" i="1"/>
  <c r="X5" i="1"/>
  <c r="AI5" i="1"/>
  <c r="AD5" i="1"/>
  <c r="Y5" i="1"/>
  <c r="AJ5" i="1"/>
  <c r="AL5" i="1"/>
  <c r="AE5" i="1"/>
  <c r="V5" i="1"/>
  <c r="AG5" i="1"/>
  <c r="AB5" i="1"/>
  <c r="AH5" i="1"/>
  <c r="U5" i="1"/>
  <c r="AF5" i="1"/>
  <c r="W5" i="1"/>
  <c r="AA5" i="1"/>
  <c r="T5" i="1"/>
  <c r="W190" i="1"/>
  <c r="W180" i="1"/>
  <c r="W191" i="1"/>
  <c r="W183" i="1"/>
  <c r="W177" i="1"/>
  <c r="W186" i="1"/>
  <c r="W181" i="1"/>
  <c r="W228" i="1"/>
  <c r="W224" i="1"/>
  <c r="W220" i="1"/>
  <c r="W229" i="1"/>
  <c r="W225" i="1"/>
  <c r="W221" i="1"/>
  <c r="W231" i="1"/>
  <c r="W230" i="1"/>
  <c r="W226" i="1"/>
  <c r="W222" i="1"/>
  <c r="W227" i="1"/>
  <c r="W223" i="1"/>
  <c r="W215" i="1"/>
  <c r="W219" i="1"/>
  <c r="W233" i="1"/>
  <c r="W208" i="1"/>
  <c r="W216" i="1"/>
  <c r="W217" i="1"/>
  <c r="W194" i="1"/>
  <c r="W198" i="1"/>
  <c r="W205" i="1"/>
  <c r="W214" i="1"/>
  <c r="W195" i="1"/>
  <c r="W199" i="1"/>
  <c r="W232" i="1"/>
  <c r="W201" i="1"/>
  <c r="W206" i="1"/>
  <c r="W207" i="1"/>
  <c r="W212" i="1"/>
  <c r="W184" i="1"/>
  <c r="W188" i="1"/>
  <c r="W192" i="1"/>
  <c r="W218" i="1"/>
  <c r="W209" i="1"/>
  <c r="W197" i="1"/>
  <c r="W202" i="1"/>
  <c r="W204" i="1"/>
  <c r="W210" i="1"/>
  <c r="W211" i="1"/>
  <c r="W174" i="1"/>
  <c r="W185" i="1"/>
  <c r="W189" i="1"/>
  <c r="W193" i="1"/>
  <c r="W203" i="1"/>
  <c r="W213" i="1"/>
  <c r="W196" i="1"/>
  <c r="W182" i="1"/>
  <c r="W178" i="1"/>
  <c r="W176" i="1"/>
  <c r="W200" i="1"/>
  <c r="M37" i="1"/>
  <c r="O37" i="1"/>
  <c r="W187" i="1"/>
  <c r="W175" i="1"/>
  <c r="K38" i="1"/>
  <c r="K39" i="1" s="1"/>
  <c r="V37" i="1"/>
  <c r="X33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5" i="1"/>
  <c r="W153" i="1"/>
  <c r="W148" i="1"/>
  <c r="W144" i="1"/>
  <c r="W149" i="1"/>
  <c r="W145" i="1"/>
  <c r="W141" i="1"/>
  <c r="W137" i="1"/>
  <c r="W156" i="1"/>
  <c r="W152" i="1"/>
  <c r="W146" i="1"/>
  <c r="W139" i="1"/>
  <c r="W133" i="1"/>
  <c r="W129" i="1"/>
  <c r="W147" i="1"/>
  <c r="W140" i="1"/>
  <c r="W134" i="1"/>
  <c r="W130" i="1"/>
  <c r="W154" i="1"/>
  <c r="W150" i="1"/>
  <c r="W136" i="1"/>
  <c r="W131" i="1"/>
  <c r="W151" i="1"/>
  <c r="W138" i="1"/>
  <c r="W132" i="1"/>
  <c r="W126" i="1"/>
  <c r="W124" i="1"/>
  <c r="W122" i="1"/>
  <c r="W120" i="1"/>
  <c r="W118" i="1"/>
  <c r="W116" i="1"/>
  <c r="W114" i="1"/>
  <c r="W112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142" i="1"/>
  <c r="W135" i="1"/>
  <c r="W125" i="1"/>
  <c r="W121" i="1"/>
  <c r="W117" i="1"/>
  <c r="W113" i="1"/>
  <c r="W37" i="1"/>
  <c r="W57" i="1"/>
  <c r="W56" i="1"/>
  <c r="W55" i="1"/>
  <c r="W54" i="1"/>
  <c r="W143" i="1"/>
  <c r="W128" i="1"/>
  <c r="W127" i="1"/>
  <c r="W123" i="1"/>
  <c r="W119" i="1"/>
  <c r="W115" i="1"/>
  <c r="W111" i="1"/>
  <c r="W35" i="1"/>
  <c r="W34" i="1"/>
  <c r="W36" i="1"/>
  <c r="Q4" i="1"/>
  <c r="B45" i="1" s="1"/>
  <c r="AH20" i="1" l="1"/>
  <c r="AH21" i="1"/>
  <c r="U20" i="1"/>
  <c r="U21" i="1"/>
  <c r="V20" i="1"/>
  <c r="V21" i="1"/>
  <c r="W21" i="1"/>
  <c r="W20" i="1"/>
  <c r="Z20" i="1"/>
  <c r="Z21" i="1"/>
  <c r="AL20" i="1"/>
  <c r="AL21" i="1"/>
  <c r="Y21" i="1"/>
  <c r="Y20" i="1"/>
  <c r="AB21" i="1"/>
  <c r="AB20" i="1"/>
  <c r="AI21" i="1"/>
  <c r="AI20" i="1"/>
  <c r="AF21" i="1"/>
  <c r="AF20" i="1"/>
  <c r="AE21" i="1"/>
  <c r="AE20" i="1"/>
  <c r="AA21" i="1"/>
  <c r="AA20" i="1"/>
  <c r="AG21" i="1"/>
  <c r="AG20" i="1"/>
  <c r="AK20" i="1"/>
  <c r="AK21" i="1"/>
  <c r="X21" i="1"/>
  <c r="X20" i="1"/>
  <c r="AC20" i="1"/>
  <c r="AC21" i="1"/>
  <c r="AM21" i="1"/>
  <c r="AM20" i="1"/>
  <c r="AJ21" i="1"/>
  <c r="AJ20" i="1"/>
  <c r="AN21" i="1"/>
  <c r="AN20" i="1"/>
  <c r="AD20" i="1"/>
  <c r="AD21" i="1"/>
  <c r="M39" i="1"/>
  <c r="O39" i="1"/>
  <c r="M38" i="1"/>
  <c r="O38" i="1"/>
  <c r="U38" i="1"/>
  <c r="X180" i="1"/>
  <c r="X181" i="1"/>
  <c r="X182" i="1"/>
  <c r="X178" i="1"/>
  <c r="X179" i="1"/>
  <c r="X177" i="1"/>
  <c r="X214" i="1"/>
  <c r="X218" i="1"/>
  <c r="X215" i="1"/>
  <c r="X219" i="1"/>
  <c r="X220" i="1"/>
  <c r="X221" i="1"/>
  <c r="X222" i="1"/>
  <c r="X223" i="1"/>
  <c r="X224" i="1"/>
  <c r="X216" i="1"/>
  <c r="X227" i="1"/>
  <c r="X231" i="1"/>
  <c r="X208" i="1"/>
  <c r="X202" i="1"/>
  <c r="X204" i="1"/>
  <c r="X212" i="1"/>
  <c r="X194" i="1"/>
  <c r="X195" i="1"/>
  <c r="X196" i="1"/>
  <c r="X197" i="1"/>
  <c r="X198" i="1"/>
  <c r="X199" i="1"/>
  <c r="X200" i="1"/>
  <c r="X226" i="1"/>
  <c r="X230" i="1"/>
  <c r="X209" i="1"/>
  <c r="X213" i="1"/>
  <c r="X228" i="1"/>
  <c r="X203" i="1"/>
  <c r="X206" i="1"/>
  <c r="X207" i="1"/>
  <c r="X176" i="1"/>
  <c r="X183" i="1"/>
  <c r="X184" i="1"/>
  <c r="X185" i="1"/>
  <c r="X186" i="1"/>
  <c r="X187" i="1"/>
  <c r="X188" i="1"/>
  <c r="X189" i="1"/>
  <c r="X190" i="1"/>
  <c r="X191" i="1"/>
  <c r="X192" i="1"/>
  <c r="X193" i="1"/>
  <c r="X229" i="1"/>
  <c r="X205" i="1"/>
  <c r="X210" i="1"/>
  <c r="X211" i="1"/>
  <c r="X232" i="1"/>
  <c r="X201" i="1"/>
  <c r="X233" i="1"/>
  <c r="X175" i="1"/>
  <c r="X225" i="1"/>
  <c r="X174" i="1"/>
  <c r="X217" i="1"/>
  <c r="V38" i="1"/>
  <c r="W38" i="1"/>
  <c r="Y33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49" i="1"/>
  <c r="X145" i="1"/>
  <c r="X150" i="1"/>
  <c r="X146" i="1"/>
  <c r="X142" i="1"/>
  <c r="X138" i="1"/>
  <c r="X147" i="1"/>
  <c r="X140" i="1"/>
  <c r="X134" i="1"/>
  <c r="X130" i="1"/>
  <c r="X148" i="1"/>
  <c r="X141" i="1"/>
  <c r="X136" i="1"/>
  <c r="X135" i="1"/>
  <c r="X131" i="1"/>
  <c r="X151" i="1"/>
  <c r="X132" i="1"/>
  <c r="X126" i="1"/>
  <c r="X124" i="1"/>
  <c r="X122" i="1"/>
  <c r="X120" i="1"/>
  <c r="X118" i="1"/>
  <c r="X116" i="1"/>
  <c r="X114" i="1"/>
  <c r="X112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133" i="1"/>
  <c r="X125" i="1"/>
  <c r="X121" i="1"/>
  <c r="X117" i="1"/>
  <c r="X113" i="1"/>
  <c r="X80" i="1"/>
  <c r="X76" i="1"/>
  <c r="X72" i="1"/>
  <c r="X68" i="1"/>
  <c r="X64" i="1"/>
  <c r="X60" i="1"/>
  <c r="X144" i="1"/>
  <c r="X139" i="1"/>
  <c r="X81" i="1"/>
  <c r="X77" i="1"/>
  <c r="X73" i="1"/>
  <c r="X69" i="1"/>
  <c r="X65" i="1"/>
  <c r="X61" i="1"/>
  <c r="X57" i="1"/>
  <c r="X56" i="1"/>
  <c r="X55" i="1"/>
  <c r="X54" i="1"/>
  <c r="X34" i="1"/>
  <c r="X143" i="1"/>
  <c r="X137" i="1"/>
  <c r="X128" i="1"/>
  <c r="X127" i="1"/>
  <c r="X123" i="1"/>
  <c r="X119" i="1"/>
  <c r="X115" i="1"/>
  <c r="X111" i="1"/>
  <c r="X78" i="1"/>
  <c r="X74" i="1"/>
  <c r="X70" i="1"/>
  <c r="X66" i="1"/>
  <c r="X62" i="1"/>
  <c r="X58" i="1"/>
  <c r="X129" i="1"/>
  <c r="X79" i="1"/>
  <c r="X75" i="1"/>
  <c r="X71" i="1"/>
  <c r="X67" i="1"/>
  <c r="X63" i="1"/>
  <c r="X59" i="1"/>
  <c r="X36" i="1"/>
  <c r="X35" i="1"/>
  <c r="X37" i="1"/>
  <c r="X38" i="1"/>
  <c r="K40" i="1"/>
  <c r="V39" i="1"/>
  <c r="U39" i="1"/>
  <c r="X39" i="1"/>
  <c r="W39" i="1"/>
  <c r="Y200" i="1" l="1"/>
  <c r="Y207" i="1"/>
  <c r="Y222" i="1"/>
  <c r="Y226" i="1"/>
  <c r="Y230" i="1"/>
  <c r="Y202" i="1"/>
  <c r="Y204" i="1"/>
  <c r="Y214" i="1"/>
  <c r="Y215" i="1"/>
  <c r="Y216" i="1"/>
  <c r="Y217" i="1"/>
  <c r="Y219" i="1"/>
  <c r="Y223" i="1"/>
  <c r="Y227" i="1"/>
  <c r="Y231" i="1"/>
  <c r="Y220" i="1"/>
  <c r="Y224" i="1"/>
  <c r="Y228" i="1"/>
  <c r="Y232" i="1"/>
  <c r="Y206" i="1"/>
  <c r="Y210" i="1"/>
  <c r="Y198" i="1"/>
  <c r="Y208" i="1"/>
  <c r="Y211" i="1"/>
  <c r="Y195" i="1"/>
  <c r="Y197" i="1"/>
  <c r="Y221" i="1"/>
  <c r="Y225" i="1"/>
  <c r="Y229" i="1"/>
  <c r="Y233" i="1"/>
  <c r="Y199" i="1"/>
  <c r="Y178" i="1"/>
  <c r="Y182" i="1"/>
  <c r="Y186" i="1"/>
  <c r="Y190" i="1"/>
  <c r="Y196" i="1"/>
  <c r="Y201" i="1"/>
  <c r="Y203" i="1"/>
  <c r="Y205" i="1"/>
  <c r="Y213" i="1"/>
  <c r="Y209" i="1"/>
  <c r="Y212" i="1"/>
  <c r="Y179" i="1"/>
  <c r="Y183" i="1"/>
  <c r="Y187" i="1"/>
  <c r="Y191" i="1"/>
  <c r="Y177" i="1"/>
  <c r="Y176" i="1"/>
  <c r="Y184" i="1"/>
  <c r="Y188" i="1"/>
  <c r="Y194" i="1"/>
  <c r="Y175" i="1"/>
  <c r="Y218" i="1"/>
  <c r="Y181" i="1"/>
  <c r="Y185" i="1"/>
  <c r="Y189" i="1"/>
  <c r="Y193" i="1"/>
  <c r="Y174" i="1"/>
  <c r="Y180" i="1"/>
  <c r="Y192" i="1"/>
  <c r="M40" i="1"/>
  <c r="O40" i="1"/>
  <c r="Z33" i="1"/>
  <c r="Y172" i="1"/>
  <c r="Y168" i="1"/>
  <c r="Y164" i="1"/>
  <c r="Y160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71" i="1"/>
  <c r="Y167" i="1"/>
  <c r="Y163" i="1"/>
  <c r="Y159" i="1"/>
  <c r="Y170" i="1"/>
  <c r="Y162" i="1"/>
  <c r="Y173" i="1"/>
  <c r="Y165" i="1"/>
  <c r="Y157" i="1"/>
  <c r="Y166" i="1"/>
  <c r="Y169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58" i="1"/>
  <c r="Y81" i="1"/>
  <c r="Y77" i="1"/>
  <c r="Y73" i="1"/>
  <c r="Y69" i="1"/>
  <c r="Y65" i="1"/>
  <c r="Y61" i="1"/>
  <c r="Y57" i="1"/>
  <c r="Y56" i="1"/>
  <c r="Y55" i="1"/>
  <c r="Y54" i="1"/>
  <c r="Y107" i="1"/>
  <c r="Y105" i="1"/>
  <c r="Y103" i="1"/>
  <c r="Y101" i="1"/>
  <c r="Y99" i="1"/>
  <c r="Y97" i="1"/>
  <c r="Y95" i="1"/>
  <c r="Y93" i="1"/>
  <c r="Y91" i="1"/>
  <c r="Y89" i="1"/>
  <c r="Y87" i="1"/>
  <c r="Y85" i="1"/>
  <c r="Y83" i="1"/>
  <c r="Y78" i="1"/>
  <c r="Y74" i="1"/>
  <c r="Y70" i="1"/>
  <c r="Y66" i="1"/>
  <c r="Y62" i="1"/>
  <c r="Y58" i="1"/>
  <c r="Y36" i="1"/>
  <c r="Y79" i="1"/>
  <c r="Y75" i="1"/>
  <c r="Y71" i="1"/>
  <c r="Y67" i="1"/>
  <c r="Y63" i="1"/>
  <c r="Y59" i="1"/>
  <c r="Y34" i="1"/>
  <c r="Y161" i="1"/>
  <c r="Y108" i="1"/>
  <c r="Y106" i="1"/>
  <c r="Y104" i="1"/>
  <c r="Y102" i="1"/>
  <c r="Y100" i="1"/>
  <c r="Y98" i="1"/>
  <c r="Y96" i="1"/>
  <c r="Y94" i="1"/>
  <c r="Y92" i="1"/>
  <c r="Y90" i="1"/>
  <c r="Y88" i="1"/>
  <c r="Y86" i="1"/>
  <c r="Y84" i="1"/>
  <c r="Y82" i="1"/>
  <c r="Y80" i="1"/>
  <c r="Y76" i="1"/>
  <c r="Y72" i="1"/>
  <c r="Y68" i="1"/>
  <c r="Y64" i="1"/>
  <c r="Y60" i="1"/>
  <c r="Y35" i="1"/>
  <c r="Y37" i="1"/>
  <c r="Y38" i="1"/>
  <c r="Y39" i="1"/>
  <c r="K41" i="1"/>
  <c r="V40" i="1"/>
  <c r="U40" i="1"/>
  <c r="W40" i="1"/>
  <c r="X40" i="1"/>
  <c r="Y40" i="1"/>
  <c r="Z229" i="1" l="1"/>
  <c r="Z225" i="1"/>
  <c r="Z221" i="1"/>
  <c r="Z217" i="1"/>
  <c r="Z215" i="1"/>
  <c r="Z181" i="1"/>
  <c r="Z176" i="1"/>
  <c r="Z174" i="1"/>
  <c r="Z230" i="1"/>
  <c r="Z226" i="1"/>
  <c r="Z222" i="1"/>
  <c r="Z182" i="1"/>
  <c r="Z178" i="1"/>
  <c r="Z224" i="1"/>
  <c r="Z231" i="1"/>
  <c r="Z227" i="1"/>
  <c r="Z223" i="1"/>
  <c r="Z216" i="1"/>
  <c r="Z214" i="1"/>
  <c r="Z183" i="1"/>
  <c r="Z179" i="1"/>
  <c r="Z175" i="1"/>
  <c r="Z228" i="1"/>
  <c r="Z220" i="1"/>
  <c r="Z180" i="1"/>
  <c r="Z233" i="1"/>
  <c r="Z218" i="1"/>
  <c r="Z219" i="1"/>
  <c r="Z194" i="1"/>
  <c r="Z198" i="1"/>
  <c r="Z205" i="1"/>
  <c r="Z200" i="1"/>
  <c r="Z232" i="1"/>
  <c r="Z201" i="1"/>
  <c r="Z203" i="1"/>
  <c r="Z195" i="1"/>
  <c r="Z199" i="1"/>
  <c r="Z197" i="1"/>
  <c r="Z213" i="1"/>
  <c r="Z202" i="1"/>
  <c r="Z204" i="1"/>
  <c r="Z210" i="1"/>
  <c r="Z211" i="1"/>
  <c r="Z177" i="1"/>
  <c r="Z187" i="1"/>
  <c r="Z191" i="1"/>
  <c r="Z196" i="1"/>
  <c r="Z184" i="1"/>
  <c r="Z188" i="1"/>
  <c r="Z192" i="1"/>
  <c r="Z209" i="1"/>
  <c r="Z206" i="1"/>
  <c r="Z212" i="1"/>
  <c r="Z186" i="1"/>
  <c r="Z190" i="1"/>
  <c r="Z207" i="1"/>
  <c r="Z208" i="1"/>
  <c r="Z185" i="1"/>
  <c r="Z189" i="1"/>
  <c r="Z193" i="1"/>
  <c r="M41" i="1"/>
  <c r="O41" i="1"/>
  <c r="Z40" i="1"/>
  <c r="AA33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0" i="1"/>
  <c r="Z146" i="1"/>
  <c r="Z142" i="1"/>
  <c r="Z156" i="1"/>
  <c r="Z154" i="1"/>
  <c r="Z152" i="1"/>
  <c r="Z151" i="1"/>
  <c r="Z147" i="1"/>
  <c r="Z143" i="1"/>
  <c r="Z139" i="1"/>
  <c r="Z148" i="1"/>
  <c r="Z141" i="1"/>
  <c r="Z136" i="1"/>
  <c r="Z135" i="1"/>
  <c r="Z131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55" i="1"/>
  <c r="Z149" i="1"/>
  <c r="Z137" i="1"/>
  <c r="Z132" i="1"/>
  <c r="Z128" i="1"/>
  <c r="Z138" i="1"/>
  <c r="Z133" i="1"/>
  <c r="Z140" i="1"/>
  <c r="Z134" i="1"/>
  <c r="Z144" i="1"/>
  <c r="Z107" i="1"/>
  <c r="Z105" i="1"/>
  <c r="Z103" i="1"/>
  <c r="Z101" i="1"/>
  <c r="Z99" i="1"/>
  <c r="Z97" i="1"/>
  <c r="Z95" i="1"/>
  <c r="Z93" i="1"/>
  <c r="Z91" i="1"/>
  <c r="Z89" i="1"/>
  <c r="Z87" i="1"/>
  <c r="Z85" i="1"/>
  <c r="Z83" i="1"/>
  <c r="Z78" i="1"/>
  <c r="Z74" i="1"/>
  <c r="Z70" i="1"/>
  <c r="Z66" i="1"/>
  <c r="Z62" i="1"/>
  <c r="Z58" i="1"/>
  <c r="Z153" i="1"/>
  <c r="Z109" i="1"/>
  <c r="Z79" i="1"/>
  <c r="Z75" i="1"/>
  <c r="Z71" i="1"/>
  <c r="Z67" i="1"/>
  <c r="Z63" i="1"/>
  <c r="Z59" i="1"/>
  <c r="Z35" i="1"/>
  <c r="Z129" i="1"/>
  <c r="Z108" i="1"/>
  <c r="Z106" i="1"/>
  <c r="Z104" i="1"/>
  <c r="Z102" i="1"/>
  <c r="Z100" i="1"/>
  <c r="Z98" i="1"/>
  <c r="Z96" i="1"/>
  <c r="Z94" i="1"/>
  <c r="Z92" i="1"/>
  <c r="Z90" i="1"/>
  <c r="Z88" i="1"/>
  <c r="Z86" i="1"/>
  <c r="Z84" i="1"/>
  <c r="Z82" i="1"/>
  <c r="Z80" i="1"/>
  <c r="Z76" i="1"/>
  <c r="Z72" i="1"/>
  <c r="Z68" i="1"/>
  <c r="Z64" i="1"/>
  <c r="Z60" i="1"/>
  <c r="Z36" i="1"/>
  <c r="Z145" i="1"/>
  <c r="Z130" i="1"/>
  <c r="Z81" i="1"/>
  <c r="Z77" i="1"/>
  <c r="Z73" i="1"/>
  <c r="Z69" i="1"/>
  <c r="Z65" i="1"/>
  <c r="Z56" i="1"/>
  <c r="Z61" i="1"/>
  <c r="Z57" i="1"/>
  <c r="Z55" i="1"/>
  <c r="Z34" i="1"/>
  <c r="Z54" i="1"/>
  <c r="Z37" i="1"/>
  <c r="Z38" i="1"/>
  <c r="Z39" i="1"/>
  <c r="X41" i="1"/>
  <c r="U41" i="1"/>
  <c r="Y41" i="1"/>
  <c r="K42" i="1"/>
  <c r="V41" i="1"/>
  <c r="Z41" i="1"/>
  <c r="W41" i="1"/>
  <c r="AA230" i="1" l="1"/>
  <c r="AA226" i="1"/>
  <c r="AA222" i="1"/>
  <c r="AA231" i="1"/>
  <c r="AA227" i="1"/>
  <c r="AA223" i="1"/>
  <c r="AA225" i="1"/>
  <c r="AA228" i="1"/>
  <c r="AA224" i="1"/>
  <c r="AA220" i="1"/>
  <c r="AA229" i="1"/>
  <c r="AA221" i="1"/>
  <c r="AA214" i="1"/>
  <c r="AA218" i="1"/>
  <c r="AA232" i="1"/>
  <c r="AA215" i="1"/>
  <c r="AA219" i="1"/>
  <c r="AA233" i="1"/>
  <c r="AA197" i="1"/>
  <c r="AA202" i="1"/>
  <c r="AA204" i="1"/>
  <c r="AA212" i="1"/>
  <c r="AA217" i="1"/>
  <c r="AA201" i="1"/>
  <c r="AA203" i="1"/>
  <c r="AA209" i="1"/>
  <c r="AA200" i="1"/>
  <c r="AA213" i="1"/>
  <c r="AA194" i="1"/>
  <c r="AA198" i="1"/>
  <c r="AA195" i="1"/>
  <c r="AA205" i="1"/>
  <c r="AA210" i="1"/>
  <c r="AA211" i="1"/>
  <c r="AA176" i="1"/>
  <c r="AA183" i="1"/>
  <c r="AA187" i="1"/>
  <c r="AA191" i="1"/>
  <c r="AA208" i="1"/>
  <c r="AA177" i="1"/>
  <c r="AA184" i="1"/>
  <c r="AA188" i="1"/>
  <c r="AA192" i="1"/>
  <c r="AA216" i="1"/>
  <c r="AA199" i="1"/>
  <c r="AA178" i="1"/>
  <c r="AA180" i="1"/>
  <c r="AA182" i="1"/>
  <c r="AA190" i="1"/>
  <c r="AA185" i="1"/>
  <c r="AA193" i="1"/>
  <c r="AA207" i="1"/>
  <c r="AA175" i="1"/>
  <c r="AA189" i="1"/>
  <c r="AA196" i="1"/>
  <c r="AA206" i="1"/>
  <c r="AA174" i="1"/>
  <c r="AA179" i="1"/>
  <c r="AA181" i="1"/>
  <c r="AA186" i="1"/>
  <c r="AA41" i="1"/>
  <c r="M42" i="1"/>
  <c r="O42" i="1"/>
  <c r="AB33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4" i="1"/>
  <c r="AA152" i="1"/>
  <c r="AA151" i="1"/>
  <c r="AA147" i="1"/>
  <c r="AA143" i="1"/>
  <c r="AA148" i="1"/>
  <c r="AA144" i="1"/>
  <c r="AA140" i="1"/>
  <c r="AA136" i="1"/>
  <c r="AA155" i="1"/>
  <c r="AA149" i="1"/>
  <c r="AA137" i="1"/>
  <c r="AA132" i="1"/>
  <c r="AA128" i="1"/>
  <c r="AA150" i="1"/>
  <c r="AA142" i="1"/>
  <c r="AA138" i="1"/>
  <c r="AA133" i="1"/>
  <c r="AA129" i="1"/>
  <c r="AA134" i="1"/>
  <c r="AA135" i="1"/>
  <c r="AA127" i="1"/>
  <c r="AA125" i="1"/>
  <c r="AA123" i="1"/>
  <c r="AA121" i="1"/>
  <c r="AA119" i="1"/>
  <c r="AA117" i="1"/>
  <c r="AA115" i="1"/>
  <c r="AA113" i="1"/>
  <c r="AA111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153" i="1"/>
  <c r="AA139" i="1"/>
  <c r="AA109" i="1"/>
  <c r="AA146" i="1"/>
  <c r="AA124" i="1"/>
  <c r="AA120" i="1"/>
  <c r="AA116" i="1"/>
  <c r="AA112" i="1"/>
  <c r="AA145" i="1"/>
  <c r="AA130" i="1"/>
  <c r="AA57" i="1"/>
  <c r="AA56" i="1"/>
  <c r="AA55" i="1"/>
  <c r="AA54" i="1"/>
  <c r="AA35" i="1"/>
  <c r="AA37" i="1"/>
  <c r="AA141" i="1"/>
  <c r="AA131" i="1"/>
  <c r="AA126" i="1"/>
  <c r="AA122" i="1"/>
  <c r="AA118" i="1"/>
  <c r="AA114" i="1"/>
  <c r="AA110" i="1"/>
  <c r="AA36" i="1"/>
  <c r="AA34" i="1"/>
  <c r="AA38" i="1"/>
  <c r="AA39" i="1"/>
  <c r="AA40" i="1"/>
  <c r="X42" i="1"/>
  <c r="U42" i="1"/>
  <c r="Y42" i="1"/>
  <c r="V42" i="1"/>
  <c r="Z42" i="1"/>
  <c r="K43" i="1"/>
  <c r="W42" i="1"/>
  <c r="AA42" i="1"/>
  <c r="M43" i="1" l="1"/>
  <c r="O43" i="1"/>
  <c r="AB182" i="1"/>
  <c r="AB178" i="1"/>
  <c r="AB179" i="1"/>
  <c r="AB180" i="1"/>
  <c r="AB181" i="1"/>
  <c r="AB217" i="1"/>
  <c r="AB201" i="1"/>
  <c r="AB203" i="1"/>
  <c r="AB214" i="1"/>
  <c r="AB218" i="1"/>
  <c r="AB219" i="1"/>
  <c r="AB220" i="1"/>
  <c r="AB222" i="1"/>
  <c r="AB224" i="1"/>
  <c r="AB228" i="1"/>
  <c r="AB232" i="1"/>
  <c r="AB209" i="1"/>
  <c r="AB213" i="1"/>
  <c r="AB207" i="1"/>
  <c r="AB211" i="1"/>
  <c r="AB216" i="1"/>
  <c r="AB227" i="1"/>
  <c r="AB231" i="1"/>
  <c r="AB215" i="1"/>
  <c r="AB225" i="1"/>
  <c r="AB233" i="1"/>
  <c r="AB205" i="1"/>
  <c r="AB210" i="1"/>
  <c r="AB212" i="1"/>
  <c r="AB196" i="1"/>
  <c r="AB175" i="1"/>
  <c r="AB229" i="1"/>
  <c r="AB223" i="1"/>
  <c r="AB226" i="1"/>
  <c r="AB202" i="1"/>
  <c r="AB204" i="1"/>
  <c r="AB195" i="1"/>
  <c r="AB199" i="1"/>
  <c r="AB176" i="1"/>
  <c r="AB177" i="1"/>
  <c r="AB183" i="1"/>
  <c r="AB184" i="1"/>
  <c r="AB185" i="1"/>
  <c r="AB186" i="1"/>
  <c r="AB187" i="1"/>
  <c r="AB188" i="1"/>
  <c r="AB189" i="1"/>
  <c r="AB190" i="1"/>
  <c r="AB191" i="1"/>
  <c r="AB192" i="1"/>
  <c r="AB193" i="1"/>
  <c r="AB230" i="1"/>
  <c r="AB208" i="1"/>
  <c r="AB206" i="1"/>
  <c r="AB198" i="1"/>
  <c r="AB200" i="1"/>
  <c r="AB197" i="1"/>
  <c r="AB221" i="1"/>
  <c r="AB194" i="1"/>
  <c r="AB174" i="1"/>
  <c r="AB42" i="1"/>
  <c r="AC33" i="1"/>
  <c r="AC43" i="1" s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48" i="1"/>
  <c r="AB144" i="1"/>
  <c r="AB149" i="1"/>
  <c r="AB145" i="1"/>
  <c r="AB141" i="1"/>
  <c r="AB137" i="1"/>
  <c r="AB150" i="1"/>
  <c r="AB142" i="1"/>
  <c r="AB138" i="1"/>
  <c r="AB133" i="1"/>
  <c r="AB129" i="1"/>
  <c r="AB151" i="1"/>
  <c r="AB143" i="1"/>
  <c r="AB139" i="1"/>
  <c r="AB134" i="1"/>
  <c r="AB130" i="1"/>
  <c r="AB140" i="1"/>
  <c r="AB135" i="1"/>
  <c r="AB127" i="1"/>
  <c r="AB125" i="1"/>
  <c r="AB123" i="1"/>
  <c r="AB121" i="1"/>
  <c r="AB119" i="1"/>
  <c r="AB117" i="1"/>
  <c r="AB115" i="1"/>
  <c r="AB113" i="1"/>
  <c r="AB111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128" i="1"/>
  <c r="AB109" i="1"/>
  <c r="AB146" i="1"/>
  <c r="AB124" i="1"/>
  <c r="AB120" i="1"/>
  <c r="AB116" i="1"/>
  <c r="AB112" i="1"/>
  <c r="AB79" i="1"/>
  <c r="AB75" i="1"/>
  <c r="AB71" i="1"/>
  <c r="AB67" i="1"/>
  <c r="AB63" i="1"/>
  <c r="AB59" i="1"/>
  <c r="AB136" i="1"/>
  <c r="AB80" i="1"/>
  <c r="AB76" i="1"/>
  <c r="AB72" i="1"/>
  <c r="AB68" i="1"/>
  <c r="AB64" i="1"/>
  <c r="AB60" i="1"/>
  <c r="AB57" i="1"/>
  <c r="AB56" i="1"/>
  <c r="AB55" i="1"/>
  <c r="AB54" i="1"/>
  <c r="AB34" i="1"/>
  <c r="AB131" i="1"/>
  <c r="AB126" i="1"/>
  <c r="AB122" i="1"/>
  <c r="AB118" i="1"/>
  <c r="AB114" i="1"/>
  <c r="AB110" i="1"/>
  <c r="AB81" i="1"/>
  <c r="AB77" i="1"/>
  <c r="AB73" i="1"/>
  <c r="AB69" i="1"/>
  <c r="AB65" i="1"/>
  <c r="AB61" i="1"/>
  <c r="AB147" i="1"/>
  <c r="AB132" i="1"/>
  <c r="AB78" i="1"/>
  <c r="AB74" i="1"/>
  <c r="AB70" i="1"/>
  <c r="AB66" i="1"/>
  <c r="AB62" i="1"/>
  <c r="AB58" i="1"/>
  <c r="AB36" i="1"/>
  <c r="AB37" i="1"/>
  <c r="AB35" i="1"/>
  <c r="AB38" i="1"/>
  <c r="AB39" i="1"/>
  <c r="AB40" i="1"/>
  <c r="AB41" i="1"/>
  <c r="K44" i="1"/>
  <c r="X43" i="1"/>
  <c r="AB43" i="1"/>
  <c r="U43" i="1"/>
  <c r="Y43" i="1"/>
  <c r="V43" i="1"/>
  <c r="Z43" i="1"/>
  <c r="W43" i="1"/>
  <c r="AA43" i="1"/>
  <c r="AC221" i="1" l="1"/>
  <c r="AC225" i="1"/>
  <c r="AC229" i="1"/>
  <c r="AC233" i="1"/>
  <c r="AC222" i="1"/>
  <c r="AC226" i="1"/>
  <c r="AC230" i="1"/>
  <c r="AC217" i="1"/>
  <c r="AC218" i="1"/>
  <c r="AC219" i="1"/>
  <c r="AC202" i="1"/>
  <c r="AC206" i="1"/>
  <c r="AC210" i="1"/>
  <c r="AC194" i="1"/>
  <c r="AC196" i="1"/>
  <c r="AC216" i="1"/>
  <c r="AC220" i="1"/>
  <c r="AC223" i="1"/>
  <c r="AC224" i="1"/>
  <c r="AC227" i="1"/>
  <c r="AC228" i="1"/>
  <c r="AC231" i="1"/>
  <c r="AC232" i="1"/>
  <c r="AC197" i="1"/>
  <c r="AC203" i="1"/>
  <c r="AC207" i="1"/>
  <c r="AC211" i="1"/>
  <c r="AC198" i="1"/>
  <c r="AC208" i="1"/>
  <c r="AC200" i="1"/>
  <c r="AC199" i="1"/>
  <c r="AC174" i="1"/>
  <c r="AC175" i="1"/>
  <c r="AC176" i="1"/>
  <c r="AC181" i="1"/>
  <c r="AC185" i="1"/>
  <c r="AC189" i="1"/>
  <c r="AC193" i="1"/>
  <c r="AC204" i="1"/>
  <c r="AC213" i="1"/>
  <c r="AC215" i="1"/>
  <c r="AC195" i="1"/>
  <c r="AC201" i="1"/>
  <c r="AC209" i="1"/>
  <c r="AC177" i="1"/>
  <c r="AC178" i="1"/>
  <c r="AC182" i="1"/>
  <c r="AC186" i="1"/>
  <c r="AC190" i="1"/>
  <c r="AC212" i="1"/>
  <c r="AC205" i="1"/>
  <c r="AC179" i="1"/>
  <c r="AC180" i="1"/>
  <c r="AC183" i="1"/>
  <c r="AC184" i="1"/>
  <c r="AC187" i="1"/>
  <c r="AC188" i="1"/>
  <c r="AC191" i="1"/>
  <c r="AC192" i="1"/>
  <c r="AC214" i="1"/>
  <c r="M44" i="1"/>
  <c r="O44" i="1"/>
  <c r="AD33" i="1"/>
  <c r="AC171" i="1"/>
  <c r="AC167" i="1"/>
  <c r="AC163" i="1"/>
  <c r="AC159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70" i="1"/>
  <c r="AC166" i="1"/>
  <c r="AC162" i="1"/>
  <c r="AC158" i="1"/>
  <c r="AC173" i="1"/>
  <c r="AC165" i="1"/>
  <c r="AC157" i="1"/>
  <c r="AC168" i="1"/>
  <c r="AC160" i="1"/>
  <c r="AC169" i="1"/>
  <c r="AC172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64" i="1"/>
  <c r="AC80" i="1"/>
  <c r="AC76" i="1"/>
  <c r="AC72" i="1"/>
  <c r="AC68" i="1"/>
  <c r="AC64" i="1"/>
  <c r="AC60" i="1"/>
  <c r="AC57" i="1"/>
  <c r="AC56" i="1"/>
  <c r="AC55" i="1"/>
  <c r="AC54" i="1"/>
  <c r="AC108" i="1"/>
  <c r="AC106" i="1"/>
  <c r="AC104" i="1"/>
  <c r="AC102" i="1"/>
  <c r="AC100" i="1"/>
  <c r="AC98" i="1"/>
  <c r="AC96" i="1"/>
  <c r="AC94" i="1"/>
  <c r="AC92" i="1"/>
  <c r="AC90" i="1"/>
  <c r="AC88" i="1"/>
  <c r="AC86" i="1"/>
  <c r="AC84" i="1"/>
  <c r="AC82" i="1"/>
  <c r="AC81" i="1"/>
  <c r="AC77" i="1"/>
  <c r="AC73" i="1"/>
  <c r="AC69" i="1"/>
  <c r="AC65" i="1"/>
  <c r="AC61" i="1"/>
  <c r="AC36" i="1"/>
  <c r="AC161" i="1"/>
  <c r="AC78" i="1"/>
  <c r="AC74" i="1"/>
  <c r="AC70" i="1"/>
  <c r="AC66" i="1"/>
  <c r="AC62" i="1"/>
  <c r="AC58" i="1"/>
  <c r="AC34" i="1"/>
  <c r="AC107" i="1"/>
  <c r="AC105" i="1"/>
  <c r="AC103" i="1"/>
  <c r="AC101" i="1"/>
  <c r="AC99" i="1"/>
  <c r="AC97" i="1"/>
  <c r="AC95" i="1"/>
  <c r="AC93" i="1"/>
  <c r="AC91" i="1"/>
  <c r="AC89" i="1"/>
  <c r="AC87" i="1"/>
  <c r="AC85" i="1"/>
  <c r="AC83" i="1"/>
  <c r="AC79" i="1"/>
  <c r="AC75" i="1"/>
  <c r="AC71" i="1"/>
  <c r="AC67" i="1"/>
  <c r="AC63" i="1"/>
  <c r="AC37" i="1"/>
  <c r="AC59" i="1"/>
  <c r="AC35" i="1"/>
  <c r="AC38" i="1"/>
  <c r="AC39" i="1"/>
  <c r="AC40" i="1"/>
  <c r="AC41" i="1"/>
  <c r="AC42" i="1"/>
  <c r="X44" i="1"/>
  <c r="AB44" i="1"/>
  <c r="K45" i="1"/>
  <c r="U44" i="1"/>
  <c r="Y44" i="1"/>
  <c r="AC44" i="1"/>
  <c r="V44" i="1"/>
  <c r="Z44" i="1"/>
  <c r="AA44" i="1"/>
  <c r="W44" i="1"/>
  <c r="M45" i="1" l="1"/>
  <c r="O45" i="1"/>
  <c r="AD44" i="1"/>
  <c r="AD231" i="1"/>
  <c r="AD227" i="1"/>
  <c r="AD223" i="1"/>
  <c r="AD179" i="1"/>
  <c r="AD228" i="1"/>
  <c r="AD224" i="1"/>
  <c r="AD220" i="1"/>
  <c r="AD216" i="1"/>
  <c r="AD214" i="1"/>
  <c r="AD183" i="1"/>
  <c r="AD180" i="1"/>
  <c r="AD175" i="1"/>
  <c r="AD229" i="1"/>
  <c r="AD225" i="1"/>
  <c r="AD221" i="1"/>
  <c r="AD181" i="1"/>
  <c r="AD230" i="1"/>
  <c r="AD226" i="1"/>
  <c r="AD222" i="1"/>
  <c r="AD217" i="1"/>
  <c r="AD176" i="1"/>
  <c r="AD215" i="1"/>
  <c r="AD182" i="1"/>
  <c r="AD174" i="1"/>
  <c r="AD178" i="1"/>
  <c r="AD232" i="1"/>
  <c r="AD233" i="1"/>
  <c r="AD201" i="1"/>
  <c r="AD203" i="1"/>
  <c r="AD197" i="1"/>
  <c r="AD202" i="1"/>
  <c r="AD204" i="1"/>
  <c r="AD212" i="1"/>
  <c r="AD219" i="1"/>
  <c r="AD209" i="1"/>
  <c r="AD194" i="1"/>
  <c r="AD198" i="1"/>
  <c r="AD213" i="1"/>
  <c r="AD186" i="1"/>
  <c r="AD190" i="1"/>
  <c r="AD200" i="1"/>
  <c r="AD177" i="1"/>
  <c r="AD187" i="1"/>
  <c r="AD191" i="1"/>
  <c r="AD218" i="1"/>
  <c r="AD208" i="1"/>
  <c r="AD195" i="1"/>
  <c r="AD196" i="1"/>
  <c r="AD199" i="1"/>
  <c r="AD206" i="1"/>
  <c r="AD205" i="1"/>
  <c r="AD211" i="1"/>
  <c r="AD207" i="1"/>
  <c r="AD210" i="1"/>
  <c r="AD184" i="1"/>
  <c r="AD185" i="1"/>
  <c r="AD188" i="1"/>
  <c r="AD189" i="1"/>
  <c r="AD192" i="1"/>
  <c r="AD193" i="1"/>
  <c r="AE33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49" i="1"/>
  <c r="AD145" i="1"/>
  <c r="AD155" i="1"/>
  <c r="AD153" i="1"/>
  <c r="AD150" i="1"/>
  <c r="AD146" i="1"/>
  <c r="AD142" i="1"/>
  <c r="AD138" i="1"/>
  <c r="AD151" i="1"/>
  <c r="AD143" i="1"/>
  <c r="AD139" i="1"/>
  <c r="AD134" i="1"/>
  <c r="AD130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54" i="1"/>
  <c r="AD144" i="1"/>
  <c r="AD140" i="1"/>
  <c r="AD135" i="1"/>
  <c r="AD131" i="1"/>
  <c r="AD127" i="1"/>
  <c r="AD128" i="1"/>
  <c r="AD109" i="1"/>
  <c r="AD152" i="1"/>
  <c r="AD137" i="1"/>
  <c r="AD129" i="1"/>
  <c r="AD136" i="1"/>
  <c r="AD108" i="1"/>
  <c r="AD106" i="1"/>
  <c r="AD104" i="1"/>
  <c r="AD102" i="1"/>
  <c r="AD100" i="1"/>
  <c r="AD98" i="1"/>
  <c r="AD96" i="1"/>
  <c r="AD94" i="1"/>
  <c r="AD92" i="1"/>
  <c r="AD90" i="1"/>
  <c r="AD88" i="1"/>
  <c r="AD86" i="1"/>
  <c r="AD84" i="1"/>
  <c r="AD82" i="1"/>
  <c r="AD81" i="1"/>
  <c r="AD77" i="1"/>
  <c r="AD73" i="1"/>
  <c r="AD69" i="1"/>
  <c r="AD65" i="1"/>
  <c r="AD61" i="1"/>
  <c r="AD156" i="1"/>
  <c r="AD148" i="1"/>
  <c r="AD78" i="1"/>
  <c r="AD74" i="1"/>
  <c r="AD70" i="1"/>
  <c r="AD66" i="1"/>
  <c r="AD62" i="1"/>
  <c r="AD58" i="1"/>
  <c r="AD147" i="1"/>
  <c r="AD141" i="1"/>
  <c r="AD132" i="1"/>
  <c r="AD107" i="1"/>
  <c r="AD105" i="1"/>
  <c r="AD103" i="1"/>
  <c r="AD101" i="1"/>
  <c r="AD99" i="1"/>
  <c r="AD97" i="1"/>
  <c r="AD95" i="1"/>
  <c r="AD93" i="1"/>
  <c r="AD91" i="1"/>
  <c r="AD89" i="1"/>
  <c r="AD87" i="1"/>
  <c r="AD85" i="1"/>
  <c r="AD83" i="1"/>
  <c r="AD79" i="1"/>
  <c r="AD75" i="1"/>
  <c r="AD71" i="1"/>
  <c r="AD67" i="1"/>
  <c r="AD63" i="1"/>
  <c r="AD59" i="1"/>
  <c r="AD36" i="1"/>
  <c r="AD133" i="1"/>
  <c r="AD80" i="1"/>
  <c r="AD76" i="1"/>
  <c r="AD72" i="1"/>
  <c r="AD68" i="1"/>
  <c r="AD64" i="1"/>
  <c r="AD34" i="1"/>
  <c r="AD60" i="1"/>
  <c r="AD57" i="1"/>
  <c r="AD55" i="1"/>
  <c r="AD54" i="1"/>
  <c r="AD35" i="1"/>
  <c r="AD56" i="1"/>
  <c r="AD37" i="1"/>
  <c r="AD38" i="1"/>
  <c r="AD39" i="1"/>
  <c r="AD40" i="1"/>
  <c r="AD41" i="1"/>
  <c r="AD42" i="1"/>
  <c r="AD43" i="1"/>
  <c r="X45" i="1"/>
  <c r="AB45" i="1"/>
  <c r="U45" i="1"/>
  <c r="Y45" i="1"/>
  <c r="AC45" i="1"/>
  <c r="K46" i="1"/>
  <c r="V45" i="1"/>
  <c r="Z45" i="1"/>
  <c r="AD45" i="1"/>
  <c r="W45" i="1"/>
  <c r="AA45" i="1"/>
  <c r="M46" i="1" l="1"/>
  <c r="O46" i="1"/>
  <c r="AE228" i="1"/>
  <c r="AE224" i="1"/>
  <c r="AE220" i="1"/>
  <c r="AE229" i="1"/>
  <c r="AE225" i="1"/>
  <c r="AE221" i="1"/>
  <c r="AE227" i="1"/>
  <c r="AE223" i="1"/>
  <c r="AE230" i="1"/>
  <c r="AE226" i="1"/>
  <c r="AE222" i="1"/>
  <c r="AE217" i="1"/>
  <c r="AE231" i="1"/>
  <c r="AE201" i="1"/>
  <c r="AE203" i="1"/>
  <c r="AE214" i="1"/>
  <c r="AE218" i="1"/>
  <c r="AE232" i="1"/>
  <c r="AE215" i="1"/>
  <c r="AE209" i="1"/>
  <c r="AE213" i="1"/>
  <c r="AE196" i="1"/>
  <c r="AE207" i="1"/>
  <c r="AE211" i="1"/>
  <c r="AE197" i="1"/>
  <c r="AE208" i="1"/>
  <c r="AE198" i="1"/>
  <c r="AE202" i="1"/>
  <c r="AE204" i="1"/>
  <c r="AE200" i="1"/>
  <c r="AE175" i="1"/>
  <c r="AE177" i="1"/>
  <c r="AE178" i="1"/>
  <c r="AE179" i="1"/>
  <c r="AE180" i="1"/>
  <c r="AE181" i="1"/>
  <c r="AE182" i="1"/>
  <c r="AE186" i="1"/>
  <c r="AE190" i="1"/>
  <c r="AE194" i="1"/>
  <c r="AE233" i="1"/>
  <c r="AE195" i="1"/>
  <c r="AE176" i="1"/>
  <c r="AE183" i="1"/>
  <c r="AE187" i="1"/>
  <c r="AE191" i="1"/>
  <c r="AE219" i="1"/>
  <c r="AE199" i="1"/>
  <c r="AE210" i="1"/>
  <c r="AE185" i="1"/>
  <c r="AE193" i="1"/>
  <c r="AE174" i="1"/>
  <c r="AE188" i="1"/>
  <c r="AE216" i="1"/>
  <c r="AE206" i="1"/>
  <c r="AE184" i="1"/>
  <c r="AE192" i="1"/>
  <c r="AE212" i="1"/>
  <c r="AE189" i="1"/>
  <c r="AE205" i="1"/>
  <c r="AE45" i="1"/>
  <c r="AF33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5" i="1"/>
  <c r="AE153" i="1"/>
  <c r="AE150" i="1"/>
  <c r="AE146" i="1"/>
  <c r="AE142" i="1"/>
  <c r="AE151" i="1"/>
  <c r="AE147" i="1"/>
  <c r="AE143" i="1"/>
  <c r="AE139" i="1"/>
  <c r="AE135" i="1"/>
  <c r="AE154" i="1"/>
  <c r="AE144" i="1"/>
  <c r="AE140" i="1"/>
  <c r="AE131" i="1"/>
  <c r="AE127" i="1"/>
  <c r="AE145" i="1"/>
  <c r="AE141" i="1"/>
  <c r="AE136" i="1"/>
  <c r="AE132" i="1"/>
  <c r="AE128" i="1"/>
  <c r="AE152" i="1"/>
  <c r="AE137" i="1"/>
  <c r="AE129" i="1"/>
  <c r="AE130" i="1"/>
  <c r="AE126" i="1"/>
  <c r="AE124" i="1"/>
  <c r="AE122" i="1"/>
  <c r="AE120" i="1"/>
  <c r="AE118" i="1"/>
  <c r="AE116" i="1"/>
  <c r="AE114" i="1"/>
  <c r="AE112" i="1"/>
  <c r="AE110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156" i="1"/>
  <c r="AE148" i="1"/>
  <c r="AE123" i="1"/>
  <c r="AE119" i="1"/>
  <c r="AE115" i="1"/>
  <c r="AE111" i="1"/>
  <c r="AE133" i="1"/>
  <c r="AE57" i="1"/>
  <c r="AE56" i="1"/>
  <c r="AE55" i="1"/>
  <c r="AE54" i="1"/>
  <c r="AE149" i="1"/>
  <c r="AE138" i="1"/>
  <c r="AE134" i="1"/>
  <c r="AE125" i="1"/>
  <c r="AE121" i="1"/>
  <c r="AE117" i="1"/>
  <c r="AE113" i="1"/>
  <c r="AE109" i="1"/>
  <c r="AE37" i="1"/>
  <c r="AE34" i="1"/>
  <c r="AE35" i="1"/>
  <c r="AE36" i="1"/>
  <c r="AE38" i="1"/>
  <c r="AE39" i="1"/>
  <c r="AE40" i="1"/>
  <c r="AE41" i="1"/>
  <c r="AE42" i="1"/>
  <c r="AE43" i="1"/>
  <c r="AE44" i="1"/>
  <c r="X46" i="1"/>
  <c r="AB46" i="1"/>
  <c r="U46" i="1"/>
  <c r="Y46" i="1"/>
  <c r="AC46" i="1"/>
  <c r="V46" i="1"/>
  <c r="Z46" i="1"/>
  <c r="AD46" i="1"/>
  <c r="K47" i="1"/>
  <c r="W46" i="1"/>
  <c r="AA46" i="1"/>
  <c r="AE46" i="1"/>
  <c r="M47" i="1" l="1"/>
  <c r="O47" i="1"/>
  <c r="AF180" i="1"/>
  <c r="AF181" i="1"/>
  <c r="AF178" i="1"/>
  <c r="AF177" i="1"/>
  <c r="AF179" i="1"/>
  <c r="AF216" i="1"/>
  <c r="AF217" i="1"/>
  <c r="AF214" i="1"/>
  <c r="AF225" i="1"/>
  <c r="AF229" i="1"/>
  <c r="AF233" i="1"/>
  <c r="AF206" i="1"/>
  <c r="AF210" i="1"/>
  <c r="AF219" i="1"/>
  <c r="AF220" i="1"/>
  <c r="AF222" i="1"/>
  <c r="AF224" i="1"/>
  <c r="AF228" i="1"/>
  <c r="AF232" i="1"/>
  <c r="AF201" i="1"/>
  <c r="AF203" i="1"/>
  <c r="AF218" i="1"/>
  <c r="AF221" i="1"/>
  <c r="AF230" i="1"/>
  <c r="AF202" i="1"/>
  <c r="AF204" i="1"/>
  <c r="AF211" i="1"/>
  <c r="AF197" i="1"/>
  <c r="AF174" i="1"/>
  <c r="AF209" i="1"/>
  <c r="AF215" i="1"/>
  <c r="AF231" i="1"/>
  <c r="AF196" i="1"/>
  <c r="AF200" i="1"/>
  <c r="AF175" i="1"/>
  <c r="AF223" i="1"/>
  <c r="AF226" i="1"/>
  <c r="AF208" i="1"/>
  <c r="AF212" i="1"/>
  <c r="AF195" i="1"/>
  <c r="AF176" i="1"/>
  <c r="AF187" i="1"/>
  <c r="AF191" i="1"/>
  <c r="AF205" i="1"/>
  <c r="AF198" i="1"/>
  <c r="AF182" i="1"/>
  <c r="AF184" i="1"/>
  <c r="AF186" i="1"/>
  <c r="AF188" i="1"/>
  <c r="AF190" i="1"/>
  <c r="AF192" i="1"/>
  <c r="AF213" i="1"/>
  <c r="AF199" i="1"/>
  <c r="AF227" i="1"/>
  <c r="AF207" i="1"/>
  <c r="AF194" i="1"/>
  <c r="AF183" i="1"/>
  <c r="AF185" i="1"/>
  <c r="AF189" i="1"/>
  <c r="AF193" i="1"/>
  <c r="AG33" i="1"/>
  <c r="AG47" i="1" s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47" i="1"/>
  <c r="AF143" i="1"/>
  <c r="AF148" i="1"/>
  <c r="AF144" i="1"/>
  <c r="AF140" i="1"/>
  <c r="AF136" i="1"/>
  <c r="AF145" i="1"/>
  <c r="AF141" i="1"/>
  <c r="AF135" i="1"/>
  <c r="AF132" i="1"/>
  <c r="AF128" i="1"/>
  <c r="AF146" i="1"/>
  <c r="AF137" i="1"/>
  <c r="AF133" i="1"/>
  <c r="AF129" i="1"/>
  <c r="AF130" i="1"/>
  <c r="AF126" i="1"/>
  <c r="AF124" i="1"/>
  <c r="AF122" i="1"/>
  <c r="AF120" i="1"/>
  <c r="AF118" i="1"/>
  <c r="AF116" i="1"/>
  <c r="AF114" i="1"/>
  <c r="AF112" i="1"/>
  <c r="AF110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142" i="1"/>
  <c r="AF139" i="1"/>
  <c r="AF131" i="1"/>
  <c r="AF123" i="1"/>
  <c r="AF119" i="1"/>
  <c r="AF115" i="1"/>
  <c r="AF111" i="1"/>
  <c r="AF78" i="1"/>
  <c r="AF74" i="1"/>
  <c r="AF70" i="1"/>
  <c r="AF66" i="1"/>
  <c r="AF62" i="1"/>
  <c r="AF58" i="1"/>
  <c r="AF150" i="1"/>
  <c r="AF127" i="1"/>
  <c r="AF79" i="1"/>
  <c r="AF75" i="1"/>
  <c r="AF71" i="1"/>
  <c r="AF67" i="1"/>
  <c r="AF63" i="1"/>
  <c r="AF59" i="1"/>
  <c r="AF57" i="1"/>
  <c r="AF56" i="1"/>
  <c r="AF55" i="1"/>
  <c r="AF54" i="1"/>
  <c r="AF37" i="1"/>
  <c r="AF34" i="1"/>
  <c r="AF149" i="1"/>
  <c r="AF138" i="1"/>
  <c r="AF134" i="1"/>
  <c r="AF125" i="1"/>
  <c r="AF121" i="1"/>
  <c r="AF117" i="1"/>
  <c r="AF113" i="1"/>
  <c r="AF109" i="1"/>
  <c r="AF80" i="1"/>
  <c r="AF76" i="1"/>
  <c r="AF72" i="1"/>
  <c r="AF68" i="1"/>
  <c r="AF64" i="1"/>
  <c r="AF60" i="1"/>
  <c r="AF81" i="1"/>
  <c r="AF77" i="1"/>
  <c r="AF73" i="1"/>
  <c r="AF69" i="1"/>
  <c r="AF65" i="1"/>
  <c r="AF61" i="1"/>
  <c r="AF36" i="1"/>
  <c r="AF35" i="1"/>
  <c r="AF38" i="1"/>
  <c r="AF39" i="1"/>
  <c r="AF40" i="1"/>
  <c r="AF41" i="1"/>
  <c r="AF42" i="1"/>
  <c r="AF43" i="1"/>
  <c r="AF44" i="1"/>
  <c r="AF45" i="1"/>
  <c r="AF46" i="1"/>
  <c r="K48" i="1"/>
  <c r="X47" i="1"/>
  <c r="AB47" i="1"/>
  <c r="AF47" i="1"/>
  <c r="U47" i="1"/>
  <c r="Y47" i="1"/>
  <c r="AC47" i="1"/>
  <c r="V47" i="1"/>
  <c r="Z47" i="1"/>
  <c r="AD47" i="1"/>
  <c r="AE47" i="1"/>
  <c r="W47" i="1"/>
  <c r="AA47" i="1"/>
  <c r="M48" i="1" l="1"/>
  <c r="O48" i="1"/>
  <c r="AG200" i="1"/>
  <c r="AG211" i="1"/>
  <c r="AG212" i="1"/>
  <c r="AG207" i="1"/>
  <c r="AG218" i="1"/>
  <c r="AG220" i="1"/>
  <c r="AG224" i="1"/>
  <c r="AG228" i="1"/>
  <c r="AG232" i="1"/>
  <c r="AG199" i="1"/>
  <c r="AG202" i="1"/>
  <c r="AG210" i="1"/>
  <c r="AG221" i="1"/>
  <c r="AG225" i="1"/>
  <c r="AG229" i="1"/>
  <c r="AG233" i="1"/>
  <c r="AG214" i="1"/>
  <c r="AG197" i="1"/>
  <c r="AG203" i="1"/>
  <c r="AG217" i="1"/>
  <c r="AG219" i="1"/>
  <c r="AG194" i="1"/>
  <c r="AG208" i="1"/>
  <c r="AG205" i="1"/>
  <c r="AG206" i="1"/>
  <c r="AG216" i="1"/>
  <c r="AG177" i="1"/>
  <c r="AG180" i="1"/>
  <c r="AG184" i="1"/>
  <c r="AG188" i="1"/>
  <c r="AG192" i="1"/>
  <c r="AG226" i="1"/>
  <c r="AG209" i="1"/>
  <c r="AG204" i="1"/>
  <c r="AG223" i="1"/>
  <c r="AG227" i="1"/>
  <c r="AG231" i="1"/>
  <c r="AG196" i="1"/>
  <c r="AG201" i="1"/>
  <c r="AG195" i="1"/>
  <c r="AG198" i="1"/>
  <c r="AG174" i="1"/>
  <c r="AG175" i="1"/>
  <c r="AG176" i="1"/>
  <c r="AG181" i="1"/>
  <c r="AG185" i="1"/>
  <c r="AG189" i="1"/>
  <c r="AG193" i="1"/>
  <c r="AG215" i="1"/>
  <c r="AG222" i="1"/>
  <c r="AG230" i="1"/>
  <c r="AG213" i="1"/>
  <c r="AG178" i="1"/>
  <c r="AG179" i="1"/>
  <c r="AG182" i="1"/>
  <c r="AG183" i="1"/>
  <c r="AG186" i="1"/>
  <c r="AG187" i="1"/>
  <c r="AG190" i="1"/>
  <c r="AG191" i="1"/>
  <c r="AH33" i="1"/>
  <c r="AH48" i="1" s="1"/>
  <c r="AG170" i="1"/>
  <c r="AG166" i="1"/>
  <c r="AG162" i="1"/>
  <c r="AG158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73" i="1"/>
  <c r="AG169" i="1"/>
  <c r="AG165" i="1"/>
  <c r="AG161" i="1"/>
  <c r="AG157" i="1"/>
  <c r="AG168" i="1"/>
  <c r="AG160" i="1"/>
  <c r="AG171" i="1"/>
  <c r="AG163" i="1"/>
  <c r="AG172" i="1"/>
  <c r="AG159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64" i="1"/>
  <c r="AG79" i="1"/>
  <c r="AG75" i="1"/>
  <c r="AG71" i="1"/>
  <c r="AG67" i="1"/>
  <c r="AG63" i="1"/>
  <c r="AG59" i="1"/>
  <c r="AG57" i="1"/>
  <c r="AG56" i="1"/>
  <c r="AG55" i="1"/>
  <c r="AG54" i="1"/>
  <c r="AG167" i="1"/>
  <c r="AG107" i="1"/>
  <c r="AG105" i="1"/>
  <c r="AG103" i="1"/>
  <c r="AG101" i="1"/>
  <c r="AG99" i="1"/>
  <c r="AG97" i="1"/>
  <c r="AG95" i="1"/>
  <c r="AG93" i="1"/>
  <c r="AG91" i="1"/>
  <c r="AG89" i="1"/>
  <c r="AG87" i="1"/>
  <c r="AG85" i="1"/>
  <c r="AG83" i="1"/>
  <c r="AG80" i="1"/>
  <c r="AG76" i="1"/>
  <c r="AG72" i="1"/>
  <c r="AG68" i="1"/>
  <c r="AG64" i="1"/>
  <c r="AG60" i="1"/>
  <c r="AG36" i="1"/>
  <c r="AG81" i="1"/>
  <c r="AG77" i="1"/>
  <c r="AG73" i="1"/>
  <c r="AG69" i="1"/>
  <c r="AG65" i="1"/>
  <c r="AG61" i="1"/>
  <c r="AG37" i="1"/>
  <c r="AG34" i="1"/>
  <c r="AG108" i="1"/>
  <c r="AG106" i="1"/>
  <c r="AG104" i="1"/>
  <c r="AG102" i="1"/>
  <c r="AG100" i="1"/>
  <c r="AG98" i="1"/>
  <c r="AG96" i="1"/>
  <c r="AG94" i="1"/>
  <c r="AG92" i="1"/>
  <c r="AG90" i="1"/>
  <c r="AG88" i="1"/>
  <c r="AG86" i="1"/>
  <c r="AG84" i="1"/>
  <c r="AG82" i="1"/>
  <c r="AG78" i="1"/>
  <c r="AG74" i="1"/>
  <c r="AG70" i="1"/>
  <c r="AG66" i="1"/>
  <c r="AG62" i="1"/>
  <c r="AG58" i="1"/>
  <c r="AG35" i="1"/>
  <c r="AG38" i="1"/>
  <c r="AG39" i="1"/>
  <c r="AG40" i="1"/>
  <c r="AG41" i="1"/>
  <c r="AG42" i="1"/>
  <c r="AG43" i="1"/>
  <c r="AG44" i="1"/>
  <c r="AG45" i="1"/>
  <c r="AG46" i="1"/>
  <c r="X48" i="1"/>
  <c r="AB48" i="1"/>
  <c r="AF48" i="1"/>
  <c r="K49" i="1"/>
  <c r="U48" i="1"/>
  <c r="Y48" i="1"/>
  <c r="AC48" i="1"/>
  <c r="AG48" i="1"/>
  <c r="V48" i="1"/>
  <c r="Z48" i="1"/>
  <c r="AD48" i="1"/>
  <c r="AA48" i="1"/>
  <c r="AE48" i="1"/>
  <c r="W48" i="1"/>
  <c r="AH229" i="1" l="1"/>
  <c r="AH225" i="1"/>
  <c r="AH221" i="1"/>
  <c r="AH216" i="1"/>
  <c r="AH214" i="1"/>
  <c r="AH183" i="1"/>
  <c r="AH181" i="1"/>
  <c r="AH175" i="1"/>
  <c r="AH230" i="1"/>
  <c r="AH226" i="1"/>
  <c r="AH222" i="1"/>
  <c r="AH178" i="1"/>
  <c r="AH220" i="1"/>
  <c r="AH227" i="1"/>
  <c r="AH223" i="1"/>
  <c r="AH217" i="1"/>
  <c r="AH215" i="1"/>
  <c r="AH182" i="1"/>
  <c r="AH179" i="1"/>
  <c r="AH176" i="1"/>
  <c r="AH174" i="1"/>
  <c r="AH231" i="1"/>
  <c r="AH228" i="1"/>
  <c r="AH224" i="1"/>
  <c r="AH180" i="1"/>
  <c r="AH201" i="1"/>
  <c r="AH203" i="1"/>
  <c r="AH232" i="1"/>
  <c r="AH233" i="1"/>
  <c r="AH209" i="1"/>
  <c r="AH196" i="1"/>
  <c r="AH213" i="1"/>
  <c r="AH207" i="1"/>
  <c r="AH211" i="1"/>
  <c r="AH208" i="1"/>
  <c r="AH197" i="1"/>
  <c r="AH200" i="1"/>
  <c r="AH185" i="1"/>
  <c r="AH189" i="1"/>
  <c r="AH193" i="1"/>
  <c r="AH219" i="1"/>
  <c r="AH206" i="1"/>
  <c r="AH177" i="1"/>
  <c r="AH186" i="1"/>
  <c r="AH190" i="1"/>
  <c r="AH218" i="1"/>
  <c r="AH205" i="1"/>
  <c r="AH199" i="1"/>
  <c r="AH212" i="1"/>
  <c r="AH191" i="1"/>
  <c r="AH195" i="1"/>
  <c r="AH198" i="1"/>
  <c r="AH202" i="1"/>
  <c r="AH210" i="1"/>
  <c r="AH204" i="1"/>
  <c r="AH194" i="1"/>
  <c r="AH184" i="1"/>
  <c r="AH187" i="1"/>
  <c r="AH188" i="1"/>
  <c r="AH192" i="1"/>
  <c r="M49" i="1"/>
  <c r="O49" i="1"/>
  <c r="AI33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48" i="1"/>
  <c r="AH144" i="1"/>
  <c r="AH156" i="1"/>
  <c r="AH154" i="1"/>
  <c r="AH152" i="1"/>
  <c r="AH149" i="1"/>
  <c r="AH145" i="1"/>
  <c r="AH141" i="1"/>
  <c r="AH137" i="1"/>
  <c r="AH146" i="1"/>
  <c r="AH136" i="1"/>
  <c r="AH133" i="1"/>
  <c r="AH129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53" i="1"/>
  <c r="AH147" i="1"/>
  <c r="AH138" i="1"/>
  <c r="AH134" i="1"/>
  <c r="AH130" i="1"/>
  <c r="AH142" i="1"/>
  <c r="AH139" i="1"/>
  <c r="AH131" i="1"/>
  <c r="AH155" i="1"/>
  <c r="AH143" i="1"/>
  <c r="AH132" i="1"/>
  <c r="AH150" i="1"/>
  <c r="AH127" i="1"/>
  <c r="AH107" i="1"/>
  <c r="AH105" i="1"/>
  <c r="AH103" i="1"/>
  <c r="AH101" i="1"/>
  <c r="AH99" i="1"/>
  <c r="AH97" i="1"/>
  <c r="AH95" i="1"/>
  <c r="AH93" i="1"/>
  <c r="AH91" i="1"/>
  <c r="AH89" i="1"/>
  <c r="AH87" i="1"/>
  <c r="AH85" i="1"/>
  <c r="AH83" i="1"/>
  <c r="AH80" i="1"/>
  <c r="AH76" i="1"/>
  <c r="AH72" i="1"/>
  <c r="AH68" i="1"/>
  <c r="AH64" i="1"/>
  <c r="AH60" i="1"/>
  <c r="AH140" i="1"/>
  <c r="AH128" i="1"/>
  <c r="AH81" i="1"/>
  <c r="AH77" i="1"/>
  <c r="AH73" i="1"/>
  <c r="AH69" i="1"/>
  <c r="AH65" i="1"/>
  <c r="AH61" i="1"/>
  <c r="AH35" i="1"/>
  <c r="AH108" i="1"/>
  <c r="AH106" i="1"/>
  <c r="AH104" i="1"/>
  <c r="AH102" i="1"/>
  <c r="AH100" i="1"/>
  <c r="AH98" i="1"/>
  <c r="AH96" i="1"/>
  <c r="AH94" i="1"/>
  <c r="AH92" i="1"/>
  <c r="AH90" i="1"/>
  <c r="AH88" i="1"/>
  <c r="AH86" i="1"/>
  <c r="AH84" i="1"/>
  <c r="AH82" i="1"/>
  <c r="AH78" i="1"/>
  <c r="AH74" i="1"/>
  <c r="AH70" i="1"/>
  <c r="AH66" i="1"/>
  <c r="AH62" i="1"/>
  <c r="AH58" i="1"/>
  <c r="AH36" i="1"/>
  <c r="AH151" i="1"/>
  <c r="AH135" i="1"/>
  <c r="AH79" i="1"/>
  <c r="AH75" i="1"/>
  <c r="AH71" i="1"/>
  <c r="AH67" i="1"/>
  <c r="AH63" i="1"/>
  <c r="AH59" i="1"/>
  <c r="AH57" i="1"/>
  <c r="AH55" i="1"/>
  <c r="AH54" i="1"/>
  <c r="AH56" i="1"/>
  <c r="AH34" i="1"/>
  <c r="AH37" i="1"/>
  <c r="AH38" i="1"/>
  <c r="AH39" i="1"/>
  <c r="AH40" i="1"/>
  <c r="AH41" i="1"/>
  <c r="AH42" i="1"/>
  <c r="AH43" i="1"/>
  <c r="AH44" i="1"/>
  <c r="AH45" i="1"/>
  <c r="AH46" i="1"/>
  <c r="AH47" i="1"/>
  <c r="X49" i="1"/>
  <c r="AB49" i="1"/>
  <c r="AF49" i="1"/>
  <c r="U49" i="1"/>
  <c r="Y49" i="1"/>
  <c r="AC49" i="1"/>
  <c r="AG49" i="1"/>
  <c r="K50" i="1"/>
  <c r="V49" i="1"/>
  <c r="Z49" i="1"/>
  <c r="AD49" i="1"/>
  <c r="AH49" i="1"/>
  <c r="W49" i="1"/>
  <c r="AA49" i="1"/>
  <c r="AE49" i="1"/>
  <c r="AI230" i="1" l="1"/>
  <c r="AI226" i="1"/>
  <c r="AI222" i="1"/>
  <c r="AI227" i="1"/>
  <c r="AI223" i="1"/>
  <c r="AI225" i="1"/>
  <c r="AI228" i="1"/>
  <c r="AI224" i="1"/>
  <c r="AI220" i="1"/>
  <c r="AI229" i="1"/>
  <c r="AI221" i="1"/>
  <c r="AI216" i="1"/>
  <c r="AI217" i="1"/>
  <c r="AI231" i="1"/>
  <c r="AI218" i="1"/>
  <c r="AI232" i="1"/>
  <c r="AI201" i="1"/>
  <c r="AI203" i="1"/>
  <c r="AI195" i="1"/>
  <c r="AI199" i="1"/>
  <c r="AI206" i="1"/>
  <c r="AI210" i="1"/>
  <c r="AI215" i="1"/>
  <c r="AI208" i="1"/>
  <c r="AI196" i="1"/>
  <c r="AI214" i="1"/>
  <c r="AI209" i="1"/>
  <c r="AI200" i="1"/>
  <c r="AI174" i="1"/>
  <c r="AI185" i="1"/>
  <c r="AI189" i="1"/>
  <c r="AI193" i="1"/>
  <c r="AI197" i="1"/>
  <c r="AI213" i="1"/>
  <c r="AI198" i="1"/>
  <c r="AI175" i="1"/>
  <c r="AI178" i="1"/>
  <c r="AI179" i="1"/>
  <c r="AI180" i="1"/>
  <c r="AI181" i="1"/>
  <c r="AI182" i="1"/>
  <c r="AI186" i="1"/>
  <c r="AI190" i="1"/>
  <c r="AI233" i="1"/>
  <c r="AI202" i="1"/>
  <c r="AI207" i="1"/>
  <c r="AI176" i="1"/>
  <c r="AI188" i="1"/>
  <c r="AI194" i="1"/>
  <c r="AI204" i="1"/>
  <c r="AI212" i="1"/>
  <c r="AI177" i="1"/>
  <c r="AI187" i="1"/>
  <c r="AI219" i="1"/>
  <c r="AI205" i="1"/>
  <c r="AI184" i="1"/>
  <c r="AI192" i="1"/>
  <c r="AI211" i="1"/>
  <c r="AI183" i="1"/>
  <c r="AI191" i="1"/>
  <c r="M50" i="1"/>
  <c r="O50" i="1"/>
  <c r="AI49" i="1"/>
  <c r="AJ33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60" i="1"/>
  <c r="AI159" i="1"/>
  <c r="AI158" i="1"/>
  <c r="AI157" i="1"/>
  <c r="AI156" i="1"/>
  <c r="AI154" i="1"/>
  <c r="AI152" i="1"/>
  <c r="AI149" i="1"/>
  <c r="AI145" i="1"/>
  <c r="AI150" i="1"/>
  <c r="AI146" i="1"/>
  <c r="AI142" i="1"/>
  <c r="AI138" i="1"/>
  <c r="AI153" i="1"/>
  <c r="AI147" i="1"/>
  <c r="AI137" i="1"/>
  <c r="AI134" i="1"/>
  <c r="AI130" i="1"/>
  <c r="AI148" i="1"/>
  <c r="AI139" i="1"/>
  <c r="AI131" i="1"/>
  <c r="AI127" i="1"/>
  <c r="AI155" i="1"/>
  <c r="AI143" i="1"/>
  <c r="AI132" i="1"/>
  <c r="AI144" i="1"/>
  <c r="AI141" i="1"/>
  <c r="AI136" i="1"/>
  <c r="AI133" i="1"/>
  <c r="AI125" i="1"/>
  <c r="AI123" i="1"/>
  <c r="AI121" i="1"/>
  <c r="AI119" i="1"/>
  <c r="AI117" i="1"/>
  <c r="AI115" i="1"/>
  <c r="AI113" i="1"/>
  <c r="AI111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140" i="1"/>
  <c r="AI128" i="1"/>
  <c r="AI129" i="1"/>
  <c r="AI126" i="1"/>
  <c r="AI122" i="1"/>
  <c r="AI118" i="1"/>
  <c r="AI114" i="1"/>
  <c r="AI110" i="1"/>
  <c r="AI151" i="1"/>
  <c r="AI135" i="1"/>
  <c r="AI57" i="1"/>
  <c r="AI56" i="1"/>
  <c r="AI55" i="1"/>
  <c r="AI54" i="1"/>
  <c r="AI35" i="1"/>
  <c r="AI124" i="1"/>
  <c r="AI120" i="1"/>
  <c r="AI116" i="1"/>
  <c r="AI112" i="1"/>
  <c r="AI36" i="1"/>
  <c r="AI37" i="1"/>
  <c r="AI34" i="1"/>
  <c r="AI38" i="1"/>
  <c r="AI39" i="1"/>
  <c r="AI40" i="1"/>
  <c r="AI41" i="1"/>
  <c r="AI42" i="1"/>
  <c r="AI43" i="1"/>
  <c r="AI44" i="1"/>
  <c r="AI45" i="1"/>
  <c r="AI46" i="1"/>
  <c r="AI47" i="1"/>
  <c r="AI48" i="1"/>
  <c r="X50" i="1"/>
  <c r="AB50" i="1"/>
  <c r="AF50" i="1"/>
  <c r="U50" i="1"/>
  <c r="Y50" i="1"/>
  <c r="AC50" i="1"/>
  <c r="AG50" i="1"/>
  <c r="V50" i="1"/>
  <c r="Z50" i="1"/>
  <c r="AD50" i="1"/>
  <c r="AH50" i="1"/>
  <c r="K51" i="1"/>
  <c r="O51" i="1" s="1"/>
  <c r="AI50" i="1"/>
  <c r="W50" i="1"/>
  <c r="AA50" i="1"/>
  <c r="AE50" i="1"/>
  <c r="AJ178" i="1" l="1"/>
  <c r="AJ179" i="1"/>
  <c r="AJ180" i="1"/>
  <c r="AJ181" i="1"/>
  <c r="AJ219" i="1"/>
  <c r="AJ215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08" i="1"/>
  <c r="AJ216" i="1"/>
  <c r="AJ177" i="1"/>
  <c r="AJ217" i="1"/>
  <c r="AJ201" i="1"/>
  <c r="AJ203" i="1"/>
  <c r="AJ205" i="1"/>
  <c r="AJ214" i="1"/>
  <c r="AJ194" i="1"/>
  <c r="AJ198" i="1"/>
  <c r="AJ200" i="1"/>
  <c r="AJ213" i="1"/>
  <c r="AJ218" i="1"/>
  <c r="AJ209" i="1"/>
  <c r="AJ197" i="1"/>
  <c r="AJ174" i="1"/>
  <c r="AJ183" i="1"/>
  <c r="AJ185" i="1"/>
  <c r="AJ187" i="1"/>
  <c r="AJ189" i="1"/>
  <c r="AJ191" i="1"/>
  <c r="AJ193" i="1"/>
  <c r="AJ184" i="1"/>
  <c r="AJ204" i="1"/>
  <c r="AJ212" i="1"/>
  <c r="AJ211" i="1"/>
  <c r="AJ195" i="1"/>
  <c r="AJ176" i="1"/>
  <c r="AJ207" i="1"/>
  <c r="AJ210" i="1"/>
  <c r="AJ196" i="1"/>
  <c r="AJ175" i="1"/>
  <c r="AJ182" i="1"/>
  <c r="AJ186" i="1"/>
  <c r="AJ188" i="1"/>
  <c r="AJ190" i="1"/>
  <c r="AJ192" i="1"/>
  <c r="AJ202" i="1"/>
  <c r="AJ206" i="1"/>
  <c r="AJ199" i="1"/>
  <c r="AK33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6" i="1"/>
  <c r="AJ142" i="1"/>
  <c r="AJ147" i="1"/>
  <c r="AJ143" i="1"/>
  <c r="AJ139" i="1"/>
  <c r="AJ135" i="1"/>
  <c r="AJ148" i="1"/>
  <c r="AJ138" i="1"/>
  <c r="AJ131" i="1"/>
  <c r="AJ127" i="1"/>
  <c r="AJ149" i="1"/>
  <c r="AJ140" i="1"/>
  <c r="AJ132" i="1"/>
  <c r="AJ128" i="1"/>
  <c r="AJ144" i="1"/>
  <c r="AJ141" i="1"/>
  <c r="AJ136" i="1"/>
  <c r="AJ133" i="1"/>
  <c r="AJ125" i="1"/>
  <c r="AJ123" i="1"/>
  <c r="AJ121" i="1"/>
  <c r="AJ119" i="1"/>
  <c r="AJ117" i="1"/>
  <c r="AJ115" i="1"/>
  <c r="AJ113" i="1"/>
  <c r="AJ111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145" i="1"/>
  <c r="AJ134" i="1"/>
  <c r="AJ129" i="1"/>
  <c r="AJ126" i="1"/>
  <c r="AJ122" i="1"/>
  <c r="AJ118" i="1"/>
  <c r="AJ114" i="1"/>
  <c r="AJ110" i="1"/>
  <c r="AJ81" i="1"/>
  <c r="AJ77" i="1"/>
  <c r="AJ73" i="1"/>
  <c r="AJ69" i="1"/>
  <c r="AJ65" i="1"/>
  <c r="AJ61" i="1"/>
  <c r="AJ137" i="1"/>
  <c r="AJ130" i="1"/>
  <c r="AJ78" i="1"/>
  <c r="AJ74" i="1"/>
  <c r="AJ70" i="1"/>
  <c r="AJ66" i="1"/>
  <c r="AJ62" i="1"/>
  <c r="AJ58" i="1"/>
  <c r="AJ57" i="1"/>
  <c r="AJ56" i="1"/>
  <c r="AJ55" i="1"/>
  <c r="AJ54" i="1"/>
  <c r="AJ34" i="1"/>
  <c r="AJ124" i="1"/>
  <c r="AJ120" i="1"/>
  <c r="AJ116" i="1"/>
  <c r="AJ112" i="1"/>
  <c r="AJ79" i="1"/>
  <c r="AJ75" i="1"/>
  <c r="AJ71" i="1"/>
  <c r="AJ67" i="1"/>
  <c r="AJ63" i="1"/>
  <c r="AJ59" i="1"/>
  <c r="AJ80" i="1"/>
  <c r="AJ76" i="1"/>
  <c r="AJ72" i="1"/>
  <c r="AJ68" i="1"/>
  <c r="AJ64" i="1"/>
  <c r="AJ60" i="1"/>
  <c r="AJ36" i="1"/>
  <c r="AJ37" i="1"/>
  <c r="AJ35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K52" i="1"/>
  <c r="O52" i="1" s="1"/>
  <c r="M51" i="1"/>
  <c r="X51" i="1"/>
  <c r="AB51" i="1"/>
  <c r="AF51" i="1"/>
  <c r="AJ51" i="1"/>
  <c r="U51" i="1"/>
  <c r="Y51" i="1"/>
  <c r="AC51" i="1"/>
  <c r="AG51" i="1"/>
  <c r="AK51" i="1"/>
  <c r="V51" i="1"/>
  <c r="Z51" i="1"/>
  <c r="AD51" i="1"/>
  <c r="AH51" i="1"/>
  <c r="AE51" i="1"/>
  <c r="AI51" i="1"/>
  <c r="W51" i="1"/>
  <c r="AA51" i="1"/>
  <c r="AK217" i="1" l="1"/>
  <c r="AK223" i="1"/>
  <c r="AK227" i="1"/>
  <c r="AK231" i="1"/>
  <c r="AK196" i="1"/>
  <c r="AK215" i="1"/>
  <c r="AK218" i="1"/>
  <c r="AK220" i="1"/>
  <c r="AK224" i="1"/>
  <c r="AK228" i="1"/>
  <c r="AK232" i="1"/>
  <c r="AK174" i="1"/>
  <c r="AK221" i="1"/>
  <c r="AK225" i="1"/>
  <c r="AK229" i="1"/>
  <c r="AK233" i="1"/>
  <c r="AK194" i="1"/>
  <c r="AK202" i="1"/>
  <c r="AK204" i="1"/>
  <c r="AK176" i="1"/>
  <c r="AK200" i="1"/>
  <c r="AK175" i="1"/>
  <c r="AK219" i="1"/>
  <c r="AK195" i="1"/>
  <c r="AK205" i="1"/>
  <c r="AK207" i="1"/>
  <c r="AK209" i="1"/>
  <c r="AK211" i="1"/>
  <c r="AK213" i="1"/>
  <c r="AK179" i="1"/>
  <c r="AK183" i="1"/>
  <c r="AK187" i="1"/>
  <c r="AK191" i="1"/>
  <c r="AK198" i="1"/>
  <c r="AK214" i="1"/>
  <c r="AK199" i="1"/>
  <c r="AK203" i="1"/>
  <c r="AK180" i="1"/>
  <c r="AK184" i="1"/>
  <c r="AK188" i="1"/>
  <c r="AK192" i="1"/>
  <c r="AK216" i="1"/>
  <c r="AK197" i="1"/>
  <c r="AK212" i="1"/>
  <c r="AK181" i="1"/>
  <c r="AK193" i="1"/>
  <c r="AK222" i="1"/>
  <c r="AK201" i="1"/>
  <c r="AK210" i="1"/>
  <c r="AK226" i="1"/>
  <c r="AK208" i="1"/>
  <c r="AK178" i="1"/>
  <c r="AK182" i="1"/>
  <c r="AK186" i="1"/>
  <c r="AK190" i="1"/>
  <c r="AK230" i="1"/>
  <c r="AK206" i="1"/>
  <c r="AK177" i="1"/>
  <c r="AK185" i="1"/>
  <c r="AK189" i="1"/>
  <c r="U52" i="1"/>
  <c r="K53" i="1"/>
  <c r="O53" i="1" s="1"/>
  <c r="M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L33" i="1"/>
  <c r="AK173" i="1"/>
  <c r="AK169" i="1"/>
  <c r="AK165" i="1"/>
  <c r="AK161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72" i="1"/>
  <c r="AK168" i="1"/>
  <c r="AK164" i="1"/>
  <c r="AK160" i="1"/>
  <c r="AK171" i="1"/>
  <c r="AK163" i="1"/>
  <c r="AK166" i="1"/>
  <c r="AK158" i="1"/>
  <c r="AK159" i="1"/>
  <c r="AK162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70" i="1"/>
  <c r="AK167" i="1"/>
  <c r="AK78" i="1"/>
  <c r="AK74" i="1"/>
  <c r="AK70" i="1"/>
  <c r="AK66" i="1"/>
  <c r="AK62" i="1"/>
  <c r="AK58" i="1"/>
  <c r="AK57" i="1"/>
  <c r="AK56" i="1"/>
  <c r="AK55" i="1"/>
  <c r="AK54" i="1"/>
  <c r="AK108" i="1"/>
  <c r="AK106" i="1"/>
  <c r="AK104" i="1"/>
  <c r="AK102" i="1"/>
  <c r="AK100" i="1"/>
  <c r="AK98" i="1"/>
  <c r="AK96" i="1"/>
  <c r="AK94" i="1"/>
  <c r="AK92" i="1"/>
  <c r="AK90" i="1"/>
  <c r="AK88" i="1"/>
  <c r="AK86" i="1"/>
  <c r="AK84" i="1"/>
  <c r="AK82" i="1"/>
  <c r="AK79" i="1"/>
  <c r="AK75" i="1"/>
  <c r="AK71" i="1"/>
  <c r="AK67" i="1"/>
  <c r="AK63" i="1"/>
  <c r="AK59" i="1"/>
  <c r="AK52" i="1"/>
  <c r="AK36" i="1"/>
  <c r="AK37" i="1"/>
  <c r="AK80" i="1"/>
  <c r="AK76" i="1"/>
  <c r="AK72" i="1"/>
  <c r="AK68" i="1"/>
  <c r="AK64" i="1"/>
  <c r="AK60" i="1"/>
  <c r="AK34" i="1"/>
  <c r="AK107" i="1"/>
  <c r="AK105" i="1"/>
  <c r="AK103" i="1"/>
  <c r="AK101" i="1"/>
  <c r="AK99" i="1"/>
  <c r="AK97" i="1"/>
  <c r="AK95" i="1"/>
  <c r="AK93" i="1"/>
  <c r="AK91" i="1"/>
  <c r="AK89" i="1"/>
  <c r="AK87" i="1"/>
  <c r="AK85" i="1"/>
  <c r="AK83" i="1"/>
  <c r="AK81" i="1"/>
  <c r="AK77" i="1"/>
  <c r="AK73" i="1"/>
  <c r="AK69" i="1"/>
  <c r="AK65" i="1"/>
  <c r="AK61" i="1"/>
  <c r="AK35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3" i="1" l="1"/>
  <c r="AK12" i="1" s="1"/>
  <c r="AL227" i="1"/>
  <c r="AL223" i="1"/>
  <c r="AL179" i="1"/>
  <c r="AL228" i="1"/>
  <c r="AL224" i="1"/>
  <c r="AL220" i="1"/>
  <c r="AL215" i="1"/>
  <c r="AL182" i="1"/>
  <c r="AL180" i="1"/>
  <c r="AL176" i="1"/>
  <c r="AL174" i="1"/>
  <c r="AL230" i="1"/>
  <c r="AL226" i="1"/>
  <c r="AL222" i="1"/>
  <c r="AL231" i="1"/>
  <c r="AL229" i="1"/>
  <c r="AL225" i="1"/>
  <c r="AL221" i="1"/>
  <c r="AL181" i="1"/>
  <c r="AL214" i="1"/>
  <c r="AL216" i="1"/>
  <c r="AL178" i="1"/>
  <c r="AL175" i="1"/>
  <c r="AL219" i="1"/>
  <c r="AL208" i="1"/>
  <c r="AL195" i="1"/>
  <c r="AL199" i="1"/>
  <c r="AL206" i="1"/>
  <c r="AL210" i="1"/>
  <c r="AL233" i="1"/>
  <c r="AL196" i="1"/>
  <c r="AL218" i="1"/>
  <c r="AL194" i="1"/>
  <c r="AL198" i="1"/>
  <c r="AL184" i="1"/>
  <c r="AL188" i="1"/>
  <c r="AL192" i="1"/>
  <c r="AL202" i="1"/>
  <c r="AL204" i="1"/>
  <c r="AL217" i="1"/>
  <c r="AL232" i="1"/>
  <c r="AL201" i="1"/>
  <c r="AL197" i="1"/>
  <c r="AL205" i="1"/>
  <c r="AL207" i="1"/>
  <c r="AL212" i="1"/>
  <c r="AL185" i="1"/>
  <c r="AL189" i="1"/>
  <c r="AL193" i="1"/>
  <c r="AL209" i="1"/>
  <c r="AL211" i="1"/>
  <c r="AL183" i="1"/>
  <c r="AL187" i="1"/>
  <c r="AL191" i="1"/>
  <c r="AL177" i="1"/>
  <c r="AL200" i="1"/>
  <c r="AL186" i="1"/>
  <c r="AL190" i="1"/>
  <c r="AL203" i="1"/>
  <c r="AL213" i="1"/>
  <c r="AM33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47" i="1"/>
  <c r="AL143" i="1"/>
  <c r="AL155" i="1"/>
  <c r="AL153" i="1"/>
  <c r="AL151" i="1"/>
  <c r="AL148" i="1"/>
  <c r="AL144" i="1"/>
  <c r="AL140" i="1"/>
  <c r="AL136" i="1"/>
  <c r="AL149" i="1"/>
  <c r="AL139" i="1"/>
  <c r="AL132" i="1"/>
  <c r="AL128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56" i="1"/>
  <c r="AL152" i="1"/>
  <c r="AL150" i="1"/>
  <c r="AL142" i="1"/>
  <c r="AL141" i="1"/>
  <c r="AL135" i="1"/>
  <c r="AL133" i="1"/>
  <c r="AL129" i="1"/>
  <c r="AL145" i="1"/>
  <c r="AL134" i="1"/>
  <c r="AL146" i="1"/>
  <c r="AL138" i="1"/>
  <c r="AL127" i="1"/>
  <c r="AL137" i="1"/>
  <c r="AL130" i="1"/>
  <c r="AL108" i="1"/>
  <c r="AL106" i="1"/>
  <c r="AL104" i="1"/>
  <c r="AL102" i="1"/>
  <c r="AL100" i="1"/>
  <c r="AL98" i="1"/>
  <c r="AL96" i="1"/>
  <c r="AL94" i="1"/>
  <c r="AL92" i="1"/>
  <c r="AL90" i="1"/>
  <c r="AL88" i="1"/>
  <c r="AL86" i="1"/>
  <c r="AL84" i="1"/>
  <c r="AL82" i="1"/>
  <c r="AL79" i="1"/>
  <c r="AL75" i="1"/>
  <c r="AL71" i="1"/>
  <c r="AL67" i="1"/>
  <c r="AL63" i="1"/>
  <c r="AL59" i="1"/>
  <c r="AL131" i="1"/>
  <c r="AL80" i="1"/>
  <c r="AL76" i="1"/>
  <c r="AL72" i="1"/>
  <c r="AL68" i="1"/>
  <c r="AL64" i="1"/>
  <c r="AL60" i="1"/>
  <c r="AL107" i="1"/>
  <c r="AL105" i="1"/>
  <c r="AL103" i="1"/>
  <c r="AL101" i="1"/>
  <c r="AL99" i="1"/>
  <c r="AL97" i="1"/>
  <c r="AL95" i="1"/>
  <c r="AL93" i="1"/>
  <c r="AL91" i="1"/>
  <c r="AL89" i="1"/>
  <c r="AL87" i="1"/>
  <c r="AL85" i="1"/>
  <c r="AL83" i="1"/>
  <c r="AL81" i="1"/>
  <c r="AL77" i="1"/>
  <c r="AL73" i="1"/>
  <c r="AL69" i="1"/>
  <c r="AL65" i="1"/>
  <c r="AL61" i="1"/>
  <c r="AL52" i="1"/>
  <c r="AL53" i="1"/>
  <c r="AL36" i="1"/>
  <c r="AL154" i="1"/>
  <c r="AL78" i="1"/>
  <c r="AL74" i="1"/>
  <c r="AL70" i="1"/>
  <c r="AL66" i="1"/>
  <c r="AL62" i="1"/>
  <c r="AL54" i="1"/>
  <c r="AL35" i="1"/>
  <c r="AL34" i="1"/>
  <c r="AL56" i="1"/>
  <c r="AL58" i="1"/>
  <c r="AL55" i="1"/>
  <c r="AL57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W53" i="1"/>
  <c r="M53" i="1"/>
  <c r="U53" i="1"/>
  <c r="V53" i="1"/>
  <c r="X53" i="1"/>
  <c r="Y53" i="1"/>
  <c r="Z53" i="1"/>
  <c r="AA53" i="1"/>
  <c r="AB53" i="1"/>
  <c r="AC53" i="1"/>
  <c r="AD53" i="1"/>
  <c r="AE53" i="1"/>
  <c r="AF53" i="1"/>
  <c r="AF14" i="1" s="1"/>
  <c r="AG53" i="1"/>
  <c r="AG13" i="1" s="1"/>
  <c r="AH53" i="1"/>
  <c r="AH11" i="1" s="1"/>
  <c r="AI53" i="1"/>
  <c r="AI14" i="1" s="1"/>
  <c r="AJ53" i="1"/>
  <c r="AJ12" i="1" s="1"/>
  <c r="AJ10" i="1" l="1"/>
  <c r="AJ11" i="1"/>
  <c r="AK9" i="1"/>
  <c r="AK15" i="1"/>
  <c r="AK8" i="1"/>
  <c r="AH9" i="1"/>
  <c r="AJ15" i="1"/>
  <c r="AH10" i="1"/>
  <c r="AI15" i="1"/>
  <c r="AJ6" i="1"/>
  <c r="AF11" i="1"/>
  <c r="AG6" i="1"/>
  <c r="AG7" i="1"/>
  <c r="AC8" i="1"/>
  <c r="AC12" i="1"/>
  <c r="AC11" i="1"/>
  <c r="AC7" i="1"/>
  <c r="AC9" i="1"/>
  <c r="AC15" i="1"/>
  <c r="AC6" i="1"/>
  <c r="AC14" i="1"/>
  <c r="AC10" i="1"/>
  <c r="AC13" i="1"/>
  <c r="Y8" i="1"/>
  <c r="Y9" i="1"/>
  <c r="Y7" i="1"/>
  <c r="Y6" i="1"/>
  <c r="Y11" i="1"/>
  <c r="Y13" i="1"/>
  <c r="Y10" i="1"/>
  <c r="Y12" i="1"/>
  <c r="Y15" i="1"/>
  <c r="Y14" i="1"/>
  <c r="AF12" i="1"/>
  <c r="AJ8" i="1"/>
  <c r="AH6" i="1"/>
  <c r="AJ14" i="1"/>
  <c r="AK14" i="1"/>
  <c r="AK11" i="1"/>
  <c r="AI9" i="1"/>
  <c r="AH14" i="1"/>
  <c r="AJ9" i="1"/>
  <c r="AH12" i="1"/>
  <c r="AH15" i="1"/>
  <c r="AJ13" i="1"/>
  <c r="AJ7" i="1"/>
  <c r="Z9" i="1"/>
  <c r="Z11" i="1"/>
  <c r="Z10" i="1"/>
  <c r="Z6" i="1"/>
  <c r="Z13" i="1"/>
  <c r="Z12" i="1"/>
  <c r="Z8" i="1"/>
  <c r="Z14" i="1"/>
  <c r="Z7" i="1"/>
  <c r="Z15" i="1"/>
  <c r="U10" i="1"/>
  <c r="U8" i="1"/>
  <c r="U13" i="1"/>
  <c r="U11" i="1"/>
  <c r="U7" i="1"/>
  <c r="U14" i="1"/>
  <c r="U12" i="1"/>
  <c r="U6" i="1"/>
  <c r="U9" i="1"/>
  <c r="U15" i="1"/>
  <c r="AB6" i="1"/>
  <c r="AB15" i="1"/>
  <c r="AB7" i="1"/>
  <c r="AB8" i="1"/>
  <c r="AB12" i="1"/>
  <c r="AB11" i="1"/>
  <c r="AB9" i="1"/>
  <c r="AB14" i="1"/>
  <c r="AB10" i="1"/>
  <c r="AB13" i="1"/>
  <c r="AI8" i="1"/>
  <c r="AG11" i="1"/>
  <c r="AI10" i="1"/>
  <c r="AK10" i="1"/>
  <c r="AK7" i="1"/>
  <c r="AG15" i="1"/>
  <c r="AH7" i="1"/>
  <c r="AG9" i="1"/>
  <c r="AI12" i="1"/>
  <c r="AI7" i="1"/>
  <c r="AG10" i="1"/>
  <c r="AD9" i="1"/>
  <c r="AD6" i="1"/>
  <c r="AD7" i="1"/>
  <c r="AD11" i="1"/>
  <c r="AD12" i="1"/>
  <c r="AD14" i="1"/>
  <c r="AD13" i="1"/>
  <c r="AD10" i="1"/>
  <c r="AD8" i="1"/>
  <c r="AD15" i="1"/>
  <c r="AF7" i="1"/>
  <c r="AF13" i="1"/>
  <c r="AF10" i="1"/>
  <c r="AF9" i="1"/>
  <c r="AF8" i="1"/>
  <c r="AF6" i="1"/>
  <c r="AF15" i="1"/>
  <c r="X8" i="1"/>
  <c r="X12" i="1"/>
  <c r="X15" i="1"/>
  <c r="X10" i="1"/>
  <c r="X14" i="1"/>
  <c r="X7" i="1"/>
  <c r="X9" i="1"/>
  <c r="X6" i="1"/>
  <c r="X11" i="1"/>
  <c r="X13" i="1"/>
  <c r="W9" i="1"/>
  <c r="W13" i="1"/>
  <c r="W15" i="1"/>
  <c r="W7" i="1"/>
  <c r="W11" i="1"/>
  <c r="W12" i="1"/>
  <c r="W8" i="1"/>
  <c r="W6" i="1"/>
  <c r="W10" i="1"/>
  <c r="W14" i="1"/>
  <c r="AL9" i="1"/>
  <c r="AL13" i="1"/>
  <c r="AL8" i="1"/>
  <c r="AL12" i="1"/>
  <c r="AL7" i="1"/>
  <c r="AL11" i="1"/>
  <c r="AL15" i="1"/>
  <c r="AL6" i="1"/>
  <c r="AL10" i="1"/>
  <c r="AL14" i="1"/>
  <c r="AE6" i="1"/>
  <c r="AE13" i="1"/>
  <c r="AE7" i="1"/>
  <c r="AE15" i="1"/>
  <c r="AE8" i="1"/>
  <c r="AE10" i="1"/>
  <c r="AE11" i="1"/>
  <c r="AE14" i="1"/>
  <c r="AE12" i="1"/>
  <c r="AE9" i="1"/>
  <c r="AA6" i="1"/>
  <c r="AA13" i="1"/>
  <c r="AA14" i="1"/>
  <c r="AA10" i="1"/>
  <c r="AA8" i="1"/>
  <c r="AA15" i="1"/>
  <c r="AA9" i="1"/>
  <c r="AA11" i="1"/>
  <c r="AA12" i="1"/>
  <c r="AA7" i="1"/>
  <c r="V13" i="1"/>
  <c r="V11" i="1"/>
  <c r="V6" i="1"/>
  <c r="V15" i="1"/>
  <c r="V9" i="1"/>
  <c r="V8" i="1"/>
  <c r="V14" i="1"/>
  <c r="V10" i="1"/>
  <c r="V12" i="1"/>
  <c r="V7" i="1"/>
  <c r="AI11" i="1"/>
  <c r="AG12" i="1"/>
  <c r="AI13" i="1"/>
  <c r="AK13" i="1"/>
  <c r="AK6" i="1"/>
  <c r="AG14" i="1"/>
  <c r="AI6" i="1"/>
  <c r="AG8" i="1"/>
  <c r="AH8" i="1"/>
  <c r="AH13" i="1"/>
  <c r="AM228" i="1"/>
  <c r="AM224" i="1"/>
  <c r="AM220" i="1"/>
  <c r="AM229" i="1"/>
  <c r="AM225" i="1"/>
  <c r="AM221" i="1"/>
  <c r="AM227" i="1"/>
  <c r="AM230" i="1"/>
  <c r="AM226" i="1"/>
  <c r="AM222" i="1"/>
  <c r="AM223" i="1"/>
  <c r="AM180" i="1"/>
  <c r="AM178" i="1"/>
  <c r="AM215" i="1"/>
  <c r="AM219" i="1"/>
  <c r="AM233" i="1"/>
  <c r="AM208" i="1"/>
  <c r="AM181" i="1"/>
  <c r="AM216" i="1"/>
  <c r="AM194" i="1"/>
  <c r="AM198" i="1"/>
  <c r="AM205" i="1"/>
  <c r="AM200" i="1"/>
  <c r="AM218" i="1"/>
  <c r="AM232" i="1"/>
  <c r="AM195" i="1"/>
  <c r="AM199" i="1"/>
  <c r="AM217" i="1"/>
  <c r="AM213" i="1"/>
  <c r="AM196" i="1"/>
  <c r="AM184" i="1"/>
  <c r="AM188" i="1"/>
  <c r="AM192" i="1"/>
  <c r="AM202" i="1"/>
  <c r="AM214" i="1"/>
  <c r="AM203" i="1"/>
  <c r="AM206" i="1"/>
  <c r="AM207" i="1"/>
  <c r="AM212" i="1"/>
  <c r="AM174" i="1"/>
  <c r="AM185" i="1"/>
  <c r="AM189" i="1"/>
  <c r="AM193" i="1"/>
  <c r="AM179" i="1"/>
  <c r="AM231" i="1"/>
  <c r="AM204" i="1"/>
  <c r="AM177" i="1"/>
  <c r="AM183" i="1"/>
  <c r="AM191" i="1"/>
  <c r="AM197" i="1"/>
  <c r="AM176" i="1"/>
  <c r="AM182" i="1"/>
  <c r="AM190" i="1"/>
  <c r="AM211" i="1"/>
  <c r="AM175" i="1"/>
  <c r="AM187" i="1"/>
  <c r="AM201" i="1"/>
  <c r="AM209" i="1"/>
  <c r="AM210" i="1"/>
  <c r="AM186" i="1"/>
  <c r="AN33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5" i="1"/>
  <c r="AM153" i="1"/>
  <c r="AM151" i="1"/>
  <c r="AM148" i="1"/>
  <c r="AM144" i="1"/>
  <c r="AM149" i="1"/>
  <c r="AM145" i="1"/>
  <c r="AM141" i="1"/>
  <c r="AM137" i="1"/>
  <c r="AM156" i="1"/>
  <c r="AM152" i="1"/>
  <c r="AM150" i="1"/>
  <c r="AM142" i="1"/>
  <c r="AM140" i="1"/>
  <c r="AM135" i="1"/>
  <c r="AM133" i="1"/>
  <c r="AM129" i="1"/>
  <c r="AM143" i="1"/>
  <c r="AM136" i="1"/>
  <c r="AM134" i="1"/>
  <c r="AM130" i="1"/>
  <c r="AM146" i="1"/>
  <c r="AM138" i="1"/>
  <c r="AM127" i="1"/>
  <c r="AM147" i="1"/>
  <c r="AM128" i="1"/>
  <c r="AM126" i="1"/>
  <c r="AM124" i="1"/>
  <c r="AM122" i="1"/>
  <c r="AM120" i="1"/>
  <c r="AM118" i="1"/>
  <c r="AM116" i="1"/>
  <c r="AM114" i="1"/>
  <c r="AM112" i="1"/>
  <c r="AM110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131" i="1"/>
  <c r="AM132" i="1"/>
  <c r="AM125" i="1"/>
  <c r="AM121" i="1"/>
  <c r="AM117" i="1"/>
  <c r="AM113" i="1"/>
  <c r="AM109" i="1"/>
  <c r="AM154" i="1"/>
  <c r="AM57" i="1"/>
  <c r="AM56" i="1"/>
  <c r="AM55" i="1"/>
  <c r="AM54" i="1"/>
  <c r="AM37" i="1"/>
  <c r="AM139" i="1"/>
  <c r="AM123" i="1"/>
  <c r="AM119" i="1"/>
  <c r="AM115" i="1"/>
  <c r="AM111" i="1"/>
  <c r="AM53" i="1"/>
  <c r="AM35" i="1"/>
  <c r="AM34" i="1"/>
  <c r="AM36" i="1"/>
  <c r="AM52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I16" i="1" l="1"/>
  <c r="AI17" i="1" s="1"/>
  <c r="AK16" i="1"/>
  <c r="AK17" i="1" s="1"/>
  <c r="AL16" i="1"/>
  <c r="AL17" i="1" s="1"/>
  <c r="X16" i="1"/>
  <c r="X17" i="1" s="1"/>
  <c r="U16" i="1"/>
  <c r="U17" i="1" s="1"/>
  <c r="U18" i="1" s="1"/>
  <c r="U19" i="1" s="1"/>
  <c r="AH16" i="1"/>
  <c r="AH17" i="1" s="1"/>
  <c r="AC16" i="1"/>
  <c r="AC17" i="1" s="1"/>
  <c r="AG16" i="1"/>
  <c r="AG17" i="1" s="1"/>
  <c r="AM6" i="1"/>
  <c r="AM10" i="1"/>
  <c r="AM14" i="1"/>
  <c r="AM9" i="1"/>
  <c r="AM13" i="1"/>
  <c r="AM8" i="1"/>
  <c r="AM12" i="1"/>
  <c r="AM7" i="1"/>
  <c r="AM11" i="1"/>
  <c r="AM15" i="1"/>
  <c r="AE16" i="1"/>
  <c r="AE17" i="1" s="1"/>
  <c r="AF16" i="1"/>
  <c r="AF17" i="1" s="1"/>
  <c r="AB16" i="1"/>
  <c r="AB17" i="1" s="1"/>
  <c r="Y16" i="1"/>
  <c r="Y17" i="1" s="1"/>
  <c r="W16" i="1"/>
  <c r="W17" i="1" s="1"/>
  <c r="Z16" i="1"/>
  <c r="Z17" i="1" s="1"/>
  <c r="AJ16" i="1"/>
  <c r="AJ17" i="1" s="1"/>
  <c r="V16" i="1"/>
  <c r="V17" i="1" s="1"/>
  <c r="AA16" i="1"/>
  <c r="AA17" i="1" s="1"/>
  <c r="AD16" i="1"/>
  <c r="AD17" i="1" s="1"/>
  <c r="AN180" i="1"/>
  <c r="AN181" i="1"/>
  <c r="AN177" i="1"/>
  <c r="AN178" i="1"/>
  <c r="AN179" i="1"/>
  <c r="AN195" i="1"/>
  <c r="AN193" i="1"/>
  <c r="AN197" i="1"/>
  <c r="AN223" i="1"/>
  <c r="AN231" i="1"/>
  <c r="AN187" i="1"/>
  <c r="AN214" i="1"/>
  <c r="AN218" i="1"/>
  <c r="AN199" i="1"/>
  <c r="AN221" i="1"/>
  <c r="AN196" i="1"/>
  <c r="AN224" i="1"/>
  <c r="AN225" i="1"/>
  <c r="AN186" i="1"/>
  <c r="AN232" i="1"/>
  <c r="AN191" i="1"/>
  <c r="AN222" i="1"/>
  <c r="AN230" i="1"/>
  <c r="AN215" i="1"/>
  <c r="AN184" i="1"/>
  <c r="AN189" i="1"/>
  <c r="AN220" i="1"/>
  <c r="AN190" i="1"/>
  <c r="AN202" i="1"/>
  <c r="AN204" i="1"/>
  <c r="AN212" i="1"/>
  <c r="AN200" i="1"/>
  <c r="AN192" i="1"/>
  <c r="AN229" i="1"/>
  <c r="AN194" i="1"/>
  <c r="AN227" i="1"/>
  <c r="AN198" i="1"/>
  <c r="AN217" i="1"/>
  <c r="AN219" i="1"/>
  <c r="AN208" i="1"/>
  <c r="AN209" i="1"/>
  <c r="AN213" i="1"/>
  <c r="AN188" i="1"/>
  <c r="AN228" i="1"/>
  <c r="AN176" i="1"/>
  <c r="AN216" i="1"/>
  <c r="AN226" i="1"/>
  <c r="AN201" i="1"/>
  <c r="AN206" i="1"/>
  <c r="AN207" i="1"/>
  <c r="AN233" i="1"/>
  <c r="AN182" i="1"/>
  <c r="AN205" i="1"/>
  <c r="AN211" i="1"/>
  <c r="AN174" i="1"/>
  <c r="AN175" i="1"/>
  <c r="AN185" i="1"/>
  <c r="AN203" i="1"/>
  <c r="AN210" i="1"/>
  <c r="AN183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49" i="1"/>
  <c r="AN145" i="1"/>
  <c r="AN150" i="1"/>
  <c r="AN146" i="1"/>
  <c r="AN142" i="1"/>
  <c r="AN138" i="1"/>
  <c r="AN143" i="1"/>
  <c r="AN141" i="1"/>
  <c r="AN136" i="1"/>
  <c r="AN134" i="1"/>
  <c r="AN130" i="1"/>
  <c r="AN144" i="1"/>
  <c r="AN137" i="1"/>
  <c r="AN131" i="1"/>
  <c r="AN127" i="1"/>
  <c r="AN147" i="1"/>
  <c r="AN128" i="1"/>
  <c r="AN126" i="1"/>
  <c r="AN124" i="1"/>
  <c r="AN122" i="1"/>
  <c r="AN120" i="1"/>
  <c r="AN118" i="1"/>
  <c r="AN116" i="1"/>
  <c r="AN114" i="1"/>
  <c r="AN112" i="1"/>
  <c r="AN110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148" i="1"/>
  <c r="AN140" i="1"/>
  <c r="AN135" i="1"/>
  <c r="AN129" i="1"/>
  <c r="AN132" i="1"/>
  <c r="AN125" i="1"/>
  <c r="AN121" i="1"/>
  <c r="AN117" i="1"/>
  <c r="AN113" i="1"/>
  <c r="AN109" i="1"/>
  <c r="AN80" i="1"/>
  <c r="AN76" i="1"/>
  <c r="AN72" i="1"/>
  <c r="AN68" i="1"/>
  <c r="AN64" i="1"/>
  <c r="AN60" i="1"/>
  <c r="AN133" i="1"/>
  <c r="AN77" i="1"/>
  <c r="AN73" i="1"/>
  <c r="AN69" i="1"/>
  <c r="AN65" i="1"/>
  <c r="AN61" i="1"/>
  <c r="AN57" i="1"/>
  <c r="AN56" i="1"/>
  <c r="AN55" i="1"/>
  <c r="AN54" i="1"/>
  <c r="AN34" i="1"/>
  <c r="AN139" i="1"/>
  <c r="AN123" i="1"/>
  <c r="AN119" i="1"/>
  <c r="AN115" i="1"/>
  <c r="AN111" i="1"/>
  <c r="AN78" i="1"/>
  <c r="AN74" i="1"/>
  <c r="AN70" i="1"/>
  <c r="AN66" i="1"/>
  <c r="AN62" i="1"/>
  <c r="AN58" i="1"/>
  <c r="AN79" i="1"/>
  <c r="AN75" i="1"/>
  <c r="AN71" i="1"/>
  <c r="AN67" i="1"/>
  <c r="AN63" i="1"/>
  <c r="AN52" i="1"/>
  <c r="AN37" i="1"/>
  <c r="AN53" i="1"/>
  <c r="Q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AN59" i="1"/>
  <c r="AN36" i="1"/>
  <c r="AN35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BO53" i="1" l="1"/>
  <c r="BR53" i="1"/>
  <c r="BV53" i="1"/>
  <c r="BS53" i="1"/>
  <c r="BW53" i="1"/>
  <c r="BX53" i="1"/>
  <c r="BM53" i="1"/>
  <c r="BP53" i="1"/>
  <c r="BT53" i="1"/>
  <c r="BY53" i="1"/>
  <c r="BU144" i="1"/>
  <c r="BO141" i="1"/>
  <c r="BY155" i="1"/>
  <c r="BS159" i="1"/>
  <c r="BV171" i="1"/>
  <c r="BP171" i="1"/>
  <c r="BV210" i="1"/>
  <c r="BX174" i="1"/>
  <c r="BP226" i="1"/>
  <c r="BR188" i="1"/>
  <c r="BV219" i="1"/>
  <c r="BR212" i="1"/>
  <c r="BU220" i="1"/>
  <c r="BM220" i="1"/>
  <c r="BN230" i="1"/>
  <c r="BM187" i="1"/>
  <c r="BR187" i="1"/>
  <c r="BZ193" i="1"/>
  <c r="BN53" i="1"/>
  <c r="BR48" i="1"/>
  <c r="BQ53" i="1"/>
  <c r="BO49" i="1"/>
  <c r="BU53" i="1"/>
  <c r="BZ53" i="1"/>
  <c r="BQ51" i="1"/>
  <c r="BL53" i="1"/>
  <c r="Q34" i="1"/>
  <c r="BP34" i="1" s="1"/>
  <c r="BO34" i="1"/>
  <c r="BV34" i="1"/>
  <c r="BM34" i="1"/>
  <c r="BX34" i="1"/>
  <c r="BY34" i="1"/>
  <c r="Q47" i="1"/>
  <c r="Q43" i="1"/>
  <c r="Q39" i="1"/>
  <c r="Q59" i="1"/>
  <c r="Q63" i="1"/>
  <c r="Q79" i="1"/>
  <c r="Q70" i="1"/>
  <c r="Q115" i="1"/>
  <c r="Q57" i="1"/>
  <c r="Q73" i="1"/>
  <c r="Q64" i="1"/>
  <c r="Q80" i="1"/>
  <c r="Q121" i="1"/>
  <c r="Q135" i="1"/>
  <c r="Q82" i="1"/>
  <c r="Q86" i="1"/>
  <c r="Q90" i="1"/>
  <c r="Q94" i="1"/>
  <c r="Q98" i="1"/>
  <c r="Q102" i="1"/>
  <c r="Q106" i="1"/>
  <c r="Q112" i="1"/>
  <c r="Q120" i="1"/>
  <c r="Q128" i="1"/>
  <c r="Q137" i="1"/>
  <c r="Q136" i="1"/>
  <c r="Q142" i="1"/>
  <c r="Q149" i="1"/>
  <c r="Q154" i="1"/>
  <c r="Q158" i="1"/>
  <c r="Q162" i="1"/>
  <c r="Q166" i="1"/>
  <c r="Q170" i="1"/>
  <c r="Q183" i="1"/>
  <c r="Q175" i="1"/>
  <c r="Q182" i="1"/>
  <c r="Q201" i="1"/>
  <c r="Q228" i="1"/>
  <c r="Q208" i="1"/>
  <c r="Q227" i="1"/>
  <c r="Q200" i="1"/>
  <c r="Q190" i="1"/>
  <c r="Q215" i="1"/>
  <c r="Q232" i="1"/>
  <c r="Q196" i="1"/>
  <c r="Q214" i="1"/>
  <c r="Q197" i="1"/>
  <c r="Q178" i="1"/>
  <c r="Q48" i="1"/>
  <c r="BY48" i="1" s="1"/>
  <c r="Q44" i="1"/>
  <c r="Q40" i="1"/>
  <c r="Q36" i="1"/>
  <c r="Q75" i="1"/>
  <c r="Q66" i="1"/>
  <c r="Q111" i="1"/>
  <c r="Q139" i="1"/>
  <c r="Q56" i="1"/>
  <c r="Q69" i="1"/>
  <c r="Q60" i="1"/>
  <c r="Q76" i="1"/>
  <c r="Q117" i="1"/>
  <c r="Q129" i="1"/>
  <c r="Q81" i="1"/>
  <c r="Q85" i="1"/>
  <c r="Q89" i="1"/>
  <c r="Q93" i="1"/>
  <c r="Q97" i="1"/>
  <c r="Q101" i="1"/>
  <c r="Q105" i="1"/>
  <c r="Q110" i="1"/>
  <c r="Q118" i="1"/>
  <c r="Q126" i="1"/>
  <c r="Q131" i="1"/>
  <c r="Q134" i="1"/>
  <c r="Q138" i="1"/>
  <c r="Q145" i="1"/>
  <c r="Q153" i="1"/>
  <c r="Q157" i="1"/>
  <c r="Q161" i="1"/>
  <c r="Q165" i="1"/>
  <c r="Q169" i="1"/>
  <c r="Q173" i="1"/>
  <c r="Q185" i="1"/>
  <c r="Q205" i="1"/>
  <c r="Q206" i="1"/>
  <c r="Q176" i="1"/>
  <c r="Q209" i="1"/>
  <c r="Q198" i="1"/>
  <c r="Q192" i="1"/>
  <c r="Q202" i="1"/>
  <c r="Q184" i="1"/>
  <c r="Q191" i="1"/>
  <c r="Q224" i="1"/>
  <c r="Q218" i="1"/>
  <c r="Q223" i="1"/>
  <c r="Q179" i="1"/>
  <c r="Q180" i="1"/>
  <c r="Q50" i="1"/>
  <c r="BU50" i="1" s="1"/>
  <c r="Q42" i="1"/>
  <c r="Q38" i="1"/>
  <c r="Q67" i="1"/>
  <c r="Q119" i="1"/>
  <c r="Q61" i="1"/>
  <c r="Q68" i="1"/>
  <c r="Q125" i="1"/>
  <c r="Q95" i="1"/>
  <c r="Q99" i="1"/>
  <c r="Q103" i="1"/>
  <c r="Q107" i="1"/>
  <c r="Q114" i="1"/>
  <c r="Q122" i="1"/>
  <c r="BO122" i="1" s="1"/>
  <c r="Q147" i="1"/>
  <c r="Q144" i="1"/>
  <c r="BL144" i="1" s="1"/>
  <c r="Q141" i="1"/>
  <c r="BX141" i="1" s="1"/>
  <c r="Q146" i="1"/>
  <c r="BO146" i="1" s="1"/>
  <c r="Q151" i="1"/>
  <c r="BQ151" i="1" s="1"/>
  <c r="Q155" i="1"/>
  <c r="BR155" i="1" s="1"/>
  <c r="Q159" i="1"/>
  <c r="BO159" i="1" s="1"/>
  <c r="Q163" i="1"/>
  <c r="BY163" i="1" s="1"/>
  <c r="Q167" i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BH167" i="1" s="1"/>
  <c r="BI167" i="1" s="1"/>
  <c r="BJ167" i="1" s="1"/>
  <c r="Q171" i="1"/>
  <c r="AP171" i="1" s="1"/>
  <c r="AQ171" i="1" s="1"/>
  <c r="AR171" i="1" s="1"/>
  <c r="AS171" i="1" s="1"/>
  <c r="AT171" i="1" s="1"/>
  <c r="AU171" i="1" s="1"/>
  <c r="AV171" i="1" s="1"/>
  <c r="AW171" i="1" s="1"/>
  <c r="AX171" i="1" s="1"/>
  <c r="AY171" i="1" s="1"/>
  <c r="AZ171" i="1" s="1"/>
  <c r="BA171" i="1" s="1"/>
  <c r="BB171" i="1" s="1"/>
  <c r="BC171" i="1" s="1"/>
  <c r="BD171" i="1" s="1"/>
  <c r="BE171" i="1" s="1"/>
  <c r="BF171" i="1" s="1"/>
  <c r="BG171" i="1" s="1"/>
  <c r="BH171" i="1" s="1"/>
  <c r="BI171" i="1" s="1"/>
  <c r="BJ171" i="1" s="1"/>
  <c r="Q210" i="1"/>
  <c r="AP210" i="1" s="1"/>
  <c r="AQ210" i="1" s="1"/>
  <c r="AR210" i="1" s="1"/>
  <c r="AS210" i="1" s="1"/>
  <c r="AT210" i="1" s="1"/>
  <c r="AU210" i="1" s="1"/>
  <c r="AV210" i="1" s="1"/>
  <c r="AW210" i="1" s="1"/>
  <c r="AX210" i="1" s="1"/>
  <c r="AY210" i="1" s="1"/>
  <c r="AZ210" i="1" s="1"/>
  <c r="BA210" i="1" s="1"/>
  <c r="BB210" i="1" s="1"/>
  <c r="BC210" i="1" s="1"/>
  <c r="BD210" i="1" s="1"/>
  <c r="BE210" i="1" s="1"/>
  <c r="BF210" i="1" s="1"/>
  <c r="BG210" i="1" s="1"/>
  <c r="BH210" i="1" s="1"/>
  <c r="BI210" i="1" s="1"/>
  <c r="BJ210" i="1" s="1"/>
  <c r="Q174" i="1"/>
  <c r="AP174" i="1" s="1"/>
  <c r="AQ174" i="1" s="1"/>
  <c r="AR174" i="1" s="1"/>
  <c r="AS174" i="1" s="1"/>
  <c r="AT174" i="1" s="1"/>
  <c r="AU174" i="1" s="1"/>
  <c r="AV174" i="1" s="1"/>
  <c r="AW174" i="1" s="1"/>
  <c r="AX174" i="1" s="1"/>
  <c r="AY174" i="1" s="1"/>
  <c r="AZ174" i="1" s="1"/>
  <c r="BA174" i="1" s="1"/>
  <c r="BB174" i="1" s="1"/>
  <c r="BC174" i="1" s="1"/>
  <c r="BD174" i="1" s="1"/>
  <c r="BE174" i="1" s="1"/>
  <c r="BF174" i="1" s="1"/>
  <c r="BG174" i="1" s="1"/>
  <c r="BH174" i="1" s="1"/>
  <c r="BI174" i="1" s="1"/>
  <c r="BJ174" i="1" s="1"/>
  <c r="Q233" i="1"/>
  <c r="AP233" i="1" s="1"/>
  <c r="AQ233" i="1" s="1"/>
  <c r="AR233" i="1" s="1"/>
  <c r="AS233" i="1" s="1"/>
  <c r="AT233" i="1" s="1"/>
  <c r="AU233" i="1" s="1"/>
  <c r="AV233" i="1" s="1"/>
  <c r="AW233" i="1" s="1"/>
  <c r="AX233" i="1" s="1"/>
  <c r="AY233" i="1" s="1"/>
  <c r="AZ233" i="1" s="1"/>
  <c r="BA233" i="1" s="1"/>
  <c r="BB233" i="1" s="1"/>
  <c r="BC233" i="1" s="1"/>
  <c r="BD233" i="1" s="1"/>
  <c r="BE233" i="1" s="1"/>
  <c r="BF233" i="1" s="1"/>
  <c r="BG233" i="1" s="1"/>
  <c r="BH233" i="1" s="1"/>
  <c r="BI233" i="1" s="1"/>
  <c r="BJ233" i="1" s="1"/>
  <c r="Q226" i="1"/>
  <c r="AP226" i="1" s="1"/>
  <c r="AQ226" i="1" s="1"/>
  <c r="AR226" i="1" s="1"/>
  <c r="AS226" i="1" s="1"/>
  <c r="AT226" i="1" s="1"/>
  <c r="AU226" i="1" s="1"/>
  <c r="AV226" i="1" s="1"/>
  <c r="AW226" i="1" s="1"/>
  <c r="AX226" i="1" s="1"/>
  <c r="AY226" i="1" s="1"/>
  <c r="AZ226" i="1" s="1"/>
  <c r="BA226" i="1" s="1"/>
  <c r="BB226" i="1" s="1"/>
  <c r="BC226" i="1" s="1"/>
  <c r="BD226" i="1" s="1"/>
  <c r="BE226" i="1" s="1"/>
  <c r="BF226" i="1" s="1"/>
  <c r="BG226" i="1" s="1"/>
  <c r="BH226" i="1" s="1"/>
  <c r="BI226" i="1" s="1"/>
  <c r="BJ226" i="1" s="1"/>
  <c r="Q188" i="1"/>
  <c r="AP188" i="1" s="1"/>
  <c r="AQ188" i="1" s="1"/>
  <c r="AR188" i="1" s="1"/>
  <c r="AS188" i="1" s="1"/>
  <c r="AT188" i="1" s="1"/>
  <c r="AU188" i="1" s="1"/>
  <c r="AV188" i="1" s="1"/>
  <c r="AW188" i="1" s="1"/>
  <c r="AX188" i="1" s="1"/>
  <c r="AY188" i="1" s="1"/>
  <c r="AZ188" i="1" s="1"/>
  <c r="BA188" i="1" s="1"/>
  <c r="BB188" i="1" s="1"/>
  <c r="BC188" i="1" s="1"/>
  <c r="BD188" i="1" s="1"/>
  <c r="BE188" i="1" s="1"/>
  <c r="BF188" i="1" s="1"/>
  <c r="BG188" i="1" s="1"/>
  <c r="BH188" i="1" s="1"/>
  <c r="BI188" i="1" s="1"/>
  <c r="BJ188" i="1" s="1"/>
  <c r="Q219" i="1"/>
  <c r="AP219" i="1" s="1"/>
  <c r="AQ219" i="1" s="1"/>
  <c r="AR219" i="1" s="1"/>
  <c r="AS219" i="1" s="1"/>
  <c r="AT219" i="1" s="1"/>
  <c r="AU219" i="1" s="1"/>
  <c r="AV219" i="1" s="1"/>
  <c r="AW219" i="1" s="1"/>
  <c r="AX219" i="1" s="1"/>
  <c r="AY219" i="1" s="1"/>
  <c r="AZ219" i="1" s="1"/>
  <c r="BA219" i="1" s="1"/>
  <c r="BB219" i="1" s="1"/>
  <c r="BC219" i="1" s="1"/>
  <c r="BD219" i="1" s="1"/>
  <c r="BE219" i="1" s="1"/>
  <c r="BF219" i="1" s="1"/>
  <c r="BG219" i="1" s="1"/>
  <c r="BH219" i="1" s="1"/>
  <c r="BI219" i="1" s="1"/>
  <c r="BJ219" i="1" s="1"/>
  <c r="Q194" i="1"/>
  <c r="AP194" i="1" s="1"/>
  <c r="AQ194" i="1" s="1"/>
  <c r="AR194" i="1" s="1"/>
  <c r="AS194" i="1" s="1"/>
  <c r="AT194" i="1" s="1"/>
  <c r="AU194" i="1" s="1"/>
  <c r="AV194" i="1" s="1"/>
  <c r="AW194" i="1" s="1"/>
  <c r="AX194" i="1" s="1"/>
  <c r="AY194" i="1" s="1"/>
  <c r="AZ194" i="1" s="1"/>
  <c r="BA194" i="1" s="1"/>
  <c r="BB194" i="1" s="1"/>
  <c r="BC194" i="1" s="1"/>
  <c r="BD194" i="1" s="1"/>
  <c r="BE194" i="1" s="1"/>
  <c r="BF194" i="1" s="1"/>
  <c r="BG194" i="1" s="1"/>
  <c r="BH194" i="1" s="1"/>
  <c r="BI194" i="1" s="1"/>
  <c r="BJ194" i="1" s="1"/>
  <c r="Q212" i="1"/>
  <c r="AP212" i="1" s="1"/>
  <c r="AQ212" i="1" s="1"/>
  <c r="AR212" i="1" s="1"/>
  <c r="AS212" i="1" s="1"/>
  <c r="AT212" i="1" s="1"/>
  <c r="AU212" i="1" s="1"/>
  <c r="AV212" i="1" s="1"/>
  <c r="AW212" i="1" s="1"/>
  <c r="AX212" i="1" s="1"/>
  <c r="AY212" i="1" s="1"/>
  <c r="AZ212" i="1" s="1"/>
  <c r="BA212" i="1" s="1"/>
  <c r="BB212" i="1" s="1"/>
  <c r="BC212" i="1" s="1"/>
  <c r="BD212" i="1" s="1"/>
  <c r="BE212" i="1" s="1"/>
  <c r="BF212" i="1" s="1"/>
  <c r="BG212" i="1" s="1"/>
  <c r="BH212" i="1" s="1"/>
  <c r="BI212" i="1" s="1"/>
  <c r="BJ212" i="1" s="1"/>
  <c r="Q220" i="1"/>
  <c r="AP220" i="1" s="1"/>
  <c r="AQ220" i="1" s="1"/>
  <c r="AR220" i="1" s="1"/>
  <c r="AS220" i="1" s="1"/>
  <c r="AT220" i="1" s="1"/>
  <c r="AU220" i="1" s="1"/>
  <c r="AV220" i="1" s="1"/>
  <c r="AW220" i="1" s="1"/>
  <c r="AX220" i="1" s="1"/>
  <c r="AY220" i="1" s="1"/>
  <c r="AZ220" i="1" s="1"/>
  <c r="BA220" i="1" s="1"/>
  <c r="BB220" i="1" s="1"/>
  <c r="BC220" i="1" s="1"/>
  <c r="BD220" i="1" s="1"/>
  <c r="BE220" i="1" s="1"/>
  <c r="BF220" i="1" s="1"/>
  <c r="BG220" i="1" s="1"/>
  <c r="BH220" i="1" s="1"/>
  <c r="BI220" i="1" s="1"/>
  <c r="BJ220" i="1" s="1"/>
  <c r="Q230" i="1"/>
  <c r="AP230" i="1" s="1"/>
  <c r="AQ230" i="1" s="1"/>
  <c r="AR230" i="1" s="1"/>
  <c r="AS230" i="1" s="1"/>
  <c r="AT230" i="1" s="1"/>
  <c r="AU230" i="1" s="1"/>
  <c r="AV230" i="1" s="1"/>
  <c r="AW230" i="1" s="1"/>
  <c r="AX230" i="1" s="1"/>
  <c r="AY230" i="1" s="1"/>
  <c r="AZ230" i="1" s="1"/>
  <c r="BA230" i="1" s="1"/>
  <c r="BB230" i="1" s="1"/>
  <c r="BC230" i="1" s="1"/>
  <c r="BD230" i="1" s="1"/>
  <c r="BE230" i="1" s="1"/>
  <c r="BF230" i="1" s="1"/>
  <c r="BG230" i="1" s="1"/>
  <c r="BH230" i="1" s="1"/>
  <c r="BI230" i="1" s="1"/>
  <c r="BJ230" i="1" s="1"/>
  <c r="Q186" i="1"/>
  <c r="AP186" i="1" s="1"/>
  <c r="AQ186" i="1" s="1"/>
  <c r="AR186" i="1" s="1"/>
  <c r="AS186" i="1" s="1"/>
  <c r="AT186" i="1" s="1"/>
  <c r="AU186" i="1" s="1"/>
  <c r="AV186" i="1" s="1"/>
  <c r="AW186" i="1" s="1"/>
  <c r="AX186" i="1" s="1"/>
  <c r="AY186" i="1" s="1"/>
  <c r="AZ186" i="1" s="1"/>
  <c r="BA186" i="1" s="1"/>
  <c r="BB186" i="1" s="1"/>
  <c r="BC186" i="1" s="1"/>
  <c r="BD186" i="1" s="1"/>
  <c r="BE186" i="1" s="1"/>
  <c r="BF186" i="1" s="1"/>
  <c r="BG186" i="1" s="1"/>
  <c r="BH186" i="1" s="1"/>
  <c r="BI186" i="1" s="1"/>
  <c r="BJ186" i="1" s="1"/>
  <c r="Q221" i="1"/>
  <c r="AP221" i="1" s="1"/>
  <c r="AQ221" i="1" s="1"/>
  <c r="AR221" i="1" s="1"/>
  <c r="AS221" i="1" s="1"/>
  <c r="AT221" i="1" s="1"/>
  <c r="AU221" i="1" s="1"/>
  <c r="AV221" i="1" s="1"/>
  <c r="AW221" i="1" s="1"/>
  <c r="AX221" i="1" s="1"/>
  <c r="AY221" i="1" s="1"/>
  <c r="AZ221" i="1" s="1"/>
  <c r="BA221" i="1" s="1"/>
  <c r="BB221" i="1" s="1"/>
  <c r="BC221" i="1" s="1"/>
  <c r="BD221" i="1" s="1"/>
  <c r="BE221" i="1" s="1"/>
  <c r="BF221" i="1" s="1"/>
  <c r="BG221" i="1" s="1"/>
  <c r="BH221" i="1" s="1"/>
  <c r="BI221" i="1" s="1"/>
  <c r="BJ221" i="1" s="1"/>
  <c r="Q187" i="1"/>
  <c r="AP187" i="1" s="1"/>
  <c r="AQ187" i="1" s="1"/>
  <c r="AR187" i="1" s="1"/>
  <c r="AS187" i="1" s="1"/>
  <c r="AT187" i="1" s="1"/>
  <c r="AU187" i="1" s="1"/>
  <c r="AV187" i="1" s="1"/>
  <c r="AW187" i="1" s="1"/>
  <c r="AX187" i="1" s="1"/>
  <c r="AY187" i="1" s="1"/>
  <c r="AZ187" i="1" s="1"/>
  <c r="BA187" i="1" s="1"/>
  <c r="BB187" i="1" s="1"/>
  <c r="BC187" i="1" s="1"/>
  <c r="BD187" i="1" s="1"/>
  <c r="BE187" i="1" s="1"/>
  <c r="BF187" i="1" s="1"/>
  <c r="BG187" i="1" s="1"/>
  <c r="BH187" i="1" s="1"/>
  <c r="BI187" i="1" s="1"/>
  <c r="BJ187" i="1" s="1"/>
  <c r="Q193" i="1"/>
  <c r="AP193" i="1" s="1"/>
  <c r="AQ193" i="1" s="1"/>
  <c r="AR193" i="1" s="1"/>
  <c r="AS193" i="1" s="1"/>
  <c r="AT193" i="1" s="1"/>
  <c r="AU193" i="1" s="1"/>
  <c r="AV193" i="1" s="1"/>
  <c r="AW193" i="1" s="1"/>
  <c r="AX193" i="1" s="1"/>
  <c r="AY193" i="1" s="1"/>
  <c r="AZ193" i="1" s="1"/>
  <c r="BA193" i="1" s="1"/>
  <c r="BB193" i="1" s="1"/>
  <c r="BC193" i="1" s="1"/>
  <c r="BD193" i="1" s="1"/>
  <c r="BE193" i="1" s="1"/>
  <c r="BF193" i="1" s="1"/>
  <c r="BG193" i="1" s="1"/>
  <c r="BH193" i="1" s="1"/>
  <c r="BI193" i="1" s="1"/>
  <c r="BJ193" i="1" s="1"/>
  <c r="Q177" i="1"/>
  <c r="AP177" i="1" s="1"/>
  <c r="AQ177" i="1" s="1"/>
  <c r="AR177" i="1" s="1"/>
  <c r="AS177" i="1" s="1"/>
  <c r="AT177" i="1" s="1"/>
  <c r="AU177" i="1" s="1"/>
  <c r="AV177" i="1" s="1"/>
  <c r="AW177" i="1" s="1"/>
  <c r="AX177" i="1" s="1"/>
  <c r="AY177" i="1" s="1"/>
  <c r="AZ177" i="1" s="1"/>
  <c r="BA177" i="1" s="1"/>
  <c r="BB177" i="1" s="1"/>
  <c r="BC177" i="1" s="1"/>
  <c r="BD177" i="1" s="1"/>
  <c r="BE177" i="1" s="1"/>
  <c r="BF177" i="1" s="1"/>
  <c r="BG177" i="1" s="1"/>
  <c r="BH177" i="1" s="1"/>
  <c r="BI177" i="1" s="1"/>
  <c r="BJ177" i="1" s="1"/>
  <c r="Q52" i="1"/>
  <c r="Q46" i="1"/>
  <c r="R53" i="1"/>
  <c r="S53" i="1" s="1"/>
  <c r="Q58" i="1"/>
  <c r="Q74" i="1"/>
  <c r="Q54" i="1"/>
  <c r="Q77" i="1"/>
  <c r="Q109" i="1"/>
  <c r="Q140" i="1"/>
  <c r="Q83" i="1"/>
  <c r="Q87" i="1"/>
  <c r="Q91" i="1"/>
  <c r="Q49" i="1"/>
  <c r="Q45" i="1"/>
  <c r="Q41" i="1"/>
  <c r="Q35" i="1"/>
  <c r="Q37" i="1"/>
  <c r="Q71" i="1"/>
  <c r="Q62" i="1"/>
  <c r="Q78" i="1"/>
  <c r="Q123" i="1"/>
  <c r="Q55" i="1"/>
  <c r="Q65" i="1"/>
  <c r="Q133" i="1"/>
  <c r="Q72" i="1"/>
  <c r="Q113" i="1"/>
  <c r="Q132" i="1"/>
  <c r="Q148" i="1"/>
  <c r="Q84" i="1"/>
  <c r="Q88" i="1"/>
  <c r="Q92" i="1"/>
  <c r="Q96" i="1"/>
  <c r="Q100" i="1"/>
  <c r="Q104" i="1"/>
  <c r="Q108" i="1"/>
  <c r="Q116" i="1"/>
  <c r="Q124" i="1"/>
  <c r="Q127" i="1"/>
  <c r="Q130" i="1"/>
  <c r="Q143" i="1"/>
  <c r="Q150" i="1"/>
  <c r="Q152" i="1"/>
  <c r="Q156" i="1"/>
  <c r="Q160" i="1"/>
  <c r="Q164" i="1"/>
  <c r="Q168" i="1"/>
  <c r="Q172" i="1"/>
  <c r="Q203" i="1"/>
  <c r="Q211" i="1"/>
  <c r="Q207" i="1"/>
  <c r="Q216" i="1"/>
  <c r="Q213" i="1"/>
  <c r="Q217" i="1"/>
  <c r="Q229" i="1"/>
  <c r="Q204" i="1"/>
  <c r="Q189" i="1"/>
  <c r="Q222" i="1"/>
  <c r="Q225" i="1"/>
  <c r="Q199" i="1"/>
  <c r="Q231" i="1"/>
  <c r="Q195" i="1"/>
  <c r="Q181" i="1"/>
  <c r="Q51" i="1"/>
  <c r="V18" i="1"/>
  <c r="AM16" i="1"/>
  <c r="AM17" i="1" s="1"/>
  <c r="R34" i="1"/>
  <c r="AN7" i="1"/>
  <c r="AN11" i="1"/>
  <c r="AN15" i="1"/>
  <c r="AN6" i="1"/>
  <c r="AN10" i="1"/>
  <c r="AN14" i="1"/>
  <c r="AN9" i="1"/>
  <c r="AN13" i="1"/>
  <c r="AN8" i="1"/>
  <c r="AN12" i="1"/>
  <c r="BZ34" i="1" l="1"/>
  <c r="BL34" i="1"/>
  <c r="BN34" i="1"/>
  <c r="BS48" i="1"/>
  <c r="BP193" i="1"/>
  <c r="BP187" i="1"/>
  <c r="BY221" i="1"/>
  <c r="BL230" i="1"/>
  <c r="BS220" i="1"/>
  <c r="BZ220" i="1"/>
  <c r="BS212" i="1"/>
  <c r="BR219" i="1"/>
  <c r="BN188" i="1"/>
  <c r="BN226" i="1"/>
  <c r="BR174" i="1"/>
  <c r="BQ210" i="1"/>
  <c r="BO171" i="1"/>
  <c r="BT171" i="1"/>
  <c r="BU159" i="1"/>
  <c r="BX155" i="1"/>
  <c r="BP144" i="1"/>
  <c r="CC34" i="1"/>
  <c r="BL193" i="1"/>
  <c r="BU187" i="1"/>
  <c r="BW187" i="1"/>
  <c r="BX221" i="1"/>
  <c r="BX230" i="1"/>
  <c r="CC230" i="1" s="1"/>
  <c r="BQ220" i="1"/>
  <c r="BW220" i="1"/>
  <c r="BS219" i="1"/>
  <c r="BU188" i="1"/>
  <c r="BW188" i="1"/>
  <c r="BR226" i="1"/>
  <c r="BP174" i="1"/>
  <c r="BO210" i="1"/>
  <c r="BW171" i="1"/>
  <c r="BS163" i="1"/>
  <c r="BT155" i="1"/>
  <c r="CB155" i="1" s="1"/>
  <c r="BY146" i="1"/>
  <c r="BR144" i="1"/>
  <c r="CC53" i="1"/>
  <c r="BS34" i="1"/>
  <c r="BU193" i="1"/>
  <c r="BY187" i="1"/>
  <c r="BS187" i="1"/>
  <c r="BT221" i="1"/>
  <c r="BY230" i="1"/>
  <c r="BL220" i="1"/>
  <c r="BZ212" i="1"/>
  <c r="BT219" i="1"/>
  <c r="CB219" i="1" s="1"/>
  <c r="BY188" i="1"/>
  <c r="BX188" i="1"/>
  <c r="CC188" i="1" s="1"/>
  <c r="BW174" i="1"/>
  <c r="BY210" i="1"/>
  <c r="BS171" i="1"/>
  <c r="BY171" i="1"/>
  <c r="BV155" i="1"/>
  <c r="BY144" i="1"/>
  <c r="CB53" i="1"/>
  <c r="AP203" i="1"/>
  <c r="AQ203" i="1" s="1"/>
  <c r="AR203" i="1" s="1"/>
  <c r="AS203" i="1" s="1"/>
  <c r="AT203" i="1" s="1"/>
  <c r="AU203" i="1" s="1"/>
  <c r="AV203" i="1" s="1"/>
  <c r="AW203" i="1" s="1"/>
  <c r="AX203" i="1" s="1"/>
  <c r="AY203" i="1" s="1"/>
  <c r="AZ203" i="1" s="1"/>
  <c r="BA203" i="1" s="1"/>
  <c r="BB203" i="1" s="1"/>
  <c r="BC203" i="1" s="1"/>
  <c r="BD203" i="1" s="1"/>
  <c r="BE203" i="1" s="1"/>
  <c r="BF203" i="1" s="1"/>
  <c r="BG203" i="1" s="1"/>
  <c r="BH203" i="1" s="1"/>
  <c r="BI203" i="1" s="1"/>
  <c r="BJ203" i="1" s="1"/>
  <c r="BX203" i="1"/>
  <c r="BM203" i="1"/>
  <c r="BZ203" i="1"/>
  <c r="BV203" i="1"/>
  <c r="BW203" i="1"/>
  <c r="BY203" i="1"/>
  <c r="BO203" i="1"/>
  <c r="BQ203" i="1"/>
  <c r="BL203" i="1"/>
  <c r="BN203" i="1"/>
  <c r="BS203" i="1"/>
  <c r="BR203" i="1"/>
  <c r="BT203" i="1"/>
  <c r="CB203" i="1" s="1"/>
  <c r="BU203" i="1"/>
  <c r="BP203" i="1"/>
  <c r="AP147" i="1"/>
  <c r="AQ147" i="1" s="1"/>
  <c r="AR147" i="1" s="1"/>
  <c r="AS147" i="1" s="1"/>
  <c r="AT147" i="1" s="1"/>
  <c r="AU147" i="1" s="1"/>
  <c r="AV147" i="1" s="1"/>
  <c r="AW147" i="1" s="1"/>
  <c r="AX147" i="1" s="1"/>
  <c r="AY147" i="1" s="1"/>
  <c r="AZ147" i="1" s="1"/>
  <c r="BA147" i="1" s="1"/>
  <c r="BB147" i="1" s="1"/>
  <c r="BC147" i="1" s="1"/>
  <c r="BD147" i="1" s="1"/>
  <c r="BE147" i="1" s="1"/>
  <c r="BF147" i="1" s="1"/>
  <c r="BG147" i="1" s="1"/>
  <c r="BH147" i="1" s="1"/>
  <c r="BI147" i="1" s="1"/>
  <c r="BJ147" i="1" s="1"/>
  <c r="BT147" i="1"/>
  <c r="BZ147" i="1"/>
  <c r="BS147" i="1"/>
  <c r="BM147" i="1"/>
  <c r="BR147" i="1"/>
  <c r="BV147" i="1"/>
  <c r="BN147" i="1"/>
  <c r="AP68" i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BH68" i="1" s="1"/>
  <c r="BI68" i="1" s="1"/>
  <c r="BJ68" i="1" s="1"/>
  <c r="BN68" i="1"/>
  <c r="BV68" i="1"/>
  <c r="BX68" i="1"/>
  <c r="BZ68" i="1"/>
  <c r="BM68" i="1"/>
  <c r="BL68" i="1"/>
  <c r="BY68" i="1"/>
  <c r="BP68" i="1"/>
  <c r="BW68" i="1"/>
  <c r="BU68" i="1"/>
  <c r="BR68" i="1"/>
  <c r="BQ68" i="1"/>
  <c r="BO68" i="1"/>
  <c r="BT68" i="1"/>
  <c r="CB68" i="1" s="1"/>
  <c r="BS68" i="1"/>
  <c r="AP179" i="1"/>
  <c r="AQ179" i="1" s="1"/>
  <c r="AR179" i="1" s="1"/>
  <c r="AS179" i="1" s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BH179" i="1" s="1"/>
  <c r="BI179" i="1" s="1"/>
  <c r="BJ179" i="1" s="1"/>
  <c r="BT179" i="1"/>
  <c r="CB179" i="1" s="1"/>
  <c r="BZ179" i="1"/>
  <c r="BU179" i="1"/>
  <c r="BS179" i="1"/>
  <c r="BO179" i="1"/>
  <c r="BL179" i="1"/>
  <c r="BY179" i="1"/>
  <c r="BN179" i="1"/>
  <c r="BV179" i="1"/>
  <c r="BX179" i="1"/>
  <c r="CC179" i="1" s="1"/>
  <c r="BQ179" i="1"/>
  <c r="BP179" i="1"/>
  <c r="BM179" i="1"/>
  <c r="BW179" i="1"/>
  <c r="BR179" i="1"/>
  <c r="AP198" i="1"/>
  <c r="AQ198" i="1" s="1"/>
  <c r="AR198" i="1" s="1"/>
  <c r="AS198" i="1" s="1"/>
  <c r="AT198" i="1" s="1"/>
  <c r="AU198" i="1" s="1"/>
  <c r="AV198" i="1" s="1"/>
  <c r="AW198" i="1" s="1"/>
  <c r="AX198" i="1" s="1"/>
  <c r="AY198" i="1" s="1"/>
  <c r="AZ198" i="1" s="1"/>
  <c r="BA198" i="1" s="1"/>
  <c r="BB198" i="1" s="1"/>
  <c r="BC198" i="1" s="1"/>
  <c r="BD198" i="1" s="1"/>
  <c r="BE198" i="1" s="1"/>
  <c r="BF198" i="1" s="1"/>
  <c r="BG198" i="1" s="1"/>
  <c r="BH198" i="1" s="1"/>
  <c r="BI198" i="1" s="1"/>
  <c r="BJ198" i="1" s="1"/>
  <c r="BP198" i="1"/>
  <c r="BQ198" i="1"/>
  <c r="BY198" i="1"/>
  <c r="BW198" i="1"/>
  <c r="BM198" i="1"/>
  <c r="BS198" i="1"/>
  <c r="BV198" i="1"/>
  <c r="BO198" i="1"/>
  <c r="BR198" i="1"/>
  <c r="BT198" i="1"/>
  <c r="CB198" i="1" s="1"/>
  <c r="BU198" i="1"/>
  <c r="BN198" i="1"/>
  <c r="BX198" i="1"/>
  <c r="BZ198" i="1"/>
  <c r="BL198" i="1"/>
  <c r="AP165" i="1"/>
  <c r="AQ165" i="1" s="1"/>
  <c r="AR165" i="1" s="1"/>
  <c r="AS165" i="1" s="1"/>
  <c r="AT165" i="1" s="1"/>
  <c r="AU165" i="1" s="1"/>
  <c r="AV165" i="1" s="1"/>
  <c r="AW165" i="1" s="1"/>
  <c r="AX165" i="1" s="1"/>
  <c r="AY165" i="1" s="1"/>
  <c r="AZ165" i="1" s="1"/>
  <c r="BA165" i="1" s="1"/>
  <c r="BB165" i="1" s="1"/>
  <c r="BC165" i="1" s="1"/>
  <c r="BD165" i="1" s="1"/>
  <c r="BE165" i="1" s="1"/>
  <c r="BF165" i="1" s="1"/>
  <c r="BG165" i="1" s="1"/>
  <c r="BH165" i="1" s="1"/>
  <c r="BI165" i="1" s="1"/>
  <c r="BJ165" i="1" s="1"/>
  <c r="BS165" i="1"/>
  <c r="BY165" i="1"/>
  <c r="BN165" i="1"/>
  <c r="BZ165" i="1"/>
  <c r="BT165" i="1"/>
  <c r="BR165" i="1"/>
  <c r="BM165" i="1"/>
  <c r="BV165" i="1"/>
  <c r="BQ165" i="1"/>
  <c r="BO165" i="1"/>
  <c r="BL165" i="1"/>
  <c r="BX165" i="1"/>
  <c r="CC165" i="1" s="1"/>
  <c r="BP165" i="1"/>
  <c r="BU165" i="1"/>
  <c r="BW165" i="1"/>
  <c r="AP126" i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BH126" i="1" s="1"/>
  <c r="BI126" i="1" s="1"/>
  <c r="BJ126" i="1" s="1"/>
  <c r="BZ126" i="1"/>
  <c r="BO126" i="1"/>
  <c r="BQ126" i="1"/>
  <c r="BP126" i="1"/>
  <c r="BX126" i="1"/>
  <c r="BY126" i="1"/>
  <c r="BU126" i="1"/>
  <c r="BS126" i="1"/>
  <c r="BT126" i="1"/>
  <c r="CB126" i="1" s="1"/>
  <c r="BM126" i="1"/>
  <c r="BV126" i="1"/>
  <c r="BL126" i="1"/>
  <c r="BN126" i="1"/>
  <c r="BW126" i="1"/>
  <c r="BR126" i="1"/>
  <c r="AP85" i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BH85" i="1" s="1"/>
  <c r="BI85" i="1" s="1"/>
  <c r="BJ85" i="1" s="1"/>
  <c r="BN85" i="1"/>
  <c r="BL85" i="1"/>
  <c r="BZ85" i="1"/>
  <c r="BR85" i="1"/>
  <c r="BQ85" i="1"/>
  <c r="BT85" i="1"/>
  <c r="CB85" i="1" s="1"/>
  <c r="BO85" i="1"/>
  <c r="BX85" i="1"/>
  <c r="CC85" i="1" s="1"/>
  <c r="BP85" i="1"/>
  <c r="BS85" i="1"/>
  <c r="BU85" i="1"/>
  <c r="BY85" i="1"/>
  <c r="BM85" i="1"/>
  <c r="BV85" i="1"/>
  <c r="BW85" i="1"/>
  <c r="AP36" i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BJ36" i="1" s="1"/>
  <c r="BN36" i="1"/>
  <c r="BX36" i="1"/>
  <c r="CC36" i="1" s="1"/>
  <c r="BU36" i="1"/>
  <c r="BS36" i="1"/>
  <c r="BY36" i="1"/>
  <c r="BW36" i="1"/>
  <c r="BM36" i="1"/>
  <c r="BO36" i="1"/>
  <c r="BR36" i="1"/>
  <c r="BZ36" i="1"/>
  <c r="BL36" i="1"/>
  <c r="BV36" i="1"/>
  <c r="BT36" i="1"/>
  <c r="CB36" i="1" s="1"/>
  <c r="BQ36" i="1"/>
  <c r="BP36" i="1"/>
  <c r="AP232" i="1"/>
  <c r="AQ232" i="1" s="1"/>
  <c r="AR232" i="1" s="1"/>
  <c r="AS232" i="1" s="1"/>
  <c r="AT232" i="1" s="1"/>
  <c r="AU232" i="1" s="1"/>
  <c r="AV232" i="1" s="1"/>
  <c r="AW232" i="1" s="1"/>
  <c r="AX232" i="1" s="1"/>
  <c r="AY232" i="1" s="1"/>
  <c r="AZ232" i="1" s="1"/>
  <c r="BA232" i="1" s="1"/>
  <c r="BB232" i="1" s="1"/>
  <c r="BC232" i="1" s="1"/>
  <c r="BD232" i="1" s="1"/>
  <c r="BE232" i="1" s="1"/>
  <c r="BF232" i="1" s="1"/>
  <c r="BG232" i="1" s="1"/>
  <c r="BH232" i="1" s="1"/>
  <c r="BI232" i="1" s="1"/>
  <c r="BJ232" i="1" s="1"/>
  <c r="BP232" i="1"/>
  <c r="BO232" i="1"/>
  <c r="BN232" i="1"/>
  <c r="BL232" i="1"/>
  <c r="BY232" i="1"/>
  <c r="BQ232" i="1"/>
  <c r="BX232" i="1"/>
  <c r="CC232" i="1" s="1"/>
  <c r="BV232" i="1"/>
  <c r="BT232" i="1"/>
  <c r="BU232" i="1"/>
  <c r="BM232" i="1"/>
  <c r="BZ232" i="1"/>
  <c r="BR232" i="1"/>
  <c r="BW232" i="1"/>
  <c r="BS232" i="1"/>
  <c r="AP182" i="1"/>
  <c r="AQ182" i="1" s="1"/>
  <c r="AR182" i="1" s="1"/>
  <c r="AS182" i="1" s="1"/>
  <c r="AT182" i="1" s="1"/>
  <c r="AU182" i="1" s="1"/>
  <c r="AV182" i="1" s="1"/>
  <c r="AW182" i="1" s="1"/>
  <c r="AX182" i="1" s="1"/>
  <c r="AY182" i="1" s="1"/>
  <c r="AZ182" i="1" s="1"/>
  <c r="BA182" i="1" s="1"/>
  <c r="BB182" i="1" s="1"/>
  <c r="BC182" i="1" s="1"/>
  <c r="BD182" i="1" s="1"/>
  <c r="BE182" i="1" s="1"/>
  <c r="BF182" i="1" s="1"/>
  <c r="BG182" i="1" s="1"/>
  <c r="BH182" i="1" s="1"/>
  <c r="BI182" i="1" s="1"/>
  <c r="BJ182" i="1" s="1"/>
  <c r="BU182" i="1"/>
  <c r="BN182" i="1"/>
  <c r="BW182" i="1"/>
  <c r="BT182" i="1"/>
  <c r="BV182" i="1"/>
  <c r="BX182" i="1"/>
  <c r="CC182" i="1" s="1"/>
  <c r="BZ182" i="1"/>
  <c r="BM182" i="1"/>
  <c r="BY182" i="1"/>
  <c r="BQ182" i="1"/>
  <c r="BS182" i="1"/>
  <c r="BO182" i="1"/>
  <c r="BP182" i="1"/>
  <c r="BR182" i="1"/>
  <c r="BL182" i="1"/>
  <c r="AP149" i="1"/>
  <c r="AQ149" i="1" s="1"/>
  <c r="AR149" i="1" s="1"/>
  <c r="AS149" i="1" s="1"/>
  <c r="AT149" i="1" s="1"/>
  <c r="AU149" i="1" s="1"/>
  <c r="AV149" i="1" s="1"/>
  <c r="AW149" i="1" s="1"/>
  <c r="AX149" i="1" s="1"/>
  <c r="AY149" i="1" s="1"/>
  <c r="AZ149" i="1" s="1"/>
  <c r="BA149" i="1" s="1"/>
  <c r="BB149" i="1" s="1"/>
  <c r="BC149" i="1" s="1"/>
  <c r="BD149" i="1" s="1"/>
  <c r="BE149" i="1" s="1"/>
  <c r="BF149" i="1" s="1"/>
  <c r="BG149" i="1" s="1"/>
  <c r="BH149" i="1" s="1"/>
  <c r="BI149" i="1" s="1"/>
  <c r="BJ149" i="1" s="1"/>
  <c r="BS149" i="1"/>
  <c r="BX149" i="1"/>
  <c r="CC149" i="1" s="1"/>
  <c r="BO149" i="1"/>
  <c r="BP149" i="1"/>
  <c r="BN149" i="1"/>
  <c r="BU149" i="1"/>
  <c r="BM149" i="1"/>
  <c r="BV149" i="1"/>
  <c r="BT149" i="1"/>
  <c r="BR149" i="1"/>
  <c r="BQ149" i="1"/>
  <c r="BZ149" i="1"/>
  <c r="BL149" i="1"/>
  <c r="BY149" i="1"/>
  <c r="BW149" i="1"/>
  <c r="AP102" i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BH102" i="1" s="1"/>
  <c r="BI102" i="1" s="1"/>
  <c r="BJ102" i="1" s="1"/>
  <c r="BN102" i="1"/>
  <c r="BZ102" i="1"/>
  <c r="BU102" i="1"/>
  <c r="BS102" i="1"/>
  <c r="BL102" i="1"/>
  <c r="BP102" i="1"/>
  <c r="BR102" i="1"/>
  <c r="BW102" i="1"/>
  <c r="BM102" i="1"/>
  <c r="BT102" i="1"/>
  <c r="CB102" i="1" s="1"/>
  <c r="BX102" i="1"/>
  <c r="BY102" i="1"/>
  <c r="BQ102" i="1"/>
  <c r="BV102" i="1"/>
  <c r="BO102" i="1"/>
  <c r="AP80" i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BH80" i="1" s="1"/>
  <c r="BI80" i="1" s="1"/>
  <c r="BJ80" i="1" s="1"/>
  <c r="BT80" i="1"/>
  <c r="BM80" i="1"/>
  <c r="BU80" i="1"/>
  <c r="BP80" i="1"/>
  <c r="BW80" i="1"/>
  <c r="BS80" i="1"/>
  <c r="BO80" i="1"/>
  <c r="BV80" i="1"/>
  <c r="BR80" i="1"/>
  <c r="BN80" i="1"/>
  <c r="BL80" i="1"/>
  <c r="BQ80" i="1"/>
  <c r="BZ80" i="1"/>
  <c r="BY80" i="1"/>
  <c r="BX80" i="1"/>
  <c r="AP115" i="1"/>
  <c r="AQ115" i="1" s="1"/>
  <c r="AR115" i="1" s="1"/>
  <c r="AS115" i="1" s="1"/>
  <c r="AT115" i="1" s="1"/>
  <c r="AU115" i="1" s="1"/>
  <c r="AV115" i="1" s="1"/>
  <c r="AW115" i="1" s="1"/>
  <c r="AX115" i="1" s="1"/>
  <c r="AY115" i="1" s="1"/>
  <c r="AZ115" i="1" s="1"/>
  <c r="BA115" i="1" s="1"/>
  <c r="BB115" i="1" s="1"/>
  <c r="BC115" i="1" s="1"/>
  <c r="BD115" i="1" s="1"/>
  <c r="BE115" i="1" s="1"/>
  <c r="BF115" i="1" s="1"/>
  <c r="BG115" i="1" s="1"/>
  <c r="BH115" i="1" s="1"/>
  <c r="BI115" i="1" s="1"/>
  <c r="BJ115" i="1" s="1"/>
  <c r="BZ115" i="1"/>
  <c r="BW115" i="1"/>
  <c r="BX115" i="1"/>
  <c r="BT115" i="1"/>
  <c r="CB115" i="1" s="1"/>
  <c r="BU115" i="1"/>
  <c r="BR115" i="1"/>
  <c r="BS115" i="1"/>
  <c r="BV115" i="1"/>
  <c r="BQ115" i="1"/>
  <c r="BP115" i="1"/>
  <c r="BL115" i="1"/>
  <c r="BY115" i="1"/>
  <c r="BN115" i="1"/>
  <c r="BM115" i="1"/>
  <c r="BO115" i="1"/>
  <c r="AP59" i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BJ59" i="1" s="1"/>
  <c r="BX59" i="1"/>
  <c r="BY59" i="1"/>
  <c r="BR59" i="1"/>
  <c r="BO59" i="1"/>
  <c r="BN59" i="1"/>
  <c r="BV59" i="1"/>
  <c r="BT59" i="1"/>
  <c r="CB59" i="1" s="1"/>
  <c r="BM59" i="1"/>
  <c r="BZ59" i="1"/>
  <c r="BU59" i="1"/>
  <c r="BS59" i="1"/>
  <c r="BQ59" i="1"/>
  <c r="BW59" i="1"/>
  <c r="BP59" i="1"/>
  <c r="BL59" i="1"/>
  <c r="BV177" i="1"/>
  <c r="BQ177" i="1"/>
  <c r="BP177" i="1"/>
  <c r="BR177" i="1"/>
  <c r="BS186" i="1"/>
  <c r="BQ186" i="1"/>
  <c r="BZ186" i="1"/>
  <c r="BM186" i="1"/>
  <c r="BW194" i="1"/>
  <c r="BL194" i="1"/>
  <c r="BR194" i="1"/>
  <c r="BO194" i="1"/>
  <c r="BX233" i="1"/>
  <c r="BY233" i="1"/>
  <c r="BQ233" i="1"/>
  <c r="BP233" i="1"/>
  <c r="BO167" i="1"/>
  <c r="BS167" i="1"/>
  <c r="BR167" i="1"/>
  <c r="BU167" i="1"/>
  <c r="BX151" i="1"/>
  <c r="BY151" i="1"/>
  <c r="BL147" i="1"/>
  <c r="BU147" i="1"/>
  <c r="AP189" i="1"/>
  <c r="AQ189" i="1" s="1"/>
  <c r="AR189" i="1" s="1"/>
  <c r="AS189" i="1" s="1"/>
  <c r="AT189" i="1" s="1"/>
  <c r="AU189" i="1" s="1"/>
  <c r="AV189" i="1" s="1"/>
  <c r="AW189" i="1" s="1"/>
  <c r="AX189" i="1" s="1"/>
  <c r="AY189" i="1" s="1"/>
  <c r="AZ189" i="1" s="1"/>
  <c r="BA189" i="1" s="1"/>
  <c r="BB189" i="1" s="1"/>
  <c r="BC189" i="1" s="1"/>
  <c r="BD189" i="1" s="1"/>
  <c r="BE189" i="1" s="1"/>
  <c r="BF189" i="1" s="1"/>
  <c r="BG189" i="1" s="1"/>
  <c r="BH189" i="1" s="1"/>
  <c r="BI189" i="1" s="1"/>
  <c r="BJ189" i="1" s="1"/>
  <c r="BO189" i="1"/>
  <c r="BY189" i="1"/>
  <c r="BU189" i="1"/>
  <c r="BM189" i="1"/>
  <c r="BP189" i="1"/>
  <c r="BV189" i="1"/>
  <c r="BW189" i="1"/>
  <c r="BZ189" i="1"/>
  <c r="BN189" i="1"/>
  <c r="BT189" i="1"/>
  <c r="CB189" i="1" s="1"/>
  <c r="BX189" i="1"/>
  <c r="CC189" i="1" s="1"/>
  <c r="BL189" i="1"/>
  <c r="BS189" i="1"/>
  <c r="BQ189" i="1"/>
  <c r="BR189" i="1"/>
  <c r="AP160" i="1"/>
  <c r="AQ160" i="1" s="1"/>
  <c r="AR160" i="1" s="1"/>
  <c r="AS160" i="1" s="1"/>
  <c r="AT160" i="1" s="1"/>
  <c r="AU160" i="1" s="1"/>
  <c r="AV160" i="1" s="1"/>
  <c r="AW160" i="1" s="1"/>
  <c r="AX160" i="1" s="1"/>
  <c r="AY160" i="1" s="1"/>
  <c r="AZ160" i="1" s="1"/>
  <c r="BA160" i="1" s="1"/>
  <c r="BB160" i="1" s="1"/>
  <c r="BC160" i="1" s="1"/>
  <c r="BD160" i="1" s="1"/>
  <c r="BE160" i="1" s="1"/>
  <c r="BF160" i="1" s="1"/>
  <c r="BG160" i="1" s="1"/>
  <c r="BH160" i="1" s="1"/>
  <c r="BI160" i="1" s="1"/>
  <c r="BJ160" i="1" s="1"/>
  <c r="BT160" i="1"/>
  <c r="BV160" i="1"/>
  <c r="BP160" i="1"/>
  <c r="BW160" i="1"/>
  <c r="BN160" i="1"/>
  <c r="BU160" i="1"/>
  <c r="BY160" i="1"/>
  <c r="BS160" i="1"/>
  <c r="BL160" i="1"/>
  <c r="BQ160" i="1"/>
  <c r="BX160" i="1"/>
  <c r="CC160" i="1" s="1"/>
  <c r="BM160" i="1"/>
  <c r="BZ160" i="1"/>
  <c r="BR160" i="1"/>
  <c r="BO160" i="1"/>
  <c r="AP116" i="1"/>
  <c r="AQ116" i="1" s="1"/>
  <c r="AR116" i="1" s="1"/>
  <c r="AS116" i="1" s="1"/>
  <c r="AT116" i="1" s="1"/>
  <c r="AU116" i="1" s="1"/>
  <c r="AV116" i="1" s="1"/>
  <c r="AW116" i="1" s="1"/>
  <c r="AX116" i="1" s="1"/>
  <c r="AY116" i="1" s="1"/>
  <c r="AZ116" i="1" s="1"/>
  <c r="BA116" i="1" s="1"/>
  <c r="BB116" i="1" s="1"/>
  <c r="BC116" i="1" s="1"/>
  <c r="BD116" i="1" s="1"/>
  <c r="BE116" i="1" s="1"/>
  <c r="BF116" i="1" s="1"/>
  <c r="BG116" i="1" s="1"/>
  <c r="BH116" i="1" s="1"/>
  <c r="BI116" i="1" s="1"/>
  <c r="BJ116" i="1" s="1"/>
  <c r="BL116" i="1"/>
  <c r="BW116" i="1"/>
  <c r="BX116" i="1"/>
  <c r="BY116" i="1"/>
  <c r="BT116" i="1"/>
  <c r="BU116" i="1"/>
  <c r="BM116" i="1"/>
  <c r="BZ116" i="1"/>
  <c r="BO116" i="1"/>
  <c r="BQ116" i="1"/>
  <c r="BP116" i="1"/>
  <c r="BS116" i="1"/>
  <c r="BR116" i="1"/>
  <c r="BN116" i="1"/>
  <c r="BV116" i="1"/>
  <c r="AP148" i="1"/>
  <c r="AQ148" i="1" s="1"/>
  <c r="AR148" i="1" s="1"/>
  <c r="AS148" i="1" s="1"/>
  <c r="AT148" i="1" s="1"/>
  <c r="AU148" i="1" s="1"/>
  <c r="AV148" i="1" s="1"/>
  <c r="AW148" i="1" s="1"/>
  <c r="AX148" i="1" s="1"/>
  <c r="AY148" i="1" s="1"/>
  <c r="AZ148" i="1" s="1"/>
  <c r="BA148" i="1" s="1"/>
  <c r="BB148" i="1" s="1"/>
  <c r="BC148" i="1" s="1"/>
  <c r="BD148" i="1" s="1"/>
  <c r="BE148" i="1" s="1"/>
  <c r="BF148" i="1" s="1"/>
  <c r="BG148" i="1" s="1"/>
  <c r="BH148" i="1" s="1"/>
  <c r="BI148" i="1" s="1"/>
  <c r="BJ148" i="1" s="1"/>
  <c r="BX148" i="1"/>
  <c r="BS148" i="1"/>
  <c r="BR148" i="1"/>
  <c r="BU148" i="1"/>
  <c r="BM148" i="1"/>
  <c r="BT148" i="1"/>
  <c r="CB148" i="1" s="1"/>
  <c r="BZ148" i="1"/>
  <c r="BY148" i="1"/>
  <c r="BP148" i="1"/>
  <c r="BW148" i="1"/>
  <c r="BL148" i="1"/>
  <c r="BV148" i="1"/>
  <c r="BQ148" i="1"/>
  <c r="BN148" i="1"/>
  <c r="BO148" i="1"/>
  <c r="AP35" i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BJ35" i="1" s="1"/>
  <c r="BZ35" i="1"/>
  <c r="BO35" i="1"/>
  <c r="BM35" i="1"/>
  <c r="BW35" i="1"/>
  <c r="BQ35" i="1"/>
  <c r="BU35" i="1"/>
  <c r="BT35" i="1"/>
  <c r="BN35" i="1"/>
  <c r="BP35" i="1"/>
  <c r="BY35" i="1"/>
  <c r="BS35" i="1"/>
  <c r="BL35" i="1"/>
  <c r="BR35" i="1"/>
  <c r="BV35" i="1"/>
  <c r="BX35" i="1"/>
  <c r="AP103" i="1"/>
  <c r="AQ103" i="1" s="1"/>
  <c r="AR103" i="1" s="1"/>
  <c r="AS103" i="1" s="1"/>
  <c r="AT103" i="1" s="1"/>
  <c r="AU103" i="1" s="1"/>
  <c r="AV103" i="1" s="1"/>
  <c r="AW103" i="1" s="1"/>
  <c r="AX103" i="1" s="1"/>
  <c r="AY103" i="1" s="1"/>
  <c r="AZ103" i="1" s="1"/>
  <c r="BA103" i="1" s="1"/>
  <c r="BB103" i="1" s="1"/>
  <c r="BC103" i="1" s="1"/>
  <c r="BD103" i="1" s="1"/>
  <c r="BE103" i="1" s="1"/>
  <c r="BF103" i="1" s="1"/>
  <c r="BG103" i="1" s="1"/>
  <c r="BH103" i="1" s="1"/>
  <c r="BI103" i="1" s="1"/>
  <c r="BJ103" i="1" s="1"/>
  <c r="BN103" i="1"/>
  <c r="BM103" i="1"/>
  <c r="BY103" i="1"/>
  <c r="BT103" i="1"/>
  <c r="BU103" i="1"/>
  <c r="BW103" i="1"/>
  <c r="BZ103" i="1"/>
  <c r="BR103" i="1"/>
  <c r="BL103" i="1"/>
  <c r="BV103" i="1"/>
  <c r="BQ103" i="1"/>
  <c r="BP103" i="1"/>
  <c r="BO103" i="1"/>
  <c r="BX103" i="1"/>
  <c r="CC103" i="1" s="1"/>
  <c r="BS103" i="1"/>
  <c r="AP38" i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T38" i="1"/>
  <c r="BZ38" i="1"/>
  <c r="BO38" i="1"/>
  <c r="BL38" i="1"/>
  <c r="BN38" i="1"/>
  <c r="BM38" i="1"/>
  <c r="BP38" i="1"/>
  <c r="BR38" i="1"/>
  <c r="BX38" i="1"/>
  <c r="CC38" i="1" s="1"/>
  <c r="BU38" i="1"/>
  <c r="BS38" i="1"/>
  <c r="BW38" i="1"/>
  <c r="BQ38" i="1"/>
  <c r="BV38" i="1"/>
  <c r="BY38" i="1"/>
  <c r="AP191" i="1"/>
  <c r="AQ191" i="1" s="1"/>
  <c r="AR191" i="1" s="1"/>
  <c r="AS191" i="1" s="1"/>
  <c r="AT191" i="1" s="1"/>
  <c r="AU191" i="1" s="1"/>
  <c r="AV191" i="1" s="1"/>
  <c r="AW191" i="1" s="1"/>
  <c r="AX191" i="1" s="1"/>
  <c r="AY191" i="1" s="1"/>
  <c r="AZ191" i="1" s="1"/>
  <c r="BA191" i="1" s="1"/>
  <c r="BB191" i="1" s="1"/>
  <c r="BC191" i="1" s="1"/>
  <c r="BD191" i="1" s="1"/>
  <c r="BE191" i="1" s="1"/>
  <c r="BF191" i="1" s="1"/>
  <c r="BG191" i="1" s="1"/>
  <c r="BH191" i="1" s="1"/>
  <c r="BI191" i="1" s="1"/>
  <c r="BJ191" i="1" s="1"/>
  <c r="BQ191" i="1"/>
  <c r="BX191" i="1"/>
  <c r="BZ191" i="1"/>
  <c r="BT191" i="1"/>
  <c r="BW191" i="1"/>
  <c r="BY191" i="1"/>
  <c r="BP191" i="1"/>
  <c r="BN191" i="1"/>
  <c r="BS191" i="1"/>
  <c r="BO191" i="1"/>
  <c r="BL191" i="1"/>
  <c r="BR191" i="1"/>
  <c r="BU191" i="1"/>
  <c r="BV191" i="1"/>
  <c r="BM191" i="1"/>
  <c r="AP205" i="1"/>
  <c r="AQ205" i="1" s="1"/>
  <c r="AR205" i="1" s="1"/>
  <c r="AS205" i="1" s="1"/>
  <c r="AT205" i="1" s="1"/>
  <c r="AU205" i="1" s="1"/>
  <c r="AV205" i="1" s="1"/>
  <c r="AW205" i="1" s="1"/>
  <c r="AX205" i="1" s="1"/>
  <c r="AY205" i="1" s="1"/>
  <c r="AZ205" i="1" s="1"/>
  <c r="BA205" i="1" s="1"/>
  <c r="BB205" i="1" s="1"/>
  <c r="BC205" i="1" s="1"/>
  <c r="BD205" i="1" s="1"/>
  <c r="BE205" i="1" s="1"/>
  <c r="BF205" i="1" s="1"/>
  <c r="BG205" i="1" s="1"/>
  <c r="BH205" i="1" s="1"/>
  <c r="BI205" i="1" s="1"/>
  <c r="BJ205" i="1" s="1"/>
  <c r="BQ205" i="1"/>
  <c r="BP205" i="1"/>
  <c r="BX205" i="1"/>
  <c r="BS205" i="1"/>
  <c r="BO205" i="1"/>
  <c r="BL205" i="1"/>
  <c r="BZ205" i="1"/>
  <c r="BR205" i="1"/>
  <c r="BY205" i="1"/>
  <c r="BM205" i="1"/>
  <c r="BV205" i="1"/>
  <c r="BT205" i="1"/>
  <c r="CB205" i="1" s="1"/>
  <c r="BN205" i="1"/>
  <c r="BW205" i="1"/>
  <c r="BU205" i="1"/>
  <c r="AP145" i="1"/>
  <c r="AQ145" i="1" s="1"/>
  <c r="AR145" i="1" s="1"/>
  <c r="AS145" i="1" s="1"/>
  <c r="AT145" i="1" s="1"/>
  <c r="AU145" i="1" s="1"/>
  <c r="AV145" i="1" s="1"/>
  <c r="AW145" i="1" s="1"/>
  <c r="AX145" i="1" s="1"/>
  <c r="AY145" i="1" s="1"/>
  <c r="AZ145" i="1" s="1"/>
  <c r="BA145" i="1" s="1"/>
  <c r="BB145" i="1" s="1"/>
  <c r="BC145" i="1" s="1"/>
  <c r="BD145" i="1" s="1"/>
  <c r="BE145" i="1" s="1"/>
  <c r="BF145" i="1" s="1"/>
  <c r="BG145" i="1" s="1"/>
  <c r="BH145" i="1" s="1"/>
  <c r="BI145" i="1" s="1"/>
  <c r="BJ145" i="1" s="1"/>
  <c r="BZ145" i="1"/>
  <c r="BX145" i="1"/>
  <c r="CC145" i="1" s="1"/>
  <c r="BN145" i="1"/>
  <c r="BM145" i="1"/>
  <c r="BT145" i="1"/>
  <c r="BS145" i="1"/>
  <c r="BV145" i="1"/>
  <c r="BL145" i="1"/>
  <c r="BR145" i="1"/>
  <c r="BY145" i="1"/>
  <c r="BU145" i="1"/>
  <c r="BP145" i="1"/>
  <c r="BO145" i="1"/>
  <c r="BQ145" i="1"/>
  <c r="BW145" i="1"/>
  <c r="AP101" i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BH101" i="1" s="1"/>
  <c r="BI101" i="1" s="1"/>
  <c r="BJ101" i="1" s="1"/>
  <c r="BP101" i="1"/>
  <c r="BY101" i="1"/>
  <c r="BR101" i="1"/>
  <c r="BL101" i="1"/>
  <c r="BQ101" i="1"/>
  <c r="BZ101" i="1"/>
  <c r="BT101" i="1"/>
  <c r="CB101" i="1" s="1"/>
  <c r="BU101" i="1"/>
  <c r="BX101" i="1"/>
  <c r="BS101" i="1"/>
  <c r="BO101" i="1"/>
  <c r="BN101" i="1"/>
  <c r="BV101" i="1"/>
  <c r="BM101" i="1"/>
  <c r="BW101" i="1"/>
  <c r="AP76" i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BH76" i="1" s="1"/>
  <c r="BI76" i="1" s="1"/>
  <c r="BJ76" i="1" s="1"/>
  <c r="BQ76" i="1"/>
  <c r="BU76" i="1"/>
  <c r="BW76" i="1"/>
  <c r="BO76" i="1"/>
  <c r="BX76" i="1"/>
  <c r="BP76" i="1"/>
  <c r="BL76" i="1"/>
  <c r="BM76" i="1"/>
  <c r="BT76" i="1"/>
  <c r="BZ76" i="1"/>
  <c r="BY76" i="1"/>
  <c r="BN76" i="1"/>
  <c r="BR76" i="1"/>
  <c r="BV76" i="1"/>
  <c r="BS76" i="1"/>
  <c r="AP139" i="1"/>
  <c r="AQ139" i="1" s="1"/>
  <c r="AR139" i="1" s="1"/>
  <c r="AS139" i="1" s="1"/>
  <c r="AT139" i="1" s="1"/>
  <c r="AU139" i="1" s="1"/>
  <c r="AV139" i="1" s="1"/>
  <c r="AW139" i="1" s="1"/>
  <c r="AX139" i="1" s="1"/>
  <c r="AY139" i="1" s="1"/>
  <c r="AZ139" i="1" s="1"/>
  <c r="BA139" i="1" s="1"/>
  <c r="BB139" i="1" s="1"/>
  <c r="BC139" i="1" s="1"/>
  <c r="BD139" i="1" s="1"/>
  <c r="BE139" i="1" s="1"/>
  <c r="BF139" i="1" s="1"/>
  <c r="BG139" i="1" s="1"/>
  <c r="BH139" i="1" s="1"/>
  <c r="BI139" i="1" s="1"/>
  <c r="BJ139" i="1" s="1"/>
  <c r="BM139" i="1"/>
  <c r="BY139" i="1"/>
  <c r="BN139" i="1"/>
  <c r="BV139" i="1"/>
  <c r="BS139" i="1"/>
  <c r="BW139" i="1"/>
  <c r="BR139" i="1"/>
  <c r="BQ139" i="1"/>
  <c r="BP139" i="1"/>
  <c r="BL139" i="1"/>
  <c r="BU139" i="1"/>
  <c r="BO139" i="1"/>
  <c r="BT139" i="1"/>
  <c r="CB139" i="1" s="1"/>
  <c r="BX139" i="1"/>
  <c r="CC139" i="1" s="1"/>
  <c r="BZ139" i="1"/>
  <c r="AP178" i="1"/>
  <c r="AQ178" i="1" s="1"/>
  <c r="AR178" i="1" s="1"/>
  <c r="AS178" i="1" s="1"/>
  <c r="AT178" i="1" s="1"/>
  <c r="AU178" i="1" s="1"/>
  <c r="AV178" i="1" s="1"/>
  <c r="AW178" i="1" s="1"/>
  <c r="AX178" i="1" s="1"/>
  <c r="AY178" i="1" s="1"/>
  <c r="AZ178" i="1" s="1"/>
  <c r="BA178" i="1" s="1"/>
  <c r="BB178" i="1" s="1"/>
  <c r="BC178" i="1" s="1"/>
  <c r="BD178" i="1" s="1"/>
  <c r="BE178" i="1" s="1"/>
  <c r="BF178" i="1" s="1"/>
  <c r="BG178" i="1" s="1"/>
  <c r="BH178" i="1" s="1"/>
  <c r="BI178" i="1" s="1"/>
  <c r="BJ178" i="1" s="1"/>
  <c r="BL178" i="1"/>
  <c r="BX178" i="1"/>
  <c r="BU178" i="1"/>
  <c r="BS178" i="1"/>
  <c r="BM178" i="1"/>
  <c r="BO178" i="1"/>
  <c r="BT178" i="1"/>
  <c r="BY178" i="1"/>
  <c r="BZ178" i="1"/>
  <c r="BN178" i="1"/>
  <c r="BP178" i="1"/>
  <c r="BW178" i="1"/>
  <c r="BQ178" i="1"/>
  <c r="BR178" i="1"/>
  <c r="BV178" i="1"/>
  <c r="AP227" i="1"/>
  <c r="AQ227" i="1" s="1"/>
  <c r="AR227" i="1" s="1"/>
  <c r="AS227" i="1" s="1"/>
  <c r="AT227" i="1" s="1"/>
  <c r="AU227" i="1" s="1"/>
  <c r="AV227" i="1" s="1"/>
  <c r="AW227" i="1" s="1"/>
  <c r="AX227" i="1" s="1"/>
  <c r="AY227" i="1" s="1"/>
  <c r="AZ227" i="1" s="1"/>
  <c r="BA227" i="1" s="1"/>
  <c r="BB227" i="1" s="1"/>
  <c r="BC227" i="1" s="1"/>
  <c r="BD227" i="1" s="1"/>
  <c r="BE227" i="1" s="1"/>
  <c r="BF227" i="1" s="1"/>
  <c r="BG227" i="1" s="1"/>
  <c r="BH227" i="1" s="1"/>
  <c r="BI227" i="1" s="1"/>
  <c r="BJ227" i="1" s="1"/>
  <c r="BV227" i="1"/>
  <c r="BQ227" i="1"/>
  <c r="BU227" i="1"/>
  <c r="BM227" i="1"/>
  <c r="BZ227" i="1"/>
  <c r="BP227" i="1"/>
  <c r="BW227" i="1"/>
  <c r="BS227" i="1"/>
  <c r="BT227" i="1"/>
  <c r="CB227" i="1" s="1"/>
  <c r="BO227" i="1"/>
  <c r="BR227" i="1"/>
  <c r="BL227" i="1"/>
  <c r="BY227" i="1"/>
  <c r="BN227" i="1"/>
  <c r="BX227" i="1"/>
  <c r="AP166" i="1"/>
  <c r="AQ166" i="1" s="1"/>
  <c r="AR166" i="1" s="1"/>
  <c r="AS166" i="1" s="1"/>
  <c r="AT166" i="1" s="1"/>
  <c r="AU166" i="1" s="1"/>
  <c r="AV166" i="1" s="1"/>
  <c r="AW166" i="1" s="1"/>
  <c r="AX166" i="1" s="1"/>
  <c r="AY166" i="1" s="1"/>
  <c r="AZ166" i="1" s="1"/>
  <c r="BA166" i="1" s="1"/>
  <c r="BB166" i="1" s="1"/>
  <c r="BC166" i="1" s="1"/>
  <c r="BD166" i="1" s="1"/>
  <c r="BE166" i="1" s="1"/>
  <c r="BF166" i="1" s="1"/>
  <c r="BG166" i="1" s="1"/>
  <c r="BH166" i="1" s="1"/>
  <c r="BI166" i="1" s="1"/>
  <c r="BJ166" i="1" s="1"/>
  <c r="BS166" i="1"/>
  <c r="BM166" i="1"/>
  <c r="BV166" i="1"/>
  <c r="BR166" i="1"/>
  <c r="BO166" i="1"/>
  <c r="BU166" i="1"/>
  <c r="BX166" i="1"/>
  <c r="BN166" i="1"/>
  <c r="BQ166" i="1"/>
  <c r="BT166" i="1"/>
  <c r="BY166" i="1"/>
  <c r="BP166" i="1"/>
  <c r="BW166" i="1"/>
  <c r="BZ166" i="1"/>
  <c r="BL166" i="1"/>
  <c r="AP128" i="1"/>
  <c r="AQ128" i="1" s="1"/>
  <c r="AR128" i="1" s="1"/>
  <c r="AS128" i="1" s="1"/>
  <c r="AT128" i="1" s="1"/>
  <c r="AU128" i="1" s="1"/>
  <c r="AV128" i="1" s="1"/>
  <c r="AW128" i="1" s="1"/>
  <c r="AX128" i="1" s="1"/>
  <c r="AY128" i="1" s="1"/>
  <c r="AZ128" i="1" s="1"/>
  <c r="BA128" i="1" s="1"/>
  <c r="BB128" i="1" s="1"/>
  <c r="BC128" i="1" s="1"/>
  <c r="BD128" i="1" s="1"/>
  <c r="BE128" i="1" s="1"/>
  <c r="BF128" i="1" s="1"/>
  <c r="BG128" i="1" s="1"/>
  <c r="BH128" i="1" s="1"/>
  <c r="BI128" i="1" s="1"/>
  <c r="BJ128" i="1" s="1"/>
  <c r="BV128" i="1"/>
  <c r="BQ128" i="1"/>
  <c r="BW128" i="1"/>
  <c r="BY128" i="1"/>
  <c r="BZ128" i="1"/>
  <c r="BP128" i="1"/>
  <c r="BO128" i="1"/>
  <c r="BT128" i="1"/>
  <c r="CB128" i="1" s="1"/>
  <c r="BM128" i="1"/>
  <c r="BX128" i="1"/>
  <c r="CC128" i="1" s="1"/>
  <c r="BN128" i="1"/>
  <c r="BL128" i="1"/>
  <c r="BR128" i="1"/>
  <c r="BU128" i="1"/>
  <c r="BS128" i="1"/>
  <c r="AP86" i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BH86" i="1" s="1"/>
  <c r="BI86" i="1" s="1"/>
  <c r="BJ86" i="1" s="1"/>
  <c r="BO86" i="1"/>
  <c r="BS86" i="1"/>
  <c r="BY86" i="1"/>
  <c r="BX86" i="1"/>
  <c r="BT86" i="1"/>
  <c r="BM86" i="1"/>
  <c r="BL86" i="1"/>
  <c r="BU86" i="1"/>
  <c r="BR86" i="1"/>
  <c r="BW86" i="1"/>
  <c r="BP86" i="1"/>
  <c r="BN86" i="1"/>
  <c r="BZ86" i="1"/>
  <c r="BQ86" i="1"/>
  <c r="BV86" i="1"/>
  <c r="AP51" i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V51" i="1"/>
  <c r="BN51" i="1"/>
  <c r="BM51" i="1"/>
  <c r="BL51" i="1"/>
  <c r="BW51" i="1"/>
  <c r="BS51" i="1"/>
  <c r="BT51" i="1"/>
  <c r="BU51" i="1"/>
  <c r="BY51" i="1"/>
  <c r="BZ51" i="1"/>
  <c r="BO51" i="1"/>
  <c r="BX51" i="1"/>
  <c r="CC51" i="1" s="1"/>
  <c r="AP199" i="1"/>
  <c r="AQ199" i="1" s="1"/>
  <c r="AR199" i="1" s="1"/>
  <c r="AS199" i="1" s="1"/>
  <c r="AT199" i="1" s="1"/>
  <c r="AU199" i="1" s="1"/>
  <c r="AV199" i="1" s="1"/>
  <c r="AW199" i="1" s="1"/>
  <c r="AX199" i="1" s="1"/>
  <c r="AY199" i="1" s="1"/>
  <c r="AZ199" i="1" s="1"/>
  <c r="BA199" i="1" s="1"/>
  <c r="BB199" i="1" s="1"/>
  <c r="BC199" i="1" s="1"/>
  <c r="BD199" i="1" s="1"/>
  <c r="BE199" i="1" s="1"/>
  <c r="BF199" i="1" s="1"/>
  <c r="BG199" i="1" s="1"/>
  <c r="BH199" i="1" s="1"/>
  <c r="BI199" i="1" s="1"/>
  <c r="BJ199" i="1" s="1"/>
  <c r="BT199" i="1"/>
  <c r="CB199" i="1" s="1"/>
  <c r="BY199" i="1"/>
  <c r="BN199" i="1"/>
  <c r="BR199" i="1"/>
  <c r="BX199" i="1"/>
  <c r="BS199" i="1"/>
  <c r="BQ199" i="1"/>
  <c r="BU199" i="1"/>
  <c r="BW199" i="1"/>
  <c r="BO199" i="1"/>
  <c r="BV199" i="1"/>
  <c r="BP199" i="1"/>
  <c r="BM199" i="1"/>
  <c r="BZ199" i="1"/>
  <c r="BL199" i="1"/>
  <c r="AP204" i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B204" i="1" s="1"/>
  <c r="BC204" i="1" s="1"/>
  <c r="BD204" i="1" s="1"/>
  <c r="BE204" i="1" s="1"/>
  <c r="BF204" i="1" s="1"/>
  <c r="BG204" i="1" s="1"/>
  <c r="BH204" i="1" s="1"/>
  <c r="BI204" i="1" s="1"/>
  <c r="BJ204" i="1" s="1"/>
  <c r="BU204" i="1"/>
  <c r="BX204" i="1"/>
  <c r="BP204" i="1"/>
  <c r="BR204" i="1"/>
  <c r="BQ204" i="1"/>
  <c r="BT204" i="1"/>
  <c r="BV204" i="1"/>
  <c r="BL204" i="1"/>
  <c r="BS204" i="1"/>
  <c r="BO204" i="1"/>
  <c r="BW204" i="1"/>
  <c r="BZ204" i="1"/>
  <c r="BN204" i="1"/>
  <c r="BM204" i="1"/>
  <c r="BY204" i="1"/>
  <c r="AP216" i="1"/>
  <c r="AQ216" i="1" s="1"/>
  <c r="AR216" i="1" s="1"/>
  <c r="AS216" i="1" s="1"/>
  <c r="AT216" i="1" s="1"/>
  <c r="AU216" i="1" s="1"/>
  <c r="AV216" i="1" s="1"/>
  <c r="AW216" i="1" s="1"/>
  <c r="AX216" i="1" s="1"/>
  <c r="AY216" i="1" s="1"/>
  <c r="AZ216" i="1" s="1"/>
  <c r="BA216" i="1" s="1"/>
  <c r="BB216" i="1" s="1"/>
  <c r="BC216" i="1" s="1"/>
  <c r="BD216" i="1" s="1"/>
  <c r="BE216" i="1" s="1"/>
  <c r="BF216" i="1" s="1"/>
  <c r="BG216" i="1" s="1"/>
  <c r="BH216" i="1" s="1"/>
  <c r="BI216" i="1" s="1"/>
  <c r="BJ216" i="1" s="1"/>
  <c r="BQ216" i="1"/>
  <c r="BX216" i="1"/>
  <c r="BM216" i="1"/>
  <c r="BY216" i="1"/>
  <c r="BN216" i="1"/>
  <c r="BR216" i="1"/>
  <c r="BZ216" i="1"/>
  <c r="BL216" i="1"/>
  <c r="BO216" i="1"/>
  <c r="BV216" i="1"/>
  <c r="BU216" i="1"/>
  <c r="BT216" i="1"/>
  <c r="CB216" i="1" s="1"/>
  <c r="BP216" i="1"/>
  <c r="BW216" i="1"/>
  <c r="BS216" i="1"/>
  <c r="AP172" i="1"/>
  <c r="AQ172" i="1" s="1"/>
  <c r="AR172" i="1" s="1"/>
  <c r="AS172" i="1" s="1"/>
  <c r="AT172" i="1" s="1"/>
  <c r="AU172" i="1" s="1"/>
  <c r="AV172" i="1" s="1"/>
  <c r="AW172" i="1" s="1"/>
  <c r="AX172" i="1" s="1"/>
  <c r="AY172" i="1" s="1"/>
  <c r="AZ172" i="1" s="1"/>
  <c r="BA172" i="1" s="1"/>
  <c r="BB172" i="1" s="1"/>
  <c r="BC172" i="1" s="1"/>
  <c r="BD172" i="1" s="1"/>
  <c r="BE172" i="1" s="1"/>
  <c r="BF172" i="1" s="1"/>
  <c r="BG172" i="1" s="1"/>
  <c r="BH172" i="1" s="1"/>
  <c r="BI172" i="1" s="1"/>
  <c r="BJ172" i="1" s="1"/>
  <c r="BU172" i="1"/>
  <c r="BZ172" i="1"/>
  <c r="BV172" i="1"/>
  <c r="BS172" i="1"/>
  <c r="BN172" i="1"/>
  <c r="BY172" i="1"/>
  <c r="BX172" i="1"/>
  <c r="CC172" i="1" s="1"/>
  <c r="BM172" i="1"/>
  <c r="BP172" i="1"/>
  <c r="BO172" i="1"/>
  <c r="BL172" i="1"/>
  <c r="BQ172" i="1"/>
  <c r="BW172" i="1"/>
  <c r="BR172" i="1"/>
  <c r="BT172" i="1"/>
  <c r="CB172" i="1" s="1"/>
  <c r="AP156" i="1"/>
  <c r="AQ156" i="1" s="1"/>
  <c r="AR156" i="1" s="1"/>
  <c r="AS156" i="1" s="1"/>
  <c r="AT156" i="1" s="1"/>
  <c r="AU156" i="1" s="1"/>
  <c r="AV156" i="1" s="1"/>
  <c r="AW156" i="1" s="1"/>
  <c r="AX156" i="1" s="1"/>
  <c r="AY156" i="1" s="1"/>
  <c r="AZ156" i="1" s="1"/>
  <c r="BA156" i="1" s="1"/>
  <c r="BB156" i="1" s="1"/>
  <c r="BC156" i="1" s="1"/>
  <c r="BD156" i="1" s="1"/>
  <c r="BE156" i="1" s="1"/>
  <c r="BF156" i="1" s="1"/>
  <c r="BG156" i="1" s="1"/>
  <c r="BH156" i="1" s="1"/>
  <c r="BI156" i="1" s="1"/>
  <c r="BJ156" i="1" s="1"/>
  <c r="BZ156" i="1"/>
  <c r="BL156" i="1"/>
  <c r="BP156" i="1"/>
  <c r="BQ156" i="1"/>
  <c r="BV156" i="1"/>
  <c r="BN156" i="1"/>
  <c r="BS156" i="1"/>
  <c r="BW156" i="1"/>
  <c r="BT156" i="1"/>
  <c r="CB156" i="1" s="1"/>
  <c r="BO156" i="1"/>
  <c r="BY156" i="1"/>
  <c r="BM156" i="1"/>
  <c r="BU156" i="1"/>
  <c r="BR156" i="1"/>
  <c r="BX156" i="1"/>
  <c r="CC156" i="1" s="1"/>
  <c r="AP130" i="1"/>
  <c r="AQ130" i="1" s="1"/>
  <c r="AR130" i="1" s="1"/>
  <c r="AS130" i="1" s="1"/>
  <c r="AT130" i="1" s="1"/>
  <c r="AU130" i="1" s="1"/>
  <c r="AV130" i="1" s="1"/>
  <c r="AW130" i="1" s="1"/>
  <c r="AX130" i="1" s="1"/>
  <c r="AY130" i="1" s="1"/>
  <c r="AZ130" i="1" s="1"/>
  <c r="BA130" i="1" s="1"/>
  <c r="BB130" i="1" s="1"/>
  <c r="BC130" i="1" s="1"/>
  <c r="BD130" i="1" s="1"/>
  <c r="BE130" i="1" s="1"/>
  <c r="BF130" i="1" s="1"/>
  <c r="BG130" i="1" s="1"/>
  <c r="BH130" i="1" s="1"/>
  <c r="BI130" i="1" s="1"/>
  <c r="BJ130" i="1" s="1"/>
  <c r="BV130" i="1"/>
  <c r="BW130" i="1"/>
  <c r="BY130" i="1"/>
  <c r="BL130" i="1"/>
  <c r="BZ130" i="1"/>
  <c r="BR130" i="1"/>
  <c r="BS130" i="1"/>
  <c r="BP130" i="1"/>
  <c r="BN130" i="1"/>
  <c r="BQ130" i="1"/>
  <c r="BU130" i="1"/>
  <c r="BT130" i="1"/>
  <c r="CB130" i="1" s="1"/>
  <c r="BM130" i="1"/>
  <c r="BX130" i="1"/>
  <c r="BO130" i="1"/>
  <c r="AP108" i="1"/>
  <c r="AQ108" i="1" s="1"/>
  <c r="AR108" i="1" s="1"/>
  <c r="AS108" i="1" s="1"/>
  <c r="AT108" i="1" s="1"/>
  <c r="AU108" i="1" s="1"/>
  <c r="AV108" i="1" s="1"/>
  <c r="AW108" i="1" s="1"/>
  <c r="AX108" i="1" s="1"/>
  <c r="AY108" i="1" s="1"/>
  <c r="AZ108" i="1" s="1"/>
  <c r="BA108" i="1" s="1"/>
  <c r="BB108" i="1" s="1"/>
  <c r="BC108" i="1" s="1"/>
  <c r="BD108" i="1" s="1"/>
  <c r="BE108" i="1" s="1"/>
  <c r="BF108" i="1" s="1"/>
  <c r="BG108" i="1" s="1"/>
  <c r="BH108" i="1" s="1"/>
  <c r="BI108" i="1" s="1"/>
  <c r="BJ108" i="1" s="1"/>
  <c r="BM108" i="1"/>
  <c r="BT108" i="1"/>
  <c r="BL108" i="1"/>
  <c r="BW108" i="1"/>
  <c r="BR108" i="1"/>
  <c r="BN108" i="1"/>
  <c r="BP108" i="1"/>
  <c r="BU108" i="1"/>
  <c r="BS108" i="1"/>
  <c r="BY108" i="1"/>
  <c r="BV108" i="1"/>
  <c r="BZ108" i="1"/>
  <c r="BX108" i="1"/>
  <c r="CC108" i="1" s="1"/>
  <c r="BO108" i="1"/>
  <c r="BQ108" i="1"/>
  <c r="AP92" i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BH92" i="1" s="1"/>
  <c r="BI92" i="1" s="1"/>
  <c r="BJ92" i="1" s="1"/>
  <c r="BT92" i="1"/>
  <c r="CB92" i="1" s="1"/>
  <c r="BP92" i="1"/>
  <c r="BZ92" i="1"/>
  <c r="BN92" i="1"/>
  <c r="BM92" i="1"/>
  <c r="BR92" i="1"/>
  <c r="BL92" i="1"/>
  <c r="BX92" i="1"/>
  <c r="CC92" i="1" s="1"/>
  <c r="BY92" i="1"/>
  <c r="BO92" i="1"/>
  <c r="BS92" i="1"/>
  <c r="BV92" i="1"/>
  <c r="BQ92" i="1"/>
  <c r="BW92" i="1"/>
  <c r="BU92" i="1"/>
  <c r="AP132" i="1"/>
  <c r="AQ132" i="1" s="1"/>
  <c r="AR132" i="1" s="1"/>
  <c r="AS132" i="1" s="1"/>
  <c r="AT132" i="1" s="1"/>
  <c r="AU132" i="1" s="1"/>
  <c r="AV132" i="1" s="1"/>
  <c r="AW132" i="1" s="1"/>
  <c r="AX132" i="1" s="1"/>
  <c r="AY132" i="1" s="1"/>
  <c r="AZ132" i="1" s="1"/>
  <c r="BA132" i="1" s="1"/>
  <c r="BB132" i="1" s="1"/>
  <c r="BC132" i="1" s="1"/>
  <c r="BD132" i="1" s="1"/>
  <c r="BE132" i="1" s="1"/>
  <c r="BF132" i="1" s="1"/>
  <c r="BG132" i="1" s="1"/>
  <c r="BH132" i="1" s="1"/>
  <c r="BI132" i="1" s="1"/>
  <c r="BJ132" i="1" s="1"/>
  <c r="BM132" i="1"/>
  <c r="BS132" i="1"/>
  <c r="BN132" i="1"/>
  <c r="BR132" i="1"/>
  <c r="BU132" i="1"/>
  <c r="BP132" i="1"/>
  <c r="BV132" i="1"/>
  <c r="BQ132" i="1"/>
  <c r="BZ132" i="1"/>
  <c r="BT132" i="1"/>
  <c r="BO132" i="1"/>
  <c r="BL132" i="1"/>
  <c r="BX132" i="1"/>
  <c r="BY132" i="1"/>
  <c r="BW132" i="1"/>
  <c r="AP65" i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BH65" i="1" s="1"/>
  <c r="BI65" i="1" s="1"/>
  <c r="BJ65" i="1" s="1"/>
  <c r="BT65" i="1"/>
  <c r="BN65" i="1"/>
  <c r="BM65" i="1"/>
  <c r="BX65" i="1"/>
  <c r="CC65" i="1" s="1"/>
  <c r="BP65" i="1"/>
  <c r="BW65" i="1"/>
  <c r="BU65" i="1"/>
  <c r="BY65" i="1"/>
  <c r="BV65" i="1"/>
  <c r="BQ65" i="1"/>
  <c r="BR65" i="1"/>
  <c r="BL65" i="1"/>
  <c r="BS65" i="1"/>
  <c r="BZ65" i="1"/>
  <c r="BO65" i="1"/>
  <c r="AP62" i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BH62" i="1" s="1"/>
  <c r="BI62" i="1" s="1"/>
  <c r="BJ62" i="1" s="1"/>
  <c r="BW62" i="1"/>
  <c r="BP62" i="1"/>
  <c r="BL62" i="1"/>
  <c r="BX62" i="1"/>
  <c r="BR62" i="1"/>
  <c r="BQ62" i="1"/>
  <c r="BO62" i="1"/>
  <c r="BM62" i="1"/>
  <c r="BZ62" i="1"/>
  <c r="BY62" i="1"/>
  <c r="BU62" i="1"/>
  <c r="BN62" i="1"/>
  <c r="BT62" i="1"/>
  <c r="CB62" i="1" s="1"/>
  <c r="BV62" i="1"/>
  <c r="BS62" i="1"/>
  <c r="AP41" i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BJ41" i="1" s="1"/>
  <c r="BR41" i="1"/>
  <c r="BY41" i="1"/>
  <c r="BO41" i="1"/>
  <c r="BL41" i="1"/>
  <c r="BS41" i="1"/>
  <c r="BW41" i="1"/>
  <c r="BQ41" i="1"/>
  <c r="BP41" i="1"/>
  <c r="BN41" i="1"/>
  <c r="BU41" i="1"/>
  <c r="BZ41" i="1"/>
  <c r="BT41" i="1"/>
  <c r="CB41" i="1" s="1"/>
  <c r="BM41" i="1"/>
  <c r="BV41" i="1"/>
  <c r="BX41" i="1"/>
  <c r="CC41" i="1" s="1"/>
  <c r="AP87" i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BH87" i="1" s="1"/>
  <c r="BI87" i="1" s="1"/>
  <c r="BJ87" i="1" s="1"/>
  <c r="BR87" i="1"/>
  <c r="BM87" i="1"/>
  <c r="BS87" i="1"/>
  <c r="BU87" i="1"/>
  <c r="BO87" i="1"/>
  <c r="BL87" i="1"/>
  <c r="BY87" i="1"/>
  <c r="BW87" i="1"/>
  <c r="BQ87" i="1"/>
  <c r="BX87" i="1"/>
  <c r="BT87" i="1"/>
  <c r="CB87" i="1" s="1"/>
  <c r="BZ87" i="1"/>
  <c r="BP87" i="1"/>
  <c r="BN87" i="1"/>
  <c r="BV87" i="1"/>
  <c r="AP77" i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BJ77" i="1" s="1"/>
  <c r="BZ77" i="1"/>
  <c r="BR77" i="1"/>
  <c r="BX77" i="1"/>
  <c r="CC77" i="1" s="1"/>
  <c r="BP77" i="1"/>
  <c r="BN77" i="1"/>
  <c r="BS77" i="1"/>
  <c r="BT77" i="1"/>
  <c r="CB77" i="1" s="1"/>
  <c r="BV77" i="1"/>
  <c r="BO77" i="1"/>
  <c r="BL77" i="1"/>
  <c r="BY77" i="1"/>
  <c r="BW77" i="1"/>
  <c r="BM77" i="1"/>
  <c r="BU77" i="1"/>
  <c r="BQ77" i="1"/>
  <c r="AP163" i="1"/>
  <c r="AQ163" i="1" s="1"/>
  <c r="AR163" i="1" s="1"/>
  <c r="AS163" i="1" s="1"/>
  <c r="AT163" i="1" s="1"/>
  <c r="AU163" i="1" s="1"/>
  <c r="AV163" i="1" s="1"/>
  <c r="AW163" i="1" s="1"/>
  <c r="AX163" i="1" s="1"/>
  <c r="AY163" i="1" s="1"/>
  <c r="AZ163" i="1" s="1"/>
  <c r="BA163" i="1" s="1"/>
  <c r="BB163" i="1" s="1"/>
  <c r="BC163" i="1" s="1"/>
  <c r="BD163" i="1" s="1"/>
  <c r="BE163" i="1" s="1"/>
  <c r="BF163" i="1" s="1"/>
  <c r="BG163" i="1" s="1"/>
  <c r="BH163" i="1" s="1"/>
  <c r="BI163" i="1" s="1"/>
  <c r="BJ163" i="1" s="1"/>
  <c r="BM163" i="1"/>
  <c r="BU163" i="1"/>
  <c r="BX163" i="1"/>
  <c r="BV163" i="1"/>
  <c r="BL163" i="1"/>
  <c r="BP163" i="1"/>
  <c r="BZ163" i="1"/>
  <c r="AP146" i="1"/>
  <c r="AQ146" i="1" s="1"/>
  <c r="AR146" i="1" s="1"/>
  <c r="AS146" i="1" s="1"/>
  <c r="AT146" i="1" s="1"/>
  <c r="AU146" i="1" s="1"/>
  <c r="AV146" i="1" s="1"/>
  <c r="AW146" i="1" s="1"/>
  <c r="AX146" i="1" s="1"/>
  <c r="AY146" i="1" s="1"/>
  <c r="AZ146" i="1" s="1"/>
  <c r="BA146" i="1" s="1"/>
  <c r="BB146" i="1" s="1"/>
  <c r="BC146" i="1" s="1"/>
  <c r="BD146" i="1" s="1"/>
  <c r="BE146" i="1" s="1"/>
  <c r="BF146" i="1" s="1"/>
  <c r="BG146" i="1" s="1"/>
  <c r="BH146" i="1" s="1"/>
  <c r="BI146" i="1" s="1"/>
  <c r="BJ146" i="1" s="1"/>
  <c r="BQ146" i="1"/>
  <c r="BP146" i="1"/>
  <c r="BT146" i="1"/>
  <c r="CB146" i="1" s="1"/>
  <c r="BR146" i="1"/>
  <c r="BS146" i="1"/>
  <c r="BN146" i="1"/>
  <c r="BX146" i="1"/>
  <c r="CC146" i="1" s="1"/>
  <c r="BL146" i="1"/>
  <c r="AP122" i="1"/>
  <c r="AQ122" i="1" s="1"/>
  <c r="AR122" i="1" s="1"/>
  <c r="AS122" i="1" s="1"/>
  <c r="AT122" i="1" s="1"/>
  <c r="AU122" i="1" s="1"/>
  <c r="AV122" i="1" s="1"/>
  <c r="AW122" i="1" s="1"/>
  <c r="AX122" i="1" s="1"/>
  <c r="AY122" i="1" s="1"/>
  <c r="AZ122" i="1" s="1"/>
  <c r="BA122" i="1" s="1"/>
  <c r="BB122" i="1" s="1"/>
  <c r="BC122" i="1" s="1"/>
  <c r="BD122" i="1" s="1"/>
  <c r="BE122" i="1" s="1"/>
  <c r="BF122" i="1" s="1"/>
  <c r="BG122" i="1" s="1"/>
  <c r="BH122" i="1" s="1"/>
  <c r="BI122" i="1" s="1"/>
  <c r="BJ122" i="1" s="1"/>
  <c r="BY122" i="1"/>
  <c r="BW122" i="1"/>
  <c r="BV122" i="1"/>
  <c r="BP122" i="1"/>
  <c r="BN122" i="1"/>
  <c r="BL122" i="1"/>
  <c r="BX122" i="1"/>
  <c r="CC122" i="1" s="1"/>
  <c r="BM122" i="1"/>
  <c r="BU122" i="1"/>
  <c r="BS122" i="1"/>
  <c r="BZ122" i="1"/>
  <c r="BR122" i="1"/>
  <c r="BT122" i="1"/>
  <c r="AP99" i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BH99" i="1" s="1"/>
  <c r="BI99" i="1" s="1"/>
  <c r="BJ99" i="1" s="1"/>
  <c r="BU99" i="1"/>
  <c r="BY99" i="1"/>
  <c r="BT99" i="1"/>
  <c r="BL99" i="1"/>
  <c r="BV99" i="1"/>
  <c r="BS99" i="1"/>
  <c r="BR99" i="1"/>
  <c r="BO99" i="1"/>
  <c r="BX99" i="1"/>
  <c r="CC99" i="1" s="1"/>
  <c r="BP99" i="1"/>
  <c r="BZ99" i="1"/>
  <c r="BQ99" i="1"/>
  <c r="BM99" i="1"/>
  <c r="BW99" i="1"/>
  <c r="BN99" i="1"/>
  <c r="AP61" i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N61" i="1"/>
  <c r="BY61" i="1"/>
  <c r="BZ61" i="1"/>
  <c r="BS61" i="1"/>
  <c r="BM61" i="1"/>
  <c r="BQ61" i="1"/>
  <c r="BX61" i="1"/>
  <c r="BV61" i="1"/>
  <c r="BW61" i="1"/>
  <c r="BP61" i="1"/>
  <c r="BO61" i="1"/>
  <c r="BT61" i="1"/>
  <c r="CB61" i="1" s="1"/>
  <c r="BL61" i="1"/>
  <c r="BR61" i="1"/>
  <c r="BU61" i="1"/>
  <c r="AP42" i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BJ42" i="1" s="1"/>
  <c r="BL42" i="1"/>
  <c r="BS42" i="1"/>
  <c r="BO42" i="1"/>
  <c r="BV42" i="1"/>
  <c r="BP42" i="1"/>
  <c r="BW42" i="1"/>
  <c r="BM42" i="1"/>
  <c r="BQ42" i="1"/>
  <c r="BT42" i="1"/>
  <c r="CB42" i="1" s="1"/>
  <c r="BX42" i="1"/>
  <c r="CC42" i="1" s="1"/>
  <c r="BR42" i="1"/>
  <c r="BY42" i="1"/>
  <c r="BU42" i="1"/>
  <c r="BZ42" i="1"/>
  <c r="BN42" i="1"/>
  <c r="AP223" i="1"/>
  <c r="AQ223" i="1" s="1"/>
  <c r="AR223" i="1" s="1"/>
  <c r="AS223" i="1" s="1"/>
  <c r="AT223" i="1" s="1"/>
  <c r="AU223" i="1" s="1"/>
  <c r="AV223" i="1" s="1"/>
  <c r="AW223" i="1" s="1"/>
  <c r="AX223" i="1" s="1"/>
  <c r="AY223" i="1" s="1"/>
  <c r="AZ223" i="1" s="1"/>
  <c r="BA223" i="1" s="1"/>
  <c r="BB223" i="1" s="1"/>
  <c r="BC223" i="1" s="1"/>
  <c r="BD223" i="1" s="1"/>
  <c r="BE223" i="1" s="1"/>
  <c r="BF223" i="1" s="1"/>
  <c r="BG223" i="1" s="1"/>
  <c r="BH223" i="1" s="1"/>
  <c r="BI223" i="1" s="1"/>
  <c r="BJ223" i="1" s="1"/>
  <c r="BR223" i="1"/>
  <c r="BT223" i="1"/>
  <c r="BS223" i="1"/>
  <c r="BM223" i="1"/>
  <c r="BN223" i="1"/>
  <c r="BQ223" i="1"/>
  <c r="BU223" i="1"/>
  <c r="BL223" i="1"/>
  <c r="BP223" i="1"/>
  <c r="BZ223" i="1"/>
  <c r="BX223" i="1"/>
  <c r="BO223" i="1"/>
  <c r="BW223" i="1"/>
  <c r="BY223" i="1"/>
  <c r="BV223" i="1"/>
  <c r="AP184" i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BH184" i="1" s="1"/>
  <c r="BI184" i="1" s="1"/>
  <c r="BJ184" i="1" s="1"/>
  <c r="BP184" i="1"/>
  <c r="BM184" i="1"/>
  <c r="BU184" i="1"/>
  <c r="BY184" i="1"/>
  <c r="BQ184" i="1"/>
  <c r="BX184" i="1"/>
  <c r="BR184" i="1"/>
  <c r="BW184" i="1"/>
  <c r="BZ184" i="1"/>
  <c r="BN184" i="1"/>
  <c r="BV184" i="1"/>
  <c r="BT184" i="1"/>
  <c r="CB184" i="1" s="1"/>
  <c r="BS184" i="1"/>
  <c r="BL184" i="1"/>
  <c r="BO184" i="1"/>
  <c r="AP209" i="1"/>
  <c r="AQ209" i="1" s="1"/>
  <c r="AR209" i="1" s="1"/>
  <c r="AS209" i="1" s="1"/>
  <c r="AT209" i="1" s="1"/>
  <c r="AU209" i="1" s="1"/>
  <c r="AV209" i="1" s="1"/>
  <c r="AW209" i="1" s="1"/>
  <c r="AX209" i="1" s="1"/>
  <c r="AY209" i="1" s="1"/>
  <c r="AZ209" i="1" s="1"/>
  <c r="BA209" i="1" s="1"/>
  <c r="BB209" i="1" s="1"/>
  <c r="BC209" i="1" s="1"/>
  <c r="BD209" i="1" s="1"/>
  <c r="BE209" i="1" s="1"/>
  <c r="BF209" i="1" s="1"/>
  <c r="BG209" i="1" s="1"/>
  <c r="BH209" i="1" s="1"/>
  <c r="BI209" i="1" s="1"/>
  <c r="BJ209" i="1" s="1"/>
  <c r="BS209" i="1"/>
  <c r="BT209" i="1"/>
  <c r="BL209" i="1"/>
  <c r="BW209" i="1"/>
  <c r="BM209" i="1"/>
  <c r="BX209" i="1"/>
  <c r="BY209" i="1"/>
  <c r="BZ209" i="1"/>
  <c r="BN209" i="1"/>
  <c r="BR209" i="1"/>
  <c r="BV209" i="1"/>
  <c r="BP209" i="1"/>
  <c r="BO209" i="1"/>
  <c r="BQ209" i="1"/>
  <c r="BU209" i="1"/>
  <c r="AP185" i="1"/>
  <c r="AQ185" i="1" s="1"/>
  <c r="AR185" i="1" s="1"/>
  <c r="AS185" i="1" s="1"/>
  <c r="AT185" i="1" s="1"/>
  <c r="AU185" i="1" s="1"/>
  <c r="AV185" i="1" s="1"/>
  <c r="AW185" i="1" s="1"/>
  <c r="AX185" i="1" s="1"/>
  <c r="AY185" i="1" s="1"/>
  <c r="AZ185" i="1" s="1"/>
  <c r="BA185" i="1" s="1"/>
  <c r="BB185" i="1" s="1"/>
  <c r="BC185" i="1" s="1"/>
  <c r="BD185" i="1" s="1"/>
  <c r="BE185" i="1" s="1"/>
  <c r="BF185" i="1" s="1"/>
  <c r="BG185" i="1" s="1"/>
  <c r="BH185" i="1" s="1"/>
  <c r="BI185" i="1" s="1"/>
  <c r="BJ185" i="1" s="1"/>
  <c r="BZ185" i="1"/>
  <c r="BP185" i="1"/>
  <c r="BQ185" i="1"/>
  <c r="BM185" i="1"/>
  <c r="BR185" i="1"/>
  <c r="BU185" i="1"/>
  <c r="BT185" i="1"/>
  <c r="BN185" i="1"/>
  <c r="BL185" i="1"/>
  <c r="BW185" i="1"/>
  <c r="BX185" i="1"/>
  <c r="BY185" i="1"/>
  <c r="BO185" i="1"/>
  <c r="BS185" i="1"/>
  <c r="BV185" i="1"/>
  <c r="AP161" i="1"/>
  <c r="AQ161" i="1" s="1"/>
  <c r="AR161" i="1" s="1"/>
  <c r="AS161" i="1" s="1"/>
  <c r="AT161" i="1" s="1"/>
  <c r="AU161" i="1" s="1"/>
  <c r="AV161" i="1" s="1"/>
  <c r="AW161" i="1" s="1"/>
  <c r="AX161" i="1" s="1"/>
  <c r="AY161" i="1" s="1"/>
  <c r="AZ161" i="1" s="1"/>
  <c r="BA161" i="1" s="1"/>
  <c r="BB161" i="1" s="1"/>
  <c r="BC161" i="1" s="1"/>
  <c r="BD161" i="1" s="1"/>
  <c r="BE161" i="1" s="1"/>
  <c r="BF161" i="1" s="1"/>
  <c r="BG161" i="1" s="1"/>
  <c r="BH161" i="1" s="1"/>
  <c r="BI161" i="1" s="1"/>
  <c r="BJ161" i="1" s="1"/>
  <c r="BM161" i="1"/>
  <c r="BZ161" i="1"/>
  <c r="BN161" i="1"/>
  <c r="BU161" i="1"/>
  <c r="BL161" i="1"/>
  <c r="BT161" i="1"/>
  <c r="BV161" i="1"/>
  <c r="BR161" i="1"/>
  <c r="BQ161" i="1"/>
  <c r="BP161" i="1"/>
  <c r="BW161" i="1"/>
  <c r="BO161" i="1"/>
  <c r="BY161" i="1"/>
  <c r="BS161" i="1"/>
  <c r="BX161" i="1"/>
  <c r="CC161" i="1" s="1"/>
  <c r="AP138" i="1"/>
  <c r="AQ138" i="1" s="1"/>
  <c r="AR138" i="1" s="1"/>
  <c r="AS138" i="1" s="1"/>
  <c r="AT138" i="1" s="1"/>
  <c r="AU138" i="1" s="1"/>
  <c r="AV138" i="1" s="1"/>
  <c r="AW138" i="1" s="1"/>
  <c r="AX138" i="1" s="1"/>
  <c r="AY138" i="1" s="1"/>
  <c r="AZ138" i="1" s="1"/>
  <c r="BA138" i="1" s="1"/>
  <c r="BB138" i="1" s="1"/>
  <c r="BC138" i="1" s="1"/>
  <c r="BD138" i="1" s="1"/>
  <c r="BE138" i="1" s="1"/>
  <c r="BF138" i="1" s="1"/>
  <c r="BG138" i="1" s="1"/>
  <c r="BH138" i="1" s="1"/>
  <c r="BI138" i="1" s="1"/>
  <c r="BJ138" i="1" s="1"/>
  <c r="BV138" i="1"/>
  <c r="BW138" i="1"/>
  <c r="BU138" i="1"/>
  <c r="BL138" i="1"/>
  <c r="BY138" i="1"/>
  <c r="BX138" i="1"/>
  <c r="CC138" i="1" s="1"/>
  <c r="BS138" i="1"/>
  <c r="BQ138" i="1"/>
  <c r="BT138" i="1"/>
  <c r="CB138" i="1" s="1"/>
  <c r="BZ138" i="1"/>
  <c r="BM138" i="1"/>
  <c r="BP138" i="1"/>
  <c r="BO138" i="1"/>
  <c r="BR138" i="1"/>
  <c r="BN138" i="1"/>
  <c r="AP118" i="1"/>
  <c r="AQ118" i="1" s="1"/>
  <c r="AR118" i="1" s="1"/>
  <c r="AS118" i="1" s="1"/>
  <c r="AT118" i="1" s="1"/>
  <c r="AU118" i="1" s="1"/>
  <c r="AV118" i="1" s="1"/>
  <c r="AW118" i="1" s="1"/>
  <c r="AX118" i="1" s="1"/>
  <c r="AY118" i="1" s="1"/>
  <c r="AZ118" i="1" s="1"/>
  <c r="BA118" i="1" s="1"/>
  <c r="BB118" i="1" s="1"/>
  <c r="BC118" i="1" s="1"/>
  <c r="BD118" i="1" s="1"/>
  <c r="BE118" i="1" s="1"/>
  <c r="BF118" i="1" s="1"/>
  <c r="BG118" i="1" s="1"/>
  <c r="BH118" i="1" s="1"/>
  <c r="BI118" i="1" s="1"/>
  <c r="BJ118" i="1" s="1"/>
  <c r="BR118" i="1"/>
  <c r="BP118" i="1"/>
  <c r="BS118" i="1"/>
  <c r="BU118" i="1"/>
  <c r="BW118" i="1"/>
  <c r="BZ118" i="1"/>
  <c r="BQ118" i="1"/>
  <c r="BM118" i="1"/>
  <c r="BO118" i="1"/>
  <c r="BV118" i="1"/>
  <c r="BY118" i="1"/>
  <c r="BX118" i="1"/>
  <c r="CC118" i="1" s="1"/>
  <c r="BL118" i="1"/>
  <c r="BT118" i="1"/>
  <c r="BN118" i="1"/>
  <c r="AP97" i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BH97" i="1" s="1"/>
  <c r="BI97" i="1" s="1"/>
  <c r="BJ97" i="1" s="1"/>
  <c r="BR97" i="1"/>
  <c r="BO97" i="1"/>
  <c r="BT97" i="1"/>
  <c r="BL97" i="1"/>
  <c r="BV97" i="1"/>
  <c r="BX97" i="1"/>
  <c r="BS97" i="1"/>
  <c r="BZ97" i="1"/>
  <c r="BQ97" i="1"/>
  <c r="BN97" i="1"/>
  <c r="BW97" i="1"/>
  <c r="BM97" i="1"/>
  <c r="BP97" i="1"/>
  <c r="BY97" i="1"/>
  <c r="BU97" i="1"/>
  <c r="AP81" i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BH81" i="1" s="1"/>
  <c r="BI81" i="1" s="1"/>
  <c r="BJ81" i="1" s="1"/>
  <c r="BZ81" i="1"/>
  <c r="BU81" i="1"/>
  <c r="BP81" i="1"/>
  <c r="BY81" i="1"/>
  <c r="BS81" i="1"/>
  <c r="BN81" i="1"/>
  <c r="BO81" i="1"/>
  <c r="BW81" i="1"/>
  <c r="BL81" i="1"/>
  <c r="BT81" i="1"/>
  <c r="BV81" i="1"/>
  <c r="BM81" i="1"/>
  <c r="BX81" i="1"/>
  <c r="CC81" i="1" s="1"/>
  <c r="BR81" i="1"/>
  <c r="BQ81" i="1"/>
  <c r="AP60" i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BH60" i="1" s="1"/>
  <c r="BI60" i="1" s="1"/>
  <c r="BJ60" i="1" s="1"/>
  <c r="BM60" i="1"/>
  <c r="BT60" i="1"/>
  <c r="CB60" i="1" s="1"/>
  <c r="BL60" i="1"/>
  <c r="BU60" i="1"/>
  <c r="BY60" i="1"/>
  <c r="BW60" i="1"/>
  <c r="BR60" i="1"/>
  <c r="BQ60" i="1"/>
  <c r="BZ60" i="1"/>
  <c r="BO60" i="1"/>
  <c r="BV60" i="1"/>
  <c r="BN60" i="1"/>
  <c r="BX60" i="1"/>
  <c r="BP60" i="1"/>
  <c r="BS60" i="1"/>
  <c r="AP111" i="1"/>
  <c r="AQ111" i="1" s="1"/>
  <c r="AR111" i="1" s="1"/>
  <c r="AS111" i="1" s="1"/>
  <c r="AT111" i="1" s="1"/>
  <c r="AU111" i="1" s="1"/>
  <c r="AV111" i="1" s="1"/>
  <c r="AW111" i="1" s="1"/>
  <c r="AX111" i="1" s="1"/>
  <c r="AY111" i="1" s="1"/>
  <c r="AZ111" i="1" s="1"/>
  <c r="BA111" i="1" s="1"/>
  <c r="BB111" i="1" s="1"/>
  <c r="BC111" i="1" s="1"/>
  <c r="BD111" i="1" s="1"/>
  <c r="BE111" i="1" s="1"/>
  <c r="BF111" i="1" s="1"/>
  <c r="BG111" i="1" s="1"/>
  <c r="BH111" i="1" s="1"/>
  <c r="BI111" i="1" s="1"/>
  <c r="BJ111" i="1" s="1"/>
  <c r="BY111" i="1"/>
  <c r="BP111" i="1"/>
  <c r="BZ111" i="1"/>
  <c r="BO111" i="1"/>
  <c r="BL111" i="1"/>
  <c r="BV111" i="1"/>
  <c r="BU111" i="1"/>
  <c r="BN111" i="1"/>
  <c r="BT111" i="1"/>
  <c r="BS111" i="1"/>
  <c r="BX111" i="1"/>
  <c r="BM111" i="1"/>
  <c r="BR111" i="1"/>
  <c r="BW111" i="1"/>
  <c r="BQ111" i="1"/>
  <c r="AP40" i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BJ40" i="1" s="1"/>
  <c r="BT40" i="1"/>
  <c r="CB40" i="1" s="1"/>
  <c r="BO40" i="1"/>
  <c r="BM40" i="1"/>
  <c r="BW40" i="1"/>
  <c r="BL40" i="1"/>
  <c r="BZ40" i="1"/>
  <c r="BS40" i="1"/>
  <c r="BU40" i="1"/>
  <c r="BN40" i="1"/>
  <c r="BX40" i="1"/>
  <c r="BR40" i="1"/>
  <c r="BV40" i="1"/>
  <c r="BY40" i="1"/>
  <c r="BQ40" i="1"/>
  <c r="BP40" i="1"/>
  <c r="AP197" i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BH197" i="1" s="1"/>
  <c r="BI197" i="1" s="1"/>
  <c r="BJ197" i="1" s="1"/>
  <c r="BT197" i="1"/>
  <c r="BS197" i="1"/>
  <c r="BV197" i="1"/>
  <c r="BL197" i="1"/>
  <c r="BQ197" i="1"/>
  <c r="BZ197" i="1"/>
  <c r="BU197" i="1"/>
  <c r="BP197" i="1"/>
  <c r="BR197" i="1"/>
  <c r="BN197" i="1"/>
  <c r="BM197" i="1"/>
  <c r="BX197" i="1"/>
  <c r="CC197" i="1" s="1"/>
  <c r="BO197" i="1"/>
  <c r="BW197" i="1"/>
  <c r="BY197" i="1"/>
  <c r="AP215" i="1"/>
  <c r="AQ215" i="1" s="1"/>
  <c r="AR215" i="1" s="1"/>
  <c r="AS215" i="1" s="1"/>
  <c r="AT215" i="1" s="1"/>
  <c r="AU215" i="1" s="1"/>
  <c r="AV215" i="1" s="1"/>
  <c r="AW215" i="1" s="1"/>
  <c r="AX215" i="1" s="1"/>
  <c r="AY215" i="1" s="1"/>
  <c r="AZ215" i="1" s="1"/>
  <c r="BA215" i="1" s="1"/>
  <c r="BB215" i="1" s="1"/>
  <c r="BC215" i="1" s="1"/>
  <c r="BD215" i="1" s="1"/>
  <c r="BE215" i="1" s="1"/>
  <c r="BF215" i="1" s="1"/>
  <c r="BG215" i="1" s="1"/>
  <c r="BH215" i="1" s="1"/>
  <c r="BI215" i="1" s="1"/>
  <c r="BJ215" i="1" s="1"/>
  <c r="BZ215" i="1"/>
  <c r="BO215" i="1"/>
  <c r="BX215" i="1"/>
  <c r="BT215" i="1"/>
  <c r="CB215" i="1" s="1"/>
  <c r="BU215" i="1"/>
  <c r="BQ215" i="1"/>
  <c r="BR215" i="1"/>
  <c r="BV215" i="1"/>
  <c r="BM215" i="1"/>
  <c r="BN215" i="1"/>
  <c r="BW215" i="1"/>
  <c r="BS215" i="1"/>
  <c r="BP215" i="1"/>
  <c r="BY215" i="1"/>
  <c r="BL215" i="1"/>
  <c r="AP208" i="1"/>
  <c r="AQ208" i="1" s="1"/>
  <c r="AR208" i="1" s="1"/>
  <c r="AS208" i="1" s="1"/>
  <c r="AT208" i="1" s="1"/>
  <c r="AU208" i="1" s="1"/>
  <c r="AV208" i="1" s="1"/>
  <c r="AW208" i="1" s="1"/>
  <c r="AX208" i="1" s="1"/>
  <c r="AY208" i="1" s="1"/>
  <c r="AZ208" i="1" s="1"/>
  <c r="BA208" i="1" s="1"/>
  <c r="BB208" i="1" s="1"/>
  <c r="BC208" i="1" s="1"/>
  <c r="BD208" i="1" s="1"/>
  <c r="BE208" i="1" s="1"/>
  <c r="BF208" i="1" s="1"/>
  <c r="BG208" i="1" s="1"/>
  <c r="BH208" i="1" s="1"/>
  <c r="BI208" i="1" s="1"/>
  <c r="BJ208" i="1" s="1"/>
  <c r="BX208" i="1"/>
  <c r="CC208" i="1" s="1"/>
  <c r="BR208" i="1"/>
  <c r="BU208" i="1"/>
  <c r="BM208" i="1"/>
  <c r="BS208" i="1"/>
  <c r="BN208" i="1"/>
  <c r="BT208" i="1"/>
  <c r="BY208" i="1"/>
  <c r="BV208" i="1"/>
  <c r="BL208" i="1"/>
  <c r="BP208" i="1"/>
  <c r="BO208" i="1"/>
  <c r="BZ208" i="1"/>
  <c r="BW208" i="1"/>
  <c r="BQ208" i="1"/>
  <c r="AP175" i="1"/>
  <c r="AQ175" i="1" s="1"/>
  <c r="AR175" i="1" s="1"/>
  <c r="AS175" i="1" s="1"/>
  <c r="AT175" i="1" s="1"/>
  <c r="AU175" i="1" s="1"/>
  <c r="AV175" i="1" s="1"/>
  <c r="AW175" i="1" s="1"/>
  <c r="AX175" i="1" s="1"/>
  <c r="AY175" i="1" s="1"/>
  <c r="AZ175" i="1" s="1"/>
  <c r="BA175" i="1" s="1"/>
  <c r="BB175" i="1" s="1"/>
  <c r="BC175" i="1" s="1"/>
  <c r="BD175" i="1" s="1"/>
  <c r="BE175" i="1" s="1"/>
  <c r="BF175" i="1" s="1"/>
  <c r="BG175" i="1" s="1"/>
  <c r="BH175" i="1" s="1"/>
  <c r="BI175" i="1" s="1"/>
  <c r="BJ175" i="1" s="1"/>
  <c r="BV175" i="1"/>
  <c r="BM175" i="1"/>
  <c r="BU175" i="1"/>
  <c r="BT175" i="1"/>
  <c r="BL175" i="1"/>
  <c r="BQ175" i="1"/>
  <c r="BW175" i="1"/>
  <c r="BX175" i="1"/>
  <c r="CC175" i="1" s="1"/>
  <c r="BY175" i="1"/>
  <c r="BZ175" i="1"/>
  <c r="BN175" i="1"/>
  <c r="BR175" i="1"/>
  <c r="BS175" i="1"/>
  <c r="BP175" i="1"/>
  <c r="BO175" i="1"/>
  <c r="AP162" i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BH162" i="1" s="1"/>
  <c r="BI162" i="1" s="1"/>
  <c r="BJ162" i="1" s="1"/>
  <c r="BS162" i="1"/>
  <c r="BN162" i="1"/>
  <c r="BM162" i="1"/>
  <c r="BO162" i="1"/>
  <c r="BP162" i="1"/>
  <c r="BT162" i="1"/>
  <c r="CB162" i="1" s="1"/>
  <c r="BW162" i="1"/>
  <c r="BL162" i="1"/>
  <c r="BY162" i="1"/>
  <c r="BQ162" i="1"/>
  <c r="BR162" i="1"/>
  <c r="BU162" i="1"/>
  <c r="BZ162" i="1"/>
  <c r="BX162" i="1"/>
  <c r="CC162" i="1" s="1"/>
  <c r="BV162" i="1"/>
  <c r="AP142" i="1"/>
  <c r="AQ142" i="1" s="1"/>
  <c r="AR142" i="1" s="1"/>
  <c r="AS142" i="1" s="1"/>
  <c r="AT142" i="1" s="1"/>
  <c r="AU142" i="1" s="1"/>
  <c r="AV142" i="1" s="1"/>
  <c r="AW142" i="1" s="1"/>
  <c r="AX142" i="1" s="1"/>
  <c r="AY142" i="1" s="1"/>
  <c r="AZ142" i="1" s="1"/>
  <c r="BA142" i="1" s="1"/>
  <c r="BB142" i="1" s="1"/>
  <c r="BC142" i="1" s="1"/>
  <c r="BD142" i="1" s="1"/>
  <c r="BE142" i="1" s="1"/>
  <c r="BF142" i="1" s="1"/>
  <c r="BG142" i="1" s="1"/>
  <c r="BH142" i="1" s="1"/>
  <c r="BI142" i="1" s="1"/>
  <c r="BJ142" i="1" s="1"/>
  <c r="BR142" i="1"/>
  <c r="BS142" i="1"/>
  <c r="BZ142" i="1"/>
  <c r="BM142" i="1"/>
  <c r="BP142" i="1"/>
  <c r="BY142" i="1"/>
  <c r="BQ142" i="1"/>
  <c r="BV142" i="1"/>
  <c r="BX142" i="1"/>
  <c r="CC142" i="1" s="1"/>
  <c r="BN142" i="1"/>
  <c r="BW142" i="1"/>
  <c r="BL142" i="1"/>
  <c r="BO142" i="1"/>
  <c r="BT142" i="1"/>
  <c r="BU142" i="1"/>
  <c r="AP120" i="1"/>
  <c r="AQ120" i="1" s="1"/>
  <c r="AR120" i="1" s="1"/>
  <c r="AS120" i="1" s="1"/>
  <c r="AT120" i="1" s="1"/>
  <c r="AU120" i="1" s="1"/>
  <c r="AV120" i="1" s="1"/>
  <c r="AW120" i="1" s="1"/>
  <c r="AX120" i="1" s="1"/>
  <c r="AY120" i="1" s="1"/>
  <c r="AZ120" i="1" s="1"/>
  <c r="BA120" i="1" s="1"/>
  <c r="BB120" i="1" s="1"/>
  <c r="BC120" i="1" s="1"/>
  <c r="BD120" i="1" s="1"/>
  <c r="BE120" i="1" s="1"/>
  <c r="BF120" i="1" s="1"/>
  <c r="BG120" i="1" s="1"/>
  <c r="BH120" i="1" s="1"/>
  <c r="BI120" i="1" s="1"/>
  <c r="BJ120" i="1" s="1"/>
  <c r="BY120" i="1"/>
  <c r="BV120" i="1"/>
  <c r="BL120" i="1"/>
  <c r="BU120" i="1"/>
  <c r="BO120" i="1"/>
  <c r="BX120" i="1"/>
  <c r="CC120" i="1" s="1"/>
  <c r="BM120" i="1"/>
  <c r="BR120" i="1"/>
  <c r="BP120" i="1"/>
  <c r="BS120" i="1"/>
  <c r="BZ120" i="1"/>
  <c r="BQ120" i="1"/>
  <c r="BT120" i="1"/>
  <c r="BW120" i="1"/>
  <c r="BN120" i="1"/>
  <c r="AP98" i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BH98" i="1" s="1"/>
  <c r="BI98" i="1" s="1"/>
  <c r="BJ98" i="1" s="1"/>
  <c r="BU98" i="1"/>
  <c r="BQ98" i="1"/>
  <c r="BP98" i="1"/>
  <c r="BN98" i="1"/>
  <c r="BX98" i="1"/>
  <c r="BL98" i="1"/>
  <c r="BR98" i="1"/>
  <c r="BO98" i="1"/>
  <c r="BZ98" i="1"/>
  <c r="BT98" i="1"/>
  <c r="CB98" i="1" s="1"/>
  <c r="BW98" i="1"/>
  <c r="BS98" i="1"/>
  <c r="BV98" i="1"/>
  <c r="BY98" i="1"/>
  <c r="BM98" i="1"/>
  <c r="AP82" i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BH82" i="1" s="1"/>
  <c r="BI82" i="1" s="1"/>
  <c r="BJ82" i="1" s="1"/>
  <c r="BW82" i="1"/>
  <c r="BS82" i="1"/>
  <c r="BT82" i="1"/>
  <c r="BR82" i="1"/>
  <c r="BM82" i="1"/>
  <c r="BX82" i="1"/>
  <c r="BU82" i="1"/>
  <c r="BO82" i="1"/>
  <c r="BP82" i="1"/>
  <c r="BL82" i="1"/>
  <c r="BZ82" i="1"/>
  <c r="BN82" i="1"/>
  <c r="BY82" i="1"/>
  <c r="BQ82" i="1"/>
  <c r="BV82" i="1"/>
  <c r="AP64" i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BJ64" i="1" s="1"/>
  <c r="BY64" i="1"/>
  <c r="BQ64" i="1"/>
  <c r="BP64" i="1"/>
  <c r="BZ64" i="1"/>
  <c r="BT64" i="1"/>
  <c r="CB64" i="1" s="1"/>
  <c r="BR64" i="1"/>
  <c r="BO64" i="1"/>
  <c r="BX64" i="1"/>
  <c r="CC64" i="1" s="1"/>
  <c r="BV64" i="1"/>
  <c r="BU64" i="1"/>
  <c r="BS64" i="1"/>
  <c r="BL64" i="1"/>
  <c r="BN64" i="1"/>
  <c r="BW64" i="1"/>
  <c r="BM64" i="1"/>
  <c r="AP70" i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BH70" i="1" s="1"/>
  <c r="BI70" i="1" s="1"/>
  <c r="BJ70" i="1" s="1"/>
  <c r="BN70" i="1"/>
  <c r="BL70" i="1"/>
  <c r="BQ70" i="1"/>
  <c r="BS70" i="1"/>
  <c r="BX70" i="1"/>
  <c r="CC70" i="1" s="1"/>
  <c r="BO70" i="1"/>
  <c r="BP70" i="1"/>
  <c r="BZ70" i="1"/>
  <c r="BV70" i="1"/>
  <c r="BW70" i="1"/>
  <c r="BT70" i="1"/>
  <c r="BU70" i="1"/>
  <c r="BR70" i="1"/>
  <c r="BY70" i="1"/>
  <c r="BM70" i="1"/>
  <c r="AP39" i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BJ39" i="1" s="1"/>
  <c r="BZ39" i="1"/>
  <c r="BM39" i="1"/>
  <c r="BO39" i="1"/>
  <c r="BX39" i="1"/>
  <c r="CC39" i="1" s="1"/>
  <c r="BW39" i="1"/>
  <c r="BR39" i="1"/>
  <c r="BL39" i="1"/>
  <c r="BP39" i="1"/>
  <c r="BN39" i="1"/>
  <c r="BS39" i="1"/>
  <c r="BU39" i="1"/>
  <c r="BV39" i="1"/>
  <c r="BT39" i="1"/>
  <c r="CB39" i="1" s="1"/>
  <c r="BQ39" i="1"/>
  <c r="BY39" i="1"/>
  <c r="BP51" i="1"/>
  <c r="BR51" i="1"/>
  <c r="BU177" i="1"/>
  <c r="BX177" i="1"/>
  <c r="BS177" i="1"/>
  <c r="BM177" i="1"/>
  <c r="BR193" i="1"/>
  <c r="BV193" i="1"/>
  <c r="BY193" i="1"/>
  <c r="BX193" i="1"/>
  <c r="BP221" i="1"/>
  <c r="BL221" i="1"/>
  <c r="BQ221" i="1"/>
  <c r="BW221" i="1"/>
  <c r="BN186" i="1"/>
  <c r="BT186" i="1"/>
  <c r="BR186" i="1"/>
  <c r="BP186" i="1"/>
  <c r="BS230" i="1"/>
  <c r="BQ230" i="1"/>
  <c r="BO230" i="1"/>
  <c r="BV230" i="1"/>
  <c r="BT212" i="1"/>
  <c r="CB212" i="1" s="1"/>
  <c r="BN212" i="1"/>
  <c r="BQ212" i="1"/>
  <c r="BV212" i="1"/>
  <c r="BQ194" i="1"/>
  <c r="BY194" i="1"/>
  <c r="BM194" i="1"/>
  <c r="BZ194" i="1"/>
  <c r="BO219" i="1"/>
  <c r="BZ219" i="1"/>
  <c r="BM219" i="1"/>
  <c r="BL219" i="1"/>
  <c r="BS188" i="1"/>
  <c r="BZ226" i="1"/>
  <c r="BU226" i="1"/>
  <c r="BQ226" i="1"/>
  <c r="BS226" i="1"/>
  <c r="BR233" i="1"/>
  <c r="BW233" i="1"/>
  <c r="BO233" i="1"/>
  <c r="BU233" i="1"/>
  <c r="BN174" i="1"/>
  <c r="CC174" i="1" s="1"/>
  <c r="BY174" i="1"/>
  <c r="BV174" i="1"/>
  <c r="BT174" i="1"/>
  <c r="CB174" i="1" s="1"/>
  <c r="BX210" i="1"/>
  <c r="BR210" i="1"/>
  <c r="BN210" i="1"/>
  <c r="BQ167" i="1"/>
  <c r="BN167" i="1"/>
  <c r="BX167" i="1"/>
  <c r="CC167" i="1" s="1"/>
  <c r="BM167" i="1"/>
  <c r="BT163" i="1"/>
  <c r="BO163" i="1"/>
  <c r="BY159" i="1"/>
  <c r="BV151" i="1"/>
  <c r="BW146" i="1"/>
  <c r="BS141" i="1"/>
  <c r="BY147" i="1"/>
  <c r="BW147" i="1"/>
  <c r="BQ122" i="1"/>
  <c r="AP231" i="1"/>
  <c r="AQ231" i="1" s="1"/>
  <c r="AR231" i="1" s="1"/>
  <c r="AS231" i="1" s="1"/>
  <c r="AT231" i="1" s="1"/>
  <c r="AU231" i="1" s="1"/>
  <c r="AV231" i="1" s="1"/>
  <c r="AW231" i="1" s="1"/>
  <c r="AX231" i="1" s="1"/>
  <c r="AY231" i="1" s="1"/>
  <c r="AZ231" i="1" s="1"/>
  <c r="BA231" i="1" s="1"/>
  <c r="BB231" i="1" s="1"/>
  <c r="BC231" i="1" s="1"/>
  <c r="BD231" i="1" s="1"/>
  <c r="BE231" i="1" s="1"/>
  <c r="BF231" i="1" s="1"/>
  <c r="BG231" i="1" s="1"/>
  <c r="BH231" i="1" s="1"/>
  <c r="BI231" i="1" s="1"/>
  <c r="BJ231" i="1" s="1"/>
  <c r="BU231" i="1"/>
  <c r="BP231" i="1"/>
  <c r="BM231" i="1"/>
  <c r="BL231" i="1"/>
  <c r="BV231" i="1"/>
  <c r="BZ231" i="1"/>
  <c r="BO231" i="1"/>
  <c r="BX231" i="1"/>
  <c r="BY231" i="1"/>
  <c r="BQ231" i="1"/>
  <c r="BN231" i="1"/>
  <c r="BT231" i="1"/>
  <c r="BR231" i="1"/>
  <c r="BW231" i="1"/>
  <c r="BS231" i="1"/>
  <c r="AP213" i="1"/>
  <c r="AQ213" i="1" s="1"/>
  <c r="AR213" i="1" s="1"/>
  <c r="AS213" i="1" s="1"/>
  <c r="AT213" i="1" s="1"/>
  <c r="AU213" i="1" s="1"/>
  <c r="AV213" i="1" s="1"/>
  <c r="AW213" i="1" s="1"/>
  <c r="AX213" i="1" s="1"/>
  <c r="AY213" i="1" s="1"/>
  <c r="AZ213" i="1" s="1"/>
  <c r="BA213" i="1" s="1"/>
  <c r="BB213" i="1" s="1"/>
  <c r="BC213" i="1" s="1"/>
  <c r="BD213" i="1" s="1"/>
  <c r="BE213" i="1" s="1"/>
  <c r="BF213" i="1" s="1"/>
  <c r="BG213" i="1" s="1"/>
  <c r="BH213" i="1" s="1"/>
  <c r="BI213" i="1" s="1"/>
  <c r="BJ213" i="1" s="1"/>
  <c r="BO213" i="1"/>
  <c r="BU213" i="1"/>
  <c r="BW213" i="1"/>
  <c r="BX213" i="1"/>
  <c r="BS213" i="1"/>
  <c r="BM213" i="1"/>
  <c r="BY213" i="1"/>
  <c r="BZ213" i="1"/>
  <c r="BN213" i="1"/>
  <c r="BT213" i="1"/>
  <c r="BV213" i="1"/>
  <c r="BQ213" i="1"/>
  <c r="BL213" i="1"/>
  <c r="BR213" i="1"/>
  <c r="BP213" i="1"/>
  <c r="AP143" i="1"/>
  <c r="AQ143" i="1" s="1"/>
  <c r="AR143" i="1" s="1"/>
  <c r="AS143" i="1" s="1"/>
  <c r="AT143" i="1" s="1"/>
  <c r="AU143" i="1" s="1"/>
  <c r="AV143" i="1" s="1"/>
  <c r="AW143" i="1" s="1"/>
  <c r="AX143" i="1" s="1"/>
  <c r="AY143" i="1" s="1"/>
  <c r="AZ143" i="1" s="1"/>
  <c r="BA143" i="1" s="1"/>
  <c r="BB143" i="1" s="1"/>
  <c r="BC143" i="1" s="1"/>
  <c r="BD143" i="1" s="1"/>
  <c r="BE143" i="1" s="1"/>
  <c r="BF143" i="1" s="1"/>
  <c r="BG143" i="1" s="1"/>
  <c r="BH143" i="1" s="1"/>
  <c r="BI143" i="1" s="1"/>
  <c r="BJ143" i="1" s="1"/>
  <c r="BO143" i="1"/>
  <c r="BZ143" i="1"/>
  <c r="BX143" i="1"/>
  <c r="BW143" i="1"/>
  <c r="BL143" i="1"/>
  <c r="BY143" i="1"/>
  <c r="BS143" i="1"/>
  <c r="BR143" i="1"/>
  <c r="BM143" i="1"/>
  <c r="BT143" i="1"/>
  <c r="CB143" i="1" s="1"/>
  <c r="BP143" i="1"/>
  <c r="BV143" i="1"/>
  <c r="BQ143" i="1"/>
  <c r="BU143" i="1"/>
  <c r="BN143" i="1"/>
  <c r="AP96" i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BH96" i="1" s="1"/>
  <c r="BI96" i="1" s="1"/>
  <c r="BJ96" i="1" s="1"/>
  <c r="BS96" i="1"/>
  <c r="BU96" i="1"/>
  <c r="BZ96" i="1"/>
  <c r="BW96" i="1"/>
  <c r="BM96" i="1"/>
  <c r="BT96" i="1"/>
  <c r="CB96" i="1" s="1"/>
  <c r="BQ96" i="1"/>
  <c r="BR96" i="1"/>
  <c r="BP96" i="1"/>
  <c r="BN96" i="1"/>
  <c r="BO96" i="1"/>
  <c r="BL96" i="1"/>
  <c r="BV96" i="1"/>
  <c r="BY96" i="1"/>
  <c r="BX96" i="1"/>
  <c r="AP133" i="1"/>
  <c r="AQ133" i="1" s="1"/>
  <c r="AR133" i="1" s="1"/>
  <c r="AS133" i="1" s="1"/>
  <c r="AT133" i="1" s="1"/>
  <c r="AU133" i="1" s="1"/>
  <c r="AV133" i="1" s="1"/>
  <c r="AW133" i="1" s="1"/>
  <c r="AX133" i="1" s="1"/>
  <c r="AY133" i="1" s="1"/>
  <c r="AZ133" i="1" s="1"/>
  <c r="BA133" i="1" s="1"/>
  <c r="BB133" i="1" s="1"/>
  <c r="BC133" i="1" s="1"/>
  <c r="BD133" i="1" s="1"/>
  <c r="BE133" i="1" s="1"/>
  <c r="BF133" i="1" s="1"/>
  <c r="BG133" i="1" s="1"/>
  <c r="BH133" i="1" s="1"/>
  <c r="BI133" i="1" s="1"/>
  <c r="BJ133" i="1" s="1"/>
  <c r="BU133" i="1"/>
  <c r="BW133" i="1"/>
  <c r="BR133" i="1"/>
  <c r="BN133" i="1"/>
  <c r="BP133" i="1"/>
  <c r="BX133" i="1"/>
  <c r="CC133" i="1" s="1"/>
  <c r="BY133" i="1"/>
  <c r="BM133" i="1"/>
  <c r="BL133" i="1"/>
  <c r="BZ133" i="1"/>
  <c r="BO133" i="1"/>
  <c r="BT133" i="1"/>
  <c r="BS133" i="1"/>
  <c r="BQ133" i="1"/>
  <c r="BV133" i="1"/>
  <c r="AP78" i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BJ78" i="1" s="1"/>
  <c r="BZ78" i="1"/>
  <c r="BQ78" i="1"/>
  <c r="BP78" i="1"/>
  <c r="BW78" i="1"/>
  <c r="BN78" i="1"/>
  <c r="BM78" i="1"/>
  <c r="BY78" i="1"/>
  <c r="BS78" i="1"/>
  <c r="BU78" i="1"/>
  <c r="BX78" i="1"/>
  <c r="BV78" i="1"/>
  <c r="BT78" i="1"/>
  <c r="BO78" i="1"/>
  <c r="BR78" i="1"/>
  <c r="BL78" i="1"/>
  <c r="AP91" i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BH91" i="1" s="1"/>
  <c r="BI91" i="1" s="1"/>
  <c r="BJ91" i="1" s="1"/>
  <c r="BR91" i="1"/>
  <c r="BS91" i="1"/>
  <c r="BU91" i="1"/>
  <c r="BP91" i="1"/>
  <c r="BX91" i="1"/>
  <c r="CC91" i="1" s="1"/>
  <c r="BM91" i="1"/>
  <c r="BY91" i="1"/>
  <c r="BO91" i="1"/>
  <c r="BW91" i="1"/>
  <c r="BT91" i="1"/>
  <c r="BN91" i="1"/>
  <c r="BL91" i="1"/>
  <c r="BQ91" i="1"/>
  <c r="BZ91" i="1"/>
  <c r="BV91" i="1"/>
  <c r="AP109" i="1"/>
  <c r="AQ109" i="1" s="1"/>
  <c r="AR109" i="1" s="1"/>
  <c r="AS109" i="1" s="1"/>
  <c r="AT109" i="1" s="1"/>
  <c r="AU109" i="1" s="1"/>
  <c r="AV109" i="1" s="1"/>
  <c r="AW109" i="1" s="1"/>
  <c r="AX109" i="1" s="1"/>
  <c r="AY109" i="1" s="1"/>
  <c r="AZ109" i="1" s="1"/>
  <c r="BA109" i="1" s="1"/>
  <c r="BB109" i="1" s="1"/>
  <c r="BC109" i="1" s="1"/>
  <c r="BD109" i="1" s="1"/>
  <c r="BE109" i="1" s="1"/>
  <c r="BF109" i="1" s="1"/>
  <c r="BG109" i="1" s="1"/>
  <c r="BH109" i="1" s="1"/>
  <c r="BI109" i="1" s="1"/>
  <c r="BJ109" i="1" s="1"/>
  <c r="BN109" i="1"/>
  <c r="BS109" i="1"/>
  <c r="BU109" i="1"/>
  <c r="BP109" i="1"/>
  <c r="BL109" i="1"/>
  <c r="BR109" i="1"/>
  <c r="BV109" i="1"/>
  <c r="BT109" i="1"/>
  <c r="BO109" i="1"/>
  <c r="BQ109" i="1"/>
  <c r="BX109" i="1"/>
  <c r="BY109" i="1"/>
  <c r="BM109" i="1"/>
  <c r="BZ109" i="1"/>
  <c r="BW109" i="1"/>
  <c r="AP58" i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T58" i="1"/>
  <c r="CB58" i="1" s="1"/>
  <c r="BU58" i="1"/>
  <c r="BN58" i="1"/>
  <c r="BR58" i="1"/>
  <c r="BM58" i="1"/>
  <c r="BZ58" i="1"/>
  <c r="BP58" i="1"/>
  <c r="BL58" i="1"/>
  <c r="BY58" i="1"/>
  <c r="BX58" i="1"/>
  <c r="CC58" i="1" s="1"/>
  <c r="BV58" i="1"/>
  <c r="BO58" i="1"/>
  <c r="BW58" i="1"/>
  <c r="BQ58" i="1"/>
  <c r="BS58" i="1"/>
  <c r="AP151" i="1"/>
  <c r="AQ151" i="1" s="1"/>
  <c r="AR151" i="1" s="1"/>
  <c r="AS151" i="1" s="1"/>
  <c r="AT151" i="1" s="1"/>
  <c r="AU151" i="1" s="1"/>
  <c r="AV151" i="1" s="1"/>
  <c r="AW151" i="1" s="1"/>
  <c r="AX151" i="1" s="1"/>
  <c r="AY151" i="1" s="1"/>
  <c r="AZ151" i="1" s="1"/>
  <c r="BA151" i="1" s="1"/>
  <c r="BB151" i="1" s="1"/>
  <c r="BC151" i="1" s="1"/>
  <c r="BD151" i="1" s="1"/>
  <c r="BE151" i="1" s="1"/>
  <c r="BF151" i="1" s="1"/>
  <c r="BG151" i="1" s="1"/>
  <c r="BH151" i="1" s="1"/>
  <c r="BI151" i="1" s="1"/>
  <c r="BJ151" i="1" s="1"/>
  <c r="BU151" i="1"/>
  <c r="BZ151" i="1"/>
  <c r="BN151" i="1"/>
  <c r="BP151" i="1"/>
  <c r="BW151" i="1"/>
  <c r="BR151" i="1"/>
  <c r="BM151" i="1"/>
  <c r="AP181" i="1"/>
  <c r="AQ181" i="1" s="1"/>
  <c r="AR181" i="1" s="1"/>
  <c r="AS181" i="1" s="1"/>
  <c r="AT181" i="1" s="1"/>
  <c r="AU181" i="1" s="1"/>
  <c r="AV181" i="1" s="1"/>
  <c r="AW181" i="1" s="1"/>
  <c r="AX181" i="1" s="1"/>
  <c r="AY181" i="1" s="1"/>
  <c r="AZ181" i="1" s="1"/>
  <c r="BA181" i="1" s="1"/>
  <c r="BB181" i="1" s="1"/>
  <c r="BC181" i="1" s="1"/>
  <c r="BD181" i="1" s="1"/>
  <c r="BE181" i="1" s="1"/>
  <c r="BF181" i="1" s="1"/>
  <c r="BG181" i="1" s="1"/>
  <c r="BH181" i="1" s="1"/>
  <c r="BI181" i="1" s="1"/>
  <c r="BJ181" i="1" s="1"/>
  <c r="BL181" i="1"/>
  <c r="BU181" i="1"/>
  <c r="BQ181" i="1"/>
  <c r="BZ181" i="1"/>
  <c r="BX181" i="1"/>
  <c r="CC181" i="1" s="1"/>
  <c r="BM181" i="1"/>
  <c r="BT181" i="1"/>
  <c r="BO181" i="1"/>
  <c r="BW181" i="1"/>
  <c r="BS181" i="1"/>
  <c r="BV181" i="1"/>
  <c r="BY181" i="1"/>
  <c r="BP181" i="1"/>
  <c r="BN181" i="1"/>
  <c r="BR181" i="1"/>
  <c r="AP225" i="1"/>
  <c r="AQ225" i="1" s="1"/>
  <c r="AR225" i="1" s="1"/>
  <c r="AS225" i="1" s="1"/>
  <c r="AT225" i="1" s="1"/>
  <c r="AU225" i="1" s="1"/>
  <c r="AV225" i="1" s="1"/>
  <c r="AW225" i="1" s="1"/>
  <c r="AX225" i="1" s="1"/>
  <c r="AY225" i="1" s="1"/>
  <c r="AZ225" i="1" s="1"/>
  <c r="BA225" i="1" s="1"/>
  <c r="BB225" i="1" s="1"/>
  <c r="BC225" i="1" s="1"/>
  <c r="BD225" i="1" s="1"/>
  <c r="BE225" i="1" s="1"/>
  <c r="BF225" i="1" s="1"/>
  <c r="BG225" i="1" s="1"/>
  <c r="BH225" i="1" s="1"/>
  <c r="BI225" i="1" s="1"/>
  <c r="BJ225" i="1" s="1"/>
  <c r="BX225" i="1"/>
  <c r="CC225" i="1" s="1"/>
  <c r="BW225" i="1"/>
  <c r="BN225" i="1"/>
  <c r="BL225" i="1"/>
  <c r="BZ225" i="1"/>
  <c r="BP225" i="1"/>
  <c r="BY225" i="1"/>
  <c r="BT225" i="1"/>
  <c r="BR225" i="1"/>
  <c r="BO225" i="1"/>
  <c r="BS225" i="1"/>
  <c r="BQ225" i="1"/>
  <c r="BM225" i="1"/>
  <c r="BV225" i="1"/>
  <c r="BU225" i="1"/>
  <c r="AP229" i="1"/>
  <c r="AQ229" i="1" s="1"/>
  <c r="AR229" i="1" s="1"/>
  <c r="AS229" i="1" s="1"/>
  <c r="AT229" i="1" s="1"/>
  <c r="AU229" i="1" s="1"/>
  <c r="AV229" i="1" s="1"/>
  <c r="AW229" i="1" s="1"/>
  <c r="AX229" i="1" s="1"/>
  <c r="AY229" i="1" s="1"/>
  <c r="AZ229" i="1" s="1"/>
  <c r="BA229" i="1" s="1"/>
  <c r="BB229" i="1" s="1"/>
  <c r="BC229" i="1" s="1"/>
  <c r="BD229" i="1" s="1"/>
  <c r="BE229" i="1" s="1"/>
  <c r="BF229" i="1" s="1"/>
  <c r="BG229" i="1" s="1"/>
  <c r="BH229" i="1" s="1"/>
  <c r="BI229" i="1" s="1"/>
  <c r="BJ229" i="1" s="1"/>
  <c r="BN229" i="1"/>
  <c r="BX229" i="1"/>
  <c r="BS229" i="1"/>
  <c r="BL229" i="1"/>
  <c r="BM229" i="1"/>
  <c r="BP229" i="1"/>
  <c r="BO229" i="1"/>
  <c r="BW229" i="1"/>
  <c r="BR229" i="1"/>
  <c r="BQ229" i="1"/>
  <c r="BV229" i="1"/>
  <c r="BY229" i="1"/>
  <c r="BU229" i="1"/>
  <c r="BT229" i="1"/>
  <c r="BZ229" i="1"/>
  <c r="AP207" i="1"/>
  <c r="AQ207" i="1" s="1"/>
  <c r="AR207" i="1" s="1"/>
  <c r="AS207" i="1" s="1"/>
  <c r="AT207" i="1" s="1"/>
  <c r="AU207" i="1" s="1"/>
  <c r="AV207" i="1" s="1"/>
  <c r="AW207" i="1" s="1"/>
  <c r="AX207" i="1" s="1"/>
  <c r="AY207" i="1" s="1"/>
  <c r="AZ207" i="1" s="1"/>
  <c r="BA207" i="1" s="1"/>
  <c r="BB207" i="1" s="1"/>
  <c r="BC207" i="1" s="1"/>
  <c r="BD207" i="1" s="1"/>
  <c r="BE207" i="1" s="1"/>
  <c r="BF207" i="1" s="1"/>
  <c r="BG207" i="1" s="1"/>
  <c r="BH207" i="1" s="1"/>
  <c r="BI207" i="1" s="1"/>
  <c r="BJ207" i="1" s="1"/>
  <c r="BV207" i="1"/>
  <c r="BM207" i="1"/>
  <c r="BY207" i="1"/>
  <c r="BZ207" i="1"/>
  <c r="BO207" i="1"/>
  <c r="BR207" i="1"/>
  <c r="BX207" i="1"/>
  <c r="BN207" i="1"/>
  <c r="BW207" i="1"/>
  <c r="BP207" i="1"/>
  <c r="BU207" i="1"/>
  <c r="BS207" i="1"/>
  <c r="BT207" i="1"/>
  <c r="CB207" i="1" s="1"/>
  <c r="BL207" i="1"/>
  <c r="BQ207" i="1"/>
  <c r="AP168" i="1"/>
  <c r="AQ168" i="1" s="1"/>
  <c r="AR168" i="1" s="1"/>
  <c r="AS168" i="1" s="1"/>
  <c r="AT168" i="1" s="1"/>
  <c r="AU168" i="1" s="1"/>
  <c r="AV168" i="1" s="1"/>
  <c r="AW168" i="1" s="1"/>
  <c r="AX168" i="1" s="1"/>
  <c r="AY168" i="1" s="1"/>
  <c r="AZ168" i="1" s="1"/>
  <c r="BA168" i="1" s="1"/>
  <c r="BB168" i="1" s="1"/>
  <c r="BC168" i="1" s="1"/>
  <c r="BD168" i="1" s="1"/>
  <c r="BE168" i="1" s="1"/>
  <c r="BF168" i="1" s="1"/>
  <c r="BG168" i="1" s="1"/>
  <c r="BH168" i="1" s="1"/>
  <c r="BI168" i="1" s="1"/>
  <c r="BJ168" i="1" s="1"/>
  <c r="BM168" i="1"/>
  <c r="BP168" i="1"/>
  <c r="BZ168" i="1"/>
  <c r="BY168" i="1"/>
  <c r="BO168" i="1"/>
  <c r="BN168" i="1"/>
  <c r="BQ168" i="1"/>
  <c r="BR168" i="1"/>
  <c r="BV168" i="1"/>
  <c r="BT168" i="1"/>
  <c r="BW168" i="1"/>
  <c r="BS168" i="1"/>
  <c r="BU168" i="1"/>
  <c r="BX168" i="1"/>
  <c r="CC168" i="1" s="1"/>
  <c r="BL168" i="1"/>
  <c r="AP152" i="1"/>
  <c r="AQ152" i="1" s="1"/>
  <c r="AR152" i="1" s="1"/>
  <c r="AS152" i="1" s="1"/>
  <c r="AT152" i="1" s="1"/>
  <c r="AU152" i="1" s="1"/>
  <c r="AV152" i="1" s="1"/>
  <c r="AW152" i="1" s="1"/>
  <c r="AX152" i="1" s="1"/>
  <c r="AY152" i="1" s="1"/>
  <c r="AZ152" i="1" s="1"/>
  <c r="BA152" i="1" s="1"/>
  <c r="BB152" i="1" s="1"/>
  <c r="BC152" i="1" s="1"/>
  <c r="BD152" i="1" s="1"/>
  <c r="BE152" i="1" s="1"/>
  <c r="BF152" i="1" s="1"/>
  <c r="BG152" i="1" s="1"/>
  <c r="BH152" i="1" s="1"/>
  <c r="BI152" i="1" s="1"/>
  <c r="BJ152" i="1" s="1"/>
  <c r="BU152" i="1"/>
  <c r="BP152" i="1"/>
  <c r="BW152" i="1"/>
  <c r="BM152" i="1"/>
  <c r="BR152" i="1"/>
  <c r="BX152" i="1"/>
  <c r="CC152" i="1" s="1"/>
  <c r="BO152" i="1"/>
  <c r="BZ152" i="1"/>
  <c r="BV152" i="1"/>
  <c r="BL152" i="1"/>
  <c r="BY152" i="1"/>
  <c r="BT152" i="1"/>
  <c r="BQ152" i="1"/>
  <c r="BS152" i="1"/>
  <c r="BN152" i="1"/>
  <c r="AP127" i="1"/>
  <c r="AQ127" i="1" s="1"/>
  <c r="AR127" i="1" s="1"/>
  <c r="AS127" i="1" s="1"/>
  <c r="AT127" i="1" s="1"/>
  <c r="AU127" i="1" s="1"/>
  <c r="AV127" i="1" s="1"/>
  <c r="AW127" i="1" s="1"/>
  <c r="AX127" i="1" s="1"/>
  <c r="AY127" i="1" s="1"/>
  <c r="AZ127" i="1" s="1"/>
  <c r="BA127" i="1" s="1"/>
  <c r="BB127" i="1" s="1"/>
  <c r="BC127" i="1" s="1"/>
  <c r="BD127" i="1" s="1"/>
  <c r="BE127" i="1" s="1"/>
  <c r="BF127" i="1" s="1"/>
  <c r="BG127" i="1" s="1"/>
  <c r="BH127" i="1" s="1"/>
  <c r="BI127" i="1" s="1"/>
  <c r="BJ127" i="1" s="1"/>
  <c r="BN127" i="1"/>
  <c r="BP127" i="1"/>
  <c r="BM127" i="1"/>
  <c r="BS127" i="1"/>
  <c r="BX127" i="1"/>
  <c r="CC127" i="1" s="1"/>
  <c r="BZ127" i="1"/>
  <c r="BQ127" i="1"/>
  <c r="BW127" i="1"/>
  <c r="BR127" i="1"/>
  <c r="BY127" i="1"/>
  <c r="BO127" i="1"/>
  <c r="BT127" i="1"/>
  <c r="BL127" i="1"/>
  <c r="BV127" i="1"/>
  <c r="BU127" i="1"/>
  <c r="AP104" i="1"/>
  <c r="AQ104" i="1" s="1"/>
  <c r="AR104" i="1" s="1"/>
  <c r="AS104" i="1" s="1"/>
  <c r="AT104" i="1" s="1"/>
  <c r="AU104" i="1" s="1"/>
  <c r="AV104" i="1" s="1"/>
  <c r="AW104" i="1" s="1"/>
  <c r="AX104" i="1" s="1"/>
  <c r="AY104" i="1" s="1"/>
  <c r="AZ104" i="1" s="1"/>
  <c r="BA104" i="1" s="1"/>
  <c r="BB104" i="1" s="1"/>
  <c r="BC104" i="1" s="1"/>
  <c r="BD104" i="1" s="1"/>
  <c r="BE104" i="1" s="1"/>
  <c r="BF104" i="1" s="1"/>
  <c r="BG104" i="1" s="1"/>
  <c r="BH104" i="1" s="1"/>
  <c r="BI104" i="1" s="1"/>
  <c r="BJ104" i="1" s="1"/>
  <c r="BS104" i="1"/>
  <c r="BQ104" i="1"/>
  <c r="BM104" i="1"/>
  <c r="BP104" i="1"/>
  <c r="BL104" i="1"/>
  <c r="BW104" i="1"/>
  <c r="BX104" i="1"/>
  <c r="BZ104" i="1"/>
  <c r="BU104" i="1"/>
  <c r="BR104" i="1"/>
  <c r="BN104" i="1"/>
  <c r="BT104" i="1"/>
  <c r="CB104" i="1" s="1"/>
  <c r="BV104" i="1"/>
  <c r="BO104" i="1"/>
  <c r="BY104" i="1"/>
  <c r="AP88" i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BH88" i="1" s="1"/>
  <c r="BI88" i="1" s="1"/>
  <c r="BJ88" i="1" s="1"/>
  <c r="BO88" i="1"/>
  <c r="BX88" i="1"/>
  <c r="BP88" i="1"/>
  <c r="BZ88" i="1"/>
  <c r="BW88" i="1"/>
  <c r="BM88" i="1"/>
  <c r="BV88" i="1"/>
  <c r="BS88" i="1"/>
  <c r="BR88" i="1"/>
  <c r="BL88" i="1"/>
  <c r="BQ88" i="1"/>
  <c r="BY88" i="1"/>
  <c r="BN88" i="1"/>
  <c r="BU88" i="1"/>
  <c r="BT88" i="1"/>
  <c r="AP113" i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BH113" i="1" s="1"/>
  <c r="BI113" i="1" s="1"/>
  <c r="BJ113" i="1" s="1"/>
  <c r="BS113" i="1"/>
  <c r="BW113" i="1"/>
  <c r="BX113" i="1"/>
  <c r="BR113" i="1"/>
  <c r="BL113" i="1"/>
  <c r="BO113" i="1"/>
  <c r="BQ113" i="1"/>
  <c r="BU113" i="1"/>
  <c r="BM113" i="1"/>
  <c r="BN113" i="1"/>
  <c r="BP113" i="1"/>
  <c r="BZ113" i="1"/>
  <c r="BV113" i="1"/>
  <c r="BY113" i="1"/>
  <c r="BT113" i="1"/>
  <c r="AP55" i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N55" i="1"/>
  <c r="BO55" i="1"/>
  <c r="BV55" i="1"/>
  <c r="BZ55" i="1"/>
  <c r="BY55" i="1"/>
  <c r="BR55" i="1"/>
  <c r="BP55" i="1"/>
  <c r="BW55" i="1"/>
  <c r="BT55" i="1"/>
  <c r="CB55" i="1" s="1"/>
  <c r="BM55" i="1"/>
  <c r="BX55" i="1"/>
  <c r="BU55" i="1"/>
  <c r="BQ55" i="1"/>
  <c r="BS55" i="1"/>
  <c r="BL55" i="1"/>
  <c r="AP71" i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BH71" i="1" s="1"/>
  <c r="BI71" i="1" s="1"/>
  <c r="BJ71" i="1" s="1"/>
  <c r="BO71" i="1"/>
  <c r="BN71" i="1"/>
  <c r="BV71" i="1"/>
  <c r="BL71" i="1"/>
  <c r="BT71" i="1"/>
  <c r="CB71" i="1" s="1"/>
  <c r="BW71" i="1"/>
  <c r="BX71" i="1"/>
  <c r="BZ71" i="1"/>
  <c r="BM71" i="1"/>
  <c r="BQ71" i="1"/>
  <c r="BR71" i="1"/>
  <c r="BP71" i="1"/>
  <c r="BU71" i="1"/>
  <c r="BS71" i="1"/>
  <c r="BY71" i="1"/>
  <c r="AP45" i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BJ45" i="1" s="1"/>
  <c r="BO45" i="1"/>
  <c r="BW45" i="1"/>
  <c r="BV45" i="1"/>
  <c r="BS45" i="1"/>
  <c r="BP45" i="1"/>
  <c r="BQ45" i="1"/>
  <c r="BZ45" i="1"/>
  <c r="BT45" i="1"/>
  <c r="CB45" i="1" s="1"/>
  <c r="BU45" i="1"/>
  <c r="BM45" i="1"/>
  <c r="BN45" i="1"/>
  <c r="BX45" i="1"/>
  <c r="CC45" i="1" s="1"/>
  <c r="BL45" i="1"/>
  <c r="BR45" i="1"/>
  <c r="BY45" i="1"/>
  <c r="AP83" i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BH83" i="1" s="1"/>
  <c r="BI83" i="1" s="1"/>
  <c r="BJ83" i="1" s="1"/>
  <c r="BL83" i="1"/>
  <c r="BS83" i="1"/>
  <c r="BP83" i="1"/>
  <c r="BO83" i="1"/>
  <c r="BQ83" i="1"/>
  <c r="BY83" i="1"/>
  <c r="BW83" i="1"/>
  <c r="BT83" i="1"/>
  <c r="BR83" i="1"/>
  <c r="BN83" i="1"/>
  <c r="BU83" i="1"/>
  <c r="BX83" i="1"/>
  <c r="CC83" i="1" s="1"/>
  <c r="BV83" i="1"/>
  <c r="BZ83" i="1"/>
  <c r="BM83" i="1"/>
  <c r="AP54" i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N54" i="1"/>
  <c r="BX54" i="1"/>
  <c r="BQ54" i="1"/>
  <c r="BM54" i="1"/>
  <c r="BW54" i="1"/>
  <c r="BR54" i="1"/>
  <c r="BU54" i="1"/>
  <c r="BT54" i="1"/>
  <c r="CB54" i="1" s="1"/>
  <c r="BP54" i="1"/>
  <c r="BY54" i="1"/>
  <c r="BZ54" i="1"/>
  <c r="BS54" i="1"/>
  <c r="BV54" i="1"/>
  <c r="BL54" i="1"/>
  <c r="BO54" i="1"/>
  <c r="AP46" i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BJ46" i="1" s="1"/>
  <c r="BZ46" i="1"/>
  <c r="BO46" i="1"/>
  <c r="BQ46" i="1"/>
  <c r="BL46" i="1"/>
  <c r="BM46" i="1"/>
  <c r="BN46" i="1"/>
  <c r="BV46" i="1"/>
  <c r="BP46" i="1"/>
  <c r="BW46" i="1"/>
  <c r="BR46" i="1"/>
  <c r="BS46" i="1"/>
  <c r="BU46" i="1"/>
  <c r="BY46" i="1"/>
  <c r="BT46" i="1"/>
  <c r="CB46" i="1" s="1"/>
  <c r="BX46" i="1"/>
  <c r="CC46" i="1" s="1"/>
  <c r="AP159" i="1"/>
  <c r="AQ159" i="1" s="1"/>
  <c r="AR159" i="1" s="1"/>
  <c r="AS159" i="1" s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BH159" i="1" s="1"/>
  <c r="BI159" i="1" s="1"/>
  <c r="BJ159" i="1" s="1"/>
  <c r="BT159" i="1"/>
  <c r="BN159" i="1"/>
  <c r="BQ159" i="1"/>
  <c r="BL159" i="1"/>
  <c r="BW159" i="1"/>
  <c r="BV159" i="1"/>
  <c r="BZ159" i="1"/>
  <c r="BP159" i="1"/>
  <c r="AP141" i="1"/>
  <c r="AQ141" i="1" s="1"/>
  <c r="AR141" i="1" s="1"/>
  <c r="AS141" i="1" s="1"/>
  <c r="AT141" i="1" s="1"/>
  <c r="AU141" i="1" s="1"/>
  <c r="AV141" i="1" s="1"/>
  <c r="AW141" i="1" s="1"/>
  <c r="AX141" i="1" s="1"/>
  <c r="AY141" i="1" s="1"/>
  <c r="AZ141" i="1" s="1"/>
  <c r="BA141" i="1" s="1"/>
  <c r="BB141" i="1" s="1"/>
  <c r="BC141" i="1" s="1"/>
  <c r="BD141" i="1" s="1"/>
  <c r="BE141" i="1" s="1"/>
  <c r="BF141" i="1" s="1"/>
  <c r="BG141" i="1" s="1"/>
  <c r="BH141" i="1" s="1"/>
  <c r="BI141" i="1" s="1"/>
  <c r="BJ141" i="1" s="1"/>
  <c r="BU141" i="1"/>
  <c r="BT141" i="1"/>
  <c r="BW141" i="1"/>
  <c r="BM141" i="1"/>
  <c r="BR141" i="1"/>
  <c r="BN141" i="1"/>
  <c r="CC141" i="1" s="1"/>
  <c r="BV141" i="1"/>
  <c r="BL141" i="1"/>
  <c r="AP114" i="1"/>
  <c r="AQ114" i="1" s="1"/>
  <c r="AR114" i="1" s="1"/>
  <c r="AS114" i="1" s="1"/>
  <c r="AT114" i="1" s="1"/>
  <c r="AU114" i="1" s="1"/>
  <c r="AV114" i="1" s="1"/>
  <c r="AW114" i="1" s="1"/>
  <c r="AX114" i="1" s="1"/>
  <c r="AY114" i="1" s="1"/>
  <c r="AZ114" i="1" s="1"/>
  <c r="BA114" i="1" s="1"/>
  <c r="BB114" i="1" s="1"/>
  <c r="BC114" i="1" s="1"/>
  <c r="BD114" i="1" s="1"/>
  <c r="BE114" i="1" s="1"/>
  <c r="BF114" i="1" s="1"/>
  <c r="BG114" i="1" s="1"/>
  <c r="BH114" i="1" s="1"/>
  <c r="BI114" i="1" s="1"/>
  <c r="BJ114" i="1" s="1"/>
  <c r="BM114" i="1"/>
  <c r="BV114" i="1"/>
  <c r="BZ114" i="1"/>
  <c r="BT114" i="1"/>
  <c r="CB114" i="1" s="1"/>
  <c r="BL114" i="1"/>
  <c r="BS114" i="1"/>
  <c r="BU114" i="1"/>
  <c r="BO114" i="1"/>
  <c r="BR114" i="1"/>
  <c r="BQ114" i="1"/>
  <c r="BW114" i="1"/>
  <c r="BN114" i="1"/>
  <c r="BX114" i="1"/>
  <c r="BY114" i="1"/>
  <c r="BP114" i="1"/>
  <c r="AP95" i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BH95" i="1" s="1"/>
  <c r="BI95" i="1" s="1"/>
  <c r="BJ95" i="1" s="1"/>
  <c r="BX95" i="1"/>
  <c r="BL95" i="1"/>
  <c r="BQ95" i="1"/>
  <c r="BR95" i="1"/>
  <c r="BS95" i="1"/>
  <c r="BV95" i="1"/>
  <c r="BZ95" i="1"/>
  <c r="BO95" i="1"/>
  <c r="BN95" i="1"/>
  <c r="BW95" i="1"/>
  <c r="BP95" i="1"/>
  <c r="BU95" i="1"/>
  <c r="BT95" i="1"/>
  <c r="BM95" i="1"/>
  <c r="BY95" i="1"/>
  <c r="AP119" i="1"/>
  <c r="AQ119" i="1" s="1"/>
  <c r="AR119" i="1" s="1"/>
  <c r="AS119" i="1" s="1"/>
  <c r="AT119" i="1" s="1"/>
  <c r="AU119" i="1" s="1"/>
  <c r="AV119" i="1" s="1"/>
  <c r="AW119" i="1" s="1"/>
  <c r="AX119" i="1" s="1"/>
  <c r="AY119" i="1" s="1"/>
  <c r="AZ119" i="1" s="1"/>
  <c r="BA119" i="1" s="1"/>
  <c r="BB119" i="1" s="1"/>
  <c r="BC119" i="1" s="1"/>
  <c r="BD119" i="1" s="1"/>
  <c r="BE119" i="1" s="1"/>
  <c r="BF119" i="1" s="1"/>
  <c r="BG119" i="1" s="1"/>
  <c r="BH119" i="1" s="1"/>
  <c r="BI119" i="1" s="1"/>
  <c r="BJ119" i="1" s="1"/>
  <c r="BX119" i="1"/>
  <c r="BL119" i="1"/>
  <c r="BT119" i="1"/>
  <c r="CB119" i="1" s="1"/>
  <c r="BO119" i="1"/>
  <c r="BQ119" i="1"/>
  <c r="BW119" i="1"/>
  <c r="BZ119" i="1"/>
  <c r="BS119" i="1"/>
  <c r="BV119" i="1"/>
  <c r="BN119" i="1"/>
  <c r="BU119" i="1"/>
  <c r="BR119" i="1"/>
  <c r="BY119" i="1"/>
  <c r="BP119" i="1"/>
  <c r="BM119" i="1"/>
  <c r="AP50" i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BH50" i="1" s="1"/>
  <c r="BI50" i="1" s="1"/>
  <c r="BJ50" i="1" s="1"/>
  <c r="BN50" i="1"/>
  <c r="BX50" i="1"/>
  <c r="CC50" i="1" s="1"/>
  <c r="BR50" i="1"/>
  <c r="BV50" i="1"/>
  <c r="BS50" i="1"/>
  <c r="BT50" i="1"/>
  <c r="BM50" i="1"/>
  <c r="BP50" i="1"/>
  <c r="BQ50" i="1"/>
  <c r="BO50" i="1"/>
  <c r="BL50" i="1"/>
  <c r="BW50" i="1"/>
  <c r="AP218" i="1"/>
  <c r="AQ218" i="1" s="1"/>
  <c r="AR218" i="1" s="1"/>
  <c r="AS218" i="1" s="1"/>
  <c r="AT218" i="1" s="1"/>
  <c r="AU218" i="1" s="1"/>
  <c r="AV218" i="1" s="1"/>
  <c r="AW218" i="1" s="1"/>
  <c r="AX218" i="1" s="1"/>
  <c r="AY218" i="1" s="1"/>
  <c r="AZ218" i="1" s="1"/>
  <c r="BA218" i="1" s="1"/>
  <c r="BB218" i="1" s="1"/>
  <c r="BC218" i="1" s="1"/>
  <c r="BD218" i="1" s="1"/>
  <c r="BE218" i="1" s="1"/>
  <c r="BF218" i="1" s="1"/>
  <c r="BG218" i="1" s="1"/>
  <c r="BH218" i="1" s="1"/>
  <c r="BI218" i="1" s="1"/>
  <c r="BJ218" i="1" s="1"/>
  <c r="BV218" i="1"/>
  <c r="BM218" i="1"/>
  <c r="BQ218" i="1"/>
  <c r="BT218" i="1"/>
  <c r="BW218" i="1"/>
  <c r="BO218" i="1"/>
  <c r="BN218" i="1"/>
  <c r="BP218" i="1"/>
  <c r="BS218" i="1"/>
  <c r="BY218" i="1"/>
  <c r="BL218" i="1"/>
  <c r="BU218" i="1"/>
  <c r="BR218" i="1"/>
  <c r="BX218" i="1"/>
  <c r="CC218" i="1" s="1"/>
  <c r="BZ218" i="1"/>
  <c r="AP202" i="1"/>
  <c r="AQ202" i="1" s="1"/>
  <c r="AR202" i="1" s="1"/>
  <c r="AS202" i="1" s="1"/>
  <c r="AT202" i="1" s="1"/>
  <c r="AU202" i="1" s="1"/>
  <c r="AV202" i="1" s="1"/>
  <c r="AW202" i="1" s="1"/>
  <c r="AX202" i="1" s="1"/>
  <c r="AY202" i="1" s="1"/>
  <c r="AZ202" i="1" s="1"/>
  <c r="BA202" i="1" s="1"/>
  <c r="BB202" i="1" s="1"/>
  <c r="BC202" i="1" s="1"/>
  <c r="BD202" i="1" s="1"/>
  <c r="BE202" i="1" s="1"/>
  <c r="BF202" i="1" s="1"/>
  <c r="BG202" i="1" s="1"/>
  <c r="BH202" i="1" s="1"/>
  <c r="BI202" i="1" s="1"/>
  <c r="BJ202" i="1" s="1"/>
  <c r="BU202" i="1"/>
  <c r="BV202" i="1"/>
  <c r="BO202" i="1"/>
  <c r="BL202" i="1"/>
  <c r="BR202" i="1"/>
  <c r="BS202" i="1"/>
  <c r="BT202" i="1"/>
  <c r="BY202" i="1"/>
  <c r="BX202" i="1"/>
  <c r="CC202" i="1" s="1"/>
  <c r="BP202" i="1"/>
  <c r="BW202" i="1"/>
  <c r="BN202" i="1"/>
  <c r="BZ202" i="1"/>
  <c r="BQ202" i="1"/>
  <c r="BM202" i="1"/>
  <c r="AP176" i="1"/>
  <c r="AQ176" i="1" s="1"/>
  <c r="AR176" i="1" s="1"/>
  <c r="AS176" i="1" s="1"/>
  <c r="AT176" i="1" s="1"/>
  <c r="AU176" i="1" s="1"/>
  <c r="AV176" i="1" s="1"/>
  <c r="AW176" i="1" s="1"/>
  <c r="AX176" i="1" s="1"/>
  <c r="AY176" i="1" s="1"/>
  <c r="AZ176" i="1" s="1"/>
  <c r="BA176" i="1" s="1"/>
  <c r="BB176" i="1" s="1"/>
  <c r="BC176" i="1" s="1"/>
  <c r="BD176" i="1" s="1"/>
  <c r="BE176" i="1" s="1"/>
  <c r="BF176" i="1" s="1"/>
  <c r="BG176" i="1" s="1"/>
  <c r="BH176" i="1" s="1"/>
  <c r="BI176" i="1" s="1"/>
  <c r="BJ176" i="1" s="1"/>
  <c r="BY176" i="1"/>
  <c r="BP176" i="1"/>
  <c r="BU176" i="1"/>
  <c r="BM176" i="1"/>
  <c r="BW176" i="1"/>
  <c r="BV176" i="1"/>
  <c r="BQ176" i="1"/>
  <c r="BT176" i="1"/>
  <c r="BR176" i="1"/>
  <c r="BL176" i="1"/>
  <c r="BS176" i="1"/>
  <c r="BN176" i="1"/>
  <c r="BZ176" i="1"/>
  <c r="BO176" i="1"/>
  <c r="BX176" i="1"/>
  <c r="CC176" i="1" s="1"/>
  <c r="AP173" i="1"/>
  <c r="AQ173" i="1" s="1"/>
  <c r="AR173" i="1" s="1"/>
  <c r="AS173" i="1" s="1"/>
  <c r="AT173" i="1" s="1"/>
  <c r="AU173" i="1" s="1"/>
  <c r="AV173" i="1" s="1"/>
  <c r="AW173" i="1" s="1"/>
  <c r="AX173" i="1" s="1"/>
  <c r="AY173" i="1" s="1"/>
  <c r="AZ173" i="1" s="1"/>
  <c r="BA173" i="1" s="1"/>
  <c r="BB173" i="1" s="1"/>
  <c r="BC173" i="1" s="1"/>
  <c r="BD173" i="1" s="1"/>
  <c r="BE173" i="1" s="1"/>
  <c r="BF173" i="1" s="1"/>
  <c r="BG173" i="1" s="1"/>
  <c r="BH173" i="1" s="1"/>
  <c r="BI173" i="1" s="1"/>
  <c r="BJ173" i="1" s="1"/>
  <c r="BR173" i="1"/>
  <c r="BP173" i="1"/>
  <c r="BQ173" i="1"/>
  <c r="BN173" i="1"/>
  <c r="BS173" i="1"/>
  <c r="BV173" i="1"/>
  <c r="BY173" i="1"/>
  <c r="BX173" i="1"/>
  <c r="CC173" i="1" s="1"/>
  <c r="BU173" i="1"/>
  <c r="BO173" i="1"/>
  <c r="BZ173" i="1"/>
  <c r="BW173" i="1"/>
  <c r="BL173" i="1"/>
  <c r="BT173" i="1"/>
  <c r="CB173" i="1" s="1"/>
  <c r="BM173" i="1"/>
  <c r="AP157" i="1"/>
  <c r="AQ157" i="1" s="1"/>
  <c r="AR157" i="1" s="1"/>
  <c r="AS157" i="1" s="1"/>
  <c r="AT157" i="1" s="1"/>
  <c r="AU157" i="1" s="1"/>
  <c r="AV157" i="1" s="1"/>
  <c r="AW157" i="1" s="1"/>
  <c r="AX157" i="1" s="1"/>
  <c r="AY157" i="1" s="1"/>
  <c r="AZ157" i="1" s="1"/>
  <c r="BA157" i="1" s="1"/>
  <c r="BB157" i="1" s="1"/>
  <c r="BC157" i="1" s="1"/>
  <c r="BD157" i="1" s="1"/>
  <c r="BE157" i="1" s="1"/>
  <c r="BF157" i="1" s="1"/>
  <c r="BG157" i="1" s="1"/>
  <c r="BH157" i="1" s="1"/>
  <c r="BI157" i="1" s="1"/>
  <c r="BJ157" i="1" s="1"/>
  <c r="BW157" i="1"/>
  <c r="BN157" i="1"/>
  <c r="BR157" i="1"/>
  <c r="BX157" i="1"/>
  <c r="BS157" i="1"/>
  <c r="BL157" i="1"/>
  <c r="BU157" i="1"/>
  <c r="BT157" i="1"/>
  <c r="CB157" i="1" s="1"/>
  <c r="BP157" i="1"/>
  <c r="BQ157" i="1"/>
  <c r="BO157" i="1"/>
  <c r="BY157" i="1"/>
  <c r="BM157" i="1"/>
  <c r="BV157" i="1"/>
  <c r="BZ157" i="1"/>
  <c r="AP134" i="1"/>
  <c r="AQ134" i="1" s="1"/>
  <c r="AR134" i="1" s="1"/>
  <c r="AS134" i="1" s="1"/>
  <c r="AT134" i="1" s="1"/>
  <c r="AU134" i="1" s="1"/>
  <c r="AV134" i="1" s="1"/>
  <c r="AW134" i="1" s="1"/>
  <c r="AX134" i="1" s="1"/>
  <c r="AY134" i="1" s="1"/>
  <c r="AZ134" i="1" s="1"/>
  <c r="BA134" i="1" s="1"/>
  <c r="BB134" i="1" s="1"/>
  <c r="BC134" i="1" s="1"/>
  <c r="BD134" i="1" s="1"/>
  <c r="BE134" i="1" s="1"/>
  <c r="BF134" i="1" s="1"/>
  <c r="BG134" i="1" s="1"/>
  <c r="BH134" i="1" s="1"/>
  <c r="BI134" i="1" s="1"/>
  <c r="BJ134" i="1" s="1"/>
  <c r="BM134" i="1"/>
  <c r="BU134" i="1"/>
  <c r="BT134" i="1"/>
  <c r="BO134" i="1"/>
  <c r="BN134" i="1"/>
  <c r="BX134" i="1"/>
  <c r="CC134" i="1" s="1"/>
  <c r="BL134" i="1"/>
  <c r="BQ134" i="1"/>
  <c r="BZ134" i="1"/>
  <c r="BR134" i="1"/>
  <c r="BP134" i="1"/>
  <c r="BY134" i="1"/>
  <c r="BS134" i="1"/>
  <c r="BV134" i="1"/>
  <c r="BW134" i="1"/>
  <c r="AP110" i="1"/>
  <c r="AQ110" i="1" s="1"/>
  <c r="AR110" i="1" s="1"/>
  <c r="AS110" i="1" s="1"/>
  <c r="AT110" i="1" s="1"/>
  <c r="AU110" i="1" s="1"/>
  <c r="AV110" i="1" s="1"/>
  <c r="AW110" i="1" s="1"/>
  <c r="AX110" i="1" s="1"/>
  <c r="AY110" i="1" s="1"/>
  <c r="AZ110" i="1" s="1"/>
  <c r="BA110" i="1" s="1"/>
  <c r="BB110" i="1" s="1"/>
  <c r="BC110" i="1" s="1"/>
  <c r="BD110" i="1" s="1"/>
  <c r="BE110" i="1" s="1"/>
  <c r="BF110" i="1" s="1"/>
  <c r="BG110" i="1" s="1"/>
  <c r="BH110" i="1" s="1"/>
  <c r="BI110" i="1" s="1"/>
  <c r="BJ110" i="1" s="1"/>
  <c r="BN110" i="1"/>
  <c r="BO110" i="1"/>
  <c r="BS110" i="1"/>
  <c r="BZ110" i="1"/>
  <c r="BL110" i="1"/>
  <c r="BW110" i="1"/>
  <c r="BM110" i="1"/>
  <c r="BT110" i="1"/>
  <c r="BP110" i="1"/>
  <c r="BY110" i="1"/>
  <c r="BX110" i="1"/>
  <c r="BQ110" i="1"/>
  <c r="BR110" i="1"/>
  <c r="BU110" i="1"/>
  <c r="BV110" i="1"/>
  <c r="AP93" i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BH93" i="1" s="1"/>
  <c r="BI93" i="1" s="1"/>
  <c r="BJ93" i="1" s="1"/>
  <c r="BV93" i="1"/>
  <c r="BY93" i="1"/>
  <c r="BX93" i="1"/>
  <c r="BS93" i="1"/>
  <c r="BO93" i="1"/>
  <c r="BZ93" i="1"/>
  <c r="BR93" i="1"/>
  <c r="BN93" i="1"/>
  <c r="BL93" i="1"/>
  <c r="BT93" i="1"/>
  <c r="CB93" i="1" s="1"/>
  <c r="BP93" i="1"/>
  <c r="BU93" i="1"/>
  <c r="BQ93" i="1"/>
  <c r="BM93" i="1"/>
  <c r="BW93" i="1"/>
  <c r="AP129" i="1"/>
  <c r="AQ129" i="1" s="1"/>
  <c r="AR129" i="1" s="1"/>
  <c r="AS129" i="1" s="1"/>
  <c r="AT129" i="1" s="1"/>
  <c r="AU129" i="1" s="1"/>
  <c r="AV129" i="1" s="1"/>
  <c r="AW129" i="1" s="1"/>
  <c r="AX129" i="1" s="1"/>
  <c r="AY129" i="1" s="1"/>
  <c r="AZ129" i="1" s="1"/>
  <c r="BA129" i="1" s="1"/>
  <c r="BB129" i="1" s="1"/>
  <c r="BC129" i="1" s="1"/>
  <c r="BD129" i="1" s="1"/>
  <c r="BE129" i="1" s="1"/>
  <c r="BF129" i="1" s="1"/>
  <c r="BG129" i="1" s="1"/>
  <c r="BH129" i="1" s="1"/>
  <c r="BI129" i="1" s="1"/>
  <c r="BJ129" i="1" s="1"/>
  <c r="BV129" i="1"/>
  <c r="BN129" i="1"/>
  <c r="BT129" i="1"/>
  <c r="BP129" i="1"/>
  <c r="BX129" i="1"/>
  <c r="BS129" i="1"/>
  <c r="BW129" i="1"/>
  <c r="BM129" i="1"/>
  <c r="BL129" i="1"/>
  <c r="BU129" i="1"/>
  <c r="BO129" i="1"/>
  <c r="BY129" i="1"/>
  <c r="BQ129" i="1"/>
  <c r="BR129" i="1"/>
  <c r="BZ129" i="1"/>
  <c r="AP69" i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T69" i="1"/>
  <c r="BL69" i="1"/>
  <c r="BY69" i="1"/>
  <c r="BU69" i="1"/>
  <c r="BQ69" i="1"/>
  <c r="BW69" i="1"/>
  <c r="BS69" i="1"/>
  <c r="BN69" i="1"/>
  <c r="BZ69" i="1"/>
  <c r="BO69" i="1"/>
  <c r="BM69" i="1"/>
  <c r="BR69" i="1"/>
  <c r="BV69" i="1"/>
  <c r="BP69" i="1"/>
  <c r="BX69" i="1"/>
  <c r="AP66" i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BH66" i="1" s="1"/>
  <c r="BI66" i="1" s="1"/>
  <c r="BJ66" i="1" s="1"/>
  <c r="BR66" i="1"/>
  <c r="BY66" i="1"/>
  <c r="BX66" i="1"/>
  <c r="BM66" i="1"/>
  <c r="BO66" i="1"/>
  <c r="BZ66" i="1"/>
  <c r="BS66" i="1"/>
  <c r="BN66" i="1"/>
  <c r="BV66" i="1"/>
  <c r="BT66" i="1"/>
  <c r="CB66" i="1" s="1"/>
  <c r="BU66" i="1"/>
  <c r="BL66" i="1"/>
  <c r="BQ66" i="1"/>
  <c r="BP66" i="1"/>
  <c r="BW66" i="1"/>
  <c r="AP44" i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BJ44" i="1" s="1"/>
  <c r="BO44" i="1"/>
  <c r="BL44" i="1"/>
  <c r="BP44" i="1"/>
  <c r="BV44" i="1"/>
  <c r="BQ44" i="1"/>
  <c r="BZ44" i="1"/>
  <c r="BR44" i="1"/>
  <c r="BW44" i="1"/>
  <c r="BX44" i="1"/>
  <c r="BS44" i="1"/>
  <c r="BM44" i="1"/>
  <c r="BN44" i="1"/>
  <c r="BU44" i="1"/>
  <c r="BT44" i="1"/>
  <c r="CB44" i="1" s="1"/>
  <c r="BY44" i="1"/>
  <c r="AP214" i="1"/>
  <c r="AQ214" i="1" s="1"/>
  <c r="AR214" i="1" s="1"/>
  <c r="AS214" i="1" s="1"/>
  <c r="AT214" i="1" s="1"/>
  <c r="AU214" i="1" s="1"/>
  <c r="AV214" i="1" s="1"/>
  <c r="AW214" i="1" s="1"/>
  <c r="AX214" i="1" s="1"/>
  <c r="AY214" i="1" s="1"/>
  <c r="AZ214" i="1" s="1"/>
  <c r="BA214" i="1" s="1"/>
  <c r="BB214" i="1" s="1"/>
  <c r="BC214" i="1" s="1"/>
  <c r="BD214" i="1" s="1"/>
  <c r="BE214" i="1" s="1"/>
  <c r="BF214" i="1" s="1"/>
  <c r="BG214" i="1" s="1"/>
  <c r="BH214" i="1" s="1"/>
  <c r="BI214" i="1" s="1"/>
  <c r="BJ214" i="1" s="1"/>
  <c r="BQ214" i="1"/>
  <c r="BR214" i="1"/>
  <c r="BV214" i="1"/>
  <c r="BO214" i="1"/>
  <c r="BL214" i="1"/>
  <c r="BY214" i="1"/>
  <c r="BX214" i="1"/>
  <c r="BM214" i="1"/>
  <c r="BW214" i="1"/>
  <c r="BP214" i="1"/>
  <c r="BU214" i="1"/>
  <c r="BN214" i="1"/>
  <c r="BZ214" i="1"/>
  <c r="BT214" i="1"/>
  <c r="CB214" i="1" s="1"/>
  <c r="BS214" i="1"/>
  <c r="AP190" i="1"/>
  <c r="AQ190" i="1" s="1"/>
  <c r="AR190" i="1" s="1"/>
  <c r="AS190" i="1" s="1"/>
  <c r="AT190" i="1" s="1"/>
  <c r="AU190" i="1" s="1"/>
  <c r="AV190" i="1" s="1"/>
  <c r="AW190" i="1" s="1"/>
  <c r="AX190" i="1" s="1"/>
  <c r="AY190" i="1" s="1"/>
  <c r="AZ190" i="1" s="1"/>
  <c r="BA190" i="1" s="1"/>
  <c r="BB190" i="1" s="1"/>
  <c r="BC190" i="1" s="1"/>
  <c r="BD190" i="1" s="1"/>
  <c r="BE190" i="1" s="1"/>
  <c r="BF190" i="1" s="1"/>
  <c r="BG190" i="1" s="1"/>
  <c r="BH190" i="1" s="1"/>
  <c r="BI190" i="1" s="1"/>
  <c r="BJ190" i="1" s="1"/>
  <c r="BZ190" i="1"/>
  <c r="BL190" i="1"/>
  <c r="BV190" i="1"/>
  <c r="BR190" i="1"/>
  <c r="BU190" i="1"/>
  <c r="BN190" i="1"/>
  <c r="BQ190" i="1"/>
  <c r="BT190" i="1"/>
  <c r="CB190" i="1" s="1"/>
  <c r="BM190" i="1"/>
  <c r="BW190" i="1"/>
  <c r="BY190" i="1"/>
  <c r="BS190" i="1"/>
  <c r="BX190" i="1"/>
  <c r="BO190" i="1"/>
  <c r="BP190" i="1"/>
  <c r="AP228" i="1"/>
  <c r="AQ228" i="1" s="1"/>
  <c r="AR228" i="1" s="1"/>
  <c r="AS228" i="1" s="1"/>
  <c r="AT228" i="1" s="1"/>
  <c r="AU228" i="1" s="1"/>
  <c r="AV228" i="1" s="1"/>
  <c r="AW228" i="1" s="1"/>
  <c r="AX228" i="1" s="1"/>
  <c r="AY228" i="1" s="1"/>
  <c r="AZ228" i="1" s="1"/>
  <c r="BA228" i="1" s="1"/>
  <c r="BB228" i="1" s="1"/>
  <c r="BC228" i="1" s="1"/>
  <c r="BD228" i="1" s="1"/>
  <c r="BE228" i="1" s="1"/>
  <c r="BF228" i="1" s="1"/>
  <c r="BG228" i="1" s="1"/>
  <c r="BH228" i="1" s="1"/>
  <c r="BI228" i="1" s="1"/>
  <c r="BJ228" i="1" s="1"/>
  <c r="BO228" i="1"/>
  <c r="BZ228" i="1"/>
  <c r="BR228" i="1"/>
  <c r="BQ228" i="1"/>
  <c r="BU228" i="1"/>
  <c r="BS228" i="1"/>
  <c r="BV228" i="1"/>
  <c r="BN228" i="1"/>
  <c r="BT228" i="1"/>
  <c r="CB228" i="1" s="1"/>
  <c r="BY228" i="1"/>
  <c r="BL228" i="1"/>
  <c r="BW228" i="1"/>
  <c r="BP228" i="1"/>
  <c r="BX228" i="1"/>
  <c r="CC228" i="1" s="1"/>
  <c r="BM228" i="1"/>
  <c r="AP183" i="1"/>
  <c r="AQ183" i="1" s="1"/>
  <c r="AR183" i="1" s="1"/>
  <c r="AS183" i="1" s="1"/>
  <c r="AT183" i="1" s="1"/>
  <c r="AU183" i="1" s="1"/>
  <c r="AV183" i="1" s="1"/>
  <c r="AW183" i="1" s="1"/>
  <c r="AX183" i="1" s="1"/>
  <c r="AY183" i="1" s="1"/>
  <c r="AZ183" i="1" s="1"/>
  <c r="BA183" i="1" s="1"/>
  <c r="BB183" i="1" s="1"/>
  <c r="BC183" i="1" s="1"/>
  <c r="BD183" i="1" s="1"/>
  <c r="BE183" i="1" s="1"/>
  <c r="BF183" i="1" s="1"/>
  <c r="BG183" i="1" s="1"/>
  <c r="BH183" i="1" s="1"/>
  <c r="BI183" i="1" s="1"/>
  <c r="BJ183" i="1" s="1"/>
  <c r="BO183" i="1"/>
  <c r="BT183" i="1"/>
  <c r="CB183" i="1" s="1"/>
  <c r="BS183" i="1"/>
  <c r="BW183" i="1"/>
  <c r="BY183" i="1"/>
  <c r="BU183" i="1"/>
  <c r="BZ183" i="1"/>
  <c r="BL183" i="1"/>
  <c r="BP183" i="1"/>
  <c r="BV183" i="1"/>
  <c r="BQ183" i="1"/>
  <c r="BN183" i="1"/>
  <c r="BM183" i="1"/>
  <c r="BX183" i="1"/>
  <c r="CC183" i="1" s="1"/>
  <c r="BR183" i="1"/>
  <c r="AP158" i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BH158" i="1" s="1"/>
  <c r="BI158" i="1" s="1"/>
  <c r="BJ158" i="1" s="1"/>
  <c r="BP158" i="1"/>
  <c r="BT158" i="1"/>
  <c r="CB158" i="1" s="1"/>
  <c r="BY158" i="1"/>
  <c r="BW158" i="1"/>
  <c r="BS158" i="1"/>
  <c r="BQ158" i="1"/>
  <c r="BX158" i="1"/>
  <c r="BL158" i="1"/>
  <c r="BU158" i="1"/>
  <c r="BM158" i="1"/>
  <c r="BR158" i="1"/>
  <c r="BZ158" i="1"/>
  <c r="BO158" i="1"/>
  <c r="BV158" i="1"/>
  <c r="BN158" i="1"/>
  <c r="AP136" i="1"/>
  <c r="AQ136" i="1" s="1"/>
  <c r="AR136" i="1" s="1"/>
  <c r="AS136" i="1" s="1"/>
  <c r="AT136" i="1" s="1"/>
  <c r="AU136" i="1" s="1"/>
  <c r="AV136" i="1" s="1"/>
  <c r="AW136" i="1" s="1"/>
  <c r="AX136" i="1" s="1"/>
  <c r="AY136" i="1" s="1"/>
  <c r="AZ136" i="1" s="1"/>
  <c r="BA136" i="1" s="1"/>
  <c r="BB136" i="1" s="1"/>
  <c r="BC136" i="1" s="1"/>
  <c r="BD136" i="1" s="1"/>
  <c r="BE136" i="1" s="1"/>
  <c r="BF136" i="1" s="1"/>
  <c r="BG136" i="1" s="1"/>
  <c r="BH136" i="1" s="1"/>
  <c r="BI136" i="1" s="1"/>
  <c r="BJ136" i="1" s="1"/>
  <c r="BL136" i="1"/>
  <c r="BU136" i="1"/>
  <c r="BW136" i="1"/>
  <c r="BN136" i="1"/>
  <c r="BX136" i="1"/>
  <c r="BV136" i="1"/>
  <c r="BR136" i="1"/>
  <c r="BT136" i="1"/>
  <c r="CB136" i="1" s="1"/>
  <c r="BZ136" i="1"/>
  <c r="BS136" i="1"/>
  <c r="BM136" i="1"/>
  <c r="BO136" i="1"/>
  <c r="BY136" i="1"/>
  <c r="BQ136" i="1"/>
  <c r="BP136" i="1"/>
  <c r="AP112" i="1"/>
  <c r="AQ112" i="1" s="1"/>
  <c r="AR112" i="1" s="1"/>
  <c r="AS112" i="1" s="1"/>
  <c r="AT112" i="1" s="1"/>
  <c r="AU112" i="1" s="1"/>
  <c r="AV112" i="1" s="1"/>
  <c r="AW112" i="1" s="1"/>
  <c r="AX112" i="1" s="1"/>
  <c r="AY112" i="1" s="1"/>
  <c r="AZ112" i="1" s="1"/>
  <c r="BA112" i="1" s="1"/>
  <c r="BB112" i="1" s="1"/>
  <c r="BC112" i="1" s="1"/>
  <c r="BD112" i="1" s="1"/>
  <c r="BE112" i="1" s="1"/>
  <c r="BF112" i="1" s="1"/>
  <c r="BG112" i="1" s="1"/>
  <c r="BH112" i="1" s="1"/>
  <c r="BI112" i="1" s="1"/>
  <c r="BJ112" i="1" s="1"/>
  <c r="BQ112" i="1"/>
  <c r="BN112" i="1"/>
  <c r="BV112" i="1"/>
  <c r="BM112" i="1"/>
  <c r="BR112" i="1"/>
  <c r="BZ112" i="1"/>
  <c r="BL112" i="1"/>
  <c r="BS112" i="1"/>
  <c r="BU112" i="1"/>
  <c r="BP112" i="1"/>
  <c r="BT112" i="1"/>
  <c r="BO112" i="1"/>
  <c r="BW112" i="1"/>
  <c r="BX112" i="1"/>
  <c r="CC112" i="1" s="1"/>
  <c r="BY112" i="1"/>
  <c r="AP94" i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BH94" i="1" s="1"/>
  <c r="BI94" i="1" s="1"/>
  <c r="BJ94" i="1" s="1"/>
  <c r="BL94" i="1"/>
  <c r="BY94" i="1"/>
  <c r="BV94" i="1"/>
  <c r="BO94" i="1"/>
  <c r="BQ94" i="1"/>
  <c r="BR94" i="1"/>
  <c r="BZ94" i="1"/>
  <c r="BW94" i="1"/>
  <c r="BP94" i="1"/>
  <c r="BM94" i="1"/>
  <c r="BS94" i="1"/>
  <c r="BN94" i="1"/>
  <c r="BX94" i="1"/>
  <c r="BT94" i="1"/>
  <c r="CB94" i="1" s="1"/>
  <c r="BU94" i="1"/>
  <c r="AP135" i="1"/>
  <c r="AQ135" i="1" s="1"/>
  <c r="AR135" i="1" s="1"/>
  <c r="AS135" i="1" s="1"/>
  <c r="AT135" i="1" s="1"/>
  <c r="AU135" i="1" s="1"/>
  <c r="AV135" i="1" s="1"/>
  <c r="AW135" i="1" s="1"/>
  <c r="AX135" i="1" s="1"/>
  <c r="AY135" i="1" s="1"/>
  <c r="AZ135" i="1" s="1"/>
  <c r="BA135" i="1" s="1"/>
  <c r="BB135" i="1" s="1"/>
  <c r="BC135" i="1" s="1"/>
  <c r="BD135" i="1" s="1"/>
  <c r="BE135" i="1" s="1"/>
  <c r="BF135" i="1" s="1"/>
  <c r="BG135" i="1" s="1"/>
  <c r="BH135" i="1" s="1"/>
  <c r="BI135" i="1" s="1"/>
  <c r="BJ135" i="1" s="1"/>
  <c r="BR135" i="1"/>
  <c r="BP135" i="1"/>
  <c r="BO135" i="1"/>
  <c r="BV135" i="1"/>
  <c r="BY135" i="1"/>
  <c r="BZ135" i="1"/>
  <c r="BN135" i="1"/>
  <c r="BL135" i="1"/>
  <c r="BW135" i="1"/>
  <c r="BX135" i="1"/>
  <c r="CC135" i="1" s="1"/>
  <c r="BM135" i="1"/>
  <c r="BQ135" i="1"/>
  <c r="BU135" i="1"/>
  <c r="BT135" i="1"/>
  <c r="CB135" i="1" s="1"/>
  <c r="BS135" i="1"/>
  <c r="AP73" i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L73" i="1"/>
  <c r="BW73" i="1"/>
  <c r="BQ73" i="1"/>
  <c r="BV73" i="1"/>
  <c r="BZ73" i="1"/>
  <c r="BY73" i="1"/>
  <c r="BT73" i="1"/>
  <c r="BX73" i="1"/>
  <c r="BS73" i="1"/>
  <c r="BN73" i="1"/>
  <c r="BM73" i="1"/>
  <c r="BR73" i="1"/>
  <c r="BP73" i="1"/>
  <c r="BU73" i="1"/>
  <c r="BO73" i="1"/>
  <c r="AP79" i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BH79" i="1" s="1"/>
  <c r="BI79" i="1" s="1"/>
  <c r="BJ79" i="1" s="1"/>
  <c r="BO79" i="1"/>
  <c r="BQ79" i="1"/>
  <c r="BV79" i="1"/>
  <c r="BX79" i="1"/>
  <c r="BT79" i="1"/>
  <c r="BR79" i="1"/>
  <c r="BW79" i="1"/>
  <c r="BN79" i="1"/>
  <c r="BP79" i="1"/>
  <c r="BL79" i="1"/>
  <c r="BM79" i="1"/>
  <c r="BY79" i="1"/>
  <c r="BS79" i="1"/>
  <c r="BU79" i="1"/>
  <c r="BZ79" i="1"/>
  <c r="AP43" i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BJ43" i="1" s="1"/>
  <c r="BR43" i="1"/>
  <c r="BS43" i="1"/>
  <c r="BV43" i="1"/>
  <c r="BT43" i="1"/>
  <c r="CB43" i="1" s="1"/>
  <c r="BQ43" i="1"/>
  <c r="BO43" i="1"/>
  <c r="BX43" i="1"/>
  <c r="BM43" i="1"/>
  <c r="BN43" i="1"/>
  <c r="BL43" i="1"/>
  <c r="BP43" i="1"/>
  <c r="BW43" i="1"/>
  <c r="BU43" i="1"/>
  <c r="BY43" i="1"/>
  <c r="BZ43" i="1"/>
  <c r="AP34" i="1"/>
  <c r="AQ34" i="1" s="1"/>
  <c r="BR34" i="1"/>
  <c r="BT34" i="1"/>
  <c r="CB34" i="1" s="1"/>
  <c r="BY50" i="1"/>
  <c r="BZ50" i="1"/>
  <c r="BO177" i="1"/>
  <c r="BY177" i="1"/>
  <c r="BZ177" i="1"/>
  <c r="BN177" i="1"/>
  <c r="BM193" i="1"/>
  <c r="BO193" i="1"/>
  <c r="BQ193" i="1"/>
  <c r="BN187" i="1"/>
  <c r="BV187" i="1"/>
  <c r="BX187" i="1"/>
  <c r="CC187" i="1" s="1"/>
  <c r="BO187" i="1"/>
  <c r="BV221" i="1"/>
  <c r="BR221" i="1"/>
  <c r="BO221" i="1"/>
  <c r="BS221" i="1"/>
  <c r="BV186" i="1"/>
  <c r="BO186" i="1"/>
  <c r="BL186" i="1"/>
  <c r="BW186" i="1"/>
  <c r="BM230" i="1"/>
  <c r="BP230" i="1"/>
  <c r="BU230" i="1"/>
  <c r="BX220" i="1"/>
  <c r="BV220" i="1"/>
  <c r="BR220" i="1"/>
  <c r="BN220" i="1"/>
  <c r="BP212" i="1"/>
  <c r="BU212" i="1"/>
  <c r="BY212" i="1"/>
  <c r="BW212" i="1"/>
  <c r="BX194" i="1"/>
  <c r="BP194" i="1"/>
  <c r="BN194" i="1"/>
  <c r="BU194" i="1"/>
  <c r="BY219" i="1"/>
  <c r="BX219" i="1"/>
  <c r="BW219" i="1"/>
  <c r="BQ188" i="1"/>
  <c r="BO188" i="1"/>
  <c r="BL188" i="1"/>
  <c r="BV188" i="1"/>
  <c r="BL226" i="1"/>
  <c r="BY226" i="1"/>
  <c r="BX226" i="1"/>
  <c r="CC226" i="1" s="1"/>
  <c r="BT226" i="1"/>
  <c r="CB226" i="1" s="1"/>
  <c r="BL233" i="1"/>
  <c r="BM233" i="1"/>
  <c r="BZ233" i="1"/>
  <c r="BT233" i="1"/>
  <c r="CB233" i="1" s="1"/>
  <c r="BL174" i="1"/>
  <c r="BZ174" i="1"/>
  <c r="BU174" i="1"/>
  <c r="BZ210" i="1"/>
  <c r="BS210" i="1"/>
  <c r="BU210" i="1"/>
  <c r="BL210" i="1"/>
  <c r="BU171" i="1"/>
  <c r="BQ171" i="1"/>
  <c r="BR171" i="1"/>
  <c r="BN171" i="1"/>
  <c r="BP167" i="1"/>
  <c r="BL167" i="1"/>
  <c r="BW167" i="1"/>
  <c r="BT167" i="1"/>
  <c r="CB167" i="1" s="1"/>
  <c r="BN163" i="1"/>
  <c r="BW163" i="1"/>
  <c r="BR159" i="1"/>
  <c r="BZ155" i="1"/>
  <c r="BL151" i="1"/>
  <c r="BS151" i="1"/>
  <c r="BM146" i="1"/>
  <c r="BU146" i="1"/>
  <c r="BP141" i="1"/>
  <c r="BZ141" i="1"/>
  <c r="BM144" i="1"/>
  <c r="BQ147" i="1"/>
  <c r="BO147" i="1"/>
  <c r="AP195" i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BH195" i="1" s="1"/>
  <c r="BI195" i="1" s="1"/>
  <c r="BJ195" i="1" s="1"/>
  <c r="BR195" i="1"/>
  <c r="BL195" i="1"/>
  <c r="BQ195" i="1"/>
  <c r="BS195" i="1"/>
  <c r="BT195" i="1"/>
  <c r="CB195" i="1" s="1"/>
  <c r="BP195" i="1"/>
  <c r="BW195" i="1"/>
  <c r="BX195" i="1"/>
  <c r="CC195" i="1" s="1"/>
  <c r="BN195" i="1"/>
  <c r="BU195" i="1"/>
  <c r="BO195" i="1"/>
  <c r="BM195" i="1"/>
  <c r="BZ195" i="1"/>
  <c r="BY195" i="1"/>
  <c r="BV195" i="1"/>
  <c r="AP222" i="1"/>
  <c r="AQ222" i="1" s="1"/>
  <c r="AR222" i="1" s="1"/>
  <c r="AS222" i="1" s="1"/>
  <c r="AT222" i="1" s="1"/>
  <c r="AU222" i="1" s="1"/>
  <c r="AV222" i="1" s="1"/>
  <c r="AW222" i="1" s="1"/>
  <c r="AX222" i="1" s="1"/>
  <c r="AY222" i="1" s="1"/>
  <c r="AZ222" i="1" s="1"/>
  <c r="BA222" i="1" s="1"/>
  <c r="BB222" i="1" s="1"/>
  <c r="BC222" i="1" s="1"/>
  <c r="BD222" i="1" s="1"/>
  <c r="BE222" i="1" s="1"/>
  <c r="BF222" i="1" s="1"/>
  <c r="BG222" i="1" s="1"/>
  <c r="BH222" i="1" s="1"/>
  <c r="BI222" i="1" s="1"/>
  <c r="BJ222" i="1" s="1"/>
  <c r="BP222" i="1"/>
  <c r="BT222" i="1"/>
  <c r="CB222" i="1" s="1"/>
  <c r="BN222" i="1"/>
  <c r="BO222" i="1"/>
  <c r="BR222" i="1"/>
  <c r="BX222" i="1"/>
  <c r="CC222" i="1" s="1"/>
  <c r="BQ222" i="1"/>
  <c r="BY222" i="1"/>
  <c r="BS222" i="1"/>
  <c r="BW222" i="1"/>
  <c r="BV222" i="1"/>
  <c r="BZ222" i="1"/>
  <c r="BU222" i="1"/>
  <c r="BL222" i="1"/>
  <c r="BM222" i="1"/>
  <c r="AP217" i="1"/>
  <c r="AQ217" i="1" s="1"/>
  <c r="AR217" i="1" s="1"/>
  <c r="AS217" i="1" s="1"/>
  <c r="AT217" i="1" s="1"/>
  <c r="AU217" i="1" s="1"/>
  <c r="AV217" i="1" s="1"/>
  <c r="AW217" i="1" s="1"/>
  <c r="AX217" i="1" s="1"/>
  <c r="AY217" i="1" s="1"/>
  <c r="AZ217" i="1" s="1"/>
  <c r="BA217" i="1" s="1"/>
  <c r="BB217" i="1" s="1"/>
  <c r="BC217" i="1" s="1"/>
  <c r="BD217" i="1" s="1"/>
  <c r="BE217" i="1" s="1"/>
  <c r="BF217" i="1" s="1"/>
  <c r="BG217" i="1" s="1"/>
  <c r="BH217" i="1" s="1"/>
  <c r="BI217" i="1" s="1"/>
  <c r="BJ217" i="1" s="1"/>
  <c r="BY217" i="1"/>
  <c r="BQ217" i="1"/>
  <c r="BR217" i="1"/>
  <c r="BX217" i="1"/>
  <c r="CC217" i="1" s="1"/>
  <c r="BN217" i="1"/>
  <c r="BP217" i="1"/>
  <c r="BO217" i="1"/>
  <c r="BW217" i="1"/>
  <c r="BM217" i="1"/>
  <c r="BV217" i="1"/>
  <c r="BS217" i="1"/>
  <c r="BZ217" i="1"/>
  <c r="BT217" i="1"/>
  <c r="BL217" i="1"/>
  <c r="BU217" i="1"/>
  <c r="AP211" i="1"/>
  <c r="AQ211" i="1" s="1"/>
  <c r="AR211" i="1" s="1"/>
  <c r="AS211" i="1" s="1"/>
  <c r="AT211" i="1" s="1"/>
  <c r="AU211" i="1" s="1"/>
  <c r="AV211" i="1" s="1"/>
  <c r="AW211" i="1" s="1"/>
  <c r="AX211" i="1" s="1"/>
  <c r="AY211" i="1" s="1"/>
  <c r="AZ211" i="1" s="1"/>
  <c r="BA211" i="1" s="1"/>
  <c r="BB211" i="1" s="1"/>
  <c r="BC211" i="1" s="1"/>
  <c r="BD211" i="1" s="1"/>
  <c r="BE211" i="1" s="1"/>
  <c r="BF211" i="1" s="1"/>
  <c r="BG211" i="1" s="1"/>
  <c r="BH211" i="1" s="1"/>
  <c r="BI211" i="1" s="1"/>
  <c r="BJ211" i="1" s="1"/>
  <c r="BS211" i="1"/>
  <c r="BX211" i="1"/>
  <c r="CC211" i="1" s="1"/>
  <c r="BO211" i="1"/>
  <c r="BL211" i="1"/>
  <c r="BU211" i="1"/>
  <c r="BQ211" i="1"/>
  <c r="BY211" i="1"/>
  <c r="BP211" i="1"/>
  <c r="BV211" i="1"/>
  <c r="BW211" i="1"/>
  <c r="BT211" i="1"/>
  <c r="BM211" i="1"/>
  <c r="BN211" i="1"/>
  <c r="BR211" i="1"/>
  <c r="BZ211" i="1"/>
  <c r="AP164" i="1"/>
  <c r="AQ164" i="1" s="1"/>
  <c r="AR164" i="1" s="1"/>
  <c r="AS164" i="1" s="1"/>
  <c r="AT164" i="1" s="1"/>
  <c r="AU164" i="1" s="1"/>
  <c r="AV164" i="1" s="1"/>
  <c r="AW164" i="1" s="1"/>
  <c r="AX164" i="1" s="1"/>
  <c r="AY164" i="1" s="1"/>
  <c r="AZ164" i="1" s="1"/>
  <c r="BA164" i="1" s="1"/>
  <c r="BB164" i="1" s="1"/>
  <c r="BC164" i="1" s="1"/>
  <c r="BD164" i="1" s="1"/>
  <c r="BE164" i="1" s="1"/>
  <c r="BF164" i="1" s="1"/>
  <c r="BG164" i="1" s="1"/>
  <c r="BH164" i="1" s="1"/>
  <c r="BI164" i="1" s="1"/>
  <c r="BJ164" i="1" s="1"/>
  <c r="BZ164" i="1"/>
  <c r="BL164" i="1"/>
  <c r="BT164" i="1"/>
  <c r="BU164" i="1"/>
  <c r="BX164" i="1"/>
  <c r="BY164" i="1"/>
  <c r="BS164" i="1"/>
  <c r="BW164" i="1"/>
  <c r="BQ164" i="1"/>
  <c r="BM164" i="1"/>
  <c r="BN164" i="1"/>
  <c r="BR164" i="1"/>
  <c r="BO164" i="1"/>
  <c r="BV164" i="1"/>
  <c r="BP164" i="1"/>
  <c r="AP150" i="1"/>
  <c r="AQ150" i="1" s="1"/>
  <c r="AR150" i="1" s="1"/>
  <c r="AS150" i="1" s="1"/>
  <c r="AT150" i="1" s="1"/>
  <c r="AU150" i="1" s="1"/>
  <c r="AV150" i="1" s="1"/>
  <c r="AW150" i="1" s="1"/>
  <c r="AX150" i="1" s="1"/>
  <c r="AY150" i="1" s="1"/>
  <c r="AZ150" i="1" s="1"/>
  <c r="BA150" i="1" s="1"/>
  <c r="BB150" i="1" s="1"/>
  <c r="BC150" i="1" s="1"/>
  <c r="BD150" i="1" s="1"/>
  <c r="BE150" i="1" s="1"/>
  <c r="BF150" i="1" s="1"/>
  <c r="BG150" i="1" s="1"/>
  <c r="BH150" i="1" s="1"/>
  <c r="BI150" i="1" s="1"/>
  <c r="BJ150" i="1" s="1"/>
  <c r="BS150" i="1"/>
  <c r="BX150" i="1"/>
  <c r="BQ150" i="1"/>
  <c r="BO150" i="1"/>
  <c r="BM150" i="1"/>
  <c r="BN150" i="1"/>
  <c r="BY150" i="1"/>
  <c r="BL150" i="1"/>
  <c r="BR150" i="1"/>
  <c r="BU150" i="1"/>
  <c r="BZ150" i="1"/>
  <c r="BV150" i="1"/>
  <c r="BW150" i="1"/>
  <c r="BP150" i="1"/>
  <c r="BT150" i="1"/>
  <c r="CB150" i="1" s="1"/>
  <c r="AP124" i="1"/>
  <c r="AQ124" i="1" s="1"/>
  <c r="AR124" i="1" s="1"/>
  <c r="AS124" i="1" s="1"/>
  <c r="AT124" i="1" s="1"/>
  <c r="AU124" i="1" s="1"/>
  <c r="AV124" i="1" s="1"/>
  <c r="AW124" i="1" s="1"/>
  <c r="AX124" i="1" s="1"/>
  <c r="AY124" i="1" s="1"/>
  <c r="AZ124" i="1" s="1"/>
  <c r="BA124" i="1" s="1"/>
  <c r="BB124" i="1" s="1"/>
  <c r="BC124" i="1" s="1"/>
  <c r="BD124" i="1" s="1"/>
  <c r="BE124" i="1" s="1"/>
  <c r="BF124" i="1" s="1"/>
  <c r="BG124" i="1" s="1"/>
  <c r="BH124" i="1" s="1"/>
  <c r="BI124" i="1" s="1"/>
  <c r="BJ124" i="1" s="1"/>
  <c r="BO124" i="1"/>
  <c r="BQ124" i="1"/>
  <c r="BY124" i="1"/>
  <c r="BW124" i="1"/>
  <c r="BP124" i="1"/>
  <c r="BM124" i="1"/>
  <c r="BS124" i="1"/>
  <c r="BT124" i="1"/>
  <c r="CB124" i="1" s="1"/>
  <c r="BX124" i="1"/>
  <c r="BR124" i="1"/>
  <c r="BL124" i="1"/>
  <c r="BN124" i="1"/>
  <c r="BU124" i="1"/>
  <c r="BZ124" i="1"/>
  <c r="BV124" i="1"/>
  <c r="AP100" i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BH100" i="1" s="1"/>
  <c r="BI100" i="1" s="1"/>
  <c r="BJ100" i="1" s="1"/>
  <c r="BX100" i="1"/>
  <c r="BP100" i="1"/>
  <c r="BR100" i="1"/>
  <c r="BN100" i="1"/>
  <c r="BQ100" i="1"/>
  <c r="BL100" i="1"/>
  <c r="BT100" i="1"/>
  <c r="CB100" i="1" s="1"/>
  <c r="BM100" i="1"/>
  <c r="BY100" i="1"/>
  <c r="BW100" i="1"/>
  <c r="BV100" i="1"/>
  <c r="BZ100" i="1"/>
  <c r="BU100" i="1"/>
  <c r="BO100" i="1"/>
  <c r="BS100" i="1"/>
  <c r="AP84" i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BJ84" i="1" s="1"/>
  <c r="BP84" i="1"/>
  <c r="BS84" i="1"/>
  <c r="BN84" i="1"/>
  <c r="BO84" i="1"/>
  <c r="BV84" i="1"/>
  <c r="BW84" i="1"/>
  <c r="BX84" i="1"/>
  <c r="CC84" i="1" s="1"/>
  <c r="BM84" i="1"/>
  <c r="BR84" i="1"/>
  <c r="BY84" i="1"/>
  <c r="BT84" i="1"/>
  <c r="CB84" i="1" s="1"/>
  <c r="BZ84" i="1"/>
  <c r="BQ84" i="1"/>
  <c r="BL84" i="1"/>
  <c r="BU84" i="1"/>
  <c r="AP72" i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BH72" i="1" s="1"/>
  <c r="BI72" i="1" s="1"/>
  <c r="BJ72" i="1" s="1"/>
  <c r="BS72" i="1"/>
  <c r="BL72" i="1"/>
  <c r="BP72" i="1"/>
  <c r="BQ72" i="1"/>
  <c r="BO72" i="1"/>
  <c r="BR72" i="1"/>
  <c r="BU72" i="1"/>
  <c r="BW72" i="1"/>
  <c r="BN72" i="1"/>
  <c r="BX72" i="1"/>
  <c r="CC72" i="1" s="1"/>
  <c r="BV72" i="1"/>
  <c r="BT72" i="1"/>
  <c r="CB72" i="1" s="1"/>
  <c r="BY72" i="1"/>
  <c r="BM72" i="1"/>
  <c r="BZ72" i="1"/>
  <c r="AP123" i="1"/>
  <c r="AQ123" i="1" s="1"/>
  <c r="AR123" i="1" s="1"/>
  <c r="AS123" i="1" s="1"/>
  <c r="AT123" i="1" s="1"/>
  <c r="AU123" i="1" s="1"/>
  <c r="AV123" i="1" s="1"/>
  <c r="AW123" i="1" s="1"/>
  <c r="AX123" i="1" s="1"/>
  <c r="AY123" i="1" s="1"/>
  <c r="AZ123" i="1" s="1"/>
  <c r="BA123" i="1" s="1"/>
  <c r="BB123" i="1" s="1"/>
  <c r="BC123" i="1" s="1"/>
  <c r="BD123" i="1" s="1"/>
  <c r="BE123" i="1" s="1"/>
  <c r="BF123" i="1" s="1"/>
  <c r="BG123" i="1" s="1"/>
  <c r="BH123" i="1" s="1"/>
  <c r="BI123" i="1" s="1"/>
  <c r="BJ123" i="1" s="1"/>
  <c r="BW123" i="1"/>
  <c r="BX123" i="1"/>
  <c r="BO123" i="1"/>
  <c r="BS123" i="1"/>
  <c r="BL123" i="1"/>
  <c r="BV123" i="1"/>
  <c r="BR123" i="1"/>
  <c r="BU123" i="1"/>
  <c r="BT123" i="1"/>
  <c r="BP123" i="1"/>
  <c r="BM123" i="1"/>
  <c r="BZ123" i="1"/>
  <c r="BQ123" i="1"/>
  <c r="BN123" i="1"/>
  <c r="BY123" i="1"/>
  <c r="AP37" i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N37" i="1"/>
  <c r="BX37" i="1"/>
  <c r="CC37" i="1" s="1"/>
  <c r="BT37" i="1"/>
  <c r="BQ37" i="1"/>
  <c r="BV37" i="1"/>
  <c r="BW37" i="1"/>
  <c r="BL37" i="1"/>
  <c r="BZ37" i="1"/>
  <c r="BM37" i="1"/>
  <c r="BS37" i="1"/>
  <c r="BP37" i="1"/>
  <c r="BR37" i="1"/>
  <c r="BO37" i="1"/>
  <c r="BY37" i="1"/>
  <c r="BU37" i="1"/>
  <c r="AP49" i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R49" i="1"/>
  <c r="BQ49" i="1"/>
  <c r="BL49" i="1"/>
  <c r="BN49" i="1"/>
  <c r="BM49" i="1"/>
  <c r="BW49" i="1"/>
  <c r="BT49" i="1"/>
  <c r="CB49" i="1" s="1"/>
  <c r="BP49" i="1"/>
  <c r="BY49" i="1"/>
  <c r="BV49" i="1"/>
  <c r="BZ49" i="1"/>
  <c r="BU49" i="1"/>
  <c r="BS49" i="1"/>
  <c r="AP140" i="1"/>
  <c r="AQ140" i="1" s="1"/>
  <c r="AR140" i="1" s="1"/>
  <c r="AS140" i="1" s="1"/>
  <c r="AT140" i="1" s="1"/>
  <c r="AU140" i="1" s="1"/>
  <c r="AV140" i="1" s="1"/>
  <c r="AW140" i="1" s="1"/>
  <c r="AX140" i="1" s="1"/>
  <c r="AY140" i="1" s="1"/>
  <c r="AZ140" i="1" s="1"/>
  <c r="BA140" i="1" s="1"/>
  <c r="BB140" i="1" s="1"/>
  <c r="BC140" i="1" s="1"/>
  <c r="BD140" i="1" s="1"/>
  <c r="BE140" i="1" s="1"/>
  <c r="BF140" i="1" s="1"/>
  <c r="BG140" i="1" s="1"/>
  <c r="BH140" i="1" s="1"/>
  <c r="BI140" i="1" s="1"/>
  <c r="BJ140" i="1" s="1"/>
  <c r="BY140" i="1"/>
  <c r="BX140" i="1"/>
  <c r="BZ140" i="1"/>
  <c r="BO140" i="1"/>
  <c r="BU140" i="1"/>
  <c r="BM140" i="1"/>
  <c r="BW140" i="1"/>
  <c r="BS140" i="1"/>
  <c r="BR140" i="1"/>
  <c r="BV140" i="1"/>
  <c r="BT140" i="1"/>
  <c r="BQ140" i="1"/>
  <c r="BP140" i="1"/>
  <c r="BN140" i="1"/>
  <c r="BL140" i="1"/>
  <c r="AP74" i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BH74" i="1" s="1"/>
  <c r="BI74" i="1" s="1"/>
  <c r="BJ74" i="1" s="1"/>
  <c r="BN74" i="1"/>
  <c r="BM74" i="1"/>
  <c r="BZ74" i="1"/>
  <c r="BS74" i="1"/>
  <c r="BP74" i="1"/>
  <c r="BX74" i="1"/>
  <c r="CC74" i="1" s="1"/>
  <c r="BU74" i="1"/>
  <c r="BQ74" i="1"/>
  <c r="BW74" i="1"/>
  <c r="BY74" i="1"/>
  <c r="BR74" i="1"/>
  <c r="BT74" i="1"/>
  <c r="CB74" i="1" s="1"/>
  <c r="BV74" i="1"/>
  <c r="BL74" i="1"/>
  <c r="BO74" i="1"/>
  <c r="AP52" i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X52" i="1"/>
  <c r="BN52" i="1"/>
  <c r="BW52" i="1"/>
  <c r="BS52" i="1"/>
  <c r="BO52" i="1"/>
  <c r="BU52" i="1"/>
  <c r="BM52" i="1"/>
  <c r="BQ52" i="1"/>
  <c r="BT52" i="1"/>
  <c r="BZ52" i="1"/>
  <c r="BY52" i="1"/>
  <c r="BL52" i="1"/>
  <c r="BV52" i="1"/>
  <c r="BR52" i="1"/>
  <c r="BP52" i="1"/>
  <c r="AP155" i="1"/>
  <c r="AQ155" i="1" s="1"/>
  <c r="AR155" i="1" s="1"/>
  <c r="AS155" i="1" s="1"/>
  <c r="AT155" i="1" s="1"/>
  <c r="AU155" i="1" s="1"/>
  <c r="AV155" i="1" s="1"/>
  <c r="AW155" i="1" s="1"/>
  <c r="AX155" i="1" s="1"/>
  <c r="AY155" i="1" s="1"/>
  <c r="AZ155" i="1" s="1"/>
  <c r="BA155" i="1" s="1"/>
  <c r="BB155" i="1" s="1"/>
  <c r="BC155" i="1" s="1"/>
  <c r="BD155" i="1" s="1"/>
  <c r="BE155" i="1" s="1"/>
  <c r="BF155" i="1" s="1"/>
  <c r="BG155" i="1" s="1"/>
  <c r="BH155" i="1" s="1"/>
  <c r="BI155" i="1" s="1"/>
  <c r="BJ155" i="1" s="1"/>
  <c r="BL155" i="1"/>
  <c r="BM155" i="1"/>
  <c r="BW155" i="1"/>
  <c r="BP155" i="1"/>
  <c r="BN155" i="1"/>
  <c r="BO155" i="1"/>
  <c r="BU155" i="1"/>
  <c r="AP144" i="1"/>
  <c r="AQ144" i="1" s="1"/>
  <c r="AR144" i="1" s="1"/>
  <c r="AS144" i="1" s="1"/>
  <c r="AT144" i="1" s="1"/>
  <c r="AU144" i="1" s="1"/>
  <c r="AV144" i="1" s="1"/>
  <c r="AW144" i="1" s="1"/>
  <c r="AX144" i="1" s="1"/>
  <c r="AY144" i="1" s="1"/>
  <c r="AZ144" i="1" s="1"/>
  <c r="BA144" i="1" s="1"/>
  <c r="BB144" i="1" s="1"/>
  <c r="BC144" i="1" s="1"/>
  <c r="BD144" i="1" s="1"/>
  <c r="BE144" i="1" s="1"/>
  <c r="BF144" i="1" s="1"/>
  <c r="BG144" i="1" s="1"/>
  <c r="BH144" i="1" s="1"/>
  <c r="BI144" i="1" s="1"/>
  <c r="BJ144" i="1" s="1"/>
  <c r="BX144" i="1"/>
  <c r="BQ144" i="1"/>
  <c r="BS144" i="1"/>
  <c r="BO144" i="1"/>
  <c r="BN144" i="1"/>
  <c r="BZ144" i="1"/>
  <c r="BV144" i="1"/>
  <c r="AP107" i="1"/>
  <c r="AQ107" i="1" s="1"/>
  <c r="AR107" i="1" s="1"/>
  <c r="AS107" i="1" s="1"/>
  <c r="AT107" i="1" s="1"/>
  <c r="AU107" i="1" s="1"/>
  <c r="AV107" i="1" s="1"/>
  <c r="AW107" i="1" s="1"/>
  <c r="AX107" i="1" s="1"/>
  <c r="AY107" i="1" s="1"/>
  <c r="AZ107" i="1" s="1"/>
  <c r="BA107" i="1" s="1"/>
  <c r="BB107" i="1" s="1"/>
  <c r="BC107" i="1" s="1"/>
  <c r="BD107" i="1" s="1"/>
  <c r="BE107" i="1" s="1"/>
  <c r="BF107" i="1" s="1"/>
  <c r="BG107" i="1" s="1"/>
  <c r="BH107" i="1" s="1"/>
  <c r="BI107" i="1" s="1"/>
  <c r="BJ107" i="1" s="1"/>
  <c r="BL107" i="1"/>
  <c r="BR107" i="1"/>
  <c r="BS107" i="1"/>
  <c r="BU107" i="1"/>
  <c r="BM107" i="1"/>
  <c r="BY107" i="1"/>
  <c r="BO107" i="1"/>
  <c r="BX107" i="1"/>
  <c r="CC107" i="1" s="1"/>
  <c r="BN107" i="1"/>
  <c r="BQ107" i="1"/>
  <c r="BW107" i="1"/>
  <c r="BP107" i="1"/>
  <c r="BV107" i="1"/>
  <c r="BT107" i="1"/>
  <c r="CB107" i="1" s="1"/>
  <c r="BZ107" i="1"/>
  <c r="AP125" i="1"/>
  <c r="AQ125" i="1" s="1"/>
  <c r="AR125" i="1" s="1"/>
  <c r="AS125" i="1" s="1"/>
  <c r="AT125" i="1" s="1"/>
  <c r="AU125" i="1" s="1"/>
  <c r="AV125" i="1" s="1"/>
  <c r="AW125" i="1" s="1"/>
  <c r="AX125" i="1" s="1"/>
  <c r="AY125" i="1" s="1"/>
  <c r="AZ125" i="1" s="1"/>
  <c r="BA125" i="1" s="1"/>
  <c r="BB125" i="1" s="1"/>
  <c r="BC125" i="1" s="1"/>
  <c r="BD125" i="1" s="1"/>
  <c r="BE125" i="1" s="1"/>
  <c r="BF125" i="1" s="1"/>
  <c r="BG125" i="1" s="1"/>
  <c r="BH125" i="1" s="1"/>
  <c r="BI125" i="1" s="1"/>
  <c r="BJ125" i="1" s="1"/>
  <c r="BM125" i="1"/>
  <c r="BW125" i="1"/>
  <c r="BL125" i="1"/>
  <c r="BY125" i="1"/>
  <c r="BV125" i="1"/>
  <c r="BT125" i="1"/>
  <c r="CB125" i="1" s="1"/>
  <c r="BQ125" i="1"/>
  <c r="BU125" i="1"/>
  <c r="BS125" i="1"/>
  <c r="BP125" i="1"/>
  <c r="BO125" i="1"/>
  <c r="BR125" i="1"/>
  <c r="BX125" i="1"/>
  <c r="CC125" i="1" s="1"/>
  <c r="BZ125" i="1"/>
  <c r="BN125" i="1"/>
  <c r="AP67" i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BH67" i="1" s="1"/>
  <c r="BI67" i="1" s="1"/>
  <c r="BJ67" i="1" s="1"/>
  <c r="BY67" i="1"/>
  <c r="BZ67" i="1"/>
  <c r="BP67" i="1"/>
  <c r="BW67" i="1"/>
  <c r="BL67" i="1"/>
  <c r="BV67" i="1"/>
  <c r="BR67" i="1"/>
  <c r="BN67" i="1"/>
  <c r="BO67" i="1"/>
  <c r="BQ67" i="1"/>
  <c r="BM67" i="1"/>
  <c r="BS67" i="1"/>
  <c r="BX67" i="1"/>
  <c r="BU67" i="1"/>
  <c r="BT67" i="1"/>
  <c r="CB67" i="1" s="1"/>
  <c r="AP180" i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BH180" i="1" s="1"/>
  <c r="BI180" i="1" s="1"/>
  <c r="BJ180" i="1" s="1"/>
  <c r="BO180" i="1"/>
  <c r="BP180" i="1"/>
  <c r="BR180" i="1"/>
  <c r="BZ180" i="1"/>
  <c r="BL180" i="1"/>
  <c r="BU180" i="1"/>
  <c r="BX180" i="1"/>
  <c r="BS180" i="1"/>
  <c r="BT180" i="1"/>
  <c r="CB180" i="1" s="1"/>
  <c r="BN180" i="1"/>
  <c r="BY180" i="1"/>
  <c r="BW180" i="1"/>
  <c r="BQ180" i="1"/>
  <c r="BV180" i="1"/>
  <c r="BM180" i="1"/>
  <c r="AP224" i="1"/>
  <c r="AQ224" i="1" s="1"/>
  <c r="AR224" i="1" s="1"/>
  <c r="AS224" i="1" s="1"/>
  <c r="AT224" i="1" s="1"/>
  <c r="AU224" i="1" s="1"/>
  <c r="AV224" i="1" s="1"/>
  <c r="AW224" i="1" s="1"/>
  <c r="AX224" i="1" s="1"/>
  <c r="AY224" i="1" s="1"/>
  <c r="AZ224" i="1" s="1"/>
  <c r="BA224" i="1" s="1"/>
  <c r="BB224" i="1" s="1"/>
  <c r="BC224" i="1" s="1"/>
  <c r="BD224" i="1" s="1"/>
  <c r="BE224" i="1" s="1"/>
  <c r="BF224" i="1" s="1"/>
  <c r="BG224" i="1" s="1"/>
  <c r="BH224" i="1" s="1"/>
  <c r="BI224" i="1" s="1"/>
  <c r="BJ224" i="1" s="1"/>
  <c r="BS224" i="1"/>
  <c r="BU224" i="1"/>
  <c r="BW224" i="1"/>
  <c r="BM224" i="1"/>
  <c r="BO224" i="1"/>
  <c r="BP224" i="1"/>
  <c r="BQ224" i="1"/>
  <c r="BZ224" i="1"/>
  <c r="BX224" i="1"/>
  <c r="BT224" i="1"/>
  <c r="CB224" i="1" s="1"/>
  <c r="BV224" i="1"/>
  <c r="BR224" i="1"/>
  <c r="BN224" i="1"/>
  <c r="BL224" i="1"/>
  <c r="BY224" i="1"/>
  <c r="AP192" i="1"/>
  <c r="AQ192" i="1" s="1"/>
  <c r="AR192" i="1" s="1"/>
  <c r="AS192" i="1" s="1"/>
  <c r="AT192" i="1" s="1"/>
  <c r="AU192" i="1" s="1"/>
  <c r="AV192" i="1" s="1"/>
  <c r="AW192" i="1" s="1"/>
  <c r="AX192" i="1" s="1"/>
  <c r="AY192" i="1" s="1"/>
  <c r="AZ192" i="1" s="1"/>
  <c r="BA192" i="1" s="1"/>
  <c r="BB192" i="1" s="1"/>
  <c r="BC192" i="1" s="1"/>
  <c r="BD192" i="1" s="1"/>
  <c r="BE192" i="1" s="1"/>
  <c r="BF192" i="1" s="1"/>
  <c r="BG192" i="1" s="1"/>
  <c r="BH192" i="1" s="1"/>
  <c r="BI192" i="1" s="1"/>
  <c r="BJ192" i="1" s="1"/>
  <c r="BZ192" i="1"/>
  <c r="BS192" i="1"/>
  <c r="BU192" i="1"/>
  <c r="BL192" i="1"/>
  <c r="BR192" i="1"/>
  <c r="BT192" i="1"/>
  <c r="CB192" i="1" s="1"/>
  <c r="BN192" i="1"/>
  <c r="BM192" i="1"/>
  <c r="BQ192" i="1"/>
  <c r="BO192" i="1"/>
  <c r="BX192" i="1"/>
  <c r="CC192" i="1" s="1"/>
  <c r="BV192" i="1"/>
  <c r="BW192" i="1"/>
  <c r="BP192" i="1"/>
  <c r="BY192" i="1"/>
  <c r="AP206" i="1"/>
  <c r="AQ206" i="1" s="1"/>
  <c r="AR206" i="1" s="1"/>
  <c r="AS206" i="1" s="1"/>
  <c r="AT206" i="1" s="1"/>
  <c r="AU206" i="1" s="1"/>
  <c r="AV206" i="1" s="1"/>
  <c r="AW206" i="1" s="1"/>
  <c r="AX206" i="1" s="1"/>
  <c r="AY206" i="1" s="1"/>
  <c r="AZ206" i="1" s="1"/>
  <c r="BA206" i="1" s="1"/>
  <c r="BB206" i="1" s="1"/>
  <c r="BC206" i="1" s="1"/>
  <c r="BD206" i="1" s="1"/>
  <c r="BE206" i="1" s="1"/>
  <c r="BF206" i="1" s="1"/>
  <c r="BG206" i="1" s="1"/>
  <c r="BH206" i="1" s="1"/>
  <c r="BI206" i="1" s="1"/>
  <c r="BJ206" i="1" s="1"/>
  <c r="BX206" i="1"/>
  <c r="BM206" i="1"/>
  <c r="BY206" i="1"/>
  <c r="BO206" i="1"/>
  <c r="BT206" i="1"/>
  <c r="BN206" i="1"/>
  <c r="BW206" i="1"/>
  <c r="BL206" i="1"/>
  <c r="BR206" i="1"/>
  <c r="BV206" i="1"/>
  <c r="BZ206" i="1"/>
  <c r="BS206" i="1"/>
  <c r="BP206" i="1"/>
  <c r="BU206" i="1"/>
  <c r="BQ206" i="1"/>
  <c r="AP169" i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BH169" i="1" s="1"/>
  <c r="BI169" i="1" s="1"/>
  <c r="BJ169" i="1" s="1"/>
  <c r="BY169" i="1"/>
  <c r="BX169" i="1"/>
  <c r="CC169" i="1" s="1"/>
  <c r="BM169" i="1"/>
  <c r="BR169" i="1"/>
  <c r="BN169" i="1"/>
  <c r="BT169" i="1"/>
  <c r="CB169" i="1" s="1"/>
  <c r="BZ169" i="1"/>
  <c r="BS169" i="1"/>
  <c r="BO169" i="1"/>
  <c r="BL169" i="1"/>
  <c r="BU169" i="1"/>
  <c r="BP169" i="1"/>
  <c r="BQ169" i="1"/>
  <c r="BW169" i="1"/>
  <c r="BV169" i="1"/>
  <c r="AP153" i="1"/>
  <c r="AQ153" i="1" s="1"/>
  <c r="AR153" i="1" s="1"/>
  <c r="AS153" i="1" s="1"/>
  <c r="AT153" i="1" s="1"/>
  <c r="AU153" i="1" s="1"/>
  <c r="AV153" i="1" s="1"/>
  <c r="AW153" i="1" s="1"/>
  <c r="AX153" i="1" s="1"/>
  <c r="AY153" i="1" s="1"/>
  <c r="AZ153" i="1" s="1"/>
  <c r="BA153" i="1" s="1"/>
  <c r="BB153" i="1" s="1"/>
  <c r="BC153" i="1" s="1"/>
  <c r="BD153" i="1" s="1"/>
  <c r="BE153" i="1" s="1"/>
  <c r="BF153" i="1" s="1"/>
  <c r="BG153" i="1" s="1"/>
  <c r="BH153" i="1" s="1"/>
  <c r="BI153" i="1" s="1"/>
  <c r="BJ153" i="1" s="1"/>
  <c r="BQ153" i="1"/>
  <c r="BR153" i="1"/>
  <c r="BY153" i="1"/>
  <c r="BP153" i="1"/>
  <c r="BW153" i="1"/>
  <c r="BS153" i="1"/>
  <c r="BN153" i="1"/>
  <c r="BV153" i="1"/>
  <c r="BT153" i="1"/>
  <c r="BL153" i="1"/>
  <c r="BZ153" i="1"/>
  <c r="BO153" i="1"/>
  <c r="BM153" i="1"/>
  <c r="BU153" i="1"/>
  <c r="BX153" i="1"/>
  <c r="CC153" i="1" s="1"/>
  <c r="AP131" i="1"/>
  <c r="AQ131" i="1" s="1"/>
  <c r="AR131" i="1" s="1"/>
  <c r="AS131" i="1" s="1"/>
  <c r="AT131" i="1" s="1"/>
  <c r="AU131" i="1" s="1"/>
  <c r="AV131" i="1" s="1"/>
  <c r="AW131" i="1" s="1"/>
  <c r="AX131" i="1" s="1"/>
  <c r="AY131" i="1" s="1"/>
  <c r="AZ131" i="1" s="1"/>
  <c r="BA131" i="1" s="1"/>
  <c r="BB131" i="1" s="1"/>
  <c r="BC131" i="1" s="1"/>
  <c r="BD131" i="1" s="1"/>
  <c r="BE131" i="1" s="1"/>
  <c r="BF131" i="1" s="1"/>
  <c r="BG131" i="1" s="1"/>
  <c r="BH131" i="1" s="1"/>
  <c r="BI131" i="1" s="1"/>
  <c r="BJ131" i="1" s="1"/>
  <c r="BW131" i="1"/>
  <c r="BV131" i="1"/>
  <c r="BY131" i="1"/>
  <c r="BX131" i="1"/>
  <c r="BZ131" i="1"/>
  <c r="BS131" i="1"/>
  <c r="BP131" i="1"/>
  <c r="BN131" i="1"/>
  <c r="BR131" i="1"/>
  <c r="BM131" i="1"/>
  <c r="BU131" i="1"/>
  <c r="BQ131" i="1"/>
  <c r="BT131" i="1"/>
  <c r="CB131" i="1" s="1"/>
  <c r="BL131" i="1"/>
  <c r="BO131" i="1"/>
  <c r="AP105" i="1"/>
  <c r="AQ105" i="1" s="1"/>
  <c r="AR105" i="1" s="1"/>
  <c r="AS105" i="1" s="1"/>
  <c r="AT105" i="1" s="1"/>
  <c r="AU105" i="1" s="1"/>
  <c r="AV105" i="1" s="1"/>
  <c r="AW105" i="1" s="1"/>
  <c r="AX105" i="1" s="1"/>
  <c r="AY105" i="1" s="1"/>
  <c r="AZ105" i="1" s="1"/>
  <c r="BA105" i="1" s="1"/>
  <c r="BB105" i="1" s="1"/>
  <c r="BC105" i="1" s="1"/>
  <c r="BD105" i="1" s="1"/>
  <c r="BE105" i="1" s="1"/>
  <c r="BF105" i="1" s="1"/>
  <c r="BG105" i="1" s="1"/>
  <c r="BH105" i="1" s="1"/>
  <c r="BI105" i="1" s="1"/>
  <c r="BJ105" i="1" s="1"/>
  <c r="BP105" i="1"/>
  <c r="BR105" i="1"/>
  <c r="BS105" i="1"/>
  <c r="BX105" i="1"/>
  <c r="CC105" i="1" s="1"/>
  <c r="BQ105" i="1"/>
  <c r="BU105" i="1"/>
  <c r="BL105" i="1"/>
  <c r="BZ105" i="1"/>
  <c r="BW105" i="1"/>
  <c r="BO105" i="1"/>
  <c r="BM105" i="1"/>
  <c r="BY105" i="1"/>
  <c r="BN105" i="1"/>
  <c r="BV105" i="1"/>
  <c r="BT105" i="1"/>
  <c r="AP89" i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BJ89" i="1" s="1"/>
  <c r="BQ89" i="1"/>
  <c r="BT89" i="1"/>
  <c r="BO89" i="1"/>
  <c r="BY89" i="1"/>
  <c r="BS89" i="1"/>
  <c r="BU89" i="1"/>
  <c r="BV89" i="1"/>
  <c r="BM89" i="1"/>
  <c r="BW89" i="1"/>
  <c r="BR89" i="1"/>
  <c r="BN89" i="1"/>
  <c r="BL89" i="1"/>
  <c r="BX89" i="1"/>
  <c r="CC89" i="1" s="1"/>
  <c r="BP89" i="1"/>
  <c r="BZ89" i="1"/>
  <c r="AP117" i="1"/>
  <c r="AQ117" i="1" s="1"/>
  <c r="AR117" i="1" s="1"/>
  <c r="AS117" i="1" s="1"/>
  <c r="AT117" i="1" s="1"/>
  <c r="AU117" i="1" s="1"/>
  <c r="AV117" i="1" s="1"/>
  <c r="AW117" i="1" s="1"/>
  <c r="AX117" i="1" s="1"/>
  <c r="AY117" i="1" s="1"/>
  <c r="AZ117" i="1" s="1"/>
  <c r="BA117" i="1" s="1"/>
  <c r="BB117" i="1" s="1"/>
  <c r="BC117" i="1" s="1"/>
  <c r="BD117" i="1" s="1"/>
  <c r="BE117" i="1" s="1"/>
  <c r="BF117" i="1" s="1"/>
  <c r="BG117" i="1" s="1"/>
  <c r="BH117" i="1" s="1"/>
  <c r="BI117" i="1" s="1"/>
  <c r="BJ117" i="1" s="1"/>
  <c r="BR117" i="1"/>
  <c r="BW117" i="1"/>
  <c r="BU117" i="1"/>
  <c r="BN117" i="1"/>
  <c r="BZ117" i="1"/>
  <c r="BO117" i="1"/>
  <c r="BY117" i="1"/>
  <c r="BM117" i="1"/>
  <c r="BL117" i="1"/>
  <c r="BX117" i="1"/>
  <c r="CC117" i="1" s="1"/>
  <c r="BP117" i="1"/>
  <c r="BV117" i="1"/>
  <c r="BT117" i="1"/>
  <c r="CB117" i="1" s="1"/>
  <c r="BS117" i="1"/>
  <c r="BQ117" i="1"/>
  <c r="AP56" i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BJ56" i="1" s="1"/>
  <c r="BS56" i="1"/>
  <c r="BU56" i="1"/>
  <c r="BO56" i="1"/>
  <c r="BT56" i="1"/>
  <c r="CB56" i="1" s="1"/>
  <c r="BR56" i="1"/>
  <c r="BV56" i="1"/>
  <c r="BL56" i="1"/>
  <c r="BP56" i="1"/>
  <c r="BX56" i="1"/>
  <c r="CC56" i="1" s="1"/>
  <c r="BY56" i="1"/>
  <c r="BN56" i="1"/>
  <c r="BM56" i="1"/>
  <c r="BW56" i="1"/>
  <c r="BQ56" i="1"/>
  <c r="BZ56" i="1"/>
  <c r="AP75" i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BH75" i="1" s="1"/>
  <c r="BI75" i="1" s="1"/>
  <c r="BJ75" i="1" s="1"/>
  <c r="BX75" i="1"/>
  <c r="BM75" i="1"/>
  <c r="BY75" i="1"/>
  <c r="BV75" i="1"/>
  <c r="BN75" i="1"/>
  <c r="BW75" i="1"/>
  <c r="BU75" i="1"/>
  <c r="BL75" i="1"/>
  <c r="BS75" i="1"/>
  <c r="BT75" i="1"/>
  <c r="CB75" i="1" s="1"/>
  <c r="BR75" i="1"/>
  <c r="BQ75" i="1"/>
  <c r="BZ75" i="1"/>
  <c r="BP75" i="1"/>
  <c r="BO75" i="1"/>
  <c r="AP48" i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BH48" i="1" s="1"/>
  <c r="BI48" i="1" s="1"/>
  <c r="BJ48" i="1" s="1"/>
  <c r="BU48" i="1"/>
  <c r="BP48" i="1"/>
  <c r="BZ48" i="1"/>
  <c r="BO48" i="1"/>
  <c r="BX48" i="1"/>
  <c r="CC48" i="1" s="1"/>
  <c r="BV48" i="1"/>
  <c r="BN48" i="1"/>
  <c r="BL48" i="1"/>
  <c r="BQ48" i="1"/>
  <c r="BW48" i="1"/>
  <c r="BT48" i="1"/>
  <c r="CB48" i="1" s="1"/>
  <c r="AP196" i="1"/>
  <c r="AQ196" i="1" s="1"/>
  <c r="AR196" i="1" s="1"/>
  <c r="AS196" i="1" s="1"/>
  <c r="AT196" i="1" s="1"/>
  <c r="AU196" i="1" s="1"/>
  <c r="AV196" i="1" s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BH196" i="1" s="1"/>
  <c r="BI196" i="1" s="1"/>
  <c r="BJ196" i="1" s="1"/>
  <c r="BM196" i="1"/>
  <c r="BS196" i="1"/>
  <c r="BX196" i="1"/>
  <c r="BP196" i="1"/>
  <c r="BQ196" i="1"/>
  <c r="BW196" i="1"/>
  <c r="BY196" i="1"/>
  <c r="BR196" i="1"/>
  <c r="BT196" i="1"/>
  <c r="BU196" i="1"/>
  <c r="BV196" i="1"/>
  <c r="BZ196" i="1"/>
  <c r="BO196" i="1"/>
  <c r="BL196" i="1"/>
  <c r="BN196" i="1"/>
  <c r="AP200" i="1"/>
  <c r="AQ200" i="1" s="1"/>
  <c r="AR200" i="1" s="1"/>
  <c r="AS200" i="1" s="1"/>
  <c r="AT200" i="1" s="1"/>
  <c r="AU200" i="1" s="1"/>
  <c r="AV200" i="1" s="1"/>
  <c r="AW200" i="1" s="1"/>
  <c r="AX200" i="1" s="1"/>
  <c r="AY200" i="1" s="1"/>
  <c r="AZ200" i="1" s="1"/>
  <c r="BA200" i="1" s="1"/>
  <c r="BB200" i="1" s="1"/>
  <c r="BC200" i="1" s="1"/>
  <c r="BD200" i="1" s="1"/>
  <c r="BE200" i="1" s="1"/>
  <c r="BF200" i="1" s="1"/>
  <c r="BG200" i="1" s="1"/>
  <c r="BH200" i="1" s="1"/>
  <c r="BI200" i="1" s="1"/>
  <c r="BJ200" i="1" s="1"/>
  <c r="BO200" i="1"/>
  <c r="BN200" i="1"/>
  <c r="BM200" i="1"/>
  <c r="BS200" i="1"/>
  <c r="BQ200" i="1"/>
  <c r="BU200" i="1"/>
  <c r="BX200" i="1"/>
  <c r="BR200" i="1"/>
  <c r="BY200" i="1"/>
  <c r="BZ200" i="1"/>
  <c r="BW200" i="1"/>
  <c r="BV200" i="1"/>
  <c r="BP200" i="1"/>
  <c r="BT200" i="1"/>
  <c r="CB200" i="1" s="1"/>
  <c r="BL200" i="1"/>
  <c r="AP201" i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BH201" i="1" s="1"/>
  <c r="BI201" i="1" s="1"/>
  <c r="BJ201" i="1" s="1"/>
  <c r="BR201" i="1"/>
  <c r="BV201" i="1"/>
  <c r="BS201" i="1"/>
  <c r="BO201" i="1"/>
  <c r="BN201" i="1"/>
  <c r="BY201" i="1"/>
  <c r="BL201" i="1"/>
  <c r="BX201" i="1"/>
  <c r="CC201" i="1" s="1"/>
  <c r="BZ201" i="1"/>
  <c r="BU201" i="1"/>
  <c r="BP201" i="1"/>
  <c r="BM201" i="1"/>
  <c r="BQ201" i="1"/>
  <c r="BW201" i="1"/>
  <c r="BT201" i="1"/>
  <c r="AP170" i="1"/>
  <c r="AQ170" i="1" s="1"/>
  <c r="AR170" i="1" s="1"/>
  <c r="AS170" i="1" s="1"/>
  <c r="AT170" i="1" s="1"/>
  <c r="AU170" i="1" s="1"/>
  <c r="AV170" i="1" s="1"/>
  <c r="AW170" i="1" s="1"/>
  <c r="AX170" i="1" s="1"/>
  <c r="AY170" i="1" s="1"/>
  <c r="AZ170" i="1" s="1"/>
  <c r="BA170" i="1" s="1"/>
  <c r="BB170" i="1" s="1"/>
  <c r="BC170" i="1" s="1"/>
  <c r="BD170" i="1" s="1"/>
  <c r="BE170" i="1" s="1"/>
  <c r="BF170" i="1" s="1"/>
  <c r="BG170" i="1" s="1"/>
  <c r="BH170" i="1" s="1"/>
  <c r="BI170" i="1" s="1"/>
  <c r="BJ170" i="1" s="1"/>
  <c r="BW170" i="1"/>
  <c r="BM170" i="1"/>
  <c r="BU170" i="1"/>
  <c r="BP170" i="1"/>
  <c r="BQ170" i="1"/>
  <c r="BL170" i="1"/>
  <c r="BT170" i="1"/>
  <c r="BZ170" i="1"/>
  <c r="BV170" i="1"/>
  <c r="BX170" i="1"/>
  <c r="CC170" i="1" s="1"/>
  <c r="BY170" i="1"/>
  <c r="BN170" i="1"/>
  <c r="BR170" i="1"/>
  <c r="BS170" i="1"/>
  <c r="BO170" i="1"/>
  <c r="AP154" i="1"/>
  <c r="AQ154" i="1" s="1"/>
  <c r="AR154" i="1" s="1"/>
  <c r="AS154" i="1" s="1"/>
  <c r="AT154" i="1" s="1"/>
  <c r="AU154" i="1" s="1"/>
  <c r="AV154" i="1" s="1"/>
  <c r="AW154" i="1" s="1"/>
  <c r="AX154" i="1" s="1"/>
  <c r="AY154" i="1" s="1"/>
  <c r="AZ154" i="1" s="1"/>
  <c r="BA154" i="1" s="1"/>
  <c r="BB154" i="1" s="1"/>
  <c r="BC154" i="1" s="1"/>
  <c r="BD154" i="1" s="1"/>
  <c r="BE154" i="1" s="1"/>
  <c r="BF154" i="1" s="1"/>
  <c r="BG154" i="1" s="1"/>
  <c r="BH154" i="1" s="1"/>
  <c r="BI154" i="1" s="1"/>
  <c r="BJ154" i="1" s="1"/>
  <c r="BM154" i="1"/>
  <c r="BV154" i="1"/>
  <c r="BP154" i="1"/>
  <c r="BL154" i="1"/>
  <c r="BU154" i="1"/>
  <c r="BT154" i="1"/>
  <c r="CB154" i="1" s="1"/>
  <c r="BR154" i="1"/>
  <c r="BS154" i="1"/>
  <c r="BQ154" i="1"/>
  <c r="BN154" i="1"/>
  <c r="BY154" i="1"/>
  <c r="BO154" i="1"/>
  <c r="BW154" i="1"/>
  <c r="BX154" i="1"/>
  <c r="CC154" i="1" s="1"/>
  <c r="BZ154" i="1"/>
  <c r="AP137" i="1"/>
  <c r="AQ137" i="1" s="1"/>
  <c r="AR137" i="1" s="1"/>
  <c r="AS137" i="1" s="1"/>
  <c r="AT137" i="1" s="1"/>
  <c r="AU137" i="1" s="1"/>
  <c r="AV137" i="1" s="1"/>
  <c r="AW137" i="1" s="1"/>
  <c r="AX137" i="1" s="1"/>
  <c r="AY137" i="1" s="1"/>
  <c r="AZ137" i="1" s="1"/>
  <c r="BA137" i="1" s="1"/>
  <c r="BB137" i="1" s="1"/>
  <c r="BC137" i="1" s="1"/>
  <c r="BD137" i="1" s="1"/>
  <c r="BE137" i="1" s="1"/>
  <c r="BF137" i="1" s="1"/>
  <c r="BG137" i="1" s="1"/>
  <c r="BH137" i="1" s="1"/>
  <c r="BI137" i="1" s="1"/>
  <c r="BJ137" i="1" s="1"/>
  <c r="BP137" i="1"/>
  <c r="BS137" i="1"/>
  <c r="BO137" i="1"/>
  <c r="BY137" i="1"/>
  <c r="BR137" i="1"/>
  <c r="BT137" i="1"/>
  <c r="CB137" i="1" s="1"/>
  <c r="BM137" i="1"/>
  <c r="BX137" i="1"/>
  <c r="CC137" i="1" s="1"/>
  <c r="BQ137" i="1"/>
  <c r="BZ137" i="1"/>
  <c r="BN137" i="1"/>
  <c r="BV137" i="1"/>
  <c r="BL137" i="1"/>
  <c r="BU137" i="1"/>
  <c r="BW137" i="1"/>
  <c r="AP106" i="1"/>
  <c r="AQ106" i="1" s="1"/>
  <c r="AR106" i="1" s="1"/>
  <c r="AS106" i="1" s="1"/>
  <c r="AT106" i="1" s="1"/>
  <c r="AU106" i="1" s="1"/>
  <c r="AV106" i="1" s="1"/>
  <c r="AW106" i="1" s="1"/>
  <c r="AX106" i="1" s="1"/>
  <c r="AY106" i="1" s="1"/>
  <c r="AZ106" i="1" s="1"/>
  <c r="BA106" i="1" s="1"/>
  <c r="BB106" i="1" s="1"/>
  <c r="BC106" i="1" s="1"/>
  <c r="BD106" i="1" s="1"/>
  <c r="BE106" i="1" s="1"/>
  <c r="BF106" i="1" s="1"/>
  <c r="BG106" i="1" s="1"/>
  <c r="BH106" i="1" s="1"/>
  <c r="BI106" i="1" s="1"/>
  <c r="BJ106" i="1" s="1"/>
  <c r="BV106" i="1"/>
  <c r="BY106" i="1"/>
  <c r="BZ106" i="1"/>
  <c r="BX106" i="1"/>
  <c r="BU106" i="1"/>
  <c r="BR106" i="1"/>
  <c r="BT106" i="1"/>
  <c r="BN106" i="1"/>
  <c r="BW106" i="1"/>
  <c r="BQ106" i="1"/>
  <c r="BM106" i="1"/>
  <c r="BL106" i="1"/>
  <c r="BP106" i="1"/>
  <c r="BO106" i="1"/>
  <c r="BS106" i="1"/>
  <c r="AP90" i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BH90" i="1" s="1"/>
  <c r="BI90" i="1" s="1"/>
  <c r="BJ90" i="1" s="1"/>
  <c r="BZ90" i="1"/>
  <c r="BQ90" i="1"/>
  <c r="BW90" i="1"/>
  <c r="BN90" i="1"/>
  <c r="BL90" i="1"/>
  <c r="BM90" i="1"/>
  <c r="BP90" i="1"/>
  <c r="BX90" i="1"/>
  <c r="CC90" i="1" s="1"/>
  <c r="BO90" i="1"/>
  <c r="BR90" i="1"/>
  <c r="BY90" i="1"/>
  <c r="BV90" i="1"/>
  <c r="BU90" i="1"/>
  <c r="BS90" i="1"/>
  <c r="BT90" i="1"/>
  <c r="AP121" i="1"/>
  <c r="AQ121" i="1" s="1"/>
  <c r="AR121" i="1" s="1"/>
  <c r="AS121" i="1" s="1"/>
  <c r="AT121" i="1" s="1"/>
  <c r="AU121" i="1" s="1"/>
  <c r="AV121" i="1" s="1"/>
  <c r="AW121" i="1" s="1"/>
  <c r="AX121" i="1" s="1"/>
  <c r="AY121" i="1" s="1"/>
  <c r="AZ121" i="1" s="1"/>
  <c r="BA121" i="1" s="1"/>
  <c r="BB121" i="1" s="1"/>
  <c r="BC121" i="1" s="1"/>
  <c r="BD121" i="1" s="1"/>
  <c r="BE121" i="1" s="1"/>
  <c r="BF121" i="1" s="1"/>
  <c r="BG121" i="1" s="1"/>
  <c r="BH121" i="1" s="1"/>
  <c r="BI121" i="1" s="1"/>
  <c r="BJ121" i="1" s="1"/>
  <c r="BP121" i="1"/>
  <c r="BU121" i="1"/>
  <c r="BT121" i="1"/>
  <c r="BO121" i="1"/>
  <c r="BR121" i="1"/>
  <c r="BS121" i="1"/>
  <c r="BN121" i="1"/>
  <c r="BY121" i="1"/>
  <c r="BQ121" i="1"/>
  <c r="BL121" i="1"/>
  <c r="BM121" i="1"/>
  <c r="BV121" i="1"/>
  <c r="BW121" i="1"/>
  <c r="BZ121" i="1"/>
  <c r="BX121" i="1"/>
  <c r="CC121" i="1" s="1"/>
  <c r="AP57" i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BJ57" i="1" s="1"/>
  <c r="BT57" i="1"/>
  <c r="BN57" i="1"/>
  <c r="BL57" i="1"/>
  <c r="BU57" i="1"/>
  <c r="BM57" i="1"/>
  <c r="BV57" i="1"/>
  <c r="BY57" i="1"/>
  <c r="BR57" i="1"/>
  <c r="BZ57" i="1"/>
  <c r="BP57" i="1"/>
  <c r="BQ57" i="1"/>
  <c r="BW57" i="1"/>
  <c r="BO57" i="1"/>
  <c r="BX57" i="1"/>
  <c r="CC57" i="1" s="1"/>
  <c r="BS57" i="1"/>
  <c r="AP63" i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BH63" i="1" s="1"/>
  <c r="BI63" i="1" s="1"/>
  <c r="BJ63" i="1" s="1"/>
  <c r="BU63" i="1"/>
  <c r="BO63" i="1"/>
  <c r="BM63" i="1"/>
  <c r="BQ63" i="1"/>
  <c r="BL63" i="1"/>
  <c r="BV63" i="1"/>
  <c r="BP63" i="1"/>
  <c r="BX63" i="1"/>
  <c r="BZ63" i="1"/>
  <c r="BT63" i="1"/>
  <c r="BS63" i="1"/>
  <c r="BN63" i="1"/>
  <c r="BW63" i="1"/>
  <c r="BR63" i="1"/>
  <c r="BY63" i="1"/>
  <c r="AP47" i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BJ47" i="1" s="1"/>
  <c r="BV47" i="1"/>
  <c r="BP47" i="1"/>
  <c r="BU47" i="1"/>
  <c r="BR47" i="1"/>
  <c r="BO47" i="1"/>
  <c r="BM47" i="1"/>
  <c r="BT47" i="1"/>
  <c r="BQ47" i="1"/>
  <c r="BS47" i="1"/>
  <c r="BL47" i="1"/>
  <c r="BZ47" i="1"/>
  <c r="BW47" i="1"/>
  <c r="BY47" i="1"/>
  <c r="BN47" i="1"/>
  <c r="BX47" i="1"/>
  <c r="BW34" i="1"/>
  <c r="BU34" i="1"/>
  <c r="BQ34" i="1"/>
  <c r="BM48" i="1"/>
  <c r="BX49" i="1"/>
  <c r="CC49" i="1" s="1"/>
  <c r="BW177" i="1"/>
  <c r="BT177" i="1"/>
  <c r="CB177" i="1" s="1"/>
  <c r="BL177" i="1"/>
  <c r="BW193" i="1"/>
  <c r="BT193" i="1"/>
  <c r="CB193" i="1" s="1"/>
  <c r="BN193" i="1"/>
  <c r="BS193" i="1"/>
  <c r="BL187" i="1"/>
  <c r="BZ187" i="1"/>
  <c r="BT187" i="1"/>
  <c r="CB187" i="1" s="1"/>
  <c r="BQ187" i="1"/>
  <c r="BZ221" i="1"/>
  <c r="BU221" i="1"/>
  <c r="BN221" i="1"/>
  <c r="BM221" i="1"/>
  <c r="BY186" i="1"/>
  <c r="BU186" i="1"/>
  <c r="BX186" i="1"/>
  <c r="CC186" i="1" s="1"/>
  <c r="BZ230" i="1"/>
  <c r="BR230" i="1"/>
  <c r="BT230" i="1"/>
  <c r="BW230" i="1"/>
  <c r="BP220" i="1"/>
  <c r="BY220" i="1"/>
  <c r="BO220" i="1"/>
  <c r="BT220" i="1"/>
  <c r="CB220" i="1" s="1"/>
  <c r="BX212" i="1"/>
  <c r="CC212" i="1" s="1"/>
  <c r="BL212" i="1"/>
  <c r="BM212" i="1"/>
  <c r="BO212" i="1"/>
  <c r="BT194" i="1"/>
  <c r="CB194" i="1" s="1"/>
  <c r="BS194" i="1"/>
  <c r="BV194" i="1"/>
  <c r="BU219" i="1"/>
  <c r="BN219" i="1"/>
  <c r="BP219" i="1"/>
  <c r="BQ219" i="1"/>
  <c r="BM188" i="1"/>
  <c r="BT188" i="1"/>
  <c r="CB188" i="1" s="1"/>
  <c r="BZ188" i="1"/>
  <c r="BP188" i="1"/>
  <c r="BV226" i="1"/>
  <c r="BO226" i="1"/>
  <c r="BW226" i="1"/>
  <c r="BM226" i="1"/>
  <c r="BV233" i="1"/>
  <c r="BS233" i="1"/>
  <c r="BN233" i="1"/>
  <c r="BM174" i="1"/>
  <c r="BQ174" i="1"/>
  <c r="BS174" i="1"/>
  <c r="BO174" i="1"/>
  <c r="BM210" i="1"/>
  <c r="BT210" i="1"/>
  <c r="CB210" i="1" s="1"/>
  <c r="BP210" i="1"/>
  <c r="BW210" i="1"/>
  <c r="BX171" i="1"/>
  <c r="CC171" i="1" s="1"/>
  <c r="BZ171" i="1"/>
  <c r="BM171" i="1"/>
  <c r="BL171" i="1"/>
  <c r="BZ167" i="1"/>
  <c r="BV167" i="1"/>
  <c r="BY167" i="1"/>
  <c r="BQ163" i="1"/>
  <c r="BR163" i="1"/>
  <c r="BM159" i="1"/>
  <c r="BX159" i="1"/>
  <c r="CC159" i="1" s="1"/>
  <c r="BQ155" i="1"/>
  <c r="BS155" i="1"/>
  <c r="BT151" i="1"/>
  <c r="CB151" i="1" s="1"/>
  <c r="BO151" i="1"/>
  <c r="BZ146" i="1"/>
  <c r="BV146" i="1"/>
  <c r="BQ141" i="1"/>
  <c r="BY141" i="1"/>
  <c r="BW144" i="1"/>
  <c r="BT144" i="1"/>
  <c r="CB144" i="1" s="1"/>
  <c r="BX147" i="1"/>
  <c r="CC147" i="1" s="1"/>
  <c r="BP147" i="1"/>
  <c r="R157" i="1"/>
  <c r="S157" i="1" s="1"/>
  <c r="R59" i="1"/>
  <c r="S59" i="1" s="1"/>
  <c r="R228" i="1"/>
  <c r="S228" i="1" s="1"/>
  <c r="AR34" i="1"/>
  <c r="R46" i="1"/>
  <c r="S46" i="1" s="1"/>
  <c r="R134" i="1"/>
  <c r="S134" i="1" s="1"/>
  <c r="R135" i="1"/>
  <c r="S135" i="1" s="1"/>
  <c r="R218" i="1"/>
  <c r="S218" i="1" s="1"/>
  <c r="R129" i="1"/>
  <c r="S129" i="1" s="1"/>
  <c r="R202" i="1"/>
  <c r="S202" i="1" s="1"/>
  <c r="R69" i="1"/>
  <c r="S69" i="1" s="1"/>
  <c r="R119" i="1"/>
  <c r="S119" i="1" s="1"/>
  <c r="R176" i="1"/>
  <c r="S176" i="1" s="1"/>
  <c r="R110" i="1"/>
  <c r="S110" i="1" s="1"/>
  <c r="R66" i="1"/>
  <c r="S66" i="1" s="1"/>
  <c r="R158" i="1"/>
  <c r="S158" i="1" s="1"/>
  <c r="R102" i="1"/>
  <c r="S102" i="1" s="1"/>
  <c r="R79" i="1"/>
  <c r="S79" i="1" s="1"/>
  <c r="R50" i="1"/>
  <c r="S50" i="1" s="1"/>
  <c r="R173" i="1"/>
  <c r="S173" i="1" s="1"/>
  <c r="R93" i="1"/>
  <c r="S93" i="1" s="1"/>
  <c r="R214" i="1"/>
  <c r="S214" i="1" s="1"/>
  <c r="R182" i="1"/>
  <c r="S182" i="1" s="1"/>
  <c r="R112" i="1"/>
  <c r="S112" i="1" s="1"/>
  <c r="R68" i="1"/>
  <c r="S68" i="1" s="1"/>
  <c r="R179" i="1"/>
  <c r="S179" i="1" s="1"/>
  <c r="R198" i="1"/>
  <c r="S198" i="1" s="1"/>
  <c r="R165" i="1"/>
  <c r="S165" i="1" s="1"/>
  <c r="R126" i="1"/>
  <c r="S126" i="1" s="1"/>
  <c r="R85" i="1"/>
  <c r="S85" i="1" s="1"/>
  <c r="R139" i="1"/>
  <c r="S139" i="1" s="1"/>
  <c r="R178" i="1"/>
  <c r="S178" i="1" s="1"/>
  <c r="R227" i="1"/>
  <c r="S227" i="1" s="1"/>
  <c r="R166" i="1"/>
  <c r="S166" i="1" s="1"/>
  <c r="R128" i="1"/>
  <c r="S128" i="1" s="1"/>
  <c r="R86" i="1"/>
  <c r="S86" i="1" s="1"/>
  <c r="R115" i="1"/>
  <c r="S115" i="1" s="1"/>
  <c r="R44" i="1"/>
  <c r="S44" i="1" s="1"/>
  <c r="R190" i="1"/>
  <c r="S190" i="1" s="1"/>
  <c r="R183" i="1"/>
  <c r="S183" i="1" s="1"/>
  <c r="R136" i="1"/>
  <c r="S136" i="1" s="1"/>
  <c r="R94" i="1"/>
  <c r="S94" i="1" s="1"/>
  <c r="R73" i="1"/>
  <c r="S73" i="1" s="1"/>
  <c r="R43" i="1"/>
  <c r="S43" i="1" s="1"/>
  <c r="R38" i="1"/>
  <c r="S38" i="1" s="1"/>
  <c r="R191" i="1"/>
  <c r="S191" i="1" s="1"/>
  <c r="R205" i="1"/>
  <c r="S205" i="1" s="1"/>
  <c r="R145" i="1"/>
  <c r="S145" i="1" s="1"/>
  <c r="R101" i="1"/>
  <c r="S101" i="1" s="1"/>
  <c r="R76" i="1"/>
  <c r="S76" i="1" s="1"/>
  <c r="R36" i="1"/>
  <c r="S36" i="1" s="1"/>
  <c r="R232" i="1"/>
  <c r="S232" i="1" s="1"/>
  <c r="R149" i="1"/>
  <c r="S149" i="1" s="1"/>
  <c r="R80" i="1"/>
  <c r="S80" i="1" s="1"/>
  <c r="R181" i="1"/>
  <c r="S181" i="1" s="1"/>
  <c r="R231" i="1"/>
  <c r="S231" i="1" s="1"/>
  <c r="R225" i="1"/>
  <c r="S225" i="1" s="1"/>
  <c r="R189" i="1"/>
  <c r="S189" i="1" s="1"/>
  <c r="R229" i="1"/>
  <c r="S229" i="1" s="1"/>
  <c r="R213" i="1"/>
  <c r="S213" i="1" s="1"/>
  <c r="R207" i="1"/>
  <c r="S207" i="1" s="1"/>
  <c r="R203" i="1"/>
  <c r="S203" i="1" s="1"/>
  <c r="R168" i="1"/>
  <c r="S168" i="1" s="1"/>
  <c r="R160" i="1"/>
  <c r="S160" i="1" s="1"/>
  <c r="R152" i="1"/>
  <c r="S152" i="1" s="1"/>
  <c r="R143" i="1"/>
  <c r="S143" i="1" s="1"/>
  <c r="R127" i="1"/>
  <c r="S127" i="1" s="1"/>
  <c r="R116" i="1"/>
  <c r="S116" i="1" s="1"/>
  <c r="R104" i="1"/>
  <c r="S104" i="1" s="1"/>
  <c r="R96" i="1"/>
  <c r="S96" i="1" s="1"/>
  <c r="R88" i="1"/>
  <c r="S88" i="1" s="1"/>
  <c r="R148" i="1"/>
  <c r="S148" i="1" s="1"/>
  <c r="R113" i="1"/>
  <c r="S113" i="1" s="1"/>
  <c r="R133" i="1"/>
  <c r="S133" i="1" s="1"/>
  <c r="R55" i="1"/>
  <c r="S55" i="1" s="1"/>
  <c r="R78" i="1"/>
  <c r="S78" i="1" s="1"/>
  <c r="R71" i="1"/>
  <c r="S71" i="1" s="1"/>
  <c r="R35" i="1"/>
  <c r="S35" i="1" s="1"/>
  <c r="R45" i="1"/>
  <c r="S45" i="1" s="1"/>
  <c r="R91" i="1"/>
  <c r="S91" i="1" s="1"/>
  <c r="R83" i="1"/>
  <c r="S83" i="1" s="1"/>
  <c r="R109" i="1"/>
  <c r="S109" i="1" s="1"/>
  <c r="R54" i="1"/>
  <c r="R58" i="1"/>
  <c r="S58" i="1" s="1"/>
  <c r="R193" i="1"/>
  <c r="S193" i="1" s="1"/>
  <c r="R221" i="1"/>
  <c r="S221" i="1" s="1"/>
  <c r="R230" i="1"/>
  <c r="S230" i="1" s="1"/>
  <c r="R212" i="1"/>
  <c r="S212" i="1" s="1"/>
  <c r="R219" i="1"/>
  <c r="S219" i="1" s="1"/>
  <c r="R226" i="1"/>
  <c r="S226" i="1" s="1"/>
  <c r="R174" i="1"/>
  <c r="R171" i="1"/>
  <c r="S171" i="1" s="1"/>
  <c r="R163" i="1"/>
  <c r="S163" i="1" s="1"/>
  <c r="R155" i="1"/>
  <c r="S155" i="1" s="1"/>
  <c r="R146" i="1"/>
  <c r="S146" i="1" s="1"/>
  <c r="R144" i="1"/>
  <c r="S144" i="1" s="1"/>
  <c r="R122" i="1"/>
  <c r="S122" i="1" s="1"/>
  <c r="R107" i="1"/>
  <c r="S107" i="1" s="1"/>
  <c r="R99" i="1"/>
  <c r="S99" i="1" s="1"/>
  <c r="R125" i="1"/>
  <c r="S125" i="1" s="1"/>
  <c r="R61" i="1"/>
  <c r="S61" i="1" s="1"/>
  <c r="R67" i="1"/>
  <c r="S67" i="1" s="1"/>
  <c r="R42" i="1"/>
  <c r="S42" i="1" s="1"/>
  <c r="R180" i="1"/>
  <c r="S180" i="1" s="1"/>
  <c r="R223" i="1"/>
  <c r="S223" i="1" s="1"/>
  <c r="R224" i="1"/>
  <c r="S224" i="1" s="1"/>
  <c r="R184" i="1"/>
  <c r="S184" i="1" s="1"/>
  <c r="R192" i="1"/>
  <c r="S192" i="1" s="1"/>
  <c r="R209" i="1"/>
  <c r="S209" i="1" s="1"/>
  <c r="R206" i="1"/>
  <c r="S206" i="1" s="1"/>
  <c r="R185" i="1"/>
  <c r="S185" i="1" s="1"/>
  <c r="R169" i="1"/>
  <c r="S169" i="1" s="1"/>
  <c r="R161" i="1"/>
  <c r="S161" i="1" s="1"/>
  <c r="R153" i="1"/>
  <c r="S153" i="1" s="1"/>
  <c r="R138" i="1"/>
  <c r="S138" i="1" s="1"/>
  <c r="R131" i="1"/>
  <c r="S131" i="1" s="1"/>
  <c r="R118" i="1"/>
  <c r="S118" i="1" s="1"/>
  <c r="R105" i="1"/>
  <c r="S105" i="1" s="1"/>
  <c r="R97" i="1"/>
  <c r="S97" i="1" s="1"/>
  <c r="R89" i="1"/>
  <c r="S89" i="1" s="1"/>
  <c r="R81" i="1"/>
  <c r="S81" i="1" s="1"/>
  <c r="R117" i="1"/>
  <c r="S117" i="1" s="1"/>
  <c r="R60" i="1"/>
  <c r="S60" i="1" s="1"/>
  <c r="R56" i="1"/>
  <c r="S56" i="1" s="1"/>
  <c r="R111" i="1"/>
  <c r="S111" i="1" s="1"/>
  <c r="R75" i="1"/>
  <c r="S75" i="1" s="1"/>
  <c r="R52" i="1"/>
  <c r="S52" i="1" s="1"/>
  <c r="R40" i="1"/>
  <c r="S40" i="1" s="1"/>
  <c r="R48" i="1"/>
  <c r="S48" i="1" s="1"/>
  <c r="R197" i="1"/>
  <c r="S197" i="1" s="1"/>
  <c r="R196" i="1"/>
  <c r="S196" i="1" s="1"/>
  <c r="R215" i="1"/>
  <c r="R200" i="1"/>
  <c r="S200" i="1" s="1"/>
  <c r="R208" i="1"/>
  <c r="S208" i="1" s="1"/>
  <c r="R201" i="1"/>
  <c r="S201" i="1" s="1"/>
  <c r="R175" i="1"/>
  <c r="S175" i="1" s="1"/>
  <c r="R170" i="1"/>
  <c r="S170" i="1" s="1"/>
  <c r="R162" i="1"/>
  <c r="S162" i="1" s="1"/>
  <c r="R154" i="1"/>
  <c r="R142" i="1"/>
  <c r="S142" i="1" s="1"/>
  <c r="R137" i="1"/>
  <c r="S137" i="1" s="1"/>
  <c r="R120" i="1"/>
  <c r="S120" i="1" s="1"/>
  <c r="R106" i="1"/>
  <c r="S106" i="1" s="1"/>
  <c r="R98" i="1"/>
  <c r="S98" i="1" s="1"/>
  <c r="R90" i="1"/>
  <c r="S90" i="1" s="1"/>
  <c r="R82" i="1"/>
  <c r="S82" i="1" s="1"/>
  <c r="R121" i="1"/>
  <c r="S121" i="1" s="1"/>
  <c r="R64" i="1"/>
  <c r="S64" i="1" s="1"/>
  <c r="R57" i="1"/>
  <c r="S57" i="1" s="1"/>
  <c r="R70" i="1"/>
  <c r="S70" i="1" s="1"/>
  <c r="R63" i="1"/>
  <c r="S63" i="1" s="1"/>
  <c r="R39" i="1"/>
  <c r="S39" i="1" s="1"/>
  <c r="R47" i="1"/>
  <c r="S47" i="1" s="1"/>
  <c r="R195" i="1"/>
  <c r="S195" i="1" s="1"/>
  <c r="R199" i="1"/>
  <c r="S199" i="1" s="1"/>
  <c r="R222" i="1"/>
  <c r="S222" i="1" s="1"/>
  <c r="R204" i="1"/>
  <c r="S204" i="1" s="1"/>
  <c r="R217" i="1"/>
  <c r="S217" i="1" s="1"/>
  <c r="R216" i="1"/>
  <c r="S216" i="1" s="1"/>
  <c r="R211" i="1"/>
  <c r="S211" i="1" s="1"/>
  <c r="R172" i="1"/>
  <c r="S172" i="1" s="1"/>
  <c r="R164" i="1"/>
  <c r="S164" i="1" s="1"/>
  <c r="R156" i="1"/>
  <c r="S156" i="1" s="1"/>
  <c r="R150" i="1"/>
  <c r="S150" i="1" s="1"/>
  <c r="R130" i="1"/>
  <c r="S130" i="1" s="1"/>
  <c r="R124" i="1"/>
  <c r="S124" i="1" s="1"/>
  <c r="R108" i="1"/>
  <c r="S108" i="1" s="1"/>
  <c r="R100" i="1"/>
  <c r="S100" i="1" s="1"/>
  <c r="R92" i="1"/>
  <c r="S92" i="1" s="1"/>
  <c r="R84" i="1"/>
  <c r="S84" i="1" s="1"/>
  <c r="R132" i="1"/>
  <c r="S132" i="1" s="1"/>
  <c r="R72" i="1"/>
  <c r="S72" i="1" s="1"/>
  <c r="R65" i="1"/>
  <c r="S65" i="1" s="1"/>
  <c r="R123" i="1"/>
  <c r="S123" i="1" s="1"/>
  <c r="R62" i="1"/>
  <c r="S62" i="1" s="1"/>
  <c r="R37" i="1"/>
  <c r="S37" i="1" s="1"/>
  <c r="R41" i="1"/>
  <c r="S41" i="1" s="1"/>
  <c r="R49" i="1"/>
  <c r="S49" i="1" s="1"/>
  <c r="R87" i="1"/>
  <c r="S87" i="1" s="1"/>
  <c r="R140" i="1"/>
  <c r="S140" i="1" s="1"/>
  <c r="R77" i="1"/>
  <c r="S77" i="1" s="1"/>
  <c r="R74" i="1"/>
  <c r="R177" i="1"/>
  <c r="S177" i="1" s="1"/>
  <c r="R187" i="1"/>
  <c r="S187" i="1" s="1"/>
  <c r="R186" i="1"/>
  <c r="S186" i="1" s="1"/>
  <c r="R220" i="1"/>
  <c r="S220" i="1" s="1"/>
  <c r="R194" i="1"/>
  <c r="R188" i="1"/>
  <c r="S188" i="1" s="1"/>
  <c r="R233" i="1"/>
  <c r="S233" i="1" s="1"/>
  <c r="R210" i="1"/>
  <c r="S210" i="1" s="1"/>
  <c r="R167" i="1"/>
  <c r="S167" i="1" s="1"/>
  <c r="R159" i="1"/>
  <c r="S159" i="1" s="1"/>
  <c r="R151" i="1"/>
  <c r="S151" i="1" s="1"/>
  <c r="R141" i="1"/>
  <c r="S141" i="1" s="1"/>
  <c r="R147" i="1"/>
  <c r="S147" i="1" s="1"/>
  <c r="R114" i="1"/>
  <c r="R103" i="1"/>
  <c r="S103" i="1" s="1"/>
  <c r="R95" i="1"/>
  <c r="S95" i="1" s="1"/>
  <c r="R51" i="1"/>
  <c r="S51" i="1" s="1"/>
  <c r="W18" i="1"/>
  <c r="V19" i="1"/>
  <c r="S34" i="1"/>
  <c r="AN16" i="1"/>
  <c r="AN17" i="1" s="1"/>
  <c r="CC63" i="1" l="1"/>
  <c r="CC106" i="1"/>
  <c r="CC123" i="1"/>
  <c r="CC150" i="1"/>
  <c r="CC219" i="1"/>
  <c r="CC79" i="1"/>
  <c r="CC73" i="1"/>
  <c r="CB110" i="1"/>
  <c r="CC157" i="1"/>
  <c r="CB176" i="1"/>
  <c r="CB218" i="1"/>
  <c r="CC119" i="1"/>
  <c r="CB95" i="1"/>
  <c r="CC95" i="1"/>
  <c r="CC114" i="1"/>
  <c r="CB141" i="1"/>
  <c r="CC71" i="1"/>
  <c r="CC55" i="1"/>
  <c r="CB113" i="1"/>
  <c r="CC113" i="1"/>
  <c r="CB88" i="1"/>
  <c r="CC104" i="1"/>
  <c r="CC207" i="1"/>
  <c r="CB181" i="1"/>
  <c r="CC109" i="1"/>
  <c r="CC96" i="1"/>
  <c r="CC143" i="1"/>
  <c r="CB163" i="1"/>
  <c r="CC82" i="1"/>
  <c r="CB142" i="1"/>
  <c r="CC40" i="1"/>
  <c r="CB81" i="1"/>
  <c r="CC97" i="1"/>
  <c r="CB118" i="1"/>
  <c r="CB161" i="1"/>
  <c r="CC209" i="1"/>
  <c r="CB209" i="1"/>
  <c r="CC184" i="1"/>
  <c r="CB223" i="1"/>
  <c r="CB65" i="1"/>
  <c r="CC132" i="1"/>
  <c r="CC199" i="1"/>
  <c r="CB166" i="1"/>
  <c r="CC178" i="1"/>
  <c r="CC191" i="1"/>
  <c r="CB221" i="1"/>
  <c r="CC221" i="1"/>
  <c r="CC131" i="1"/>
  <c r="CC47" i="1"/>
  <c r="CB47" i="1"/>
  <c r="CB121" i="1"/>
  <c r="CB90" i="1"/>
  <c r="CB106" i="1"/>
  <c r="CB170" i="1"/>
  <c r="CB201" i="1"/>
  <c r="CC200" i="1"/>
  <c r="CC196" i="1"/>
  <c r="CB105" i="1"/>
  <c r="CC180" i="1"/>
  <c r="CB140" i="1"/>
  <c r="CB123" i="1"/>
  <c r="CC100" i="1"/>
  <c r="CC124" i="1"/>
  <c r="CC164" i="1"/>
  <c r="CB217" i="1"/>
  <c r="CC194" i="1"/>
  <c r="CC220" i="1"/>
  <c r="CC43" i="1"/>
  <c r="CB73" i="1"/>
  <c r="CB112" i="1"/>
  <c r="CC158" i="1"/>
  <c r="CC214" i="1"/>
  <c r="CC66" i="1"/>
  <c r="CC69" i="1"/>
  <c r="CB129" i="1"/>
  <c r="CC93" i="1"/>
  <c r="CC110" i="1"/>
  <c r="CB134" i="1"/>
  <c r="CB202" i="1"/>
  <c r="CC54" i="1"/>
  <c r="CC88" i="1"/>
  <c r="CB168" i="1"/>
  <c r="CB229" i="1"/>
  <c r="CC229" i="1"/>
  <c r="CB91" i="1"/>
  <c r="CC78" i="1"/>
  <c r="CB213" i="1"/>
  <c r="CC193" i="1"/>
  <c r="CC98" i="1"/>
  <c r="CB120" i="1"/>
  <c r="CB197" i="1"/>
  <c r="CB111" i="1"/>
  <c r="CC60" i="1"/>
  <c r="CC62" i="1"/>
  <c r="CB86" i="1"/>
  <c r="CB76" i="1"/>
  <c r="CC76" i="1"/>
  <c r="CC101" i="1"/>
  <c r="CB145" i="1"/>
  <c r="CB38" i="1"/>
  <c r="CC148" i="1"/>
  <c r="CB116" i="1"/>
  <c r="CB160" i="1"/>
  <c r="CC59" i="1"/>
  <c r="CB80" i="1"/>
  <c r="CB149" i="1"/>
  <c r="CB232" i="1"/>
  <c r="CC126" i="1"/>
  <c r="CB165" i="1"/>
  <c r="CC198" i="1"/>
  <c r="CB147" i="1"/>
  <c r="CC203" i="1"/>
  <c r="CB171" i="1"/>
  <c r="CB89" i="1"/>
  <c r="CC140" i="1"/>
  <c r="CB159" i="1"/>
  <c r="CB175" i="1"/>
  <c r="CC163" i="1"/>
  <c r="CC86" i="1"/>
  <c r="CB191" i="1"/>
  <c r="CB103" i="1"/>
  <c r="CC151" i="1"/>
  <c r="CC233" i="1"/>
  <c r="CB182" i="1"/>
  <c r="CB63" i="1"/>
  <c r="CB230" i="1"/>
  <c r="CB57" i="1"/>
  <c r="CB196" i="1"/>
  <c r="CC75" i="1"/>
  <c r="CB153" i="1"/>
  <c r="CB206" i="1"/>
  <c r="CC206" i="1"/>
  <c r="CC224" i="1"/>
  <c r="CC67" i="1"/>
  <c r="CC144" i="1"/>
  <c r="CB52" i="1"/>
  <c r="CC52" i="1"/>
  <c r="CB37" i="1"/>
  <c r="CB164" i="1"/>
  <c r="CB211" i="1"/>
  <c r="CB79" i="1"/>
  <c r="CC94" i="1"/>
  <c r="CC136" i="1"/>
  <c r="CC190" i="1"/>
  <c r="CC44" i="1"/>
  <c r="CB69" i="1"/>
  <c r="CC129" i="1"/>
  <c r="CB50" i="1"/>
  <c r="CB83" i="1"/>
  <c r="CB127" i="1"/>
  <c r="CB152" i="1"/>
  <c r="CB225" i="1"/>
  <c r="CB109" i="1"/>
  <c r="CB78" i="1"/>
  <c r="CB133" i="1"/>
  <c r="CC213" i="1"/>
  <c r="CB231" i="1"/>
  <c r="CC231" i="1"/>
  <c r="CC210" i="1"/>
  <c r="CB186" i="1"/>
  <c r="CC177" i="1"/>
  <c r="CB70" i="1"/>
  <c r="CB82" i="1"/>
  <c r="CB208" i="1"/>
  <c r="CC215" i="1"/>
  <c r="CC111" i="1"/>
  <c r="CB97" i="1"/>
  <c r="CC185" i="1"/>
  <c r="CB185" i="1"/>
  <c r="CC223" i="1"/>
  <c r="CC61" i="1"/>
  <c r="CB99" i="1"/>
  <c r="CB122" i="1"/>
  <c r="CC87" i="1"/>
  <c r="CB132" i="1"/>
  <c r="CB108" i="1"/>
  <c r="CC130" i="1"/>
  <c r="CC216" i="1"/>
  <c r="CB204" i="1"/>
  <c r="CC204" i="1"/>
  <c r="CB51" i="1"/>
  <c r="CC166" i="1"/>
  <c r="CC227" i="1"/>
  <c r="CB178" i="1"/>
  <c r="CC205" i="1"/>
  <c r="CC35" i="1"/>
  <c r="B41" i="1" s="1"/>
  <c r="CB35" i="1"/>
  <c r="B40" i="1" s="1"/>
  <c r="B42" i="1" s="1" a="1"/>
  <c r="B42" i="1" s="1"/>
  <c r="B43" i="1" s="1"/>
  <c r="CC116" i="1"/>
  <c r="CC115" i="1"/>
  <c r="CC80" i="1"/>
  <c r="CC102" i="1"/>
  <c r="CC68" i="1"/>
  <c r="CC155" i="1"/>
  <c r="U22" i="1"/>
  <c r="U29" i="1" s="1"/>
  <c r="T22" i="1"/>
  <c r="T24" i="1" s="1"/>
  <c r="U25" i="1"/>
  <c r="U26" i="1"/>
  <c r="T23" i="1"/>
  <c r="U30" i="1"/>
  <c r="U23" i="1"/>
  <c r="AS34" i="1"/>
  <c r="V22" i="1"/>
  <c r="V25" i="1" s="1"/>
  <c r="O9" i="1"/>
  <c r="Q11" i="1"/>
  <c r="O11" i="1"/>
  <c r="Q6" i="1"/>
  <c r="S114" i="1"/>
  <c r="O10" i="1" s="1"/>
  <c r="Q10" i="1"/>
  <c r="B46" i="1"/>
  <c r="S194" i="1"/>
  <c r="O14" i="1" s="1"/>
  <c r="Q14" i="1"/>
  <c r="S215" i="1"/>
  <c r="O15" i="1" s="1"/>
  <c r="Q15" i="1"/>
  <c r="Q9" i="1"/>
  <c r="Q13" i="1"/>
  <c r="S174" i="1"/>
  <c r="O13" i="1" s="1"/>
  <c r="Q7" i="1"/>
  <c r="S54" i="1"/>
  <c r="O7" i="1" s="1"/>
  <c r="Q8" i="1"/>
  <c r="S74" i="1"/>
  <c r="O8" i="1" s="1"/>
  <c r="Q12" i="1"/>
  <c r="S154" i="1"/>
  <c r="O12" i="1" s="1"/>
  <c r="X18" i="1"/>
  <c r="W19" i="1"/>
  <c r="O6" i="1"/>
  <c r="T28" i="1" l="1"/>
  <c r="T30" i="1"/>
  <c r="T25" i="1"/>
  <c r="T29" i="1"/>
  <c r="U28" i="1"/>
  <c r="T27" i="1"/>
  <c r="U24" i="1"/>
  <c r="U27" i="1"/>
  <c r="T26" i="1"/>
  <c r="V23" i="1"/>
  <c r="V26" i="1"/>
  <c r="V27" i="1"/>
  <c r="V28" i="1"/>
  <c r="V30" i="1"/>
  <c r="V29" i="1"/>
  <c r="V24" i="1"/>
  <c r="AT34" i="1"/>
  <c r="W22" i="1"/>
  <c r="W23" i="1" s="1"/>
  <c r="O16" i="1"/>
  <c r="B47" i="1"/>
  <c r="B49" i="1" s="1"/>
  <c r="Q16" i="1"/>
  <c r="D33" i="1" s="1"/>
  <c r="Y18" i="1"/>
  <c r="X19" i="1"/>
  <c r="W28" i="1" l="1"/>
  <c r="W27" i="1"/>
  <c r="W26" i="1"/>
  <c r="W29" i="1"/>
  <c r="W25" i="1"/>
  <c r="W24" i="1"/>
  <c r="W30" i="1"/>
  <c r="AU34" i="1"/>
  <c r="X22" i="1"/>
  <c r="X23" i="1" s="1"/>
  <c r="D35" i="1"/>
  <c r="D36" i="1"/>
  <c r="D37" i="1"/>
  <c r="D34" i="1"/>
  <c r="Z18" i="1"/>
  <c r="Y19" i="1"/>
  <c r="X26" i="1" l="1"/>
  <c r="X27" i="1"/>
  <c r="X28" i="1"/>
  <c r="X25" i="1"/>
  <c r="X30" i="1"/>
  <c r="X24" i="1"/>
  <c r="X29" i="1"/>
  <c r="AV34" i="1"/>
  <c r="Y22" i="1"/>
  <c r="Y23" i="1" s="1"/>
  <c r="AA18" i="1"/>
  <c r="Z19" i="1"/>
  <c r="Y29" i="1" l="1"/>
  <c r="Y26" i="1"/>
  <c r="Y27" i="1"/>
  <c r="Y28" i="1"/>
  <c r="Y25" i="1"/>
  <c r="Y24" i="1"/>
  <c r="Y30" i="1"/>
  <c r="AW34" i="1"/>
  <c r="Z22" i="1"/>
  <c r="Z23" i="1" s="1"/>
  <c r="AB18" i="1"/>
  <c r="AA19" i="1"/>
  <c r="Z26" i="1" l="1"/>
  <c r="Z27" i="1"/>
  <c r="Z28" i="1"/>
  <c r="Z29" i="1"/>
  <c r="Z25" i="1"/>
  <c r="Z24" i="1"/>
  <c r="Z30" i="1"/>
  <c r="AX34" i="1"/>
  <c r="AA22" i="1"/>
  <c r="AA23" i="1" s="1"/>
  <c r="AC18" i="1"/>
  <c r="AB19" i="1"/>
  <c r="AA28" i="1" l="1"/>
  <c r="AA26" i="1"/>
  <c r="AA27" i="1"/>
  <c r="AA29" i="1"/>
  <c r="AA25" i="1"/>
  <c r="AA24" i="1"/>
  <c r="AA30" i="1"/>
  <c r="AY34" i="1"/>
  <c r="AB22" i="1"/>
  <c r="AB24" i="1" s="1"/>
  <c r="AD18" i="1"/>
  <c r="AC19" i="1"/>
  <c r="AB26" i="1" l="1"/>
  <c r="AB27" i="1"/>
  <c r="AB28" i="1"/>
  <c r="AB25" i="1"/>
  <c r="AB23" i="1"/>
  <c r="AB29" i="1"/>
  <c r="AB30" i="1"/>
  <c r="AZ34" i="1"/>
  <c r="AC22" i="1"/>
  <c r="AC23" i="1" s="1"/>
  <c r="AE18" i="1"/>
  <c r="AD19" i="1"/>
  <c r="AC26" i="1" l="1"/>
  <c r="AC27" i="1"/>
  <c r="AC28" i="1"/>
  <c r="AC24" i="1"/>
  <c r="AC29" i="1"/>
  <c r="AC25" i="1"/>
  <c r="AC30" i="1"/>
  <c r="BA34" i="1"/>
  <c r="AD22" i="1"/>
  <c r="AD23" i="1" s="1"/>
  <c r="AF18" i="1"/>
  <c r="AE19" i="1"/>
  <c r="AD26" i="1" l="1"/>
  <c r="AD27" i="1"/>
  <c r="AD28" i="1"/>
  <c r="AD29" i="1"/>
  <c r="AD25" i="1"/>
  <c r="AD24" i="1"/>
  <c r="AD30" i="1"/>
  <c r="BB34" i="1"/>
  <c r="AE22" i="1"/>
  <c r="AE23" i="1" s="1"/>
  <c r="AG18" i="1"/>
  <c r="AF19" i="1"/>
  <c r="AE26" i="1" l="1"/>
  <c r="AE27" i="1"/>
  <c r="AE28" i="1"/>
  <c r="AE25" i="1"/>
  <c r="AE24" i="1"/>
  <c r="AE29" i="1"/>
  <c r="AE30" i="1"/>
  <c r="BC34" i="1"/>
  <c r="AF22" i="1"/>
  <c r="AF25" i="1" s="1"/>
  <c r="AH18" i="1"/>
  <c r="AG19" i="1"/>
  <c r="AF26" i="1" l="1"/>
  <c r="AF27" i="1"/>
  <c r="AF28" i="1"/>
  <c r="AF24" i="1"/>
  <c r="AF23" i="1"/>
  <c r="AF29" i="1"/>
  <c r="AF30" i="1"/>
  <c r="BD34" i="1"/>
  <c r="AG22" i="1"/>
  <c r="AG23" i="1" s="1"/>
  <c r="AI18" i="1"/>
  <c r="AH19" i="1"/>
  <c r="AG26" i="1" l="1"/>
  <c r="AG27" i="1"/>
  <c r="AG28" i="1"/>
  <c r="AG24" i="1"/>
  <c r="AG29" i="1"/>
  <c r="AG25" i="1"/>
  <c r="AG30" i="1"/>
  <c r="BE34" i="1"/>
  <c r="AH22" i="1"/>
  <c r="AH23" i="1" s="1"/>
  <c r="AJ18" i="1"/>
  <c r="AI19" i="1"/>
  <c r="AH26" i="1" l="1"/>
  <c r="AH27" i="1"/>
  <c r="AH28" i="1"/>
  <c r="AH29" i="1"/>
  <c r="AH25" i="1"/>
  <c r="AH24" i="1"/>
  <c r="AH30" i="1"/>
  <c r="BF34" i="1"/>
  <c r="AI22" i="1"/>
  <c r="AI23" i="1" s="1"/>
  <c r="AK18" i="1"/>
  <c r="AJ19" i="1"/>
  <c r="AI28" i="1" l="1"/>
  <c r="AI26" i="1"/>
  <c r="AI27" i="1"/>
  <c r="AI29" i="1"/>
  <c r="AI25" i="1"/>
  <c r="AI24" i="1"/>
  <c r="AI30" i="1"/>
  <c r="BG34" i="1"/>
  <c r="AJ22" i="1"/>
  <c r="AJ23" i="1" s="1"/>
  <c r="AL18" i="1"/>
  <c r="AK19" i="1"/>
  <c r="AJ26" i="1" l="1"/>
  <c r="AJ27" i="1"/>
  <c r="AJ28" i="1"/>
  <c r="AJ24" i="1"/>
  <c r="AJ25" i="1"/>
  <c r="AJ30" i="1"/>
  <c r="AJ29" i="1"/>
  <c r="BH34" i="1"/>
  <c r="AK22" i="1"/>
  <c r="AK23" i="1" s="1"/>
  <c r="AL19" i="1"/>
  <c r="AM18" i="1"/>
  <c r="AK26" i="1" l="1"/>
  <c r="AK27" i="1"/>
  <c r="AK28" i="1"/>
  <c r="AK24" i="1"/>
  <c r="AK29" i="1"/>
  <c r="AK25" i="1"/>
  <c r="AK30" i="1"/>
  <c r="BI34" i="1"/>
  <c r="AL22" i="1"/>
  <c r="AL23" i="1" s="1"/>
  <c r="AM19" i="1"/>
  <c r="AN18" i="1"/>
  <c r="AL26" i="1" l="1"/>
  <c r="AL27" i="1"/>
  <c r="AL28" i="1"/>
  <c r="AL29" i="1"/>
  <c r="AL25" i="1"/>
  <c r="AL24" i="1"/>
  <c r="AL30" i="1"/>
  <c r="BJ34" i="1"/>
  <c r="AM22" i="1"/>
  <c r="AM23" i="1" s="1"/>
  <c r="AN19" i="1"/>
  <c r="E32" i="1" s="1"/>
  <c r="AM28" i="1" l="1"/>
  <c r="AM26" i="1"/>
  <c r="AM27" i="1"/>
  <c r="AM29" i="1"/>
  <c r="AM25" i="1"/>
  <c r="AM24" i="1"/>
  <c r="AM30" i="1"/>
  <c r="F32" i="1"/>
</calcChain>
</file>

<file path=xl/sharedStrings.xml><?xml version="1.0" encoding="utf-8"?>
<sst xmlns="http://schemas.openxmlformats.org/spreadsheetml/2006/main" count="521" uniqueCount="71">
  <si>
    <t>Term</t>
  </si>
  <si>
    <t>T=0Y</t>
  </si>
  <si>
    <t>What</t>
  </si>
  <si>
    <t>Liabilities</t>
  </si>
  <si>
    <t>Expected payments</t>
  </si>
  <si>
    <t>Size</t>
  </si>
  <si>
    <t>Market</t>
  </si>
  <si>
    <t>Risk Free Rate</t>
  </si>
  <si>
    <t>Risk free Disc.Factor</t>
  </si>
  <si>
    <t>Survival per Y</t>
  </si>
  <si>
    <t>NPV</t>
  </si>
  <si>
    <t>Proxy modelling</t>
  </si>
  <si>
    <t>Universe</t>
  </si>
  <si>
    <t>Bonds</t>
  </si>
  <si>
    <t>Cpn</t>
  </si>
  <si>
    <t>Sovereign</t>
  </si>
  <si>
    <t>Rating</t>
  </si>
  <si>
    <t>AAA</t>
  </si>
  <si>
    <t>Corporate</t>
  </si>
  <si>
    <t>Corp : AAA</t>
  </si>
  <si>
    <t>Corp : AA</t>
  </si>
  <si>
    <t>Corp : A</t>
  </si>
  <si>
    <t>Corp : BBB</t>
  </si>
  <si>
    <t>Corp : BB</t>
  </si>
  <si>
    <t>Corp : B</t>
  </si>
  <si>
    <t>Risk Free</t>
  </si>
  <si>
    <t>AA</t>
  </si>
  <si>
    <t>A</t>
  </si>
  <si>
    <t>BBB</t>
  </si>
  <si>
    <t>BB</t>
  </si>
  <si>
    <t>B</t>
  </si>
  <si>
    <t>VARIABLE</t>
  </si>
  <si>
    <t>Capital</t>
  </si>
  <si>
    <t>Illiquid : A</t>
  </si>
  <si>
    <t>Illiquid : AA</t>
  </si>
  <si>
    <t>Illiquid : BBB</t>
  </si>
  <si>
    <t>Spread assumptions per year</t>
  </si>
  <si>
    <t>Capital per tenor</t>
  </si>
  <si>
    <t>Illiquid</t>
  </si>
  <si>
    <t>Portfolio</t>
  </si>
  <si>
    <t>Total</t>
  </si>
  <si>
    <t>Mismatch</t>
  </si>
  <si>
    <t>Cashflow shortfall</t>
  </si>
  <si>
    <t>For optimisation</t>
  </si>
  <si>
    <t>Funding (gap)/surplus</t>
  </si>
  <si>
    <t>Max</t>
  </si>
  <si>
    <t>Min</t>
  </si>
  <si>
    <t>LowerB</t>
  </si>
  <si>
    <t>UpperB</t>
  </si>
  <si>
    <t>Value</t>
  </si>
  <si>
    <t>Rating: BBB</t>
  </si>
  <si>
    <t>Rating: below BBB</t>
  </si>
  <si>
    <t>Liabilities NPV</t>
  </si>
  <si>
    <t>Asset NPV</t>
  </si>
  <si>
    <t>Capital loading</t>
  </si>
  <si>
    <t>To maximize</t>
  </si>
  <si>
    <t>Yield</t>
  </si>
  <si>
    <t>MV per 1mn</t>
  </si>
  <si>
    <t>MV final</t>
  </si>
  <si>
    <t>Capital final</t>
  </si>
  <si>
    <t>As % of NPV</t>
  </si>
  <si>
    <t>Cashflows</t>
  </si>
  <si>
    <t>MV at year-start</t>
  </si>
  <si>
    <t>MV of portfolio</t>
  </si>
  <si>
    <t>SAA</t>
  </si>
  <si>
    <t>MV change in yield stress scenarios</t>
  </si>
  <si>
    <t>PC1</t>
  </si>
  <si>
    <t>PC2</t>
  </si>
  <si>
    <t>Correl</t>
  </si>
  <si>
    <t>As % of liabilities</t>
  </si>
  <si>
    <t>Proxy Vol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</si>
</sst>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%"/>
    <numFmt numFmtId="165" formatCode="0.000%"/>
    <numFmt numFmtId="166" formatCode="#,##0_ ;[Red]\-#,##0\ "/>
    <numFmt numFmtId="167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0" fontId="0" fillId="2" borderId="0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0" fillId="8" borderId="2" xfId="0" applyNumberFormat="1" applyFill="1" applyBorder="1" applyAlignment="1">
      <alignment horizontal="center"/>
    </xf>
    <xf numFmtId="10" fontId="0" fillId="10" borderId="2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9" borderId="2" xfId="0" applyNumberForma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166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10" fontId="0" fillId="9" borderId="3" xfId="1" applyNumberFormat="1" applyFont="1" applyFill="1" applyBorder="1" applyAlignment="1">
      <alignment horizontal="center"/>
    </xf>
    <xf numFmtId="3" fontId="0" fillId="4" borderId="3" xfId="0" applyNumberForma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10" fontId="0" fillId="7" borderId="3" xfId="0" applyNumberFormat="1" applyFill="1" applyBorder="1" applyAlignment="1">
      <alignment horizontal="center"/>
    </xf>
    <xf numFmtId="165" fontId="0" fillId="7" borderId="3" xfId="0" applyNumberFormat="1" applyFill="1" applyBorder="1" applyAlignment="1">
      <alignment horizontal="center"/>
    </xf>
    <xf numFmtId="10" fontId="0" fillId="12" borderId="4" xfId="0" applyNumberForma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3" fontId="4" fillId="2" borderId="0" xfId="0" applyNumberFormat="1" applyFont="1" applyFill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2" borderId="2" xfId="0" applyNumberFormat="1" applyFill="1" applyBorder="1" applyAlignment="1">
      <alignment horizontal="center"/>
    </xf>
    <xf numFmtId="10" fontId="0" fillId="5" borderId="1" xfId="1" applyNumberFormat="1" applyFon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10" fontId="0" fillId="12" borderId="3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Funding</a:t>
            </a:r>
            <a:r>
              <a:rPr lang="en-GB" baseline="0"/>
              <a:t> Gap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Example!$U$18:$AN$18</c:f>
              <c:numCache>
                <c:formatCode>#,##0_ ;[Red]\-#,##0\ </c:formatCode>
                <c:ptCount val="20"/>
                <c:pt idx="0">
                  <c:v>-76000000</c:v>
                </c:pt>
                <c:pt idx="1">
                  <c:v>-143580000</c:v>
                </c:pt>
                <c:pt idx="2">
                  <c:v>-203597899.99999997</c:v>
                </c:pt>
                <c:pt idx="3">
                  <c:v>-256825889.49999991</c:v>
                </c:pt>
                <c:pt idx="4">
                  <c:v>-303959018.94749987</c:v>
                </c:pt>
                <c:pt idx="5">
                  <c:v>-345622914.04223734</c:v>
                </c:pt>
                <c:pt idx="6">
                  <c:v>-382380718.61244851</c:v>
                </c:pt>
                <c:pt idx="7">
                  <c:v>-414739343.20551074</c:v>
                </c:pt>
                <c:pt idx="8">
                  <c:v>-443155088.82153821</c:v>
                </c:pt>
                <c:pt idx="9">
                  <c:v>-468038708.27564585</c:v>
                </c:pt>
                <c:pt idx="10">
                  <c:v>-489759961.42602408</c:v>
                </c:pt>
                <c:pt idx="11">
                  <c:v>-508651714.88125402</c:v>
                </c:pt>
                <c:pt idx="12">
                  <c:v>-525013631.73895025</c:v>
                </c:pt>
                <c:pt idx="13">
                  <c:v>-539115492.35260582</c:v>
                </c:pt>
                <c:pt idx="14">
                  <c:v>-551200183.02383363</c:v>
                </c:pt>
                <c:pt idx="15">
                  <c:v>-561486385.82747114</c:v>
                </c:pt>
                <c:pt idx="16">
                  <c:v>-570170999.45627499</c:v>
                </c:pt>
                <c:pt idx="17">
                  <c:v>-577431317.9832561</c:v>
                </c:pt>
                <c:pt idx="18">
                  <c:v>-583426991.74990225</c:v>
                </c:pt>
                <c:pt idx="19">
                  <c:v>-588301792.16770864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E-4F00-BB69-E62F091CA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077952"/>
        <c:axId val="138841504"/>
      </c:barChart>
      <c:catAx>
        <c:axId val="336077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1504"/>
        <c:crosses val="autoZero"/>
        <c:auto val="1"/>
        <c:lblAlgn val="ctr"/>
        <c:lblOffset val="100"/>
        <c:noMultiLvlLbl val="0"/>
      </c:catAx>
      <c:valAx>
        <c:axId val="1388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7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Cashflow mismatch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Example!$I$4</c:f>
              <c:strCache>
                <c:ptCount val="1"/>
                <c:pt idx="0">
                  <c:v>Expected payments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Example!$U$4:$AN$4</c:f>
              <c:numCache>
                <c:formatCode>#,##0</c:formatCode>
                <c:ptCount val="20"/>
                <c:pt idx="0">
                  <c:v>90000000</c:v>
                </c:pt>
                <c:pt idx="1">
                  <c:v>81000000</c:v>
                </c:pt>
                <c:pt idx="2">
                  <c:v>72900000</c:v>
                </c:pt>
                <c:pt idx="3">
                  <c:v>65610000</c:v>
                </c:pt>
                <c:pt idx="4">
                  <c:v>59049000</c:v>
                </c:pt>
                <c:pt idx="5">
                  <c:v>53144100</c:v>
                </c:pt>
                <c:pt idx="6">
                  <c:v>47829690</c:v>
                </c:pt>
                <c:pt idx="7">
                  <c:v>43046721</c:v>
                </c:pt>
                <c:pt idx="8">
                  <c:v>38742048.899999999</c:v>
                </c:pt>
                <c:pt idx="9">
                  <c:v>34867844.009999998</c:v>
                </c:pt>
                <c:pt idx="10">
                  <c:v>31381059.608999997</c:v>
                </c:pt>
                <c:pt idx="11">
                  <c:v>28242953.6481</c:v>
                </c:pt>
                <c:pt idx="12">
                  <c:v>25418658.283289999</c:v>
                </c:pt>
                <c:pt idx="13">
                  <c:v>22876792.454960998</c:v>
                </c:pt>
                <c:pt idx="14">
                  <c:v>20589113.2094649</c:v>
                </c:pt>
                <c:pt idx="15">
                  <c:v>18530201.888518412</c:v>
                </c:pt>
                <c:pt idx="16">
                  <c:v>16677181.699666571</c:v>
                </c:pt>
                <c:pt idx="17">
                  <c:v>15009463.529699914</c:v>
                </c:pt>
                <c:pt idx="18">
                  <c:v>13508517.176729923</c:v>
                </c:pt>
                <c:pt idx="19">
                  <c:v>12157665.459056931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4-451D-AD2D-9699815D5C8F}"/>
            </c:ext>
          </c:extLst>
        </c:ser>
        <c:ser>
          <c:idx val="1"/>
          <c:order val="1"/>
          <c:tx>
            <c:strRef>
              <c:f>Example!$H$6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Example!$U$16:$AN$16</c:f>
              <c:numCache>
                <c:formatCode>#,##0</c:formatCode>
                <c:ptCount val="20"/>
                <c:pt idx="0">
                  <c:v>14000000</c:v>
                </c:pt>
                <c:pt idx="1">
                  <c:v>13800000</c:v>
                </c:pt>
                <c:pt idx="2">
                  <c:v>13600000</c:v>
                </c:pt>
                <c:pt idx="3">
                  <c:v>13400000</c:v>
                </c:pt>
                <c:pt idx="4">
                  <c:v>13200000</c:v>
                </c:pt>
                <c:pt idx="5">
                  <c:v>13000000</c:v>
                </c:pt>
                <c:pt idx="6">
                  <c:v>12800000</c:v>
                </c:pt>
                <c:pt idx="7">
                  <c:v>12600000</c:v>
                </c:pt>
                <c:pt idx="8">
                  <c:v>12400000</c:v>
                </c:pt>
                <c:pt idx="9">
                  <c:v>12200000</c:v>
                </c:pt>
                <c:pt idx="10">
                  <c:v>12000000</c:v>
                </c:pt>
                <c:pt idx="11">
                  <c:v>11800000</c:v>
                </c:pt>
                <c:pt idx="12">
                  <c:v>11600000</c:v>
                </c:pt>
                <c:pt idx="13">
                  <c:v>11400000</c:v>
                </c:pt>
                <c:pt idx="14">
                  <c:v>11200000</c:v>
                </c:pt>
                <c:pt idx="15">
                  <c:v>11000000</c:v>
                </c:pt>
                <c:pt idx="16">
                  <c:v>10800000</c:v>
                </c:pt>
                <c:pt idx="17">
                  <c:v>10600000</c:v>
                </c:pt>
                <c:pt idx="18">
                  <c:v>10400000</c:v>
                </c:pt>
                <c:pt idx="19">
                  <c:v>10200000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24-451D-AD2D-9699815D5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84720"/>
        <c:axId val="152185552"/>
      </c:barChart>
      <c:catAx>
        <c:axId val="15218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5552"/>
        <c:crosses val="autoZero"/>
        <c:auto val="1"/>
        <c:lblAlgn val="ctr"/>
        <c:lblOffset val="100"/>
        <c:noMultiLvlLbl val="0"/>
      </c:catAx>
      <c:valAx>
        <c:axId val="1521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MV</a:t>
            </a:r>
            <a:r>
              <a:rPr lang="en-GB" baseline="0"/>
              <a:t> breakdown by asset type </a:t>
            </a:r>
            <a:r>
              <a:rPr lang="en-GB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Example!$I$23</c:f>
              <c:strCache>
                <c:ptCount val="1"/>
                <c:pt idx="0">
                  <c:v>Sovereign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Example!$T$23:$AM$23</c:f>
              <c:numCache>
                <c:formatCode>0.0%</c:formatCode>
                <c:ptCount val="20"/>
                <c:pt idx="0">
                  <c:v>0.11009785215095035</c:v>
                </c:pt>
                <c:pt idx="1">
                  <c:v>0.10992301660588957</c:v>
                </c:pt>
                <c:pt idx="2">
                  <c:v>0.10971935555661894</c:v>
                </c:pt>
                <c:pt idx="3">
                  <c:v>0.10948661062130439</c:v>
                </c:pt>
                <c:pt idx="4">
                  <c:v>0.10922451565633419</c:v>
                </c:pt>
                <c:pt idx="5">
                  <c:v>0.10893279735991182</c:v>
                </c:pt>
                <c:pt idx="6">
                  <c:v>0.10861117595201075</c:v>
                </c:pt>
                <c:pt idx="7">
                  <c:v>0.10825936593644707</c:v>
                </c:pt>
                <c:pt idx="8">
                  <c:v>0.10787707695114492</c:v>
                </c:pt>
                <c:pt idx="9">
                  <c:v>0.10746401471296477</c:v>
                </c:pt>
                <c:pt idx="10">
                  <c:v>0.10701988206374147</c:v>
                </c:pt>
                <c:pt idx="11">
                  <c:v>0.10654438012442169</c:v>
                </c:pt>
                <c:pt idx="12">
                  <c:v>0.10603720956439427</c:v>
                </c:pt>
                <c:pt idx="13">
                  <c:v>0.10549807199326881</c:v>
                </c:pt>
                <c:pt idx="14">
                  <c:v>0.10492667148245241</c:v>
                </c:pt>
                <c:pt idx="15">
                  <c:v>0.1043227162239081</c:v>
                </c:pt>
                <c:pt idx="16">
                  <c:v>0.10368592033342389</c:v>
                </c:pt>
                <c:pt idx="17">
                  <c:v>0.10301600580557135</c:v>
                </c:pt>
                <c:pt idx="18">
                  <c:v>0.10231270462727296</c:v>
                </c:pt>
                <c:pt idx="19">
                  <c:v>0.101575761056502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B-433B-B03F-F5E3E670B9D8}"/>
            </c:ext>
          </c:extLst>
        </c:ser>
        <c:ser>
          <c:idx val="1"/>
          <c:order val="1"/>
          <c:tx>
            <c:strRef>
              <c:f>Example!$I$24</c:f>
              <c:strCache>
                <c:ptCount val="1"/>
                <c:pt idx="0">
                  <c:v>Corporate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Example!$T$24:$AM$24</c:f>
              <c:numCache>
                <c:formatCode>0.0%</c:formatCode>
                <c:ptCount val="20"/>
                <c:pt idx="0">
                  <c:v>0.5980975406766732</c:v>
                </c:pt>
                <c:pt idx="1">
                  <c:v>0.59810934040240782</c:v>
                </c:pt>
                <c:pt idx="2">
                  <c:v>0.59812731122955176</c:v>
                </c:pt>
                <c:pt idx="3">
                  <c:v>0.59815160343808382</c:v>
                </c:pt>
                <c:pt idx="4">
                  <c:v>0.59818239091327652</c:v>
                </c:pt>
                <c:pt idx="5">
                  <c:v>0.5982198718176851</c:v>
                </c:pt>
                <c:pt idx="6">
                  <c:v>0.59826426933796761</c:v>
                </c:pt>
                <c:pt idx="7">
                  <c:v>0.59831583250581211</c:v>
                </c:pt>
                <c:pt idx="8">
                  <c:v>0.5983748370920009</c:v>
                </c:pt>
                <c:pt idx="9">
                  <c:v>0.59844158657236024</c:v>
                </c:pt>
                <c:pt idx="10">
                  <c:v>0.59851641316398441</c:v>
                </c:pt>
                <c:pt idx="11">
                  <c:v>0.598599678929712</c:v>
                </c:pt>
                <c:pt idx="12">
                  <c:v>0.59869177694831055</c:v>
                </c:pt>
                <c:pt idx="13">
                  <c:v>0.59879313254728295</c:v>
                </c:pt>
                <c:pt idx="14">
                  <c:v>0.59890420459450766</c:v>
                </c:pt>
                <c:pt idx="15">
                  <c:v>0.59902548684418777</c:v>
                </c:pt>
                <c:pt idx="16">
                  <c:v>0.5991575093317113</c:v>
                </c:pt>
                <c:pt idx="17">
                  <c:v>0.59930083981106641</c:v>
                </c:pt>
                <c:pt idx="18">
                  <c:v>0.59945608522737182</c:v>
                </c:pt>
                <c:pt idx="19">
                  <c:v>0.59962389321589604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B-433B-B03F-F5E3E670B9D8}"/>
            </c:ext>
          </c:extLst>
        </c:ser>
        <c:ser>
          <c:idx val="2"/>
          <c:order val="2"/>
          <c:tx>
            <c:strRef>
              <c:f>Example!$I$25</c:f>
              <c:strCache>
                <c:ptCount val="1"/>
                <c:pt idx="0">
                  <c:v>Illiquid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Example!$T$25:$AM$25</c:f>
              <c:numCache>
                <c:formatCode>0.0%</c:formatCode>
                <c:ptCount val="20"/>
                <c:pt idx="0">
                  <c:v>0.29180460717237644</c:v>
                </c:pt>
                <c:pt idx="1">
                  <c:v>0.29196764299170225</c:v>
                </c:pt>
                <c:pt idx="2">
                  <c:v>0.29215333321382864</c:v>
                </c:pt>
                <c:pt idx="3">
                  <c:v>0.29236178594061185</c:v>
                </c:pt>
                <c:pt idx="4">
                  <c:v>0.29259309343039003</c:v>
                </c:pt>
                <c:pt idx="5">
                  <c:v>0.29284733082240388</c:v>
                </c:pt>
                <c:pt idx="6">
                  <c:v>0.29312455471002202</c:v>
                </c:pt>
                <c:pt idx="7">
                  <c:v>0.29342480155774053</c:v>
                </c:pt>
                <c:pt idx="8">
                  <c:v>0.29374808595685376</c:v>
                </c:pt>
                <c:pt idx="9">
                  <c:v>0.29409439871467485</c:v>
                </c:pt>
                <c:pt idx="10">
                  <c:v>0.29446370477227352</c:v>
                </c:pt>
                <c:pt idx="11">
                  <c:v>0.29485594094586637</c:v>
                </c:pt>
                <c:pt idx="12">
                  <c:v>0.29527101348729529</c:v>
                </c:pt>
                <c:pt idx="13">
                  <c:v>0.29570879545944834</c:v>
                </c:pt>
                <c:pt idx="14">
                  <c:v>0.29616912392303985</c:v>
                </c:pt>
                <c:pt idx="15">
                  <c:v>0.29665179693190369</c:v>
                </c:pt>
                <c:pt idx="16">
                  <c:v>0.29715657033486476</c:v>
                </c:pt>
                <c:pt idx="17">
                  <c:v>0.29768315438336229</c:v>
                </c:pt>
                <c:pt idx="18">
                  <c:v>0.29823121014535503</c:v>
                </c:pt>
                <c:pt idx="19">
                  <c:v>0.29880034572760189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B-433B-B03F-F5E3E670B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417264"/>
        <c:axId val="626410192"/>
      </c:areaChart>
      <c:catAx>
        <c:axId val="62641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0192"/>
        <c:crosses val="autoZero"/>
        <c:auto val="1"/>
        <c:lblAlgn val="ctr"/>
        <c:lblOffset val="100"/>
        <c:noMultiLvlLbl val="0"/>
      </c:catAx>
      <c:valAx>
        <c:axId val="6264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MV breakdown by</a:t>
            </a:r>
            <a:r>
              <a:rPr lang="en-GB" baseline="0"/>
              <a:t> rating o</a:t>
            </a:r>
            <a:r>
              <a:rPr lang="en-GB"/>
              <a:t>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Example!$I$26</c:f>
              <c:strCache>
                <c:ptCount val="1"/>
                <c:pt idx="0">
                  <c:v>AAA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Example!$T$26:$AM$26</c:f>
              <c:numCache>
                <c:formatCode>0.0%</c:formatCode>
                <c:ptCount val="20"/>
                <c:pt idx="0">
                  <c:v>0.21873874498593887</c:v>
                </c:pt>
                <c:pt idx="1">
                  <c:v>0.21842240282066194</c:v>
                </c:pt>
                <c:pt idx="2">
                  <c:v>0.21805215985720236</c:v>
                </c:pt>
                <c:pt idx="3">
                  <c:v>0.21762750000392317</c:v>
                </c:pt>
                <c:pt idx="4">
                  <c:v>0.21714788711560173</c:v>
                </c:pt>
                <c:pt idx="5">
                  <c:v>0.21661276601621643</c:v>
                </c:pt>
                <c:pt idx="6">
                  <c:v>0.21602156366428826</c:v>
                </c:pt>
                <c:pt idx="7">
                  <c:v>0.21537369047238575</c:v>
                </c:pt>
                <c:pt idx="8">
                  <c:v>0.21466854179311814</c:v>
                </c:pt>
                <c:pt idx="9">
                  <c:v>0.21390549958461766</c:v>
                </c:pt>
                <c:pt idx="10">
                  <c:v>0.21308393426916214</c:v>
                </c:pt>
                <c:pt idx="11">
                  <c:v>0.21220320679918617</c:v>
                </c:pt>
                <c:pt idx="12">
                  <c:v>0.21126267094546516</c:v>
                </c:pt>
                <c:pt idx="13">
                  <c:v>0.21026167582271418</c:v>
                </c:pt>
                <c:pt idx="14">
                  <c:v>0.20919956866819617</c:v>
                </c:pt>
                <c:pt idx="15">
                  <c:v>0.20807569788916977</c:v>
                </c:pt>
                <c:pt idx="16">
                  <c:v>0.20688941639509228</c:v>
                </c:pt>
                <c:pt idx="17">
                  <c:v>0.20564008523040223</c:v>
                </c:pt>
                <c:pt idx="18">
                  <c:v>0.20432707752341411</c:v>
                </c:pt>
                <c:pt idx="19">
                  <c:v>0.20294978276631778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E-4B1C-BC85-07E4CB95E4EC}"/>
            </c:ext>
          </c:extLst>
        </c:ser>
        <c:ser>
          <c:idx val="1"/>
          <c:order val="1"/>
          <c:tx>
            <c:strRef>
              <c:f>Example!$I$27</c:f>
              <c:strCache>
                <c:ptCount val="1"/>
                <c:pt idx="0">
                  <c:v>AA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Example!$T$27:$AM$27</c:f>
              <c:numCache>
                <c:formatCode>0.0%</c:formatCode>
                <c:ptCount val="20"/>
                <c:pt idx="0">
                  <c:v>0.21038662921377305</c:v>
                </c:pt>
                <c:pt idx="1">
                  <c:v>0.21024575497316883</c:v>
                </c:pt>
                <c:pt idx="2">
                  <c:v>0.21007338138460663</c:v>
                </c:pt>
                <c:pt idx="3">
                  <c:v>0.20986906275162306</c:v>
                </c:pt>
                <c:pt idx="4">
                  <c:v>0.20963231576551733</c:v>
                </c:pt>
                <c:pt idx="5">
                  <c:v>0.20936261950287924</c:v>
                </c:pt>
                <c:pt idx="6">
                  <c:v>0.20905941548138599</c:v>
                </c:pt>
                <c:pt idx="7">
                  <c:v>0.20872210778387346</c:v>
                </c:pt>
                <c:pt idx="8">
                  <c:v>0.20835006326164945</c:v>
                </c:pt>
                <c:pt idx="9">
                  <c:v>0.2079426118289929</c:v>
                </c:pt>
                <c:pt idx="10">
                  <c:v>0.20749904686182091</c:v>
                </c:pt>
                <c:pt idx="11">
                  <c:v>0.20701862571454654</c:v>
                </c:pt>
                <c:pt idx="12">
                  <c:v>0.20650057037023381</c:v>
                </c:pt>
                <c:pt idx="13">
                  <c:v>0.20594406824024614</c:v>
                </c:pt>
                <c:pt idx="14">
                  <c:v>0.20534827313067747</c:v>
                </c:pt>
                <c:pt idx="15">
                  <c:v>0.2047123063939435</c:v>
                </c:pt>
                <c:pt idx="16">
                  <c:v>0.20403525828496794</c:v>
                </c:pt>
                <c:pt idx="17">
                  <c:v>0.20331618954241823</c:v>
                </c:pt>
                <c:pt idx="18">
                  <c:v>0.20255413321639448</c:v>
                </c:pt>
                <c:pt idx="19">
                  <c:v>0.20174809676483277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E-4B1C-BC85-07E4CB95E4EC}"/>
            </c:ext>
          </c:extLst>
        </c:ser>
        <c:ser>
          <c:idx val="2"/>
          <c:order val="2"/>
          <c:tx>
            <c:strRef>
              <c:f>Example!$I$28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Example!$T$28:$AM$28</c:f>
              <c:numCache>
                <c:formatCode>0.0%</c:formatCode>
                <c:ptCount val="20"/>
                <c:pt idx="0">
                  <c:v>0.20152295729900796</c:v>
                </c:pt>
                <c:pt idx="1">
                  <c:v>0.20153443546004923</c:v>
                </c:pt>
                <c:pt idx="2">
                  <c:v>0.2015399314188373</c:v>
                </c:pt>
                <c:pt idx="3">
                  <c:v>0.20153922813961356</c:v>
                </c:pt>
                <c:pt idx="4">
                  <c:v>0.2015320749830683</c:v>
                </c:pt>
                <c:pt idx="5">
                  <c:v>0.20151818693360757</c:v>
                </c:pt>
                <c:pt idx="6">
                  <c:v>0.20149724377488201</c:v>
                </c:pt>
                <c:pt idx="7">
                  <c:v>0.20146888921720277</c:v>
                </c:pt>
                <c:pt idx="8">
                  <c:v>0.20143272998109435</c:v>
                </c:pt>
                <c:pt idx="9">
                  <c:v>0.20138833484191548</c:v>
                </c:pt>
                <c:pt idx="10">
                  <c:v>0.20133523364125586</c:v>
                </c:pt>
                <c:pt idx="11">
                  <c:v>0.20127291627165786</c:v>
                </c:pt>
                <c:pt idx="12">
                  <c:v>0.20120083164215671</c:v>
                </c:pt>
                <c:pt idx="13">
                  <c:v>0.20111838663315654</c:v>
                </c:pt>
                <c:pt idx="14">
                  <c:v>0.20102494505028193</c:v>
                </c:pt>
                <c:pt idx="15">
                  <c:v>0.20091982658806434</c:v>
                </c:pt>
                <c:pt idx="16">
                  <c:v>0.20080230581563957</c:v>
                </c:pt>
                <c:pt idx="17">
                  <c:v>0.20067161119804053</c:v>
                </c:pt>
                <c:pt idx="18">
                  <c:v>0.20052692416818696</c:v>
                </c:pt>
                <c:pt idx="19">
                  <c:v>0.20036737826626241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E-4B1C-BC85-07E4CB95E4EC}"/>
            </c:ext>
          </c:extLst>
        </c:ser>
        <c:ser>
          <c:idx val="3"/>
          <c:order val="3"/>
          <c:tx>
            <c:strRef>
              <c:f>Example!$I$29</c:f>
              <c:strCache>
                <c:ptCount val="1"/>
                <c:pt idx="0">
                  <c:v>BBB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Example!$T$29:$AM$29</c:f>
              <c:numCache>
                <c:formatCode>0.0%</c:formatCode>
                <c:ptCount val="20"/>
                <c:pt idx="0">
                  <c:v>0.19100072222042749</c:v>
                </c:pt>
                <c:pt idx="1">
                  <c:v>0.19116030798254549</c:v>
                </c:pt>
                <c:pt idx="2">
                  <c:v>0.19134559796673423</c:v>
                </c:pt>
                <c:pt idx="3">
                  <c:v>0.19155680227273258</c:v>
                </c:pt>
                <c:pt idx="4">
                  <c:v>0.19179413056856984</c:v>
                </c:pt>
                <c:pt idx="5">
                  <c:v>0.19205779115950314</c:v>
                </c:pt>
                <c:pt idx="6">
                  <c:v>0.19234798992840216</c:v>
                </c:pt>
                <c:pt idx="7">
                  <c:v>0.19266492914086661</c:v>
                </c:pt>
                <c:pt idx="8">
                  <c:v>0.19300880610801222</c:v>
                </c:pt>
                <c:pt idx="9">
                  <c:v>0.1933798116995403</c:v>
                </c:pt>
                <c:pt idx="10">
                  <c:v>0.19377812869944566</c:v>
                </c:pt>
                <c:pt idx="11">
                  <c:v>0.19420392999651831</c:v>
                </c:pt>
                <c:pt idx="12">
                  <c:v>0.19465737660166579</c:v>
                </c:pt>
                <c:pt idx="13">
                  <c:v>0.19513861548405551</c:v>
                </c:pt>
                <c:pt idx="14">
                  <c:v>0.19564777721813542</c:v>
                </c:pt>
                <c:pt idx="15">
                  <c:v>0.1961849734337924</c:v>
                </c:pt>
                <c:pt idx="16">
                  <c:v>0.19675029406222994</c:v>
                </c:pt>
                <c:pt idx="17">
                  <c:v>0.19734380437064117</c:v>
                </c:pt>
                <c:pt idx="18">
                  <c:v>0.19796554177942979</c:v>
                </c:pt>
                <c:pt idx="19">
                  <c:v>0.19861551245660369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BE-4B1C-BC85-07E4CB95E4EC}"/>
            </c:ext>
          </c:extLst>
        </c:ser>
        <c:ser>
          <c:idx val="4"/>
          <c:order val="4"/>
          <c:tx>
            <c:strRef>
              <c:f>Example!$I$30</c:f>
              <c:strCache>
                <c:ptCount val="1"/>
                <c:pt idx="0">
                  <c:v>BB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Example!$T$30:$AM$30</c:f>
              <c:numCache>
                <c:formatCode>0.0%</c:formatCode>
                <c:ptCount val="20"/>
                <c:pt idx="0">
                  <c:v>9.1599548714033571E-2</c:v>
                </c:pt>
                <c:pt idx="1">
                  <c:v>9.1726421640064448E-2</c:v>
                </c:pt>
                <c:pt idx="2">
                  <c:v>9.1878230222412233E-2</c:v>
                </c:pt>
                <c:pt idx="3">
                  <c:v>9.2055275274772183E-2</c:v>
                </c:pt>
                <c:pt idx="4">
                  <c:v>9.2257876373916456E-2</c:v>
                </c:pt>
                <c:pt idx="5">
                  <c:v>9.2486371504892917E-2</c:v>
                </c:pt>
                <c:pt idx="6">
                  <c:v>9.2741116624036821E-2</c:v>
                </c:pt>
                <c:pt idx="7">
                  <c:v>9.3022485131825802E-2</c:v>
                </c:pt>
                <c:pt idx="8">
                  <c:v>9.3330867246914487E-2</c:v>
                </c:pt>
                <c:pt idx="9">
                  <c:v>9.3666669271982861E-2</c:v>
                </c:pt>
                <c:pt idx="10">
                  <c:v>9.4030312741331598E-2</c:v>
                </c:pt>
                <c:pt idx="11">
                  <c:v>9.4422233439459949E-2</c:v>
                </c:pt>
                <c:pt idx="12">
                  <c:v>9.484288027917824E-2</c:v>
                </c:pt>
                <c:pt idx="13">
                  <c:v>9.5292714027148701E-2</c:v>
                </c:pt>
                <c:pt idx="14">
                  <c:v>9.5772205864119817E-2</c:v>
                </c:pt>
                <c:pt idx="15">
                  <c:v>9.6281835766542867E-2</c:v>
                </c:pt>
                <c:pt idx="16">
                  <c:v>9.6822090695744156E-2</c:v>
                </c:pt>
                <c:pt idx="17">
                  <c:v>9.7393462580391915E-2</c:v>
                </c:pt>
                <c:pt idx="18">
                  <c:v>9.799644607766772E-2</c:v>
                </c:pt>
                <c:pt idx="19">
                  <c:v>9.8631536098342576E-2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BE-4B1C-BC85-07E4CB95E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417264"/>
        <c:axId val="626410192"/>
      </c:areaChart>
      <c:catAx>
        <c:axId val="62641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0192"/>
        <c:crosses val="autoZero"/>
        <c:auto val="1"/>
        <c:lblAlgn val="ctr"/>
        <c:lblOffset val="100"/>
        <c:noMultiLvlLbl val="0"/>
      </c:catAx>
      <c:valAx>
        <c:axId val="6264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53</xdr:row>
      <xdr:rowOff>104775</xdr:rowOff>
    </xdr:from>
    <xdr:to>
      <xdr:col>6</xdr:col>
      <xdr:colOff>304800</xdr:colOff>
      <xdr:row>67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69</xdr:row>
      <xdr:rowOff>76200</xdr:rowOff>
    </xdr:from>
    <xdr:to>
      <xdr:col>6</xdr:col>
      <xdr:colOff>295275</xdr:colOff>
      <xdr:row>83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85</xdr:row>
      <xdr:rowOff>85725</xdr:rowOff>
    </xdr:from>
    <xdr:to>
      <xdr:col>6</xdr:col>
      <xdr:colOff>276225</xdr:colOff>
      <xdr:row>99</xdr:row>
      <xdr:rowOff>161925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495300</xdr:colOff>
      <xdr:row>101</xdr:row>
      <xdr:rowOff>66675</xdr:rowOff>
    </xdr:from>
    <xdr:to>
      <xdr:col>6</xdr:col>
      <xdr:colOff>276225</xdr:colOff>
      <xdr:row>115</xdr:row>
      <xdr:rowOff>142875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33"/>
  <sheetViews>
    <sheetView tabSelected="1" topLeftCell="O5" workbookViewId="0">
      <selection activeCell="AD28" sqref="AD28"/>
    </sheetView>
  </sheetViews>
  <sheetFormatPr defaultRowHeight="15" x14ac:dyDescent="0.25"/>
  <cols>
    <col min="1" max="1" width="23.42578125" style="3" customWidth="1"/>
    <col min="2" max="2" width="11.85546875" style="3" customWidth="1"/>
    <col min="3" max="3" width="9.140625" style="3"/>
    <col min="4" max="4" width="12" style="3" bestFit="1" customWidth="1"/>
    <col min="5" max="5" width="11" style="3" bestFit="1" customWidth="1"/>
    <col min="6" max="7" width="9.140625" style="3"/>
    <col min="8" max="8" width="11.85546875" style="3" customWidth="1"/>
    <col min="9" max="9" width="23" style="3" customWidth="1"/>
    <col min="10" max="15" width="13.85546875" style="3" customWidth="1"/>
    <col min="16" max="19" width="13" style="3" customWidth="1"/>
    <col min="20" max="20" width="12.42578125" style="3" customWidth="1"/>
    <col min="21" max="40" width="12" style="3" customWidth="1"/>
    <col min="41" max="41" width="9.140625" style="3"/>
    <col min="42" max="42" width="12.7109375" style="3" bestFit="1" customWidth="1"/>
    <col min="43" max="63" width="9.140625" style="3"/>
    <col min="64" max="64" width="12.7109375" style="3" bestFit="1" customWidth="1"/>
    <col min="65" max="16384" width="9.140625" style="3"/>
  </cols>
  <sheetData>
    <row r="1" spans="1:40" x14ac:dyDescent="0.25">
      <c r="A1" s="6" t="s">
        <v>11</v>
      </c>
      <c r="D1" s="49" t="s">
        <v>68</v>
      </c>
      <c r="E1" s="12" t="s">
        <v>66</v>
      </c>
      <c r="F1" s="12" t="s">
        <v>67</v>
      </c>
      <c r="H1" s="1" t="s">
        <v>2</v>
      </c>
      <c r="I1" s="2"/>
      <c r="J1" s="2"/>
      <c r="K1" s="2"/>
      <c r="L1" s="1" t="s">
        <v>16</v>
      </c>
      <c r="M1" s="2"/>
      <c r="N1" s="2"/>
      <c r="O1" s="1" t="s">
        <v>32</v>
      </c>
      <c r="P1" s="1" t="s">
        <v>5</v>
      </c>
      <c r="Q1" s="1" t="s">
        <v>10</v>
      </c>
      <c r="R1" s="1"/>
      <c r="S1" s="1"/>
      <c r="T1" s="1" t="s">
        <v>1</v>
      </c>
      <c r="U1" s="2">
        <v>1</v>
      </c>
      <c r="V1" s="2">
        <f>1+U1</f>
        <v>2</v>
      </c>
      <c r="W1" s="2">
        <f t="shared" ref="W1:AN1" si="0">1+V1</f>
        <v>3</v>
      </c>
      <c r="X1" s="2">
        <f t="shared" si="0"/>
        <v>4</v>
      </c>
      <c r="Y1" s="2">
        <f t="shared" si="0"/>
        <v>5</v>
      </c>
      <c r="Z1" s="2">
        <f t="shared" si="0"/>
        <v>6</v>
      </c>
      <c r="AA1" s="2">
        <f t="shared" si="0"/>
        <v>7</v>
      </c>
      <c r="AB1" s="2">
        <f t="shared" si="0"/>
        <v>8</v>
      </c>
      <c r="AC1" s="2">
        <f t="shared" si="0"/>
        <v>9</v>
      </c>
      <c r="AD1" s="2">
        <f t="shared" si="0"/>
        <v>10</v>
      </c>
      <c r="AE1" s="2">
        <f t="shared" si="0"/>
        <v>11</v>
      </c>
      <c r="AF1" s="2">
        <f t="shared" si="0"/>
        <v>12</v>
      </c>
      <c r="AG1" s="2">
        <f t="shared" si="0"/>
        <v>13</v>
      </c>
      <c r="AH1" s="2">
        <f t="shared" si="0"/>
        <v>14</v>
      </c>
      <c r="AI1" s="2">
        <f t="shared" si="0"/>
        <v>15</v>
      </c>
      <c r="AJ1" s="2">
        <f t="shared" si="0"/>
        <v>16</v>
      </c>
      <c r="AK1" s="2">
        <f t="shared" si="0"/>
        <v>17</v>
      </c>
      <c r="AL1" s="2">
        <f t="shared" si="0"/>
        <v>18</v>
      </c>
      <c r="AM1" s="2">
        <f t="shared" si="0"/>
        <v>19</v>
      </c>
      <c r="AN1" s="2">
        <f t="shared" si="0"/>
        <v>20</v>
      </c>
    </row>
    <row r="2" spans="1:40" x14ac:dyDescent="0.25">
      <c r="A2" s="12" t="s">
        <v>25</v>
      </c>
      <c r="B2" s="29">
        <v>5.0000000000000001E-3</v>
      </c>
      <c r="D2" s="12" t="s">
        <v>66</v>
      </c>
      <c r="E2" s="50">
        <v>1</v>
      </c>
      <c r="F2" s="50">
        <v>0.25</v>
      </c>
      <c r="H2" s="6" t="s">
        <v>6</v>
      </c>
      <c r="I2" s="6" t="s">
        <v>7</v>
      </c>
      <c r="J2" s="6"/>
      <c r="K2" s="6"/>
      <c r="L2" s="6"/>
      <c r="M2" s="6"/>
      <c r="N2" s="6"/>
      <c r="O2" s="6"/>
      <c r="P2" s="6"/>
      <c r="Q2" s="7"/>
      <c r="R2" s="7"/>
      <c r="S2" s="7"/>
      <c r="T2" s="6"/>
      <c r="U2" s="8">
        <f>$B$2</f>
        <v>5.0000000000000001E-3</v>
      </c>
      <c r="V2" s="8">
        <f t="shared" ref="V2:AN2" si="1">$B$2</f>
        <v>5.0000000000000001E-3</v>
      </c>
      <c r="W2" s="8">
        <f t="shared" si="1"/>
        <v>5.0000000000000001E-3</v>
      </c>
      <c r="X2" s="8">
        <f t="shared" si="1"/>
        <v>5.0000000000000001E-3</v>
      </c>
      <c r="Y2" s="8">
        <f t="shared" si="1"/>
        <v>5.0000000000000001E-3</v>
      </c>
      <c r="Z2" s="8">
        <f t="shared" si="1"/>
        <v>5.0000000000000001E-3</v>
      </c>
      <c r="AA2" s="8">
        <f t="shared" si="1"/>
        <v>5.0000000000000001E-3</v>
      </c>
      <c r="AB2" s="8">
        <f t="shared" si="1"/>
        <v>5.0000000000000001E-3</v>
      </c>
      <c r="AC2" s="8">
        <f t="shared" si="1"/>
        <v>5.0000000000000001E-3</v>
      </c>
      <c r="AD2" s="8">
        <f t="shared" si="1"/>
        <v>5.0000000000000001E-3</v>
      </c>
      <c r="AE2" s="8">
        <f t="shared" si="1"/>
        <v>5.0000000000000001E-3</v>
      </c>
      <c r="AF2" s="8">
        <f t="shared" si="1"/>
        <v>5.0000000000000001E-3</v>
      </c>
      <c r="AG2" s="8">
        <f t="shared" si="1"/>
        <v>5.0000000000000001E-3</v>
      </c>
      <c r="AH2" s="8">
        <f t="shared" si="1"/>
        <v>5.0000000000000001E-3</v>
      </c>
      <c r="AI2" s="8">
        <f t="shared" si="1"/>
        <v>5.0000000000000001E-3</v>
      </c>
      <c r="AJ2" s="8">
        <f t="shared" si="1"/>
        <v>5.0000000000000001E-3</v>
      </c>
      <c r="AK2" s="8">
        <f t="shared" si="1"/>
        <v>5.0000000000000001E-3</v>
      </c>
      <c r="AL2" s="8">
        <f t="shared" si="1"/>
        <v>5.0000000000000001E-3</v>
      </c>
      <c r="AM2" s="8">
        <f t="shared" si="1"/>
        <v>5.0000000000000001E-3</v>
      </c>
      <c r="AN2" s="8">
        <f t="shared" si="1"/>
        <v>5.0000000000000001E-3</v>
      </c>
    </row>
    <row r="3" spans="1:40" x14ac:dyDescent="0.25">
      <c r="A3" s="12" t="s">
        <v>9</v>
      </c>
      <c r="B3" s="29">
        <v>0.9</v>
      </c>
      <c r="D3" s="12" t="s">
        <v>67</v>
      </c>
      <c r="E3" s="50">
        <v>0.25</v>
      </c>
      <c r="F3" s="50">
        <v>1</v>
      </c>
      <c r="H3" s="9"/>
      <c r="I3" s="9" t="s">
        <v>8</v>
      </c>
      <c r="J3" s="9"/>
      <c r="K3" s="9"/>
      <c r="L3" s="9"/>
      <c r="M3" s="9"/>
      <c r="N3" s="9"/>
      <c r="O3" s="9"/>
      <c r="P3" s="9"/>
      <c r="Q3" s="10"/>
      <c r="R3" s="10"/>
      <c r="S3" s="10"/>
      <c r="T3" s="17">
        <v>1</v>
      </c>
      <c r="U3" s="11">
        <f>(1+U2)^-U$1</f>
        <v>0.99502487562189068</v>
      </c>
      <c r="V3" s="11">
        <f t="shared" ref="V3:AN3" si="2">(1+V2)^-V$1</f>
        <v>0.99007450310635903</v>
      </c>
      <c r="W3" s="11">
        <f t="shared" si="2"/>
        <v>0.98514875930981005</v>
      </c>
      <c r="X3" s="11">
        <f t="shared" si="2"/>
        <v>0.9802475217013038</v>
      </c>
      <c r="Y3" s="11">
        <f t="shared" si="2"/>
        <v>0.97537066835950648</v>
      </c>
      <c r="Z3" s="11">
        <f t="shared" si="2"/>
        <v>0.97051807796965839</v>
      </c>
      <c r="AA3" s="11">
        <f t="shared" si="2"/>
        <v>0.96568962982055562</v>
      </c>
      <c r="AB3" s="11">
        <f t="shared" si="2"/>
        <v>0.96088520380154796</v>
      </c>
      <c r="AC3" s="11">
        <f t="shared" si="2"/>
        <v>0.95610468039955032</v>
      </c>
      <c r="AD3" s="11">
        <f t="shared" si="2"/>
        <v>0.95134794069607009</v>
      </c>
      <c r="AE3" s="11">
        <f t="shared" si="2"/>
        <v>0.94661486636424896</v>
      </c>
      <c r="AF3" s="11">
        <f t="shared" si="2"/>
        <v>0.94190533966591972</v>
      </c>
      <c r="AG3" s="11">
        <f t="shared" si="2"/>
        <v>0.93721924344867635</v>
      </c>
      <c r="AH3" s="11">
        <f t="shared" si="2"/>
        <v>0.93255646114296176</v>
      </c>
      <c r="AI3" s="11">
        <f t="shared" si="2"/>
        <v>0.92791687675916612</v>
      </c>
      <c r="AJ3" s="11">
        <f t="shared" si="2"/>
        <v>0.92330037488474248</v>
      </c>
      <c r="AK3" s="11">
        <f t="shared" si="2"/>
        <v>0.9187068406813359</v>
      </c>
      <c r="AL3" s="11">
        <f t="shared" si="2"/>
        <v>0.91413615988192654</v>
      </c>
      <c r="AM3" s="11">
        <f t="shared" si="2"/>
        <v>0.90958821878798668</v>
      </c>
      <c r="AN3" s="11">
        <f t="shared" si="2"/>
        <v>0.90506290426665348</v>
      </c>
    </row>
    <row r="4" spans="1:40" x14ac:dyDescent="0.25">
      <c r="A4" s="12" t="s">
        <v>14</v>
      </c>
      <c r="B4" s="29">
        <v>0.02</v>
      </c>
      <c r="H4" s="4" t="s">
        <v>3</v>
      </c>
      <c r="I4" s="6" t="s">
        <v>4</v>
      </c>
      <c r="J4" s="6"/>
      <c r="K4" s="6"/>
      <c r="L4" s="6"/>
      <c r="M4" s="6"/>
      <c r="N4" s="6"/>
      <c r="O4" s="6"/>
      <c r="P4" s="32">
        <v>100000000</v>
      </c>
      <c r="Q4" s="32">
        <f>SUMPRODUCT($U$3:$AN$3,$U$4:$AN$4)</f>
        <v>762827554.20448852</v>
      </c>
      <c r="R4" s="32"/>
      <c r="S4" s="32"/>
      <c r="T4" s="32">
        <f>P4</f>
        <v>100000000</v>
      </c>
      <c r="U4" s="32">
        <f t="shared" ref="U4:AN4" si="3">T4*$B$3</f>
        <v>90000000</v>
      </c>
      <c r="V4" s="32">
        <f t="shared" si="3"/>
        <v>81000000</v>
      </c>
      <c r="W4" s="32">
        <f t="shared" si="3"/>
        <v>72900000</v>
      </c>
      <c r="X4" s="32">
        <f t="shared" si="3"/>
        <v>65610000</v>
      </c>
      <c r="Y4" s="32">
        <f t="shared" si="3"/>
        <v>59049000</v>
      </c>
      <c r="Z4" s="32">
        <f t="shared" si="3"/>
        <v>53144100</v>
      </c>
      <c r="AA4" s="32">
        <f t="shared" si="3"/>
        <v>47829690</v>
      </c>
      <c r="AB4" s="32">
        <f t="shared" si="3"/>
        <v>43046721</v>
      </c>
      <c r="AC4" s="32">
        <f t="shared" si="3"/>
        <v>38742048.899999999</v>
      </c>
      <c r="AD4" s="32">
        <f t="shared" si="3"/>
        <v>34867844.009999998</v>
      </c>
      <c r="AE4" s="32">
        <f t="shared" si="3"/>
        <v>31381059.608999997</v>
      </c>
      <c r="AF4" s="32">
        <f t="shared" si="3"/>
        <v>28242953.6481</v>
      </c>
      <c r="AG4" s="32">
        <f t="shared" si="3"/>
        <v>25418658.283289999</v>
      </c>
      <c r="AH4" s="32">
        <f t="shared" si="3"/>
        <v>22876792.454960998</v>
      </c>
      <c r="AI4" s="32">
        <f t="shared" si="3"/>
        <v>20589113.2094649</v>
      </c>
      <c r="AJ4" s="32">
        <f t="shared" si="3"/>
        <v>18530201.888518412</v>
      </c>
      <c r="AK4" s="32">
        <f t="shared" si="3"/>
        <v>16677181.699666571</v>
      </c>
      <c r="AL4" s="32">
        <f t="shared" si="3"/>
        <v>15009463.529699914</v>
      </c>
      <c r="AM4" s="32">
        <f t="shared" si="3"/>
        <v>13508517.176729923</v>
      </c>
      <c r="AN4" s="32">
        <f t="shared" si="3"/>
        <v>12157665.459056931</v>
      </c>
    </row>
    <row r="5" spans="1:40" x14ac:dyDescent="0.25">
      <c r="H5" s="9"/>
      <c r="I5" s="9"/>
      <c r="J5" s="9"/>
      <c r="K5" s="9"/>
      <c r="L5" s="9"/>
      <c r="M5" s="9"/>
      <c r="N5" s="9"/>
      <c r="O5" s="9"/>
      <c r="P5" s="14"/>
      <c r="Q5" s="14"/>
      <c r="R5" s="14"/>
      <c r="S5" s="14"/>
      <c r="T5" s="14">
        <f>SUMPRODUCT(U$3:$AN$3,U$4:$AN$4)/T$3</f>
        <v>762827554.20448852</v>
      </c>
      <c r="U5" s="14">
        <f>SUMPRODUCT(V$3:$AN$3,V$4:$AN$4)/U$3</f>
        <v>676641691.97551084</v>
      </c>
      <c r="V5" s="14">
        <f>SUMPRODUCT(W$3:$AN$3,W$4:$AN$4)/V$3</f>
        <v>599024900.43538845</v>
      </c>
      <c r="W5" s="14">
        <f>SUMPRODUCT(X$3:$AN$3,X$4:$AN$4)/W$3</f>
        <v>529120024.93756545</v>
      </c>
      <c r="X5" s="14">
        <f>SUMPRODUCT(Y$3:$AN$3,Y$4:$AN$4)/X$3</f>
        <v>466155625.06225312</v>
      </c>
      <c r="Y5" s="14">
        <f>SUMPRODUCT(Z$3:$AN$3,Z$4:$AN$4)/Y$3</f>
        <v>409437403.18756425</v>
      </c>
      <c r="Z5" s="14">
        <f>SUMPRODUCT(AA$3:$AN$3,AA$4:$AN$4)/Z$3</f>
        <v>358340490.20350194</v>
      </c>
      <c r="AA5" s="14">
        <f>SUMPRODUCT(AB$3:$AN$3,AB$4:$AN$4)/AA$3</f>
        <v>312302502.6545195</v>
      </c>
      <c r="AB5" s="14">
        <f>SUMPRODUCT(AC$3:$AN$3,AC$4:$AN$4)/AB$3</f>
        <v>270817294.16779208</v>
      </c>
      <c r="AC5" s="14">
        <f>SUMPRODUCT(AD$3:$AN$3,AD$4:$AN$4)/AC$3</f>
        <v>233429331.73863104</v>
      </c>
      <c r="AD5" s="14">
        <f>SUMPRODUCT(AE$3:$AN$3,AE$4:$AN$4)/AD$3</f>
        <v>199728634.38732415</v>
      </c>
      <c r="AE5" s="14">
        <f>SUMPRODUCT(AF$3:$AN$3,AF$4:$AN$4)/AE$3</f>
        <v>169346217.95026076</v>
      </c>
      <c r="AF5" s="14">
        <f>SUMPRODUCT(AG$3:$AN$3,AG$4:$AN$4)/AF$3</f>
        <v>141949995.39191198</v>
      </c>
      <c r="AG5" s="14">
        <f>SUMPRODUCT(AH$3:$AN$3,AH$4:$AN$4)/AG$3</f>
        <v>117241087.08558153</v>
      </c>
      <c r="AH5" s="14">
        <f>SUMPRODUCT(AI$3:$AN$3,AI$4:$AN$4)/AH$3</f>
        <v>94950500.066048443</v>
      </c>
      <c r="AI5" s="14">
        <f>SUMPRODUCT(AJ$3:$AN$3,AJ$4:$AN$4)/AI$3</f>
        <v>74836139.35691376</v>
      </c>
      <c r="AJ5" s="14">
        <f>SUMPRODUCT(AK$3:$AN$3,AK$4:$AN$4)/AJ$3</f>
        <v>56680118.165179893</v>
      </c>
      <c r="AK5" s="14">
        <f>SUMPRODUCT(AL$3:$AN$3,AL$4:$AN$4)/AK$3</f>
        <v>40286337.056339234</v>
      </c>
      <c r="AL5" s="14">
        <f>SUMPRODUCT(AM$3:$AN$3,AM$4:$AN$4)/AL$3</f>
        <v>25478305.211920995</v>
      </c>
      <c r="AM5" s="14">
        <f>SUMPRODUCT(AN$3:$AN$3,AN$4:$AN$4)/AM$3</f>
        <v>12097179.561250677</v>
      </c>
      <c r="AN5" s="14"/>
    </row>
    <row r="6" spans="1:40" x14ac:dyDescent="0.25">
      <c r="A6" s="20" t="s">
        <v>36</v>
      </c>
      <c r="H6" s="4" t="s">
        <v>39</v>
      </c>
      <c r="I6" s="4" t="s">
        <v>15</v>
      </c>
      <c r="L6" s="3" t="s">
        <v>17</v>
      </c>
      <c r="O6" s="5">
        <f t="shared" ref="O6:O15" si="4">SUMIFS($S$34:$S$233,$I$34:$I$233,$I6,$L$34:$L$233,$L6)</f>
        <v>25134.110575789575</v>
      </c>
      <c r="Q6" s="5">
        <f t="shared" ref="Q6:Q15" si="5">SUMIFS($R$34:$R$233,$I$34:$I$233,$I6,$L$34:$L$233,$L6)</f>
        <v>23037742.559990503</v>
      </c>
      <c r="R6" s="5"/>
      <c r="S6" s="5"/>
      <c r="U6" s="5">
        <f t="shared" ref="U6:AD15" si="6">SUMPRODUCT(U$34:U$233,$N$34:$N$233,1*($I$34:$I$233=$I6),1*($L$34:$L$233=$L6))</f>
        <v>1400000</v>
      </c>
      <c r="V6" s="5">
        <f t="shared" si="6"/>
        <v>1380000</v>
      </c>
      <c r="W6" s="5">
        <f t="shared" si="6"/>
        <v>1360000</v>
      </c>
      <c r="X6" s="5">
        <f t="shared" si="6"/>
        <v>1340000</v>
      </c>
      <c r="Y6" s="5">
        <f t="shared" si="6"/>
        <v>1320000</v>
      </c>
      <c r="Z6" s="5">
        <f t="shared" si="6"/>
        <v>1300000</v>
      </c>
      <c r="AA6" s="5">
        <f t="shared" si="6"/>
        <v>1280000</v>
      </c>
      <c r="AB6" s="5">
        <f t="shared" si="6"/>
        <v>1260000</v>
      </c>
      <c r="AC6" s="5">
        <f t="shared" si="6"/>
        <v>1240000</v>
      </c>
      <c r="AD6" s="5">
        <f t="shared" si="6"/>
        <v>1220000</v>
      </c>
      <c r="AE6" s="5">
        <f t="shared" ref="AE6:AN15" si="7">SUMPRODUCT(AE$34:AE$233,$N$34:$N$233,1*($I$34:$I$233=$I6),1*($L$34:$L$233=$L6))</f>
        <v>1200000</v>
      </c>
      <c r="AF6" s="5">
        <f t="shared" si="7"/>
        <v>1180000</v>
      </c>
      <c r="AG6" s="5">
        <f t="shared" si="7"/>
        <v>1160000</v>
      </c>
      <c r="AH6" s="5">
        <f t="shared" si="7"/>
        <v>1140000</v>
      </c>
      <c r="AI6" s="5">
        <f t="shared" si="7"/>
        <v>1120000</v>
      </c>
      <c r="AJ6" s="5">
        <f t="shared" si="7"/>
        <v>1100000</v>
      </c>
      <c r="AK6" s="5">
        <f t="shared" si="7"/>
        <v>1080000</v>
      </c>
      <c r="AL6" s="5">
        <f t="shared" si="7"/>
        <v>1060000</v>
      </c>
      <c r="AM6" s="5">
        <f t="shared" si="7"/>
        <v>1040000</v>
      </c>
      <c r="AN6" s="5">
        <f t="shared" si="7"/>
        <v>1020000</v>
      </c>
    </row>
    <row r="7" spans="1:40" x14ac:dyDescent="0.25">
      <c r="A7" s="12" t="s">
        <v>15</v>
      </c>
      <c r="B7" s="29">
        <v>0</v>
      </c>
      <c r="I7" s="4" t="s">
        <v>18</v>
      </c>
      <c r="L7" s="3" t="s">
        <v>17</v>
      </c>
      <c r="O7" s="5">
        <f t="shared" si="4"/>
        <v>49328.649779537998</v>
      </c>
      <c r="Q7" s="5">
        <f t="shared" si="5"/>
        <v>22732876.906521715</v>
      </c>
      <c r="R7" s="5"/>
      <c r="S7" s="5"/>
      <c r="U7" s="5">
        <f t="shared" si="6"/>
        <v>1400000</v>
      </c>
      <c r="V7" s="5">
        <f t="shared" si="6"/>
        <v>1380000</v>
      </c>
      <c r="W7" s="5">
        <f t="shared" si="6"/>
        <v>1360000</v>
      </c>
      <c r="X7" s="5">
        <f t="shared" si="6"/>
        <v>1340000</v>
      </c>
      <c r="Y7" s="5">
        <f t="shared" si="6"/>
        <v>1320000</v>
      </c>
      <c r="Z7" s="5">
        <f t="shared" si="6"/>
        <v>1300000</v>
      </c>
      <c r="AA7" s="5">
        <f t="shared" si="6"/>
        <v>1280000</v>
      </c>
      <c r="AB7" s="5">
        <f t="shared" si="6"/>
        <v>1260000</v>
      </c>
      <c r="AC7" s="5">
        <f t="shared" si="6"/>
        <v>1240000</v>
      </c>
      <c r="AD7" s="5">
        <f t="shared" si="6"/>
        <v>1220000</v>
      </c>
      <c r="AE7" s="5">
        <f t="shared" si="7"/>
        <v>1200000</v>
      </c>
      <c r="AF7" s="5">
        <f t="shared" si="7"/>
        <v>1180000</v>
      </c>
      <c r="AG7" s="5">
        <f t="shared" si="7"/>
        <v>1160000</v>
      </c>
      <c r="AH7" s="5">
        <f t="shared" si="7"/>
        <v>1140000</v>
      </c>
      <c r="AI7" s="5">
        <f t="shared" si="7"/>
        <v>1120000</v>
      </c>
      <c r="AJ7" s="5">
        <f t="shared" si="7"/>
        <v>1100000</v>
      </c>
      <c r="AK7" s="5">
        <f t="shared" si="7"/>
        <v>1080000</v>
      </c>
      <c r="AL7" s="5">
        <f t="shared" si="7"/>
        <v>1060000</v>
      </c>
      <c r="AM7" s="5">
        <f t="shared" si="7"/>
        <v>1040000</v>
      </c>
      <c r="AN7" s="5">
        <f t="shared" si="7"/>
        <v>1020000</v>
      </c>
    </row>
    <row r="8" spans="1:40" x14ac:dyDescent="0.25">
      <c r="A8" s="12" t="s">
        <v>19</v>
      </c>
      <c r="B8" s="29">
        <v>1E-4</v>
      </c>
      <c r="I8" s="4" t="s">
        <v>18</v>
      </c>
      <c r="L8" s="3" t="s">
        <v>26</v>
      </c>
      <c r="O8" s="5">
        <f t="shared" si="4"/>
        <v>242075.13121432051</v>
      </c>
      <c r="Q8" s="5">
        <f t="shared" si="5"/>
        <v>22435637.882963631</v>
      </c>
      <c r="R8" s="5"/>
      <c r="S8" s="5"/>
      <c r="U8" s="5">
        <f t="shared" si="6"/>
        <v>1400000</v>
      </c>
      <c r="V8" s="5">
        <f t="shared" si="6"/>
        <v>1380000</v>
      </c>
      <c r="W8" s="5">
        <f t="shared" si="6"/>
        <v>1360000</v>
      </c>
      <c r="X8" s="5">
        <f t="shared" si="6"/>
        <v>1340000</v>
      </c>
      <c r="Y8" s="5">
        <f t="shared" si="6"/>
        <v>1320000</v>
      </c>
      <c r="Z8" s="5">
        <f t="shared" si="6"/>
        <v>1300000</v>
      </c>
      <c r="AA8" s="5">
        <f t="shared" si="6"/>
        <v>1280000</v>
      </c>
      <c r="AB8" s="5">
        <f t="shared" si="6"/>
        <v>1260000</v>
      </c>
      <c r="AC8" s="5">
        <f t="shared" si="6"/>
        <v>1240000</v>
      </c>
      <c r="AD8" s="5">
        <f t="shared" si="6"/>
        <v>1220000</v>
      </c>
      <c r="AE8" s="5">
        <f t="shared" si="7"/>
        <v>1200000</v>
      </c>
      <c r="AF8" s="5">
        <f t="shared" si="7"/>
        <v>1180000</v>
      </c>
      <c r="AG8" s="5">
        <f t="shared" si="7"/>
        <v>1160000</v>
      </c>
      <c r="AH8" s="5">
        <f t="shared" si="7"/>
        <v>1140000</v>
      </c>
      <c r="AI8" s="5">
        <f t="shared" si="7"/>
        <v>1120000</v>
      </c>
      <c r="AJ8" s="5">
        <f t="shared" si="7"/>
        <v>1100000</v>
      </c>
      <c r="AK8" s="5">
        <f t="shared" si="7"/>
        <v>1080000</v>
      </c>
      <c r="AL8" s="5">
        <f t="shared" si="7"/>
        <v>1060000</v>
      </c>
      <c r="AM8" s="5">
        <f t="shared" si="7"/>
        <v>1040000</v>
      </c>
      <c r="AN8" s="5">
        <f t="shared" si="7"/>
        <v>1020000</v>
      </c>
    </row>
    <row r="9" spans="1:40" x14ac:dyDescent="0.25">
      <c r="A9" s="12" t="s">
        <v>20</v>
      </c>
      <c r="B9" s="29">
        <v>2.0000000000000001E-4</v>
      </c>
      <c r="I9" s="4" t="s">
        <v>18</v>
      </c>
      <c r="L9" s="3" t="s">
        <v>27</v>
      </c>
      <c r="O9" s="5">
        <f t="shared" si="4"/>
        <v>1166555.6313728574</v>
      </c>
      <c r="Q9" s="5">
        <f t="shared" si="5"/>
        <v>21863086.577305812</v>
      </c>
      <c r="R9" s="5"/>
      <c r="S9" s="5"/>
      <c r="U9" s="5">
        <f t="shared" si="6"/>
        <v>1400000</v>
      </c>
      <c r="V9" s="5">
        <f t="shared" si="6"/>
        <v>1380000</v>
      </c>
      <c r="W9" s="5">
        <f t="shared" si="6"/>
        <v>1360000</v>
      </c>
      <c r="X9" s="5">
        <f t="shared" si="6"/>
        <v>1340000</v>
      </c>
      <c r="Y9" s="5">
        <f t="shared" si="6"/>
        <v>1320000</v>
      </c>
      <c r="Z9" s="5">
        <f t="shared" si="6"/>
        <v>1300000</v>
      </c>
      <c r="AA9" s="5">
        <f t="shared" si="6"/>
        <v>1280000</v>
      </c>
      <c r="AB9" s="5">
        <f t="shared" si="6"/>
        <v>1260000</v>
      </c>
      <c r="AC9" s="5">
        <f t="shared" si="6"/>
        <v>1240000</v>
      </c>
      <c r="AD9" s="5">
        <f t="shared" si="6"/>
        <v>1220000</v>
      </c>
      <c r="AE9" s="5">
        <f t="shared" si="7"/>
        <v>1200000</v>
      </c>
      <c r="AF9" s="5">
        <f t="shared" si="7"/>
        <v>1180000</v>
      </c>
      <c r="AG9" s="5">
        <f t="shared" si="7"/>
        <v>1160000</v>
      </c>
      <c r="AH9" s="5">
        <f t="shared" si="7"/>
        <v>1140000</v>
      </c>
      <c r="AI9" s="5">
        <f t="shared" si="7"/>
        <v>1120000</v>
      </c>
      <c r="AJ9" s="5">
        <f t="shared" si="7"/>
        <v>1100000</v>
      </c>
      <c r="AK9" s="5">
        <f t="shared" si="7"/>
        <v>1080000</v>
      </c>
      <c r="AL9" s="5">
        <f t="shared" si="7"/>
        <v>1060000</v>
      </c>
      <c r="AM9" s="5">
        <f t="shared" si="7"/>
        <v>1040000</v>
      </c>
      <c r="AN9" s="5">
        <f t="shared" si="7"/>
        <v>1020000</v>
      </c>
    </row>
    <row r="10" spans="1:40" x14ac:dyDescent="0.25">
      <c r="A10" s="12" t="s">
        <v>21</v>
      </c>
      <c r="B10" s="29">
        <v>4.0000000000000002E-4</v>
      </c>
      <c r="I10" s="4" t="s">
        <v>18</v>
      </c>
      <c r="L10" s="3" t="s">
        <v>28</v>
      </c>
      <c r="O10" s="5">
        <f t="shared" si="4"/>
        <v>1737293.3150070328</v>
      </c>
      <c r="Q10" s="5">
        <f t="shared" si="5"/>
        <v>20799485.191242076</v>
      </c>
      <c r="R10" s="5"/>
      <c r="S10" s="5"/>
      <c r="U10" s="5">
        <f t="shared" si="6"/>
        <v>1400000</v>
      </c>
      <c r="V10" s="5">
        <f t="shared" si="6"/>
        <v>1380000</v>
      </c>
      <c r="W10" s="5">
        <f t="shared" si="6"/>
        <v>1360000</v>
      </c>
      <c r="X10" s="5">
        <f t="shared" si="6"/>
        <v>1340000</v>
      </c>
      <c r="Y10" s="5">
        <f t="shared" si="6"/>
        <v>1320000</v>
      </c>
      <c r="Z10" s="5">
        <f t="shared" si="6"/>
        <v>1300000</v>
      </c>
      <c r="AA10" s="5">
        <f t="shared" si="6"/>
        <v>1280000</v>
      </c>
      <c r="AB10" s="5">
        <f t="shared" si="6"/>
        <v>1260000</v>
      </c>
      <c r="AC10" s="5">
        <f t="shared" si="6"/>
        <v>1240000</v>
      </c>
      <c r="AD10" s="5">
        <f t="shared" si="6"/>
        <v>1220000</v>
      </c>
      <c r="AE10" s="5">
        <f t="shared" si="7"/>
        <v>1200000</v>
      </c>
      <c r="AF10" s="5">
        <f t="shared" si="7"/>
        <v>1180000</v>
      </c>
      <c r="AG10" s="5">
        <f t="shared" si="7"/>
        <v>1160000</v>
      </c>
      <c r="AH10" s="5">
        <f t="shared" si="7"/>
        <v>1140000</v>
      </c>
      <c r="AI10" s="5">
        <f t="shared" si="7"/>
        <v>1120000</v>
      </c>
      <c r="AJ10" s="5">
        <f t="shared" si="7"/>
        <v>1100000</v>
      </c>
      <c r="AK10" s="5">
        <f t="shared" si="7"/>
        <v>1080000</v>
      </c>
      <c r="AL10" s="5">
        <f t="shared" si="7"/>
        <v>1060000</v>
      </c>
      <c r="AM10" s="5">
        <f t="shared" si="7"/>
        <v>1040000</v>
      </c>
      <c r="AN10" s="5">
        <f t="shared" si="7"/>
        <v>1020000</v>
      </c>
    </row>
    <row r="11" spans="1:40" x14ac:dyDescent="0.25">
      <c r="A11" s="12" t="s">
        <v>22</v>
      </c>
      <c r="B11" s="29">
        <v>8.0000000000000004E-4</v>
      </c>
      <c r="I11" s="4" t="s">
        <v>18</v>
      </c>
      <c r="L11" s="3" t="s">
        <v>29</v>
      </c>
      <c r="O11" s="5">
        <f t="shared" si="4"/>
        <v>2312930.9500526753</v>
      </c>
      <c r="Q11" s="5">
        <f t="shared" si="5"/>
        <v>19167011.714197181</v>
      </c>
      <c r="R11" s="5"/>
      <c r="S11" s="5"/>
      <c r="U11" s="5">
        <f t="shared" si="6"/>
        <v>1400000</v>
      </c>
      <c r="V11" s="5">
        <f t="shared" si="6"/>
        <v>1380000</v>
      </c>
      <c r="W11" s="5">
        <f t="shared" si="6"/>
        <v>1360000</v>
      </c>
      <c r="X11" s="5">
        <f t="shared" si="6"/>
        <v>1340000</v>
      </c>
      <c r="Y11" s="5">
        <f t="shared" si="6"/>
        <v>1320000</v>
      </c>
      <c r="Z11" s="5">
        <f t="shared" si="6"/>
        <v>1300000</v>
      </c>
      <c r="AA11" s="5">
        <f t="shared" si="6"/>
        <v>1280000</v>
      </c>
      <c r="AB11" s="5">
        <f t="shared" si="6"/>
        <v>1260000</v>
      </c>
      <c r="AC11" s="5">
        <f t="shared" si="6"/>
        <v>1240000</v>
      </c>
      <c r="AD11" s="5">
        <f t="shared" si="6"/>
        <v>1220000</v>
      </c>
      <c r="AE11" s="5">
        <f t="shared" si="7"/>
        <v>1200000</v>
      </c>
      <c r="AF11" s="5">
        <f t="shared" si="7"/>
        <v>1180000</v>
      </c>
      <c r="AG11" s="5">
        <f t="shared" si="7"/>
        <v>1160000</v>
      </c>
      <c r="AH11" s="5">
        <f t="shared" si="7"/>
        <v>1140000</v>
      </c>
      <c r="AI11" s="5">
        <f t="shared" si="7"/>
        <v>1120000</v>
      </c>
      <c r="AJ11" s="5">
        <f t="shared" si="7"/>
        <v>1100000</v>
      </c>
      <c r="AK11" s="5">
        <f t="shared" si="7"/>
        <v>1080000</v>
      </c>
      <c r="AL11" s="5">
        <f t="shared" si="7"/>
        <v>1060000</v>
      </c>
      <c r="AM11" s="5">
        <f t="shared" si="7"/>
        <v>1040000</v>
      </c>
      <c r="AN11" s="5">
        <f t="shared" si="7"/>
        <v>1020000</v>
      </c>
    </row>
    <row r="12" spans="1:40" x14ac:dyDescent="0.25">
      <c r="A12" s="12" t="s">
        <v>23</v>
      </c>
      <c r="B12" s="29">
        <v>1.5E-3</v>
      </c>
      <c r="I12" s="4" t="s">
        <v>18</v>
      </c>
      <c r="L12" s="3" t="s">
        <v>30</v>
      </c>
      <c r="O12" s="5">
        <f t="shared" si="4"/>
        <v>4445684.3523487616</v>
      </c>
      <c r="Q12" s="5">
        <f t="shared" si="5"/>
        <v>18152546.346895363</v>
      </c>
      <c r="R12" s="5"/>
      <c r="S12" s="5"/>
      <c r="U12" s="5">
        <f t="shared" si="6"/>
        <v>1400000</v>
      </c>
      <c r="V12" s="5">
        <f t="shared" si="6"/>
        <v>1380000</v>
      </c>
      <c r="W12" s="5">
        <f t="shared" si="6"/>
        <v>1360000</v>
      </c>
      <c r="X12" s="5">
        <f t="shared" si="6"/>
        <v>1340000</v>
      </c>
      <c r="Y12" s="5">
        <f t="shared" si="6"/>
        <v>1320000</v>
      </c>
      <c r="Z12" s="5">
        <f t="shared" si="6"/>
        <v>1300000</v>
      </c>
      <c r="AA12" s="5">
        <f t="shared" si="6"/>
        <v>1280000</v>
      </c>
      <c r="AB12" s="5">
        <f t="shared" si="6"/>
        <v>1260000</v>
      </c>
      <c r="AC12" s="5">
        <f t="shared" si="6"/>
        <v>1240000</v>
      </c>
      <c r="AD12" s="5">
        <f t="shared" si="6"/>
        <v>1220000</v>
      </c>
      <c r="AE12" s="5">
        <f t="shared" si="7"/>
        <v>1200000</v>
      </c>
      <c r="AF12" s="5">
        <f t="shared" si="7"/>
        <v>1180000</v>
      </c>
      <c r="AG12" s="5">
        <f t="shared" si="7"/>
        <v>1160000</v>
      </c>
      <c r="AH12" s="5">
        <f t="shared" si="7"/>
        <v>1140000</v>
      </c>
      <c r="AI12" s="5">
        <f t="shared" si="7"/>
        <v>1120000</v>
      </c>
      <c r="AJ12" s="5">
        <f t="shared" si="7"/>
        <v>1100000</v>
      </c>
      <c r="AK12" s="5">
        <f t="shared" si="7"/>
        <v>1080000</v>
      </c>
      <c r="AL12" s="5">
        <f t="shared" si="7"/>
        <v>1060000</v>
      </c>
      <c r="AM12" s="5">
        <f t="shared" si="7"/>
        <v>1040000</v>
      </c>
      <c r="AN12" s="5">
        <f t="shared" si="7"/>
        <v>1020000</v>
      </c>
    </row>
    <row r="13" spans="1:40" x14ac:dyDescent="0.25">
      <c r="A13" s="12" t="s">
        <v>24</v>
      </c>
      <c r="B13" s="29">
        <v>2E-3</v>
      </c>
      <c r="I13" s="4" t="s">
        <v>38</v>
      </c>
      <c r="L13" s="3" t="s">
        <v>26</v>
      </c>
      <c r="O13" s="5">
        <f t="shared" si="4"/>
        <v>687321.40735286789</v>
      </c>
      <c r="Q13" s="5">
        <f t="shared" si="5"/>
        <v>21587319.033996023</v>
      </c>
      <c r="R13" s="5"/>
      <c r="S13" s="5"/>
      <c r="U13" s="5">
        <f t="shared" si="6"/>
        <v>1400000</v>
      </c>
      <c r="V13" s="5">
        <f t="shared" si="6"/>
        <v>1380000</v>
      </c>
      <c r="W13" s="5">
        <f t="shared" si="6"/>
        <v>1360000</v>
      </c>
      <c r="X13" s="5">
        <f t="shared" si="6"/>
        <v>1340000</v>
      </c>
      <c r="Y13" s="5">
        <f t="shared" si="6"/>
        <v>1320000</v>
      </c>
      <c r="Z13" s="5">
        <f t="shared" si="6"/>
        <v>1300000</v>
      </c>
      <c r="AA13" s="5">
        <f t="shared" si="6"/>
        <v>1280000</v>
      </c>
      <c r="AB13" s="5">
        <f t="shared" si="6"/>
        <v>1260000</v>
      </c>
      <c r="AC13" s="5">
        <f t="shared" si="6"/>
        <v>1240000</v>
      </c>
      <c r="AD13" s="5">
        <f t="shared" si="6"/>
        <v>1220000</v>
      </c>
      <c r="AE13" s="5">
        <f t="shared" si="7"/>
        <v>1200000</v>
      </c>
      <c r="AF13" s="5">
        <f t="shared" si="7"/>
        <v>1180000</v>
      </c>
      <c r="AG13" s="5">
        <f t="shared" si="7"/>
        <v>1160000</v>
      </c>
      <c r="AH13" s="5">
        <f t="shared" si="7"/>
        <v>1140000</v>
      </c>
      <c r="AI13" s="5">
        <f t="shared" si="7"/>
        <v>1120000</v>
      </c>
      <c r="AJ13" s="5">
        <f t="shared" si="7"/>
        <v>1100000</v>
      </c>
      <c r="AK13" s="5">
        <f t="shared" si="7"/>
        <v>1080000</v>
      </c>
      <c r="AL13" s="5">
        <f t="shared" si="7"/>
        <v>1060000</v>
      </c>
      <c r="AM13" s="5">
        <f t="shared" si="7"/>
        <v>1040000</v>
      </c>
      <c r="AN13" s="5">
        <f t="shared" si="7"/>
        <v>1020000</v>
      </c>
    </row>
    <row r="14" spans="1:40" x14ac:dyDescent="0.25">
      <c r="A14" s="12" t="s">
        <v>34</v>
      </c>
      <c r="B14" s="29">
        <v>5.0000000000000001E-4</v>
      </c>
      <c r="I14" s="4" t="s">
        <v>38</v>
      </c>
      <c r="L14" s="3" t="s">
        <v>27</v>
      </c>
      <c r="O14" s="5">
        <f t="shared" si="4"/>
        <v>1258309.1753633879</v>
      </c>
      <c r="Q14" s="5">
        <f t="shared" si="5"/>
        <v>20305165.749880306</v>
      </c>
      <c r="R14" s="5"/>
      <c r="S14" s="5"/>
      <c r="U14" s="5">
        <f t="shared" si="6"/>
        <v>1400000</v>
      </c>
      <c r="V14" s="5">
        <f t="shared" si="6"/>
        <v>1380000</v>
      </c>
      <c r="W14" s="5">
        <f t="shared" si="6"/>
        <v>1360000</v>
      </c>
      <c r="X14" s="5">
        <f t="shared" si="6"/>
        <v>1340000</v>
      </c>
      <c r="Y14" s="5">
        <f t="shared" si="6"/>
        <v>1320000</v>
      </c>
      <c r="Z14" s="5">
        <f t="shared" si="6"/>
        <v>1300000</v>
      </c>
      <c r="AA14" s="5">
        <f t="shared" si="6"/>
        <v>1280000</v>
      </c>
      <c r="AB14" s="5">
        <f t="shared" si="6"/>
        <v>1260000</v>
      </c>
      <c r="AC14" s="5">
        <f t="shared" si="6"/>
        <v>1240000</v>
      </c>
      <c r="AD14" s="5">
        <f t="shared" si="6"/>
        <v>1220000</v>
      </c>
      <c r="AE14" s="5">
        <f t="shared" si="7"/>
        <v>1200000</v>
      </c>
      <c r="AF14" s="5">
        <f t="shared" si="7"/>
        <v>1180000</v>
      </c>
      <c r="AG14" s="5">
        <f t="shared" si="7"/>
        <v>1160000</v>
      </c>
      <c r="AH14" s="5">
        <f t="shared" si="7"/>
        <v>1140000</v>
      </c>
      <c r="AI14" s="5">
        <f t="shared" si="7"/>
        <v>1120000</v>
      </c>
      <c r="AJ14" s="5">
        <f t="shared" si="7"/>
        <v>1100000</v>
      </c>
      <c r="AK14" s="5">
        <f t="shared" si="7"/>
        <v>1080000</v>
      </c>
      <c r="AL14" s="5">
        <f t="shared" si="7"/>
        <v>1060000</v>
      </c>
      <c r="AM14" s="5">
        <f t="shared" si="7"/>
        <v>1040000</v>
      </c>
      <c r="AN14" s="5">
        <f t="shared" si="7"/>
        <v>1020000</v>
      </c>
    </row>
    <row r="15" spans="1:40" x14ac:dyDescent="0.25">
      <c r="A15" s="12" t="s">
        <v>33</v>
      </c>
      <c r="B15" s="29">
        <v>1E-3</v>
      </c>
      <c r="I15" s="9" t="s">
        <v>38</v>
      </c>
      <c r="J15" s="10"/>
      <c r="K15" s="10"/>
      <c r="L15" s="10" t="s">
        <v>28</v>
      </c>
      <c r="M15" s="10"/>
      <c r="N15" s="10"/>
      <c r="O15" s="14">
        <f t="shared" si="4"/>
        <v>1734698.2125395061</v>
      </c>
      <c r="P15" s="10"/>
      <c r="Q15" s="14">
        <f t="shared" si="5"/>
        <v>19167011.714197181</v>
      </c>
      <c r="R15" s="14"/>
      <c r="S15" s="14"/>
      <c r="T15" s="10"/>
      <c r="U15" s="14">
        <f t="shared" si="6"/>
        <v>1400000</v>
      </c>
      <c r="V15" s="14">
        <f t="shared" si="6"/>
        <v>1380000</v>
      </c>
      <c r="W15" s="14">
        <f t="shared" si="6"/>
        <v>1360000</v>
      </c>
      <c r="X15" s="14">
        <f t="shared" si="6"/>
        <v>1340000</v>
      </c>
      <c r="Y15" s="14">
        <f t="shared" si="6"/>
        <v>1320000</v>
      </c>
      <c r="Z15" s="14">
        <f t="shared" si="6"/>
        <v>1300000</v>
      </c>
      <c r="AA15" s="14">
        <f t="shared" si="6"/>
        <v>1280000</v>
      </c>
      <c r="AB15" s="14">
        <f t="shared" si="6"/>
        <v>1260000</v>
      </c>
      <c r="AC15" s="14">
        <f t="shared" si="6"/>
        <v>1240000</v>
      </c>
      <c r="AD15" s="14">
        <f t="shared" si="6"/>
        <v>1220000</v>
      </c>
      <c r="AE15" s="14">
        <f t="shared" si="7"/>
        <v>1200000</v>
      </c>
      <c r="AF15" s="14">
        <f t="shared" si="7"/>
        <v>1180000</v>
      </c>
      <c r="AG15" s="14">
        <f t="shared" si="7"/>
        <v>1160000</v>
      </c>
      <c r="AH15" s="14">
        <f t="shared" si="7"/>
        <v>1140000</v>
      </c>
      <c r="AI15" s="14">
        <f t="shared" si="7"/>
        <v>1120000</v>
      </c>
      <c r="AJ15" s="14">
        <f t="shared" si="7"/>
        <v>1100000</v>
      </c>
      <c r="AK15" s="14">
        <f t="shared" si="7"/>
        <v>1080000</v>
      </c>
      <c r="AL15" s="14">
        <f t="shared" si="7"/>
        <v>1060000</v>
      </c>
      <c r="AM15" s="14">
        <f t="shared" si="7"/>
        <v>1040000</v>
      </c>
      <c r="AN15" s="14">
        <f t="shared" si="7"/>
        <v>1020000</v>
      </c>
    </row>
    <row r="16" spans="1:40" x14ac:dyDescent="0.25">
      <c r="A16" s="12" t="s">
        <v>35</v>
      </c>
      <c r="B16" s="29">
        <v>1.5E-3</v>
      </c>
      <c r="H16" s="10"/>
      <c r="I16" s="9" t="s">
        <v>40</v>
      </c>
      <c r="J16" s="10"/>
      <c r="K16" s="10"/>
      <c r="L16" s="10"/>
      <c r="M16" s="10"/>
      <c r="N16" s="10"/>
      <c r="O16" s="14">
        <f>SUM(O6:O15)</f>
        <v>13659330.935606737</v>
      </c>
      <c r="P16" s="10"/>
      <c r="Q16" s="14">
        <f>SUM(Q6:Q15)</f>
        <v>209247883.6771898</v>
      </c>
      <c r="R16" s="14"/>
      <c r="S16" s="14"/>
      <c r="T16" s="14"/>
      <c r="U16" s="14">
        <f t="shared" ref="U16:AN16" si="8">SUM(U6:U15)</f>
        <v>14000000</v>
      </c>
      <c r="V16" s="14">
        <f t="shared" si="8"/>
        <v>13800000</v>
      </c>
      <c r="W16" s="14">
        <f t="shared" si="8"/>
        <v>13600000</v>
      </c>
      <c r="X16" s="14">
        <f t="shared" si="8"/>
        <v>13400000</v>
      </c>
      <c r="Y16" s="14">
        <f t="shared" si="8"/>
        <v>13200000</v>
      </c>
      <c r="Z16" s="14">
        <f t="shared" si="8"/>
        <v>13000000</v>
      </c>
      <c r="AA16" s="14">
        <f t="shared" si="8"/>
        <v>12800000</v>
      </c>
      <c r="AB16" s="14">
        <f t="shared" si="8"/>
        <v>12600000</v>
      </c>
      <c r="AC16" s="14">
        <f t="shared" si="8"/>
        <v>12400000</v>
      </c>
      <c r="AD16" s="14">
        <f t="shared" si="8"/>
        <v>12200000</v>
      </c>
      <c r="AE16" s="14">
        <f t="shared" si="8"/>
        <v>12000000</v>
      </c>
      <c r="AF16" s="14">
        <f t="shared" si="8"/>
        <v>11800000</v>
      </c>
      <c r="AG16" s="14">
        <f t="shared" si="8"/>
        <v>11600000</v>
      </c>
      <c r="AH16" s="14">
        <f t="shared" si="8"/>
        <v>11400000</v>
      </c>
      <c r="AI16" s="14">
        <f t="shared" si="8"/>
        <v>11200000</v>
      </c>
      <c r="AJ16" s="14">
        <f t="shared" si="8"/>
        <v>11000000</v>
      </c>
      <c r="AK16" s="14">
        <f t="shared" si="8"/>
        <v>10800000</v>
      </c>
      <c r="AL16" s="14">
        <f t="shared" si="8"/>
        <v>10600000</v>
      </c>
      <c r="AM16" s="14">
        <f t="shared" si="8"/>
        <v>10400000</v>
      </c>
      <c r="AN16" s="14">
        <f t="shared" si="8"/>
        <v>10200000</v>
      </c>
    </row>
    <row r="17" spans="1:64" x14ac:dyDescent="0.25">
      <c r="H17" s="4" t="s">
        <v>41</v>
      </c>
      <c r="I17" s="4" t="s">
        <v>42</v>
      </c>
      <c r="U17" s="21">
        <f>U16-U$4</f>
        <v>-76000000</v>
      </c>
      <c r="V17" s="21">
        <f t="shared" ref="V17:AN17" si="9">V16-V$4</f>
        <v>-67200000</v>
      </c>
      <c r="W17" s="21">
        <f t="shared" si="9"/>
        <v>-59300000</v>
      </c>
      <c r="X17" s="21">
        <f t="shared" si="9"/>
        <v>-52210000</v>
      </c>
      <c r="Y17" s="21">
        <f t="shared" si="9"/>
        <v>-45849000</v>
      </c>
      <c r="Z17" s="21">
        <f t="shared" si="9"/>
        <v>-40144100</v>
      </c>
      <c r="AA17" s="21">
        <f t="shared" si="9"/>
        <v>-35029690</v>
      </c>
      <c r="AB17" s="21">
        <f t="shared" si="9"/>
        <v>-30446721</v>
      </c>
      <c r="AC17" s="21">
        <f t="shared" si="9"/>
        <v>-26342048.899999999</v>
      </c>
      <c r="AD17" s="21">
        <f t="shared" si="9"/>
        <v>-22667844.009999998</v>
      </c>
      <c r="AE17" s="21">
        <f t="shared" si="9"/>
        <v>-19381059.608999997</v>
      </c>
      <c r="AF17" s="21">
        <f t="shared" si="9"/>
        <v>-16442953.6481</v>
      </c>
      <c r="AG17" s="21">
        <f t="shared" si="9"/>
        <v>-13818658.283289999</v>
      </c>
      <c r="AH17" s="21">
        <f t="shared" si="9"/>
        <v>-11476792.454960998</v>
      </c>
      <c r="AI17" s="21">
        <f t="shared" si="9"/>
        <v>-9389113.2094649002</v>
      </c>
      <c r="AJ17" s="21">
        <f t="shared" si="9"/>
        <v>-7530201.8885184117</v>
      </c>
      <c r="AK17" s="21">
        <f t="shared" si="9"/>
        <v>-5877181.6996665709</v>
      </c>
      <c r="AL17" s="21">
        <f t="shared" si="9"/>
        <v>-4409463.5296999142</v>
      </c>
      <c r="AM17" s="21">
        <f t="shared" si="9"/>
        <v>-3108517.1767299231</v>
      </c>
      <c r="AN17" s="21">
        <f t="shared" si="9"/>
        <v>-1957665.4590569306</v>
      </c>
    </row>
    <row r="18" spans="1:64" x14ac:dyDescent="0.25">
      <c r="A18" s="4" t="s">
        <v>37</v>
      </c>
      <c r="I18" s="4" t="s">
        <v>44</v>
      </c>
      <c r="T18" s="22">
        <v>0</v>
      </c>
      <c r="U18" s="21">
        <f t="shared" ref="U18:AN18" si="10">T18*T3/U3+U17</f>
        <v>-76000000</v>
      </c>
      <c r="V18" s="21">
        <f t="shared" si="10"/>
        <v>-143580000</v>
      </c>
      <c r="W18" s="21">
        <f t="shared" si="10"/>
        <v>-203597899.99999997</v>
      </c>
      <c r="X18" s="21">
        <f t="shared" si="10"/>
        <v>-256825889.49999991</v>
      </c>
      <c r="Y18" s="21">
        <f t="shared" si="10"/>
        <v>-303959018.94749987</v>
      </c>
      <c r="Z18" s="21">
        <f t="shared" si="10"/>
        <v>-345622914.04223734</v>
      </c>
      <c r="AA18" s="21">
        <f t="shared" si="10"/>
        <v>-382380718.61244851</v>
      </c>
      <c r="AB18" s="21">
        <f t="shared" si="10"/>
        <v>-414739343.20551074</v>
      </c>
      <c r="AC18" s="21">
        <f t="shared" si="10"/>
        <v>-443155088.82153821</v>
      </c>
      <c r="AD18" s="21">
        <f t="shared" si="10"/>
        <v>-468038708.27564585</v>
      </c>
      <c r="AE18" s="21">
        <f t="shared" si="10"/>
        <v>-489759961.42602408</v>
      </c>
      <c r="AF18" s="21">
        <f t="shared" si="10"/>
        <v>-508651714.88125402</v>
      </c>
      <c r="AG18" s="21">
        <f t="shared" si="10"/>
        <v>-525013631.73895025</v>
      </c>
      <c r="AH18" s="21">
        <f t="shared" si="10"/>
        <v>-539115492.35260582</v>
      </c>
      <c r="AI18" s="21">
        <f t="shared" si="10"/>
        <v>-551200183.02383363</v>
      </c>
      <c r="AJ18" s="21">
        <f t="shared" si="10"/>
        <v>-561486385.82747114</v>
      </c>
      <c r="AK18" s="21">
        <f t="shared" si="10"/>
        <v>-570170999.45627499</v>
      </c>
      <c r="AL18" s="21">
        <f t="shared" si="10"/>
        <v>-577431317.9832561</v>
      </c>
      <c r="AM18" s="21">
        <f t="shared" si="10"/>
        <v>-583426991.74990225</v>
      </c>
      <c r="AN18" s="21">
        <f t="shared" si="10"/>
        <v>-588301792.16770864</v>
      </c>
    </row>
    <row r="19" spans="1:64" x14ac:dyDescent="0.25">
      <c r="A19" s="12" t="s">
        <v>15</v>
      </c>
      <c r="B19" s="30">
        <v>1E-4</v>
      </c>
      <c r="I19" s="9" t="s">
        <v>60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3">
        <f>U18/T$5</f>
        <v>-9.9629332450184335E-2</v>
      </c>
      <c r="V19" s="33">
        <f t="shared" ref="V19:AN19" si="11">V18/U$5</f>
        <v>-0.21219502389929068</v>
      </c>
      <c r="W19" s="33">
        <f t="shared" si="11"/>
        <v>-0.33988219830597893</v>
      </c>
      <c r="X19" s="33">
        <f t="shared" si="11"/>
        <v>-0.48538304618182726</v>
      </c>
      <c r="Y19" s="33">
        <f t="shared" si="11"/>
        <v>-0.65205481303997437</v>
      </c>
      <c r="Z19" s="33">
        <f t="shared" si="11"/>
        <v>-0.84414103682634645</v>
      </c>
      <c r="AA19" s="33">
        <f t="shared" si="11"/>
        <v>-1.0670876695940614</v>
      </c>
      <c r="AB19" s="33">
        <f t="shared" si="11"/>
        <v>-1.3280051862546571</v>
      </c>
      <c r="AC19" s="33">
        <f t="shared" si="11"/>
        <v>-1.6363618512005724</v>
      </c>
      <c r="AD19" s="33">
        <f t="shared" si="11"/>
        <v>-2.0050552550084197</v>
      </c>
      <c r="AE19" s="33">
        <f t="shared" si="11"/>
        <v>-2.4521269217525221</v>
      </c>
      <c r="AF19" s="33">
        <f t="shared" si="11"/>
        <v>-3.0036201636971414</v>
      </c>
      <c r="AG19" s="33">
        <f t="shared" si="11"/>
        <v>-3.6985815342186652</v>
      </c>
      <c r="AH19" s="33">
        <f t="shared" si="11"/>
        <v>-4.5983494844181383</v>
      </c>
      <c r="AI19" s="33">
        <f t="shared" si="11"/>
        <v>-5.8051319649755788</v>
      </c>
      <c r="AJ19" s="33">
        <f t="shared" si="11"/>
        <v>-7.5028774954516413</v>
      </c>
      <c r="AK19" s="33">
        <f t="shared" si="11"/>
        <v>-10.059453260041829</v>
      </c>
      <c r="AL19" s="33">
        <f t="shared" si="11"/>
        <v>-14.333179935811382</v>
      </c>
      <c r="AM19" s="33">
        <f t="shared" si="11"/>
        <v>-22.898971768221212</v>
      </c>
      <c r="AN19" s="33">
        <f t="shared" si="11"/>
        <v>-48.631318497754577</v>
      </c>
    </row>
    <row r="20" spans="1:64" x14ac:dyDescent="0.25">
      <c r="A20" s="12" t="s">
        <v>19</v>
      </c>
      <c r="B20" s="30">
        <v>2.0000000000000001E-4</v>
      </c>
      <c r="I20" s="4" t="s">
        <v>46</v>
      </c>
      <c r="U20" s="21">
        <f>T$5*$B$32</f>
        <v>-15256551.084089771</v>
      </c>
      <c r="V20" s="21">
        <f t="shared" ref="V20:AN20" si="12">U$5*$B$32</f>
        <v>-13532833.839510217</v>
      </c>
      <c r="W20" s="21">
        <f t="shared" si="12"/>
        <v>-11980498.008707769</v>
      </c>
      <c r="X20" s="21">
        <f t="shared" si="12"/>
        <v>-10582400.498751309</v>
      </c>
      <c r="Y20" s="21">
        <f t="shared" si="12"/>
        <v>-9323112.5012450628</v>
      </c>
      <c r="Z20" s="21">
        <f t="shared" si="12"/>
        <v>-8188748.063751285</v>
      </c>
      <c r="AA20" s="21">
        <f t="shared" si="12"/>
        <v>-7166809.8040700387</v>
      </c>
      <c r="AB20" s="21">
        <f t="shared" si="12"/>
        <v>-6246050.0530903898</v>
      </c>
      <c r="AC20" s="21">
        <f t="shared" si="12"/>
        <v>-5416345.883355842</v>
      </c>
      <c r="AD20" s="21">
        <f t="shared" si="12"/>
        <v>-4668586.6347726211</v>
      </c>
      <c r="AE20" s="21">
        <f t="shared" si="12"/>
        <v>-3994572.6877464834</v>
      </c>
      <c r="AF20" s="21">
        <f t="shared" si="12"/>
        <v>-3386924.3590052151</v>
      </c>
      <c r="AG20" s="21">
        <f t="shared" si="12"/>
        <v>-2838999.9078382398</v>
      </c>
      <c r="AH20" s="21">
        <f t="shared" si="12"/>
        <v>-2344821.7417116305</v>
      </c>
      <c r="AI20" s="21">
        <f t="shared" si="12"/>
        <v>-1899010.0013209688</v>
      </c>
      <c r="AJ20" s="21">
        <f t="shared" si="12"/>
        <v>-1496722.7871382753</v>
      </c>
      <c r="AK20" s="21">
        <f t="shared" si="12"/>
        <v>-1133602.3633035978</v>
      </c>
      <c r="AL20" s="21">
        <f t="shared" si="12"/>
        <v>-805726.74112678471</v>
      </c>
      <c r="AM20" s="21">
        <f t="shared" si="12"/>
        <v>-509566.10423841991</v>
      </c>
      <c r="AN20" s="21">
        <f t="shared" si="12"/>
        <v>-241943.59122501354</v>
      </c>
    </row>
    <row r="21" spans="1:64" x14ac:dyDescent="0.25">
      <c r="A21" s="12" t="s">
        <v>20</v>
      </c>
      <c r="B21" s="30">
        <v>1E-3</v>
      </c>
      <c r="H21" s="40"/>
      <c r="I21" s="41" t="s">
        <v>45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2">
        <f>T$5*$C$32</f>
        <v>15256551.084089771</v>
      </c>
      <c r="V21" s="42">
        <f t="shared" ref="V21:AN21" si="13">U$5*$C$32</f>
        <v>13532833.839510217</v>
      </c>
      <c r="W21" s="42">
        <f t="shared" si="13"/>
        <v>11980498.008707769</v>
      </c>
      <c r="X21" s="42">
        <f t="shared" si="13"/>
        <v>10582400.498751309</v>
      </c>
      <c r="Y21" s="42">
        <f t="shared" si="13"/>
        <v>9323112.5012450628</v>
      </c>
      <c r="Z21" s="42">
        <f t="shared" si="13"/>
        <v>8188748.063751285</v>
      </c>
      <c r="AA21" s="42">
        <f t="shared" si="13"/>
        <v>7166809.8040700387</v>
      </c>
      <c r="AB21" s="42">
        <f t="shared" si="13"/>
        <v>6246050.0530903898</v>
      </c>
      <c r="AC21" s="42">
        <f t="shared" si="13"/>
        <v>5416345.883355842</v>
      </c>
      <c r="AD21" s="42">
        <f t="shared" si="13"/>
        <v>4668586.6347726211</v>
      </c>
      <c r="AE21" s="42">
        <f t="shared" si="13"/>
        <v>3994572.6877464834</v>
      </c>
      <c r="AF21" s="42">
        <f t="shared" si="13"/>
        <v>3386924.3590052151</v>
      </c>
      <c r="AG21" s="42">
        <f t="shared" si="13"/>
        <v>2838999.9078382398</v>
      </c>
      <c r="AH21" s="42">
        <f t="shared" si="13"/>
        <v>2344821.7417116305</v>
      </c>
      <c r="AI21" s="42">
        <f t="shared" si="13"/>
        <v>1899010.0013209688</v>
      </c>
      <c r="AJ21" s="42">
        <f t="shared" si="13"/>
        <v>1496722.7871382753</v>
      </c>
      <c r="AK21" s="42">
        <f t="shared" si="13"/>
        <v>1133602.3633035978</v>
      </c>
      <c r="AL21" s="42">
        <f t="shared" si="13"/>
        <v>805726.74112678471</v>
      </c>
      <c r="AM21" s="42">
        <f t="shared" si="13"/>
        <v>509566.10423841991</v>
      </c>
      <c r="AN21" s="42">
        <f t="shared" si="13"/>
        <v>241943.59122501354</v>
      </c>
    </row>
    <row r="22" spans="1:64" x14ac:dyDescent="0.25">
      <c r="A22" s="12" t="s">
        <v>21</v>
      </c>
      <c r="B22" s="30">
        <v>5.0000000000000001E-3</v>
      </c>
      <c r="H22" s="4" t="s">
        <v>64</v>
      </c>
      <c r="I22" s="4" t="s">
        <v>63</v>
      </c>
      <c r="T22" s="32">
        <f t="shared" ref="T22:AM22" si="14">SUMPRODUCT(AP$34:AP$233,$N$34:$N$233)</f>
        <v>209247883.67718983</v>
      </c>
      <c r="U22" s="32">
        <f t="shared" si="14"/>
        <v>197892415.47820613</v>
      </c>
      <c r="V22" s="32">
        <f t="shared" si="14"/>
        <v>186673498.26517299</v>
      </c>
      <c r="W22" s="32">
        <f t="shared" si="14"/>
        <v>175584067.30931771</v>
      </c>
      <c r="X22" s="32">
        <f t="shared" si="14"/>
        <v>164617117.52897531</v>
      </c>
      <c r="Y22" s="32">
        <f t="shared" si="14"/>
        <v>153765683.62745982</v>
      </c>
      <c r="Z22" s="32">
        <f t="shared" si="14"/>
        <v>143022820.16207466</v>
      </c>
      <c r="AA22" s="32">
        <f t="shared" si="14"/>
        <v>132381581.44781668</v>
      </c>
      <c r="AB22" s="32">
        <f t="shared" si="14"/>
        <v>121835001.19773397</v>
      </c>
      <c r="AC22" s="32">
        <f t="shared" si="14"/>
        <v>111376071.79963815</v>
      </c>
      <c r="AD22" s="32">
        <f t="shared" si="14"/>
        <v>100997723.1259097</v>
      </c>
      <c r="AE22" s="32">
        <f t="shared" si="14"/>
        <v>90692800.769457057</v>
      </c>
      <c r="AF22" s="32">
        <f t="shared" si="14"/>
        <v>80454043.59445487</v>
      </c>
      <c r="AG22" s="32">
        <f t="shared" si="14"/>
        <v>70274060.485255048</v>
      </c>
      <c r="AH22" s="32">
        <f t="shared" si="14"/>
        <v>60145306.17079407</v>
      </c>
      <c r="AI22" s="32">
        <f t="shared" si="14"/>
        <v>50060055.994847231</v>
      </c>
      <c r="AJ22" s="32">
        <f t="shared" si="14"/>
        <v>40010379.494549476</v>
      </c>
      <c r="AK22" s="32">
        <f t="shared" si="14"/>
        <v>29988112.640635386</v>
      </c>
      <c r="AL22" s="32">
        <f t="shared" si="14"/>
        <v>19984828.582766313</v>
      </c>
      <c r="AM22" s="32">
        <f t="shared" si="14"/>
        <v>9991806.7320191786</v>
      </c>
      <c r="AN22" s="32"/>
    </row>
    <row r="23" spans="1:64" x14ac:dyDescent="0.25">
      <c r="A23" s="12" t="s">
        <v>22</v>
      </c>
      <c r="B23" s="30">
        <v>8.0000000000000002E-3</v>
      </c>
      <c r="I23" s="6" t="s">
        <v>15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43">
        <f t="shared" ref="T23:AC25" si="15">SUMPRODUCT(AP$34:AP$233,$N$34:$N$233,1*($I$34:$I$233=$I23))/T$22</f>
        <v>0.11009785215095035</v>
      </c>
      <c r="U23" s="43">
        <f t="shared" si="15"/>
        <v>0.10992301660588957</v>
      </c>
      <c r="V23" s="43">
        <f t="shared" si="15"/>
        <v>0.10971935555661894</v>
      </c>
      <c r="W23" s="43">
        <f t="shared" si="15"/>
        <v>0.10948661062130439</v>
      </c>
      <c r="X23" s="43">
        <f t="shared" si="15"/>
        <v>0.10922451565633419</v>
      </c>
      <c r="Y23" s="43">
        <f t="shared" si="15"/>
        <v>0.10893279735991182</v>
      </c>
      <c r="Z23" s="43">
        <f t="shared" si="15"/>
        <v>0.10861117595201075</v>
      </c>
      <c r="AA23" s="43">
        <f t="shared" si="15"/>
        <v>0.10825936593644707</v>
      </c>
      <c r="AB23" s="43">
        <f t="shared" si="15"/>
        <v>0.10787707695114492</v>
      </c>
      <c r="AC23" s="43">
        <f t="shared" si="15"/>
        <v>0.10746401471296477</v>
      </c>
      <c r="AD23" s="43">
        <f t="shared" ref="AD23:AM25" si="16">SUMPRODUCT(AZ$34:AZ$233,$N$34:$N$233,1*($I$34:$I$233=$I23))/AD$22</f>
        <v>0.10701988206374147</v>
      </c>
      <c r="AE23" s="43">
        <f t="shared" si="16"/>
        <v>0.10654438012442169</v>
      </c>
      <c r="AF23" s="43">
        <f t="shared" si="16"/>
        <v>0.10603720956439427</v>
      </c>
      <c r="AG23" s="43">
        <f t="shared" si="16"/>
        <v>0.10549807199326881</v>
      </c>
      <c r="AH23" s="43">
        <f t="shared" si="16"/>
        <v>0.10492667148245241</v>
      </c>
      <c r="AI23" s="43">
        <f t="shared" si="16"/>
        <v>0.1043227162239081</v>
      </c>
      <c r="AJ23" s="43">
        <f t="shared" si="16"/>
        <v>0.10368592033342389</v>
      </c>
      <c r="AK23" s="43">
        <f t="shared" si="16"/>
        <v>0.10301600580557135</v>
      </c>
      <c r="AL23" s="43">
        <f t="shared" si="16"/>
        <v>0.10231270462727296</v>
      </c>
      <c r="AM23" s="43">
        <f t="shared" si="16"/>
        <v>0.101575761056502</v>
      </c>
      <c r="AN23" s="43"/>
    </row>
    <row r="24" spans="1:64" x14ac:dyDescent="0.25">
      <c r="A24" s="12" t="s">
        <v>23</v>
      </c>
      <c r="B24" s="30">
        <v>1.2E-2</v>
      </c>
      <c r="I24" s="6" t="s">
        <v>18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43">
        <f t="shared" si="15"/>
        <v>0.5980975406766732</v>
      </c>
      <c r="U24" s="43">
        <f t="shared" si="15"/>
        <v>0.59810934040240782</v>
      </c>
      <c r="V24" s="43">
        <f t="shared" si="15"/>
        <v>0.59812731122955176</v>
      </c>
      <c r="W24" s="43">
        <f t="shared" si="15"/>
        <v>0.59815160343808382</v>
      </c>
      <c r="X24" s="43">
        <f t="shared" si="15"/>
        <v>0.59818239091327652</v>
      </c>
      <c r="Y24" s="43">
        <f t="shared" si="15"/>
        <v>0.5982198718176851</v>
      </c>
      <c r="Z24" s="43">
        <f t="shared" si="15"/>
        <v>0.59826426933796761</v>
      </c>
      <c r="AA24" s="43">
        <f t="shared" si="15"/>
        <v>0.59831583250581211</v>
      </c>
      <c r="AB24" s="43">
        <f t="shared" si="15"/>
        <v>0.5983748370920009</v>
      </c>
      <c r="AC24" s="43">
        <f t="shared" si="15"/>
        <v>0.59844158657236024</v>
      </c>
      <c r="AD24" s="43">
        <f t="shared" si="16"/>
        <v>0.59851641316398441</v>
      </c>
      <c r="AE24" s="43">
        <f t="shared" si="16"/>
        <v>0.598599678929712</v>
      </c>
      <c r="AF24" s="43">
        <f t="shared" si="16"/>
        <v>0.59869177694831055</v>
      </c>
      <c r="AG24" s="43">
        <f t="shared" si="16"/>
        <v>0.59879313254728295</v>
      </c>
      <c r="AH24" s="43">
        <f t="shared" si="16"/>
        <v>0.59890420459450766</v>
      </c>
      <c r="AI24" s="43">
        <f t="shared" si="16"/>
        <v>0.59902548684418777</v>
      </c>
      <c r="AJ24" s="43">
        <f t="shared" si="16"/>
        <v>0.5991575093317113</v>
      </c>
      <c r="AK24" s="43">
        <f t="shared" si="16"/>
        <v>0.59930083981106641</v>
      </c>
      <c r="AL24" s="43">
        <f t="shared" si="16"/>
        <v>0.59945608522737182</v>
      </c>
      <c r="AM24" s="43">
        <f t="shared" si="16"/>
        <v>0.59962389321589604</v>
      </c>
      <c r="AN24" s="43"/>
    </row>
    <row r="25" spans="1:64" x14ac:dyDescent="0.25">
      <c r="A25" s="12" t="s">
        <v>24</v>
      </c>
      <c r="B25" s="30">
        <v>2.5000000000000001E-2</v>
      </c>
      <c r="I25" s="41" t="s">
        <v>38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4">
        <f t="shared" si="15"/>
        <v>0.29180460717237644</v>
      </c>
      <c r="U25" s="44">
        <f t="shared" si="15"/>
        <v>0.29196764299170225</v>
      </c>
      <c r="V25" s="44">
        <f t="shared" si="15"/>
        <v>0.29215333321382864</v>
      </c>
      <c r="W25" s="44">
        <f t="shared" si="15"/>
        <v>0.29236178594061185</v>
      </c>
      <c r="X25" s="44">
        <f t="shared" si="15"/>
        <v>0.29259309343039003</v>
      </c>
      <c r="Y25" s="44">
        <f t="shared" si="15"/>
        <v>0.29284733082240388</v>
      </c>
      <c r="Z25" s="44">
        <f t="shared" si="15"/>
        <v>0.29312455471002202</v>
      </c>
      <c r="AA25" s="44">
        <f t="shared" si="15"/>
        <v>0.29342480155774053</v>
      </c>
      <c r="AB25" s="44">
        <f t="shared" si="15"/>
        <v>0.29374808595685376</v>
      </c>
      <c r="AC25" s="44">
        <f t="shared" si="15"/>
        <v>0.29409439871467485</v>
      </c>
      <c r="AD25" s="44">
        <f t="shared" si="16"/>
        <v>0.29446370477227352</v>
      </c>
      <c r="AE25" s="44">
        <f t="shared" si="16"/>
        <v>0.29485594094586637</v>
      </c>
      <c r="AF25" s="44">
        <f t="shared" si="16"/>
        <v>0.29527101348729529</v>
      </c>
      <c r="AG25" s="44">
        <f t="shared" si="16"/>
        <v>0.29570879545944834</v>
      </c>
      <c r="AH25" s="44">
        <f t="shared" si="16"/>
        <v>0.29616912392303985</v>
      </c>
      <c r="AI25" s="44">
        <f t="shared" si="16"/>
        <v>0.29665179693190369</v>
      </c>
      <c r="AJ25" s="44">
        <f t="shared" si="16"/>
        <v>0.29715657033486476</v>
      </c>
      <c r="AK25" s="44">
        <f t="shared" si="16"/>
        <v>0.29768315438336229</v>
      </c>
      <c r="AL25" s="44">
        <f t="shared" si="16"/>
        <v>0.29823121014535503</v>
      </c>
      <c r="AM25" s="44">
        <f t="shared" si="16"/>
        <v>0.29880034572760189</v>
      </c>
      <c r="AN25" s="44"/>
    </row>
    <row r="26" spans="1:64" x14ac:dyDescent="0.25">
      <c r="A26" s="12" t="s">
        <v>34</v>
      </c>
      <c r="B26" s="30">
        <v>3.0000000000000001E-3</v>
      </c>
      <c r="I26" s="6" t="s">
        <v>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43">
        <f t="shared" ref="T26:T28" si="17">SUMPRODUCT(AP$34:AP$233,$N$34:$N$233,1*($L$34:$L$233=$I26))/T$22</f>
        <v>0.21873874498593887</v>
      </c>
      <c r="U26" s="43">
        <f t="shared" ref="U26:U28" si="18">SUMPRODUCT(AQ$34:AQ$233,$N$34:$N$233,1*($L$34:$L$233=$I26))/U$22</f>
        <v>0.21842240282066194</v>
      </c>
      <c r="V26" s="43">
        <f t="shared" ref="V26:V28" si="19">SUMPRODUCT(AR$34:AR$233,$N$34:$N$233,1*($L$34:$L$233=$I26))/V$22</f>
        <v>0.21805215985720236</v>
      </c>
      <c r="W26" s="43">
        <f t="shared" ref="W26:W28" si="20">SUMPRODUCT(AS$34:AS$233,$N$34:$N$233,1*($L$34:$L$233=$I26))/W$22</f>
        <v>0.21762750000392317</v>
      </c>
      <c r="X26" s="43">
        <f t="shared" ref="X26:X28" si="21">SUMPRODUCT(AT$34:AT$233,$N$34:$N$233,1*($L$34:$L$233=$I26))/X$22</f>
        <v>0.21714788711560173</v>
      </c>
      <c r="Y26" s="43">
        <f t="shared" ref="Y26:Y28" si="22">SUMPRODUCT(AU$34:AU$233,$N$34:$N$233,1*($L$34:$L$233=$I26))/Y$22</f>
        <v>0.21661276601621643</v>
      </c>
      <c r="Z26" s="43">
        <f t="shared" ref="Z26:Z28" si="23">SUMPRODUCT(AV$34:AV$233,$N$34:$N$233,1*($L$34:$L$233=$I26))/Z$22</f>
        <v>0.21602156366428826</v>
      </c>
      <c r="AA26" s="43">
        <f t="shared" ref="AA26:AA28" si="24">SUMPRODUCT(AW$34:AW$233,$N$34:$N$233,1*($L$34:$L$233=$I26))/AA$22</f>
        <v>0.21537369047238575</v>
      </c>
      <c r="AB26" s="43">
        <f t="shared" ref="AB26:AB28" si="25">SUMPRODUCT(AX$34:AX$233,$N$34:$N$233,1*($L$34:$L$233=$I26))/AB$22</f>
        <v>0.21466854179311814</v>
      </c>
      <c r="AC26" s="43">
        <f t="shared" ref="AC26:AC28" si="26">SUMPRODUCT(AY$34:AY$233,$N$34:$N$233,1*($L$34:$L$233=$I26))/AC$22</f>
        <v>0.21390549958461766</v>
      </c>
      <c r="AD26" s="43">
        <f t="shared" ref="AD26:AD28" si="27">SUMPRODUCT(AZ$34:AZ$233,$N$34:$N$233,1*($L$34:$L$233=$I26))/AD$22</f>
        <v>0.21308393426916214</v>
      </c>
      <c r="AE26" s="43">
        <f t="shared" ref="AE26:AE28" si="28">SUMPRODUCT(BA$34:BA$233,$N$34:$N$233,1*($L$34:$L$233=$I26))/AE$22</f>
        <v>0.21220320679918617</v>
      </c>
      <c r="AF26" s="43">
        <f t="shared" ref="AF26:AF28" si="29">SUMPRODUCT(BB$34:BB$233,$N$34:$N$233,1*($L$34:$L$233=$I26))/AF$22</f>
        <v>0.21126267094546516</v>
      </c>
      <c r="AG26" s="43">
        <f t="shared" ref="AG26:AG28" si="30">SUMPRODUCT(BC$34:BC$233,$N$34:$N$233,1*($L$34:$L$233=$I26))/AG$22</f>
        <v>0.21026167582271418</v>
      </c>
      <c r="AH26" s="43">
        <f t="shared" ref="AH26:AH28" si="31">SUMPRODUCT(BD$34:BD$233,$N$34:$N$233,1*($L$34:$L$233=$I26))/AH$22</f>
        <v>0.20919956866819617</v>
      </c>
      <c r="AI26" s="43">
        <f t="shared" ref="AI26:AI28" si="32">SUMPRODUCT(BE$34:BE$233,$N$34:$N$233,1*($L$34:$L$233=$I26))/AI$22</f>
        <v>0.20807569788916977</v>
      </c>
      <c r="AJ26" s="43">
        <f t="shared" ref="AJ26:AJ28" si="33">SUMPRODUCT(BF$34:BF$233,$N$34:$N$233,1*($L$34:$L$233=$I26))/AJ$22</f>
        <v>0.20688941639509228</v>
      </c>
      <c r="AK26" s="43">
        <f t="shared" ref="AK26:AK28" si="34">SUMPRODUCT(BG$34:BG$233,$N$34:$N$233,1*($L$34:$L$233=$I26))/AK$22</f>
        <v>0.20564008523040223</v>
      </c>
      <c r="AL26" s="43">
        <f t="shared" ref="AL26:AL28" si="35">SUMPRODUCT(BH$34:BH$233,$N$34:$N$233,1*($L$34:$L$233=$I26))/AL$22</f>
        <v>0.20432707752341411</v>
      </c>
      <c r="AM26" s="43">
        <f t="shared" ref="AM26:AM28" si="36">SUMPRODUCT(BI$34:BI$233,$N$34:$N$233,1*($L$34:$L$233=$I26))/AM$22</f>
        <v>0.20294978276631778</v>
      </c>
      <c r="AN26" s="43"/>
    </row>
    <row r="27" spans="1:64" x14ac:dyDescent="0.25">
      <c r="A27" s="12" t="s">
        <v>33</v>
      </c>
      <c r="B27" s="30">
        <v>6.0000000000000001E-3</v>
      </c>
      <c r="I27" s="6" t="s">
        <v>26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43">
        <f t="shared" si="17"/>
        <v>0.21038662921377305</v>
      </c>
      <c r="U27" s="43">
        <f t="shared" si="18"/>
        <v>0.21024575497316883</v>
      </c>
      <c r="V27" s="43">
        <f t="shared" si="19"/>
        <v>0.21007338138460663</v>
      </c>
      <c r="W27" s="43">
        <f t="shared" si="20"/>
        <v>0.20986906275162306</v>
      </c>
      <c r="X27" s="43">
        <f t="shared" si="21"/>
        <v>0.20963231576551733</v>
      </c>
      <c r="Y27" s="43">
        <f t="shared" si="22"/>
        <v>0.20936261950287924</v>
      </c>
      <c r="Z27" s="43">
        <f t="shared" si="23"/>
        <v>0.20905941548138599</v>
      </c>
      <c r="AA27" s="43">
        <f t="shared" si="24"/>
        <v>0.20872210778387346</v>
      </c>
      <c r="AB27" s="43">
        <f t="shared" si="25"/>
        <v>0.20835006326164945</v>
      </c>
      <c r="AC27" s="43">
        <f t="shared" si="26"/>
        <v>0.2079426118289929</v>
      </c>
      <c r="AD27" s="43">
        <f t="shared" si="27"/>
        <v>0.20749904686182091</v>
      </c>
      <c r="AE27" s="43">
        <f t="shared" si="28"/>
        <v>0.20701862571454654</v>
      </c>
      <c r="AF27" s="43">
        <f t="shared" si="29"/>
        <v>0.20650057037023381</v>
      </c>
      <c r="AG27" s="43">
        <f t="shared" si="30"/>
        <v>0.20594406824024614</v>
      </c>
      <c r="AH27" s="43">
        <f t="shared" si="31"/>
        <v>0.20534827313067747</v>
      </c>
      <c r="AI27" s="43">
        <f t="shared" si="32"/>
        <v>0.2047123063939435</v>
      </c>
      <c r="AJ27" s="43">
        <f t="shared" si="33"/>
        <v>0.20403525828496794</v>
      </c>
      <c r="AK27" s="43">
        <f t="shared" si="34"/>
        <v>0.20331618954241823</v>
      </c>
      <c r="AL27" s="43">
        <f t="shared" si="35"/>
        <v>0.20255413321639448</v>
      </c>
      <c r="AM27" s="43">
        <f t="shared" si="36"/>
        <v>0.20174809676483277</v>
      </c>
      <c r="AN27" s="43"/>
    </row>
    <row r="28" spans="1:64" x14ac:dyDescent="0.25">
      <c r="A28" s="12" t="s">
        <v>35</v>
      </c>
      <c r="B28" s="30">
        <v>8.9999999999999993E-3</v>
      </c>
      <c r="I28" s="6" t="s">
        <v>27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43">
        <f t="shared" si="17"/>
        <v>0.20152295729900796</v>
      </c>
      <c r="U28" s="43">
        <f t="shared" si="18"/>
        <v>0.20153443546004923</v>
      </c>
      <c r="V28" s="43">
        <f t="shared" si="19"/>
        <v>0.2015399314188373</v>
      </c>
      <c r="W28" s="43">
        <f t="shared" si="20"/>
        <v>0.20153922813961356</v>
      </c>
      <c r="X28" s="43">
        <f t="shared" si="21"/>
        <v>0.2015320749830683</v>
      </c>
      <c r="Y28" s="43">
        <f t="shared" si="22"/>
        <v>0.20151818693360757</v>
      </c>
      <c r="Z28" s="43">
        <f t="shared" si="23"/>
        <v>0.20149724377488201</v>
      </c>
      <c r="AA28" s="43">
        <f t="shared" si="24"/>
        <v>0.20146888921720277</v>
      </c>
      <c r="AB28" s="43">
        <f t="shared" si="25"/>
        <v>0.20143272998109435</v>
      </c>
      <c r="AC28" s="43">
        <f t="shared" si="26"/>
        <v>0.20138833484191548</v>
      </c>
      <c r="AD28" s="43">
        <f t="shared" si="27"/>
        <v>0.20133523364125586</v>
      </c>
      <c r="AE28" s="43">
        <f t="shared" si="28"/>
        <v>0.20127291627165786</v>
      </c>
      <c r="AF28" s="43">
        <f t="shared" si="29"/>
        <v>0.20120083164215671</v>
      </c>
      <c r="AG28" s="43">
        <f t="shared" si="30"/>
        <v>0.20111838663315654</v>
      </c>
      <c r="AH28" s="43">
        <f t="shared" si="31"/>
        <v>0.20102494505028193</v>
      </c>
      <c r="AI28" s="43">
        <f t="shared" si="32"/>
        <v>0.20091982658806434</v>
      </c>
      <c r="AJ28" s="43">
        <f t="shared" si="33"/>
        <v>0.20080230581563957</v>
      </c>
      <c r="AK28" s="43">
        <f t="shared" si="34"/>
        <v>0.20067161119804053</v>
      </c>
      <c r="AL28" s="43">
        <f t="shared" si="35"/>
        <v>0.20052692416818696</v>
      </c>
      <c r="AM28" s="43">
        <f t="shared" si="36"/>
        <v>0.20036737826626241</v>
      </c>
      <c r="AN28" s="43"/>
    </row>
    <row r="29" spans="1:64" x14ac:dyDescent="0.25">
      <c r="I29" s="6" t="s">
        <v>28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43">
        <f t="shared" ref="T29:AC30" si="37">SUMPRODUCT(AP$34:AP$233,$N$34:$N$233,1*($L$34:$L$233=$I29))/T$22</f>
        <v>0.19100072222042749</v>
      </c>
      <c r="U29" s="43">
        <f t="shared" si="37"/>
        <v>0.19116030798254549</v>
      </c>
      <c r="V29" s="43">
        <f t="shared" si="37"/>
        <v>0.19134559796673423</v>
      </c>
      <c r="W29" s="43">
        <f t="shared" si="37"/>
        <v>0.19155680227273258</v>
      </c>
      <c r="X29" s="43">
        <f t="shared" si="37"/>
        <v>0.19179413056856984</v>
      </c>
      <c r="Y29" s="43">
        <f t="shared" si="37"/>
        <v>0.19205779115950314</v>
      </c>
      <c r="Z29" s="43">
        <f t="shared" si="37"/>
        <v>0.19234798992840216</v>
      </c>
      <c r="AA29" s="43">
        <f t="shared" si="37"/>
        <v>0.19266492914086661</v>
      </c>
      <c r="AB29" s="43">
        <f t="shared" si="37"/>
        <v>0.19300880610801222</v>
      </c>
      <c r="AC29" s="43">
        <f t="shared" si="37"/>
        <v>0.1933798116995403</v>
      </c>
      <c r="AD29" s="43">
        <f t="shared" ref="AD29:AM30" si="38">SUMPRODUCT(AZ$34:AZ$233,$N$34:$N$233,1*($L$34:$L$233=$I29))/AD$22</f>
        <v>0.19377812869944566</v>
      </c>
      <c r="AE29" s="43">
        <f t="shared" si="38"/>
        <v>0.19420392999651831</v>
      </c>
      <c r="AF29" s="43">
        <f t="shared" si="38"/>
        <v>0.19465737660166579</v>
      </c>
      <c r="AG29" s="43">
        <f t="shared" si="38"/>
        <v>0.19513861548405551</v>
      </c>
      <c r="AH29" s="43">
        <f t="shared" si="38"/>
        <v>0.19564777721813542</v>
      </c>
      <c r="AI29" s="43">
        <f t="shared" si="38"/>
        <v>0.1961849734337924</v>
      </c>
      <c r="AJ29" s="43">
        <f t="shared" si="38"/>
        <v>0.19675029406222994</v>
      </c>
      <c r="AK29" s="43">
        <f t="shared" si="38"/>
        <v>0.19734380437064117</v>
      </c>
      <c r="AL29" s="43">
        <f t="shared" si="38"/>
        <v>0.19796554177942979</v>
      </c>
      <c r="AM29" s="43">
        <f t="shared" si="38"/>
        <v>0.19861551245660369</v>
      </c>
      <c r="AN29" s="43"/>
    </row>
    <row r="30" spans="1:64" x14ac:dyDescent="0.25">
      <c r="I30" s="41" t="s">
        <v>29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4">
        <f t="shared" si="37"/>
        <v>9.1599548714033571E-2</v>
      </c>
      <c r="U30" s="44">
        <f t="shared" si="37"/>
        <v>9.1726421640064448E-2</v>
      </c>
      <c r="V30" s="44">
        <f t="shared" si="37"/>
        <v>9.1878230222412233E-2</v>
      </c>
      <c r="W30" s="44">
        <f t="shared" si="37"/>
        <v>9.2055275274772183E-2</v>
      </c>
      <c r="X30" s="44">
        <f t="shared" si="37"/>
        <v>9.2257876373916456E-2</v>
      </c>
      <c r="Y30" s="44">
        <f t="shared" si="37"/>
        <v>9.2486371504892917E-2</v>
      </c>
      <c r="Z30" s="44">
        <f t="shared" si="37"/>
        <v>9.2741116624036821E-2</v>
      </c>
      <c r="AA30" s="44">
        <f t="shared" si="37"/>
        <v>9.3022485131825802E-2</v>
      </c>
      <c r="AB30" s="44">
        <f t="shared" si="37"/>
        <v>9.3330867246914487E-2</v>
      </c>
      <c r="AC30" s="44">
        <f t="shared" si="37"/>
        <v>9.3666669271982861E-2</v>
      </c>
      <c r="AD30" s="44">
        <f t="shared" si="38"/>
        <v>9.4030312741331598E-2</v>
      </c>
      <c r="AE30" s="44">
        <f t="shared" si="38"/>
        <v>9.4422233439459949E-2</v>
      </c>
      <c r="AF30" s="44">
        <f t="shared" si="38"/>
        <v>9.484288027917824E-2</v>
      </c>
      <c r="AG30" s="44">
        <f t="shared" si="38"/>
        <v>9.5292714027148701E-2</v>
      </c>
      <c r="AH30" s="44">
        <f t="shared" si="38"/>
        <v>9.5772205864119817E-2</v>
      </c>
      <c r="AI30" s="44">
        <f t="shared" si="38"/>
        <v>9.6281835766542867E-2</v>
      </c>
      <c r="AJ30" s="44">
        <f t="shared" si="38"/>
        <v>9.6822090695744156E-2</v>
      </c>
      <c r="AK30" s="44">
        <f t="shared" si="38"/>
        <v>9.7393462580391915E-2</v>
      </c>
      <c r="AL30" s="44">
        <f t="shared" si="38"/>
        <v>9.799644607766772E-2</v>
      </c>
      <c r="AM30" s="44">
        <f t="shared" si="38"/>
        <v>9.8631536098342576E-2</v>
      </c>
      <c r="AN30" s="44"/>
    </row>
    <row r="31" spans="1:64" x14ac:dyDescent="0.25">
      <c r="A31" s="4" t="s">
        <v>43</v>
      </c>
      <c r="B31" s="23" t="s">
        <v>47</v>
      </c>
      <c r="C31" s="23" t="s">
        <v>48</v>
      </c>
      <c r="D31" s="24" t="s">
        <v>49</v>
      </c>
      <c r="E31" s="34" t="s">
        <v>46</v>
      </c>
      <c r="F31" s="34" t="s">
        <v>45</v>
      </c>
    </row>
    <row r="32" spans="1:64" x14ac:dyDescent="0.25">
      <c r="A32" s="12" t="s">
        <v>44</v>
      </c>
      <c r="B32" s="31">
        <v>-0.02</v>
      </c>
      <c r="C32" s="31">
        <v>0.02</v>
      </c>
      <c r="E32" s="13">
        <f>MIN($U$19:$AN$19)</f>
        <v>-48.631318497754577</v>
      </c>
      <c r="F32" s="13">
        <f>MAX($U$19:$AN$19)</f>
        <v>-9.9629332450184335E-2</v>
      </c>
      <c r="U32" s="4" t="s">
        <v>61</v>
      </c>
      <c r="AP32" s="20" t="s">
        <v>62</v>
      </c>
      <c r="BL32" s="20" t="s">
        <v>65</v>
      </c>
    </row>
    <row r="33" spans="1:81" x14ac:dyDescent="0.25">
      <c r="A33" s="12" t="s">
        <v>15</v>
      </c>
      <c r="B33" s="28">
        <v>0.1</v>
      </c>
      <c r="C33" s="28">
        <v>0.3</v>
      </c>
      <c r="D33" s="13">
        <f>Q6/$Q$16</f>
        <v>0.11009785215095037</v>
      </c>
      <c r="H33" s="1" t="s">
        <v>12</v>
      </c>
      <c r="I33" s="2"/>
      <c r="J33" s="1" t="s">
        <v>14</v>
      </c>
      <c r="K33" s="1" t="s">
        <v>0</v>
      </c>
      <c r="L33" s="1" t="s">
        <v>16</v>
      </c>
      <c r="M33" s="1" t="s">
        <v>56</v>
      </c>
      <c r="N33" s="1" t="s">
        <v>31</v>
      </c>
      <c r="O33" s="1" t="s">
        <v>32</v>
      </c>
      <c r="P33" s="1" t="s">
        <v>5</v>
      </c>
      <c r="Q33" s="1" t="s">
        <v>57</v>
      </c>
      <c r="R33" s="1" t="s">
        <v>58</v>
      </c>
      <c r="S33" s="1" t="s">
        <v>59</v>
      </c>
      <c r="T33" s="1" t="s">
        <v>1</v>
      </c>
      <c r="U33" s="2">
        <v>1</v>
      </c>
      <c r="V33" s="2">
        <f>1+U33</f>
        <v>2</v>
      </c>
      <c r="W33" s="2">
        <f t="shared" ref="W33:AN33" si="39">1+V33</f>
        <v>3</v>
      </c>
      <c r="X33" s="2">
        <f t="shared" si="39"/>
        <v>4</v>
      </c>
      <c r="Y33" s="2">
        <f t="shared" si="39"/>
        <v>5</v>
      </c>
      <c r="Z33" s="2">
        <f t="shared" si="39"/>
        <v>6</v>
      </c>
      <c r="AA33" s="2">
        <f t="shared" si="39"/>
        <v>7</v>
      </c>
      <c r="AB33" s="2">
        <f t="shared" si="39"/>
        <v>8</v>
      </c>
      <c r="AC33" s="2">
        <f t="shared" si="39"/>
        <v>9</v>
      </c>
      <c r="AD33" s="2">
        <f t="shared" si="39"/>
        <v>10</v>
      </c>
      <c r="AE33" s="2">
        <f t="shared" si="39"/>
        <v>11</v>
      </c>
      <c r="AF33" s="2">
        <f t="shared" si="39"/>
        <v>12</v>
      </c>
      <c r="AG33" s="2">
        <f t="shared" si="39"/>
        <v>13</v>
      </c>
      <c r="AH33" s="2">
        <f t="shared" si="39"/>
        <v>14</v>
      </c>
      <c r="AI33" s="2">
        <f t="shared" si="39"/>
        <v>15</v>
      </c>
      <c r="AJ33" s="2">
        <f t="shared" si="39"/>
        <v>16</v>
      </c>
      <c r="AK33" s="2">
        <f t="shared" si="39"/>
        <v>17</v>
      </c>
      <c r="AL33" s="2">
        <f t="shared" si="39"/>
        <v>18</v>
      </c>
      <c r="AM33" s="2">
        <f t="shared" si="39"/>
        <v>19</v>
      </c>
      <c r="AN33" s="2">
        <f t="shared" si="39"/>
        <v>20</v>
      </c>
      <c r="AP33" s="37" t="s">
        <v>1</v>
      </c>
      <c r="AQ33" s="2">
        <v>1</v>
      </c>
      <c r="AR33" s="2">
        <f>1+AQ33</f>
        <v>2</v>
      </c>
      <c r="AS33" s="2">
        <f t="shared" ref="AS33" si="40">1+AR33</f>
        <v>3</v>
      </c>
      <c r="AT33" s="2">
        <f t="shared" ref="AT33" si="41">1+AS33</f>
        <v>4</v>
      </c>
      <c r="AU33" s="2">
        <f t="shared" ref="AU33" si="42">1+AT33</f>
        <v>5</v>
      </c>
      <c r="AV33" s="2">
        <f t="shared" ref="AV33" si="43">1+AU33</f>
        <v>6</v>
      </c>
      <c r="AW33" s="2">
        <f t="shared" ref="AW33" si="44">1+AV33</f>
        <v>7</v>
      </c>
      <c r="AX33" s="2">
        <f t="shared" ref="AX33" si="45">1+AW33</f>
        <v>8</v>
      </c>
      <c r="AY33" s="2">
        <f t="shared" ref="AY33" si="46">1+AX33</f>
        <v>9</v>
      </c>
      <c r="AZ33" s="2">
        <f t="shared" ref="AZ33" si="47">1+AY33</f>
        <v>10</v>
      </c>
      <c r="BA33" s="2">
        <f t="shared" ref="BA33" si="48">1+AZ33</f>
        <v>11</v>
      </c>
      <c r="BB33" s="2">
        <f t="shared" ref="BB33" si="49">1+BA33</f>
        <v>12</v>
      </c>
      <c r="BC33" s="2">
        <f t="shared" ref="BC33" si="50">1+BB33</f>
        <v>13</v>
      </c>
      <c r="BD33" s="2">
        <f t="shared" ref="BD33" si="51">1+BC33</f>
        <v>14</v>
      </c>
      <c r="BE33" s="2">
        <f t="shared" ref="BE33" si="52">1+BD33</f>
        <v>15</v>
      </c>
      <c r="BF33" s="2">
        <f t="shared" ref="BF33" si="53">1+BE33</f>
        <v>16</v>
      </c>
      <c r="BG33" s="2">
        <f t="shared" ref="BG33" si="54">1+BF33</f>
        <v>17</v>
      </c>
      <c r="BH33" s="2">
        <f t="shared" ref="BH33" si="55">1+BG33</f>
        <v>18</v>
      </c>
      <c r="BI33" s="2">
        <f t="shared" ref="BI33" si="56">1+BH33</f>
        <v>19</v>
      </c>
      <c r="BJ33" s="2">
        <f t="shared" ref="BJ33" si="57">1+BI33</f>
        <v>20</v>
      </c>
      <c r="BL33" s="47">
        <v>-1.4999999999999999E-2</v>
      </c>
      <c r="BM33" s="47">
        <v>-1.2499999999999999E-2</v>
      </c>
      <c r="BN33" s="47">
        <v>-9.9999999999999985E-3</v>
      </c>
      <c r="BO33" s="47">
        <v>-7.499999999999998E-3</v>
      </c>
      <c r="BP33" s="47">
        <v>-4.9999999999999975E-3</v>
      </c>
      <c r="BQ33" s="47">
        <v>-2.4999999999999974E-3</v>
      </c>
      <c r="BR33" s="47">
        <v>-1E-4</v>
      </c>
      <c r="BS33" s="47">
        <v>0</v>
      </c>
      <c r="BT33" s="47">
        <v>1E-4</v>
      </c>
      <c r="BU33" s="47">
        <v>2.5000000000000001E-3</v>
      </c>
      <c r="BV33" s="47">
        <v>5.0000000000000001E-3</v>
      </c>
      <c r="BW33" s="47">
        <v>7.4999999999999997E-3</v>
      </c>
      <c r="BX33" s="47">
        <v>0.01</v>
      </c>
      <c r="BY33" s="47">
        <v>1.2500000000000001E-2</v>
      </c>
      <c r="BZ33" s="47">
        <v>1.5000000000000001E-2</v>
      </c>
      <c r="CB33" s="47" t="s">
        <v>66</v>
      </c>
      <c r="CC33" s="47" t="s">
        <v>67</v>
      </c>
    </row>
    <row r="34" spans="1:81" x14ac:dyDescent="0.25">
      <c r="A34" s="12" t="s">
        <v>18</v>
      </c>
      <c r="B34" s="28">
        <v>0</v>
      </c>
      <c r="C34" s="28">
        <v>0.6</v>
      </c>
      <c r="D34" s="13">
        <f>SUM(Q7:Q12)/$Q$16</f>
        <v>0.59809754067667309</v>
      </c>
      <c r="H34" s="4" t="s">
        <v>13</v>
      </c>
      <c r="I34" s="4" t="s">
        <v>15</v>
      </c>
      <c r="J34" s="15">
        <f>$B$4</f>
        <v>0.02</v>
      </c>
      <c r="K34" s="3">
        <v>1</v>
      </c>
      <c r="L34" s="3" t="s">
        <v>17</v>
      </c>
      <c r="M34" s="15">
        <f>$B$2+$B$7*$K34</f>
        <v>5.0000000000000001E-3</v>
      </c>
      <c r="N34" s="18">
        <v>1</v>
      </c>
      <c r="O34" s="15">
        <f>$K34*B$19</f>
        <v>1E-4</v>
      </c>
      <c r="P34" s="5">
        <v>1000000</v>
      </c>
      <c r="Q34" s="35">
        <f>NPV($M34,U34:AN34)</f>
        <v>1014925.3731343285</v>
      </c>
      <c r="R34" s="5">
        <f>Q34*N34</f>
        <v>1014925.3731343285</v>
      </c>
      <c r="S34" s="5">
        <f>R34*O34</f>
        <v>101.49253731343286</v>
      </c>
      <c r="U34" s="5">
        <f t="shared" ref="U34:AD43" si="58">$P34*((U$33&lt;=$K34)*$J34+(U$33=$K34)*1)</f>
        <v>1020000</v>
      </c>
      <c r="V34" s="5">
        <f t="shared" si="58"/>
        <v>0</v>
      </c>
      <c r="W34" s="5">
        <f t="shared" si="58"/>
        <v>0</v>
      </c>
      <c r="X34" s="5">
        <f t="shared" si="58"/>
        <v>0</v>
      </c>
      <c r="Y34" s="5">
        <f t="shared" si="58"/>
        <v>0</v>
      </c>
      <c r="Z34" s="5">
        <f t="shared" si="58"/>
        <v>0</v>
      </c>
      <c r="AA34" s="5">
        <f t="shared" si="58"/>
        <v>0</v>
      </c>
      <c r="AB34" s="5">
        <f t="shared" si="58"/>
        <v>0</v>
      </c>
      <c r="AC34" s="5">
        <f t="shared" si="58"/>
        <v>0</v>
      </c>
      <c r="AD34" s="5">
        <f t="shared" si="58"/>
        <v>0</v>
      </c>
      <c r="AE34" s="5">
        <f t="shared" ref="AE34:AN43" si="59">$P34*((AE$33&lt;=$K34)*$J34+(AE$33=$K34)*1)</f>
        <v>0</v>
      </c>
      <c r="AF34" s="5">
        <f t="shared" si="59"/>
        <v>0</v>
      </c>
      <c r="AG34" s="5">
        <f t="shared" si="59"/>
        <v>0</v>
      </c>
      <c r="AH34" s="5">
        <f t="shared" si="59"/>
        <v>0</v>
      </c>
      <c r="AI34" s="5">
        <f t="shared" si="59"/>
        <v>0</v>
      </c>
      <c r="AJ34" s="5">
        <f t="shared" si="59"/>
        <v>0</v>
      </c>
      <c r="AK34" s="5">
        <f t="shared" si="59"/>
        <v>0</v>
      </c>
      <c r="AL34" s="5">
        <f t="shared" si="59"/>
        <v>0</v>
      </c>
      <c r="AM34" s="5">
        <f t="shared" si="59"/>
        <v>0</v>
      </c>
      <c r="AN34" s="5">
        <f t="shared" si="59"/>
        <v>0</v>
      </c>
      <c r="AP34" s="38">
        <f>Q34</f>
        <v>1014925.3731343285</v>
      </c>
      <c r="AQ34" s="5">
        <f>AP34*(1+$M34)-U34</f>
        <v>0</v>
      </c>
      <c r="AR34" s="5">
        <f t="shared" ref="AR34:BJ35" si="60">AQ34*(1+$M34)-V34</f>
        <v>0</v>
      </c>
      <c r="AS34" s="5">
        <f t="shared" si="60"/>
        <v>0</v>
      </c>
      <c r="AT34" s="5">
        <f t="shared" si="60"/>
        <v>0</v>
      </c>
      <c r="AU34" s="5">
        <f t="shared" si="60"/>
        <v>0</v>
      </c>
      <c r="AV34" s="5">
        <f t="shared" si="60"/>
        <v>0</v>
      </c>
      <c r="AW34" s="5">
        <f t="shared" si="60"/>
        <v>0</v>
      </c>
      <c r="AX34" s="5">
        <f t="shared" si="60"/>
        <v>0</v>
      </c>
      <c r="AY34" s="5">
        <f t="shared" si="60"/>
        <v>0</v>
      </c>
      <c r="AZ34" s="5">
        <f t="shared" si="60"/>
        <v>0</v>
      </c>
      <c r="BA34" s="5">
        <f t="shared" si="60"/>
        <v>0</v>
      </c>
      <c r="BB34" s="5">
        <f t="shared" si="60"/>
        <v>0</v>
      </c>
      <c r="BC34" s="5">
        <f t="shared" si="60"/>
        <v>0</v>
      </c>
      <c r="BD34" s="5">
        <f t="shared" si="60"/>
        <v>0</v>
      </c>
      <c r="BE34" s="5">
        <f t="shared" si="60"/>
        <v>0</v>
      </c>
      <c r="BF34" s="5">
        <f t="shared" si="60"/>
        <v>0</v>
      </c>
      <c r="BG34" s="5">
        <f t="shared" si="60"/>
        <v>0</v>
      </c>
      <c r="BH34" s="5">
        <f t="shared" si="60"/>
        <v>0</v>
      </c>
      <c r="BI34" s="5">
        <f t="shared" si="60"/>
        <v>0</v>
      </c>
      <c r="BJ34" s="45">
        <f t="shared" si="60"/>
        <v>0</v>
      </c>
      <c r="BL34" s="21">
        <f>NPV($M34+BL$33,$U34:$AN34)-$Q34</f>
        <v>15377.657168701757</v>
      </c>
      <c r="BM34" s="21">
        <f t="shared" ref="BM34:BZ49" si="61">NPV($M34+BM$33,$U34:$AN34)-$Q34</f>
        <v>12782.435429903213</v>
      </c>
      <c r="BN34" s="21">
        <f t="shared" si="61"/>
        <v>10200.255006375024</v>
      </c>
      <c r="BO34" s="21">
        <f t="shared" si="61"/>
        <v>7631.0178431150271</v>
      </c>
      <c r="BP34" s="21">
        <f t="shared" si="61"/>
        <v>5074.6268656714819</v>
      </c>
      <c r="BQ34" s="21">
        <f t="shared" si="61"/>
        <v>2530.9859679159708</v>
      </c>
      <c r="BR34" s="21">
        <f t="shared" si="61"/>
        <v>100.99764883413445</v>
      </c>
      <c r="BS34" s="21">
        <f t="shared" si="61"/>
        <v>0</v>
      </c>
      <c r="BT34" s="21">
        <f t="shared" si="61"/>
        <v>-100.97755179950036</v>
      </c>
      <c r="BU34" s="21">
        <f t="shared" si="61"/>
        <v>-2518.4252435097005</v>
      </c>
      <c r="BV34" s="21">
        <f t="shared" si="61"/>
        <v>-5024.3830353185767</v>
      </c>
      <c r="BW34" s="21">
        <f t="shared" si="61"/>
        <v>-7517.965726921102</v>
      </c>
      <c r="BX34" s="21">
        <f t="shared" si="61"/>
        <v>-9999.2647599441698</v>
      </c>
      <c r="BY34" s="21">
        <f t="shared" si="61"/>
        <v>-12468.370677326107</v>
      </c>
      <c r="BZ34" s="21">
        <f t="shared" si="61"/>
        <v>-14925.373134328518</v>
      </c>
      <c r="CB34" s="21">
        <f>(BT34-BR34)/2</f>
        <v>-100.98760031681741</v>
      </c>
      <c r="CC34" s="21">
        <f>(BX34-BN34)/2</f>
        <v>-10099.759883159597</v>
      </c>
    </row>
    <row r="35" spans="1:81" x14ac:dyDescent="0.25">
      <c r="A35" s="12" t="s">
        <v>38</v>
      </c>
      <c r="B35" s="28">
        <v>0.1</v>
      </c>
      <c r="C35" s="28">
        <v>0.3</v>
      </c>
      <c r="D35" s="13">
        <f>SUM(Q13:Q15)/$Q$16</f>
        <v>0.29180460717237655</v>
      </c>
      <c r="I35" s="4" t="s">
        <v>15</v>
      </c>
      <c r="J35" s="15">
        <f t="shared" ref="J35:J98" si="62">$B$4</f>
        <v>0.02</v>
      </c>
      <c r="K35" s="3">
        <f>1+K34</f>
        <v>2</v>
      </c>
      <c r="L35" s="3" t="s">
        <v>17</v>
      </c>
      <c r="M35" s="15">
        <f t="shared" ref="M35:M53" si="63">$B$2+$B$7*$K35</f>
        <v>5.0000000000000001E-3</v>
      </c>
      <c r="N35" s="18">
        <v>1</v>
      </c>
      <c r="O35" s="15">
        <f t="shared" ref="O35:O53" si="64">$K35*B$19</f>
        <v>2.0000000000000001E-4</v>
      </c>
      <c r="P35" s="5">
        <v>1000000</v>
      </c>
      <c r="Q35" s="35">
        <f t="shared" ref="Q35:Q98" si="65">NPV($M35,U35:AN35)</f>
        <v>1029776.490680924</v>
      </c>
      <c r="R35" s="5">
        <f t="shared" ref="R35:R98" si="66">Q35*N35</f>
        <v>1029776.490680924</v>
      </c>
      <c r="S35" s="5">
        <f t="shared" ref="S35:S98" si="67">R35*O35</f>
        <v>205.95529813618481</v>
      </c>
      <c r="U35" s="5">
        <f t="shared" si="58"/>
        <v>20000</v>
      </c>
      <c r="V35" s="5">
        <f t="shared" si="58"/>
        <v>1020000</v>
      </c>
      <c r="W35" s="5">
        <f t="shared" si="58"/>
        <v>0</v>
      </c>
      <c r="X35" s="5">
        <f t="shared" si="58"/>
        <v>0</v>
      </c>
      <c r="Y35" s="5">
        <f t="shared" si="58"/>
        <v>0</v>
      </c>
      <c r="Z35" s="5">
        <f t="shared" si="58"/>
        <v>0</v>
      </c>
      <c r="AA35" s="5">
        <f t="shared" si="58"/>
        <v>0</v>
      </c>
      <c r="AB35" s="5">
        <f t="shared" si="58"/>
        <v>0</v>
      </c>
      <c r="AC35" s="5">
        <f t="shared" si="58"/>
        <v>0</v>
      </c>
      <c r="AD35" s="5">
        <f t="shared" si="58"/>
        <v>0</v>
      </c>
      <c r="AE35" s="5">
        <f t="shared" si="59"/>
        <v>0</v>
      </c>
      <c r="AF35" s="5">
        <f t="shared" si="59"/>
        <v>0</v>
      </c>
      <c r="AG35" s="5">
        <f t="shared" si="59"/>
        <v>0</v>
      </c>
      <c r="AH35" s="5">
        <f t="shared" si="59"/>
        <v>0</v>
      </c>
      <c r="AI35" s="5">
        <f t="shared" si="59"/>
        <v>0</v>
      </c>
      <c r="AJ35" s="5">
        <f t="shared" si="59"/>
        <v>0</v>
      </c>
      <c r="AK35" s="5">
        <f t="shared" si="59"/>
        <v>0</v>
      </c>
      <c r="AL35" s="5">
        <f t="shared" si="59"/>
        <v>0</v>
      </c>
      <c r="AM35" s="5">
        <f t="shared" si="59"/>
        <v>0</v>
      </c>
      <c r="AN35" s="5">
        <f t="shared" si="59"/>
        <v>0</v>
      </c>
      <c r="AP35" s="38">
        <f>Q35</f>
        <v>1029776.490680924</v>
      </c>
      <c r="AQ35" s="5">
        <f>AP35*(1+$M35)-U35</f>
        <v>1014925.3731343285</v>
      </c>
      <c r="AR35" s="5">
        <f t="shared" si="60"/>
        <v>0</v>
      </c>
      <c r="AS35" s="5">
        <f t="shared" si="60"/>
        <v>0</v>
      </c>
      <c r="AT35" s="5">
        <f t="shared" ref="AT35" si="68">AS35*(1+$M35)-X35</f>
        <v>0</v>
      </c>
      <c r="AU35" s="5">
        <f t="shared" ref="AU35" si="69">AT35*(1+$M35)-Y35</f>
        <v>0</v>
      </c>
      <c r="AV35" s="5">
        <f t="shared" ref="AV35" si="70">AU35*(1+$M35)-Z35</f>
        <v>0</v>
      </c>
      <c r="AW35" s="5">
        <f t="shared" ref="AW35" si="71">AV35*(1+$M35)-AA35</f>
        <v>0</v>
      </c>
      <c r="AX35" s="5">
        <f t="shared" ref="AX35" si="72">AW35*(1+$M35)-AB35</f>
        <v>0</v>
      </c>
      <c r="AY35" s="5">
        <f t="shared" ref="AY35" si="73">AX35*(1+$M35)-AC35</f>
        <v>0</v>
      </c>
      <c r="AZ35" s="5">
        <f t="shared" ref="AZ35" si="74">AY35*(1+$M35)-AD35</f>
        <v>0</v>
      </c>
      <c r="BA35" s="5">
        <f t="shared" ref="BA35" si="75">AZ35*(1+$M35)-AE35</f>
        <v>0</v>
      </c>
      <c r="BB35" s="5">
        <f t="shared" ref="BB35" si="76">BA35*(1+$M35)-AF35</f>
        <v>0</v>
      </c>
      <c r="BC35" s="5">
        <f t="shared" ref="BC35" si="77">BB35*(1+$M35)-AG35</f>
        <v>0</v>
      </c>
      <c r="BD35" s="5">
        <f t="shared" ref="BD35" si="78">BC35*(1+$M35)-AH35</f>
        <v>0</v>
      </c>
      <c r="BE35" s="5">
        <f t="shared" ref="BE35" si="79">BD35*(1+$M35)-AI35</f>
        <v>0</v>
      </c>
      <c r="BF35" s="5">
        <f t="shared" ref="BF35" si="80">BE35*(1+$M35)-AJ35</f>
        <v>0</v>
      </c>
      <c r="BG35" s="5">
        <f t="shared" ref="BG35" si="81">BF35*(1+$M35)-AK35</f>
        <v>0</v>
      </c>
      <c r="BH35" s="5">
        <f t="shared" ref="BH35" si="82">BG35*(1+$M35)-AL35</f>
        <v>0</v>
      </c>
      <c r="BI35" s="5">
        <f t="shared" ref="BI35" si="83">BH35*(1+$M35)-AM35</f>
        <v>0</v>
      </c>
      <c r="BJ35" s="45">
        <f t="shared" ref="BJ35" si="84">BI35*(1+$M35)-AN35</f>
        <v>0</v>
      </c>
      <c r="BL35" s="21">
        <f t="shared" ref="BL35:BZ65" si="85">NPV($M35+BL$33,$U35:$AN35)-$Q35</f>
        <v>31135.661140318611</v>
      </c>
      <c r="BM35" s="21">
        <f t="shared" si="61"/>
        <v>25848.505353566376</v>
      </c>
      <c r="BN35" s="21">
        <f t="shared" si="61"/>
        <v>20601.025038376101</v>
      </c>
      <c r="BO35" s="21">
        <f t="shared" si="61"/>
        <v>15392.823582177167</v>
      </c>
      <c r="BP35" s="21">
        <f t="shared" si="61"/>
        <v>10223.509319075965</v>
      </c>
      <c r="BQ35" s="21">
        <f t="shared" si="61"/>
        <v>5092.6954559782753</v>
      </c>
      <c r="BR35" s="21">
        <f t="shared" si="61"/>
        <v>202.98069250886329</v>
      </c>
      <c r="BS35" s="21">
        <f t="shared" si="61"/>
        <v>0</v>
      </c>
      <c r="BT35" s="21">
        <f t="shared" si="61"/>
        <v>-202.92030730063561</v>
      </c>
      <c r="BU35" s="21">
        <f t="shared" si="61"/>
        <v>-5054.9543128657388</v>
      </c>
      <c r="BV35" s="21">
        <f t="shared" si="61"/>
        <v>-10072.540087844944</v>
      </c>
      <c r="BW35" s="21">
        <f t="shared" si="61"/>
        <v>-15053.125340274652</v>
      </c>
      <c r="BX35" s="21">
        <f t="shared" si="61"/>
        <v>-19997.073563303915</v>
      </c>
      <c r="BY35" s="21">
        <f t="shared" si="61"/>
        <v>-24904.743794435286</v>
      </c>
      <c r="BZ35" s="21">
        <f t="shared" si="61"/>
        <v>-29776.490680924035</v>
      </c>
      <c r="CB35" s="21">
        <f t="shared" ref="CB35:CB98" si="86">(BT35-BR35)/2</f>
        <v>-202.95049990474945</v>
      </c>
      <c r="CC35" s="21">
        <f t="shared" ref="CC35:CC98" si="87">(BX35-BN35)/2</f>
        <v>-20299.049300840008</v>
      </c>
    </row>
    <row r="36" spans="1:81" x14ac:dyDescent="0.25">
      <c r="A36" s="12" t="s">
        <v>50</v>
      </c>
      <c r="B36" s="28">
        <v>0</v>
      </c>
      <c r="C36" s="28">
        <v>0.4</v>
      </c>
      <c r="D36" s="13">
        <f>SUM(Q10,Q15)/$Q$16</f>
        <v>0.19100072222042752</v>
      </c>
      <c r="I36" s="4" t="s">
        <v>15</v>
      </c>
      <c r="J36" s="15">
        <f t="shared" si="62"/>
        <v>0.02</v>
      </c>
      <c r="K36" s="3">
        <f t="shared" ref="K36:K51" si="88">1+K35</f>
        <v>3</v>
      </c>
      <c r="L36" s="3" t="s">
        <v>17</v>
      </c>
      <c r="M36" s="15">
        <f t="shared" si="63"/>
        <v>5.0000000000000001E-3</v>
      </c>
      <c r="N36" s="18">
        <v>1</v>
      </c>
      <c r="O36" s="15">
        <f t="shared" si="64"/>
        <v>3.0000000000000003E-4</v>
      </c>
      <c r="P36" s="5">
        <v>1000000</v>
      </c>
      <c r="Q36" s="35">
        <f t="shared" si="65"/>
        <v>1044553.7220705712</v>
      </c>
      <c r="R36" s="5">
        <f t="shared" si="66"/>
        <v>1044553.7220705712</v>
      </c>
      <c r="S36" s="5">
        <f t="shared" si="67"/>
        <v>313.36611662117139</v>
      </c>
      <c r="U36" s="5">
        <f t="shared" si="58"/>
        <v>20000</v>
      </c>
      <c r="V36" s="5">
        <f t="shared" si="58"/>
        <v>20000</v>
      </c>
      <c r="W36" s="5">
        <f t="shared" si="58"/>
        <v>1020000</v>
      </c>
      <c r="X36" s="5">
        <f t="shared" si="58"/>
        <v>0</v>
      </c>
      <c r="Y36" s="5">
        <f t="shared" si="58"/>
        <v>0</v>
      </c>
      <c r="Z36" s="5">
        <f t="shared" si="58"/>
        <v>0</v>
      </c>
      <c r="AA36" s="5">
        <f t="shared" si="58"/>
        <v>0</v>
      </c>
      <c r="AB36" s="5">
        <f t="shared" si="58"/>
        <v>0</v>
      </c>
      <c r="AC36" s="5">
        <f t="shared" si="58"/>
        <v>0</v>
      </c>
      <c r="AD36" s="5">
        <f t="shared" si="58"/>
        <v>0</v>
      </c>
      <c r="AE36" s="5">
        <f t="shared" si="59"/>
        <v>0</v>
      </c>
      <c r="AF36" s="5">
        <f t="shared" si="59"/>
        <v>0</v>
      </c>
      <c r="AG36" s="5">
        <f t="shared" si="59"/>
        <v>0</v>
      </c>
      <c r="AH36" s="5">
        <f t="shared" si="59"/>
        <v>0</v>
      </c>
      <c r="AI36" s="5">
        <f t="shared" si="59"/>
        <v>0</v>
      </c>
      <c r="AJ36" s="5">
        <f t="shared" si="59"/>
        <v>0</v>
      </c>
      <c r="AK36" s="5">
        <f t="shared" si="59"/>
        <v>0</v>
      </c>
      <c r="AL36" s="5">
        <f t="shared" si="59"/>
        <v>0</v>
      </c>
      <c r="AM36" s="5">
        <f t="shared" si="59"/>
        <v>0</v>
      </c>
      <c r="AN36" s="5">
        <f t="shared" si="59"/>
        <v>0</v>
      </c>
      <c r="AP36" s="38">
        <f t="shared" ref="AP36:AP53" si="89">Q36</f>
        <v>1044553.7220705712</v>
      </c>
      <c r="AQ36" s="5">
        <f t="shared" ref="AQ36:AQ53" si="90">AP36*(1+$M36)-U36</f>
        <v>1029776.4906809239</v>
      </c>
      <c r="AR36" s="5">
        <f t="shared" ref="AR36:AR53" si="91">AQ36*(1+$M36)-V36</f>
        <v>1014925.3731343284</v>
      </c>
      <c r="AS36" s="5">
        <f t="shared" ref="AS36:AS53" si="92">AR36*(1+$M36)-W36</f>
        <v>0</v>
      </c>
      <c r="AT36" s="5">
        <f t="shared" ref="AT36:AT53" si="93">AS36*(1+$M36)-X36</f>
        <v>0</v>
      </c>
      <c r="AU36" s="5">
        <f t="shared" ref="AU36:AU53" si="94">AT36*(1+$M36)-Y36</f>
        <v>0</v>
      </c>
      <c r="AV36" s="5">
        <f t="shared" ref="AV36:AV53" si="95">AU36*(1+$M36)-Z36</f>
        <v>0</v>
      </c>
      <c r="AW36" s="5">
        <f t="shared" ref="AW36:AW53" si="96">AV36*(1+$M36)-AA36</f>
        <v>0</v>
      </c>
      <c r="AX36" s="5">
        <f t="shared" ref="AX36:AX53" si="97">AW36*(1+$M36)-AB36</f>
        <v>0</v>
      </c>
      <c r="AY36" s="5">
        <f t="shared" ref="AY36:AY53" si="98">AX36*(1+$M36)-AC36</f>
        <v>0</v>
      </c>
      <c r="AZ36" s="5">
        <f t="shared" ref="AZ36:AZ53" si="99">AY36*(1+$M36)-AD36</f>
        <v>0</v>
      </c>
      <c r="BA36" s="5">
        <f t="shared" ref="BA36:BA53" si="100">AZ36*(1+$M36)-AE36</f>
        <v>0</v>
      </c>
      <c r="BB36" s="5">
        <f t="shared" ref="BB36:BB53" si="101">BA36*(1+$M36)-AF36</f>
        <v>0</v>
      </c>
      <c r="BC36" s="5">
        <f t="shared" ref="BC36:BC53" si="102">BB36*(1+$M36)-AG36</f>
        <v>0</v>
      </c>
      <c r="BD36" s="5">
        <f t="shared" ref="BD36:BD53" si="103">BC36*(1+$M36)-AH36</f>
        <v>0</v>
      </c>
      <c r="BE36" s="5">
        <f t="shared" ref="BE36:BE53" si="104">BD36*(1+$M36)-AI36</f>
        <v>0</v>
      </c>
      <c r="BF36" s="5">
        <f t="shared" ref="BF36:BF53" si="105">BE36*(1+$M36)-AJ36</f>
        <v>0</v>
      </c>
      <c r="BG36" s="5">
        <f t="shared" ref="BG36:BG53" si="106">BF36*(1+$M36)-AK36</f>
        <v>0</v>
      </c>
      <c r="BH36" s="5">
        <f t="shared" ref="BH36:BH53" si="107">BG36*(1+$M36)-AL36</f>
        <v>0</v>
      </c>
      <c r="BI36" s="5">
        <f t="shared" ref="BI36:BI53" si="108">BH36*(1+$M36)-AM36</f>
        <v>0</v>
      </c>
      <c r="BJ36" s="45">
        <f t="shared" ref="BJ36:BJ53" si="109">BI36*(1+$M36)-AN36</f>
        <v>0</v>
      </c>
      <c r="BL36" s="21">
        <f t="shared" si="85"/>
        <v>47276.73431452259</v>
      </c>
      <c r="BM36" s="21">
        <f t="shared" si="61"/>
        <v>39199.422548562638</v>
      </c>
      <c r="BN36" s="21">
        <f t="shared" si="61"/>
        <v>31202.575134755461</v>
      </c>
      <c r="BO36" s="21">
        <f t="shared" si="61"/>
        <v>23285.18947138486</v>
      </c>
      <c r="BP36" s="21">
        <f t="shared" si="61"/>
        <v>15446.277929428848</v>
      </c>
      <c r="BQ36" s="21">
        <f t="shared" si="61"/>
        <v>7684.8675921744434</v>
      </c>
      <c r="BR36" s="21">
        <f t="shared" si="61"/>
        <v>305.93697354581673</v>
      </c>
      <c r="BS36" s="21">
        <f t="shared" si="61"/>
        <v>0</v>
      </c>
      <c r="BT36" s="21">
        <f t="shared" si="61"/>
        <v>-305.81601781689096</v>
      </c>
      <c r="BU36" s="21">
        <f t="shared" si="61"/>
        <v>-7609.2690997938626</v>
      </c>
      <c r="BV36" s="21">
        <f t="shared" si="61"/>
        <v>-15143.869998215581</v>
      </c>
      <c r="BW36" s="21">
        <f t="shared" si="61"/>
        <v>-22604.719264991465</v>
      </c>
      <c r="BX36" s="21">
        <f t="shared" si="61"/>
        <v>-29992.719984245719</v>
      </c>
      <c r="BY36" s="21">
        <f t="shared" si="61"/>
        <v>-37308.76198556996</v>
      </c>
      <c r="BZ36" s="21">
        <f t="shared" si="61"/>
        <v>-44553.722070571152</v>
      </c>
      <c r="CB36" s="21">
        <f t="shared" si="86"/>
        <v>-305.87649568135384</v>
      </c>
      <c r="CC36" s="21">
        <f t="shared" si="87"/>
        <v>-30597.64755950059</v>
      </c>
    </row>
    <row r="37" spans="1:81" x14ac:dyDescent="0.25">
      <c r="A37" s="12" t="s">
        <v>51</v>
      </c>
      <c r="B37" s="28">
        <v>0</v>
      </c>
      <c r="C37" s="28">
        <v>0.1</v>
      </c>
      <c r="D37" s="13">
        <f>SUM(Q11:Q12)/$Q$16</f>
        <v>0.17835094628085246</v>
      </c>
      <c r="I37" s="4" t="s">
        <v>15</v>
      </c>
      <c r="J37" s="15">
        <f t="shared" si="62"/>
        <v>0.02</v>
      </c>
      <c r="K37" s="3">
        <f t="shared" si="88"/>
        <v>4</v>
      </c>
      <c r="L37" s="3" t="s">
        <v>17</v>
      </c>
      <c r="M37" s="15">
        <f t="shared" si="63"/>
        <v>5.0000000000000001E-3</v>
      </c>
      <c r="N37" s="18">
        <v>1</v>
      </c>
      <c r="O37" s="15">
        <f t="shared" si="64"/>
        <v>4.0000000000000002E-4</v>
      </c>
      <c r="P37" s="5">
        <v>1000000</v>
      </c>
      <c r="Q37" s="35">
        <f t="shared" si="65"/>
        <v>1059257.434896091</v>
      </c>
      <c r="R37" s="5">
        <f t="shared" si="66"/>
        <v>1059257.434896091</v>
      </c>
      <c r="S37" s="5">
        <f t="shared" si="67"/>
        <v>423.70297395843642</v>
      </c>
      <c r="U37" s="5">
        <f t="shared" si="58"/>
        <v>20000</v>
      </c>
      <c r="V37" s="5">
        <f t="shared" si="58"/>
        <v>20000</v>
      </c>
      <c r="W37" s="5">
        <f t="shared" si="58"/>
        <v>20000</v>
      </c>
      <c r="X37" s="5">
        <f t="shared" si="58"/>
        <v>1020000</v>
      </c>
      <c r="Y37" s="5">
        <f t="shared" si="58"/>
        <v>0</v>
      </c>
      <c r="Z37" s="5">
        <f t="shared" si="58"/>
        <v>0</v>
      </c>
      <c r="AA37" s="5">
        <f t="shared" si="58"/>
        <v>0</v>
      </c>
      <c r="AB37" s="5">
        <f t="shared" si="58"/>
        <v>0</v>
      </c>
      <c r="AC37" s="5">
        <f t="shared" si="58"/>
        <v>0</v>
      </c>
      <c r="AD37" s="5">
        <f t="shared" si="58"/>
        <v>0</v>
      </c>
      <c r="AE37" s="5">
        <f t="shared" si="59"/>
        <v>0</v>
      </c>
      <c r="AF37" s="5">
        <f t="shared" si="59"/>
        <v>0</v>
      </c>
      <c r="AG37" s="5">
        <f t="shared" si="59"/>
        <v>0</v>
      </c>
      <c r="AH37" s="5">
        <f t="shared" si="59"/>
        <v>0</v>
      </c>
      <c r="AI37" s="5">
        <f t="shared" si="59"/>
        <v>0</v>
      </c>
      <c r="AJ37" s="5">
        <f t="shared" si="59"/>
        <v>0</v>
      </c>
      <c r="AK37" s="5">
        <f t="shared" si="59"/>
        <v>0</v>
      </c>
      <c r="AL37" s="5">
        <f t="shared" si="59"/>
        <v>0</v>
      </c>
      <c r="AM37" s="5">
        <f t="shared" si="59"/>
        <v>0</v>
      </c>
      <c r="AN37" s="5">
        <f t="shared" si="59"/>
        <v>0</v>
      </c>
      <c r="AP37" s="38">
        <f t="shared" si="89"/>
        <v>1059257.434896091</v>
      </c>
      <c r="AQ37" s="5">
        <f t="shared" si="90"/>
        <v>1044553.7220705713</v>
      </c>
      <c r="AR37" s="5">
        <f t="shared" si="91"/>
        <v>1029776.4906809239</v>
      </c>
      <c r="AS37" s="5">
        <f t="shared" si="92"/>
        <v>1014925.3731343284</v>
      </c>
      <c r="AT37" s="5">
        <f t="shared" si="93"/>
        <v>0</v>
      </c>
      <c r="AU37" s="5">
        <f t="shared" si="94"/>
        <v>0</v>
      </c>
      <c r="AV37" s="5">
        <f t="shared" si="95"/>
        <v>0</v>
      </c>
      <c r="AW37" s="5">
        <f t="shared" si="96"/>
        <v>0</v>
      </c>
      <c r="AX37" s="5">
        <f t="shared" si="97"/>
        <v>0</v>
      </c>
      <c r="AY37" s="5">
        <f t="shared" si="98"/>
        <v>0</v>
      </c>
      <c r="AZ37" s="5">
        <f t="shared" si="99"/>
        <v>0</v>
      </c>
      <c r="BA37" s="5">
        <f t="shared" si="100"/>
        <v>0</v>
      </c>
      <c r="BB37" s="5">
        <f t="shared" si="101"/>
        <v>0</v>
      </c>
      <c r="BC37" s="5">
        <f t="shared" si="102"/>
        <v>0</v>
      </c>
      <c r="BD37" s="5">
        <f t="shared" si="103"/>
        <v>0</v>
      </c>
      <c r="BE37" s="5">
        <f t="shared" si="104"/>
        <v>0</v>
      </c>
      <c r="BF37" s="5">
        <f t="shared" si="105"/>
        <v>0</v>
      </c>
      <c r="BG37" s="5">
        <f t="shared" si="106"/>
        <v>0</v>
      </c>
      <c r="BH37" s="5">
        <f t="shared" si="107"/>
        <v>0</v>
      </c>
      <c r="BI37" s="5">
        <f t="shared" si="108"/>
        <v>0</v>
      </c>
      <c r="BJ37" s="45">
        <f t="shared" si="109"/>
        <v>0</v>
      </c>
      <c r="BL37" s="21">
        <f t="shared" si="85"/>
        <v>63803.632159559289</v>
      </c>
      <c r="BM37" s="21">
        <f t="shared" si="61"/>
        <v>52836.413586663315</v>
      </c>
      <c r="BN37" s="21">
        <f t="shared" si="61"/>
        <v>42005.17536051874</v>
      </c>
      <c r="BO37" s="21">
        <f t="shared" si="61"/>
        <v>31307.889958000276</v>
      </c>
      <c r="BP37" s="21">
        <f t="shared" si="61"/>
        <v>20742.565103909001</v>
      </c>
      <c r="BQ37" s="21">
        <f t="shared" si="61"/>
        <v>10307.243071735138</v>
      </c>
      <c r="BR37" s="21">
        <f t="shared" si="61"/>
        <v>409.85443032649346</v>
      </c>
      <c r="BS37" s="21">
        <f t="shared" si="61"/>
        <v>0</v>
      </c>
      <c r="BT37" s="21">
        <f t="shared" si="61"/>
        <v>-409.65253338660114</v>
      </c>
      <c r="BU37" s="21">
        <f t="shared" si="61"/>
        <v>-10181.054776212899</v>
      </c>
      <c r="BV37" s="21">
        <f t="shared" si="61"/>
        <v>-20237.779378907289</v>
      </c>
      <c r="BW37" s="21">
        <f t="shared" si="61"/>
        <v>-30172.000026382506</v>
      </c>
      <c r="BX37" s="21">
        <f t="shared" si="61"/>
        <v>-39985.511658331845</v>
      </c>
      <c r="BY37" s="21">
        <f t="shared" si="61"/>
        <v>-49680.078547195415</v>
      </c>
      <c r="BZ37" s="21">
        <f t="shared" si="61"/>
        <v>-59257.434896090883</v>
      </c>
      <c r="CB37" s="21">
        <f t="shared" si="86"/>
        <v>-409.7534818565473</v>
      </c>
      <c r="CC37" s="21">
        <f t="shared" si="87"/>
        <v>-40995.343509425293</v>
      </c>
    </row>
    <row r="38" spans="1:81" x14ac:dyDescent="0.25">
      <c r="I38" s="4" t="s">
        <v>15</v>
      </c>
      <c r="J38" s="15">
        <f t="shared" si="62"/>
        <v>0.02</v>
      </c>
      <c r="K38" s="3">
        <f t="shared" si="88"/>
        <v>5</v>
      </c>
      <c r="L38" s="3" t="s">
        <v>17</v>
      </c>
      <c r="M38" s="15">
        <f t="shared" si="63"/>
        <v>5.0000000000000001E-3</v>
      </c>
      <c r="N38" s="18">
        <v>1</v>
      </c>
      <c r="O38" s="15">
        <f t="shared" si="64"/>
        <v>5.0000000000000001E-4</v>
      </c>
      <c r="P38" s="5">
        <v>1000000</v>
      </c>
      <c r="Q38" s="35">
        <f t="shared" si="65"/>
        <v>1073887.9949214836</v>
      </c>
      <c r="R38" s="5">
        <f t="shared" si="66"/>
        <v>1073887.9949214836</v>
      </c>
      <c r="S38" s="5">
        <f t="shared" si="67"/>
        <v>536.9439974607418</v>
      </c>
      <c r="U38" s="5">
        <f t="shared" si="58"/>
        <v>20000</v>
      </c>
      <c r="V38" s="5">
        <f t="shared" si="58"/>
        <v>20000</v>
      </c>
      <c r="W38" s="5">
        <f t="shared" si="58"/>
        <v>20000</v>
      </c>
      <c r="X38" s="5">
        <f t="shared" si="58"/>
        <v>20000</v>
      </c>
      <c r="Y38" s="5">
        <f t="shared" si="58"/>
        <v>1020000</v>
      </c>
      <c r="Z38" s="5">
        <f t="shared" si="58"/>
        <v>0</v>
      </c>
      <c r="AA38" s="5">
        <f t="shared" si="58"/>
        <v>0</v>
      </c>
      <c r="AB38" s="5">
        <f t="shared" si="58"/>
        <v>0</v>
      </c>
      <c r="AC38" s="5">
        <f t="shared" si="58"/>
        <v>0</v>
      </c>
      <c r="AD38" s="5">
        <f t="shared" si="58"/>
        <v>0</v>
      </c>
      <c r="AE38" s="5">
        <f t="shared" si="59"/>
        <v>0</v>
      </c>
      <c r="AF38" s="5">
        <f t="shared" si="59"/>
        <v>0</v>
      </c>
      <c r="AG38" s="5">
        <f t="shared" si="59"/>
        <v>0</v>
      </c>
      <c r="AH38" s="5">
        <f t="shared" si="59"/>
        <v>0</v>
      </c>
      <c r="AI38" s="5">
        <f t="shared" si="59"/>
        <v>0</v>
      </c>
      <c r="AJ38" s="5">
        <f t="shared" si="59"/>
        <v>0</v>
      </c>
      <c r="AK38" s="5">
        <f t="shared" si="59"/>
        <v>0</v>
      </c>
      <c r="AL38" s="5">
        <f t="shared" si="59"/>
        <v>0</v>
      </c>
      <c r="AM38" s="5">
        <f t="shared" si="59"/>
        <v>0</v>
      </c>
      <c r="AN38" s="5">
        <f t="shared" si="59"/>
        <v>0</v>
      </c>
      <c r="AP38" s="38">
        <f t="shared" si="89"/>
        <v>1073887.9949214836</v>
      </c>
      <c r="AQ38" s="5">
        <f t="shared" si="90"/>
        <v>1059257.4348960908</v>
      </c>
      <c r="AR38" s="5">
        <f t="shared" si="91"/>
        <v>1044553.722070571</v>
      </c>
      <c r="AS38" s="5">
        <f t="shared" si="92"/>
        <v>1029776.4906809237</v>
      </c>
      <c r="AT38" s="5">
        <f t="shared" si="93"/>
        <v>1014925.3731343282</v>
      </c>
      <c r="AU38" s="5">
        <f t="shared" si="94"/>
        <v>0</v>
      </c>
      <c r="AV38" s="5">
        <f t="shared" si="95"/>
        <v>0</v>
      </c>
      <c r="AW38" s="5">
        <f t="shared" si="96"/>
        <v>0</v>
      </c>
      <c r="AX38" s="5">
        <f t="shared" si="97"/>
        <v>0</v>
      </c>
      <c r="AY38" s="5">
        <f t="shared" si="98"/>
        <v>0</v>
      </c>
      <c r="AZ38" s="5">
        <f t="shared" si="99"/>
        <v>0</v>
      </c>
      <c r="BA38" s="5">
        <f t="shared" si="100"/>
        <v>0</v>
      </c>
      <c r="BB38" s="5">
        <f t="shared" si="101"/>
        <v>0</v>
      </c>
      <c r="BC38" s="5">
        <f t="shared" si="102"/>
        <v>0</v>
      </c>
      <c r="BD38" s="5">
        <f t="shared" si="103"/>
        <v>0</v>
      </c>
      <c r="BE38" s="5">
        <f t="shared" si="104"/>
        <v>0</v>
      </c>
      <c r="BF38" s="5">
        <f t="shared" si="105"/>
        <v>0</v>
      </c>
      <c r="BG38" s="5">
        <f t="shared" si="106"/>
        <v>0</v>
      </c>
      <c r="BH38" s="5">
        <f t="shared" si="107"/>
        <v>0</v>
      </c>
      <c r="BI38" s="5">
        <f t="shared" si="108"/>
        <v>0</v>
      </c>
      <c r="BJ38" s="45">
        <f t="shared" si="109"/>
        <v>0</v>
      </c>
      <c r="BL38" s="21">
        <f t="shared" si="85"/>
        <v>80719.143518567318</v>
      </c>
      <c r="BM38" s="21">
        <f t="shared" si="61"/>
        <v>66760.718915044563</v>
      </c>
      <c r="BN38" s="21">
        <f t="shared" si="61"/>
        <v>53009.100813802332</v>
      </c>
      <c r="BO38" s="21">
        <f t="shared" si="61"/>
        <v>39460.701674096519</v>
      </c>
      <c r="BP38" s="21">
        <f t="shared" si="61"/>
        <v>26112.005078516435</v>
      </c>
      <c r="BQ38" s="21">
        <f t="shared" si="61"/>
        <v>12959.564148667036</v>
      </c>
      <c r="BR38" s="21">
        <f t="shared" si="61"/>
        <v>514.72109644627199</v>
      </c>
      <c r="BS38" s="21">
        <f t="shared" si="61"/>
        <v>0</v>
      </c>
      <c r="BT38" s="21">
        <f t="shared" si="61"/>
        <v>-514.41780208819546</v>
      </c>
      <c r="BU38" s="21">
        <f t="shared" si="61"/>
        <v>-12769.999765277142</v>
      </c>
      <c r="BV38" s="21">
        <f t="shared" si="61"/>
        <v>-25353.682528232341</v>
      </c>
      <c r="BW38" s="21">
        <f t="shared" si="61"/>
        <v>-37754.232087203534</v>
      </c>
      <c r="BX38" s="21">
        <f t="shared" si="61"/>
        <v>-49974.770056696143</v>
      </c>
      <c r="BY38" s="21">
        <f t="shared" si="61"/>
        <v>-62018.357232151204</v>
      </c>
      <c r="BZ38" s="21">
        <f t="shared" si="61"/>
        <v>-73887.994921483565</v>
      </c>
      <c r="CB38" s="21">
        <f t="shared" si="86"/>
        <v>-514.56944926723372</v>
      </c>
      <c r="CC38" s="21">
        <f t="shared" si="87"/>
        <v>-51491.935435249237</v>
      </c>
    </row>
    <row r="39" spans="1:81" x14ac:dyDescent="0.25">
      <c r="A39" s="4" t="s">
        <v>70</v>
      </c>
      <c r="I39" s="4" t="s">
        <v>15</v>
      </c>
      <c r="J39" s="15">
        <f t="shared" si="62"/>
        <v>0.02</v>
      </c>
      <c r="K39" s="3">
        <f t="shared" si="88"/>
        <v>6</v>
      </c>
      <c r="L39" s="3" t="s">
        <v>17</v>
      </c>
      <c r="M39" s="15">
        <f t="shared" si="63"/>
        <v>5.0000000000000001E-3</v>
      </c>
      <c r="N39" s="18">
        <v>1</v>
      </c>
      <c r="O39" s="15">
        <f t="shared" si="64"/>
        <v>6.0000000000000006E-4</v>
      </c>
      <c r="P39" s="5">
        <v>1000000</v>
      </c>
      <c r="Q39" s="35">
        <f t="shared" si="65"/>
        <v>1088445.7660910285</v>
      </c>
      <c r="R39" s="5">
        <f t="shared" si="66"/>
        <v>1088445.7660910285</v>
      </c>
      <c r="S39" s="5">
        <f t="shared" si="67"/>
        <v>653.0674596546171</v>
      </c>
      <c r="U39" s="5">
        <f t="shared" si="58"/>
        <v>20000</v>
      </c>
      <c r="V39" s="5">
        <f t="shared" si="58"/>
        <v>20000</v>
      </c>
      <c r="W39" s="5">
        <f t="shared" si="58"/>
        <v>20000</v>
      </c>
      <c r="X39" s="5">
        <f t="shared" si="58"/>
        <v>20000</v>
      </c>
      <c r="Y39" s="5">
        <f t="shared" si="58"/>
        <v>20000</v>
      </c>
      <c r="Z39" s="5">
        <f t="shared" si="58"/>
        <v>1020000</v>
      </c>
      <c r="AA39" s="5">
        <f t="shared" si="58"/>
        <v>0</v>
      </c>
      <c r="AB39" s="5">
        <f t="shared" si="58"/>
        <v>0</v>
      </c>
      <c r="AC39" s="5">
        <f t="shared" si="58"/>
        <v>0</v>
      </c>
      <c r="AD39" s="5">
        <f t="shared" si="58"/>
        <v>0</v>
      </c>
      <c r="AE39" s="5">
        <f t="shared" si="59"/>
        <v>0</v>
      </c>
      <c r="AF39" s="5">
        <f t="shared" si="59"/>
        <v>0</v>
      </c>
      <c r="AG39" s="5">
        <f t="shared" si="59"/>
        <v>0</v>
      </c>
      <c r="AH39" s="5">
        <f t="shared" si="59"/>
        <v>0</v>
      </c>
      <c r="AI39" s="5">
        <f t="shared" si="59"/>
        <v>0</v>
      </c>
      <c r="AJ39" s="5">
        <f t="shared" si="59"/>
        <v>0</v>
      </c>
      <c r="AK39" s="5">
        <f t="shared" si="59"/>
        <v>0</v>
      </c>
      <c r="AL39" s="5">
        <f t="shared" si="59"/>
        <v>0</v>
      </c>
      <c r="AM39" s="5">
        <f t="shared" si="59"/>
        <v>0</v>
      </c>
      <c r="AN39" s="5">
        <f t="shared" si="59"/>
        <v>0</v>
      </c>
      <c r="AP39" s="38">
        <f t="shared" si="89"/>
        <v>1088445.7660910285</v>
      </c>
      <c r="AQ39" s="5">
        <f t="shared" si="90"/>
        <v>1073887.9949214836</v>
      </c>
      <c r="AR39" s="5">
        <f t="shared" si="91"/>
        <v>1059257.4348960908</v>
      </c>
      <c r="AS39" s="5">
        <f t="shared" si="92"/>
        <v>1044553.722070571</v>
      </c>
      <c r="AT39" s="5">
        <f t="shared" si="93"/>
        <v>1029776.4906809237</v>
      </c>
      <c r="AU39" s="5">
        <f t="shared" si="94"/>
        <v>1014925.3731343282</v>
      </c>
      <c r="AV39" s="5">
        <f t="shared" si="95"/>
        <v>0</v>
      </c>
      <c r="AW39" s="5">
        <f t="shared" si="96"/>
        <v>0</v>
      </c>
      <c r="AX39" s="5">
        <f t="shared" si="97"/>
        <v>0</v>
      </c>
      <c r="AY39" s="5">
        <f t="shared" si="98"/>
        <v>0</v>
      </c>
      <c r="AZ39" s="5">
        <f t="shared" si="99"/>
        <v>0</v>
      </c>
      <c r="BA39" s="5">
        <f t="shared" si="100"/>
        <v>0</v>
      </c>
      <c r="BB39" s="5">
        <f t="shared" si="101"/>
        <v>0</v>
      </c>
      <c r="BC39" s="5">
        <f t="shared" si="102"/>
        <v>0</v>
      </c>
      <c r="BD39" s="5">
        <f t="shared" si="103"/>
        <v>0</v>
      </c>
      <c r="BE39" s="5">
        <f t="shared" si="104"/>
        <v>0</v>
      </c>
      <c r="BF39" s="5">
        <f t="shared" si="105"/>
        <v>0</v>
      </c>
      <c r="BG39" s="5">
        <f t="shared" si="106"/>
        <v>0</v>
      </c>
      <c r="BH39" s="5">
        <f t="shared" si="107"/>
        <v>0</v>
      </c>
      <c r="BI39" s="5">
        <f t="shared" si="108"/>
        <v>0</v>
      </c>
      <c r="BJ39" s="45">
        <f t="shared" si="109"/>
        <v>0</v>
      </c>
      <c r="BL39" s="21">
        <f t="shared" si="85"/>
        <v>98026.090919123963</v>
      </c>
      <c r="BM39" s="21">
        <f t="shared" si="61"/>
        <v>80973.592938219197</v>
      </c>
      <c r="BN39" s="21">
        <f t="shared" si="61"/>
        <v>64214.631632877281</v>
      </c>
      <c r="BO39" s="21">
        <f t="shared" si="61"/>
        <v>47743.40342835011</v>
      </c>
      <c r="BP39" s="21">
        <f t="shared" si="61"/>
        <v>31554.233908971539</v>
      </c>
      <c r="BQ39" s="21">
        <f t="shared" si="61"/>
        <v>15641.574627326103</v>
      </c>
      <c r="BR39" s="21">
        <f t="shared" si="61"/>
        <v>620.52510006492957</v>
      </c>
      <c r="BS39" s="21">
        <f t="shared" si="61"/>
        <v>0</v>
      </c>
      <c r="BT39" s="21">
        <f t="shared" si="61"/>
        <v>-620.09986936394125</v>
      </c>
      <c r="BU39" s="21">
        <f t="shared" si="61"/>
        <v>-15375.795712659601</v>
      </c>
      <c r="BV39" s="21">
        <f t="shared" si="61"/>
        <v>-30491.001345235156</v>
      </c>
      <c r="BW39" s="21">
        <f t="shared" si="61"/>
        <v>-45350.691686801263</v>
      </c>
      <c r="BX39" s="21">
        <f t="shared" si="61"/>
        <v>-59959.830263651442</v>
      </c>
      <c r="BY39" s="21">
        <f t="shared" si="61"/>
        <v>-74323.272047458799</v>
      </c>
      <c r="BZ39" s="21">
        <f t="shared" si="61"/>
        <v>-88445.766091028461</v>
      </c>
      <c r="CB39" s="21">
        <f t="shared" si="86"/>
        <v>-620.31248471443541</v>
      </c>
      <c r="CC39" s="21">
        <f t="shared" si="87"/>
        <v>-62087.230948264361</v>
      </c>
    </row>
    <row r="40" spans="1:81" x14ac:dyDescent="0.25">
      <c r="A40" s="12" t="s">
        <v>66</v>
      </c>
      <c r="B40" s="52">
        <f>SUMPRODUCT($N$34:$N$233,$CB$34:$CB$233)</f>
        <v>-192265.26516076067</v>
      </c>
      <c r="I40" s="4" t="s">
        <v>15</v>
      </c>
      <c r="J40" s="15">
        <f t="shared" si="62"/>
        <v>0.02</v>
      </c>
      <c r="K40" s="3">
        <f t="shared" si="88"/>
        <v>7</v>
      </c>
      <c r="L40" s="3" t="s">
        <v>17</v>
      </c>
      <c r="M40" s="15">
        <f t="shared" si="63"/>
        <v>5.0000000000000001E-3</v>
      </c>
      <c r="N40" s="18">
        <v>1</v>
      </c>
      <c r="O40" s="15">
        <f t="shared" si="64"/>
        <v>6.9999999999999999E-4</v>
      </c>
      <c r="P40" s="5">
        <v>1000000</v>
      </c>
      <c r="Q40" s="35">
        <f t="shared" si="65"/>
        <v>1102931.1105383371</v>
      </c>
      <c r="R40" s="5">
        <f t="shared" si="66"/>
        <v>1102931.1105383371</v>
      </c>
      <c r="S40" s="5">
        <f t="shared" si="67"/>
        <v>772.05177737683596</v>
      </c>
      <c r="U40" s="5">
        <f t="shared" si="58"/>
        <v>20000</v>
      </c>
      <c r="V40" s="5">
        <f t="shared" si="58"/>
        <v>20000</v>
      </c>
      <c r="W40" s="5">
        <f t="shared" si="58"/>
        <v>20000</v>
      </c>
      <c r="X40" s="5">
        <f t="shared" si="58"/>
        <v>20000</v>
      </c>
      <c r="Y40" s="5">
        <f t="shared" si="58"/>
        <v>20000</v>
      </c>
      <c r="Z40" s="5">
        <f t="shared" si="58"/>
        <v>20000</v>
      </c>
      <c r="AA40" s="5">
        <f t="shared" si="58"/>
        <v>1020000</v>
      </c>
      <c r="AB40" s="5">
        <f t="shared" si="58"/>
        <v>0</v>
      </c>
      <c r="AC40" s="5">
        <f t="shared" si="58"/>
        <v>0</v>
      </c>
      <c r="AD40" s="5">
        <f t="shared" si="58"/>
        <v>0</v>
      </c>
      <c r="AE40" s="5">
        <f t="shared" si="59"/>
        <v>0</v>
      </c>
      <c r="AF40" s="5">
        <f t="shared" si="59"/>
        <v>0</v>
      </c>
      <c r="AG40" s="5">
        <f t="shared" si="59"/>
        <v>0</v>
      </c>
      <c r="AH40" s="5">
        <f t="shared" si="59"/>
        <v>0</v>
      </c>
      <c r="AI40" s="5">
        <f t="shared" si="59"/>
        <v>0</v>
      </c>
      <c r="AJ40" s="5">
        <f t="shared" si="59"/>
        <v>0</v>
      </c>
      <c r="AK40" s="5">
        <f t="shared" si="59"/>
        <v>0</v>
      </c>
      <c r="AL40" s="5">
        <f t="shared" si="59"/>
        <v>0</v>
      </c>
      <c r="AM40" s="5">
        <f t="shared" si="59"/>
        <v>0</v>
      </c>
      <c r="AN40" s="5">
        <f t="shared" si="59"/>
        <v>0</v>
      </c>
      <c r="AP40" s="38">
        <f t="shared" si="89"/>
        <v>1102931.1105383371</v>
      </c>
      <c r="AQ40" s="5">
        <f t="shared" si="90"/>
        <v>1088445.7660910287</v>
      </c>
      <c r="AR40" s="5">
        <f t="shared" si="91"/>
        <v>1073887.9949214838</v>
      </c>
      <c r="AS40" s="5">
        <f t="shared" si="92"/>
        <v>1059257.434896091</v>
      </c>
      <c r="AT40" s="5">
        <f t="shared" si="93"/>
        <v>1044553.7220705713</v>
      </c>
      <c r="AU40" s="5">
        <f t="shared" si="94"/>
        <v>1029776.4906809239</v>
      </c>
      <c r="AV40" s="5">
        <f t="shared" si="95"/>
        <v>1014925.3731343284</v>
      </c>
      <c r="AW40" s="5">
        <f t="shared" si="96"/>
        <v>0</v>
      </c>
      <c r="AX40" s="5">
        <f t="shared" si="97"/>
        <v>0</v>
      </c>
      <c r="AY40" s="5">
        <f t="shared" si="98"/>
        <v>0</v>
      </c>
      <c r="AZ40" s="5">
        <f t="shared" si="99"/>
        <v>0</v>
      </c>
      <c r="BA40" s="5">
        <f t="shared" si="100"/>
        <v>0</v>
      </c>
      <c r="BB40" s="5">
        <f t="shared" si="101"/>
        <v>0</v>
      </c>
      <c r="BC40" s="5">
        <f t="shared" si="102"/>
        <v>0</v>
      </c>
      <c r="BD40" s="5">
        <f t="shared" si="103"/>
        <v>0</v>
      </c>
      <c r="BE40" s="5">
        <f t="shared" si="104"/>
        <v>0</v>
      </c>
      <c r="BF40" s="5">
        <f t="shared" si="105"/>
        <v>0</v>
      </c>
      <c r="BG40" s="5">
        <f t="shared" si="106"/>
        <v>0</v>
      </c>
      <c r="BH40" s="5">
        <f t="shared" si="107"/>
        <v>0</v>
      </c>
      <c r="BI40" s="5">
        <f t="shared" si="108"/>
        <v>0</v>
      </c>
      <c r="BJ40" s="45">
        <f t="shared" si="109"/>
        <v>0</v>
      </c>
      <c r="BL40" s="21">
        <f t="shared" si="85"/>
        <v>115727.33088605921</v>
      </c>
      <c r="BM40" s="21">
        <f t="shared" si="61"/>
        <v>95476.304100703215</v>
      </c>
      <c r="BN40" s="21">
        <f t="shared" si="61"/>
        <v>75622.053003276465</v>
      </c>
      <c r="BO40" s="21">
        <f t="shared" si="61"/>
        <v>56155.776197881903</v>
      </c>
      <c r="BP40" s="21">
        <f t="shared" si="61"/>
        <v>37068.889461662853</v>
      </c>
      <c r="BQ40" s="21">
        <f t="shared" si="61"/>
        <v>18353.019854036625</v>
      </c>
      <c r="BR40" s="21">
        <f t="shared" si="61"/>
        <v>727.25466326856986</v>
      </c>
      <c r="BS40" s="21">
        <f t="shared" si="61"/>
        <v>0</v>
      </c>
      <c r="BT40" s="21">
        <f t="shared" si="61"/>
        <v>-726.68687734380364</v>
      </c>
      <c r="BU40" s="21">
        <f t="shared" si="61"/>
        <v>-17998.137458070414</v>
      </c>
      <c r="BV40" s="21">
        <f t="shared" si="61"/>
        <v>-35649.165245472454</v>
      </c>
      <c r="BW40" s="21">
        <f t="shared" si="61"/>
        <v>-52960.666682310402</v>
      </c>
      <c r="BX40" s="21">
        <f t="shared" si="61"/>
        <v>-69940.040757669951</v>
      </c>
      <c r="BY40" s="21">
        <f t="shared" si="61"/>
        <v>-86594.507055713329</v>
      </c>
      <c r="BZ40" s="21">
        <f t="shared" si="61"/>
        <v>-102931.11053833715</v>
      </c>
      <c r="CB40" s="21">
        <f t="shared" si="86"/>
        <v>-726.97077030618675</v>
      </c>
      <c r="CC40" s="21">
        <f t="shared" si="87"/>
        <v>-72781.046880473208</v>
      </c>
    </row>
    <row r="41" spans="1:81" x14ac:dyDescent="0.25">
      <c r="A41" s="12" t="s">
        <v>67</v>
      </c>
      <c r="B41" s="52">
        <f>SUMPRODUCT($N$34:$N$233,$CC$34:$CC$233)</f>
        <v>-19297116.008685283</v>
      </c>
      <c r="I41" s="4" t="s">
        <v>15</v>
      </c>
      <c r="J41" s="15">
        <f t="shared" si="62"/>
        <v>0.02</v>
      </c>
      <c r="K41" s="3">
        <f t="shared" si="88"/>
        <v>8</v>
      </c>
      <c r="L41" s="3" t="s">
        <v>17</v>
      </c>
      <c r="M41" s="15">
        <f t="shared" si="63"/>
        <v>5.0000000000000001E-3</v>
      </c>
      <c r="N41" s="18">
        <v>1</v>
      </c>
      <c r="O41" s="15">
        <f t="shared" si="64"/>
        <v>8.0000000000000004E-4</v>
      </c>
      <c r="P41" s="5">
        <v>1000000</v>
      </c>
      <c r="Q41" s="35">
        <f t="shared" si="65"/>
        <v>1117344.3885953606</v>
      </c>
      <c r="R41" s="5">
        <f t="shared" si="66"/>
        <v>1117344.3885953606</v>
      </c>
      <c r="S41" s="5">
        <f t="shared" si="67"/>
        <v>893.87551087628844</v>
      </c>
      <c r="U41" s="5">
        <f t="shared" si="58"/>
        <v>20000</v>
      </c>
      <c r="V41" s="5">
        <f t="shared" si="58"/>
        <v>20000</v>
      </c>
      <c r="W41" s="5">
        <f t="shared" si="58"/>
        <v>20000</v>
      </c>
      <c r="X41" s="5">
        <f t="shared" si="58"/>
        <v>20000</v>
      </c>
      <c r="Y41" s="5">
        <f t="shared" si="58"/>
        <v>20000</v>
      </c>
      <c r="Z41" s="5">
        <f t="shared" si="58"/>
        <v>20000</v>
      </c>
      <c r="AA41" s="5">
        <f t="shared" si="58"/>
        <v>20000</v>
      </c>
      <c r="AB41" s="5">
        <f t="shared" si="58"/>
        <v>1020000</v>
      </c>
      <c r="AC41" s="5">
        <f t="shared" si="58"/>
        <v>0</v>
      </c>
      <c r="AD41" s="5">
        <f t="shared" si="58"/>
        <v>0</v>
      </c>
      <c r="AE41" s="5">
        <f t="shared" si="59"/>
        <v>0</v>
      </c>
      <c r="AF41" s="5">
        <f t="shared" si="59"/>
        <v>0</v>
      </c>
      <c r="AG41" s="5">
        <f t="shared" si="59"/>
        <v>0</v>
      </c>
      <c r="AH41" s="5">
        <f t="shared" si="59"/>
        <v>0</v>
      </c>
      <c r="AI41" s="5">
        <f t="shared" si="59"/>
        <v>0</v>
      </c>
      <c r="AJ41" s="5">
        <f t="shared" si="59"/>
        <v>0</v>
      </c>
      <c r="AK41" s="5">
        <f t="shared" si="59"/>
        <v>0</v>
      </c>
      <c r="AL41" s="5">
        <f t="shared" si="59"/>
        <v>0</v>
      </c>
      <c r="AM41" s="5">
        <f t="shared" si="59"/>
        <v>0</v>
      </c>
      <c r="AN41" s="5">
        <f t="shared" si="59"/>
        <v>0</v>
      </c>
      <c r="AP41" s="38">
        <f t="shared" si="89"/>
        <v>1117344.3885953606</v>
      </c>
      <c r="AQ41" s="5">
        <f t="shared" si="90"/>
        <v>1102931.1105383371</v>
      </c>
      <c r="AR41" s="5">
        <f t="shared" si="91"/>
        <v>1088445.7660910287</v>
      </c>
      <c r="AS41" s="5">
        <f t="shared" si="92"/>
        <v>1073887.9949214838</v>
      </c>
      <c r="AT41" s="5">
        <f t="shared" si="93"/>
        <v>1059257.434896091</v>
      </c>
      <c r="AU41" s="5">
        <f t="shared" si="94"/>
        <v>1044553.7220705713</v>
      </c>
      <c r="AV41" s="5">
        <f t="shared" si="95"/>
        <v>1029776.4906809239</v>
      </c>
      <c r="AW41" s="5">
        <f t="shared" si="96"/>
        <v>1014925.3731343284</v>
      </c>
      <c r="AX41" s="5">
        <f t="shared" si="97"/>
        <v>0</v>
      </c>
      <c r="AY41" s="5">
        <f t="shared" si="98"/>
        <v>0</v>
      </c>
      <c r="AZ41" s="5">
        <f t="shared" si="99"/>
        <v>0</v>
      </c>
      <c r="BA41" s="5">
        <f t="shared" si="100"/>
        <v>0</v>
      </c>
      <c r="BB41" s="5">
        <f t="shared" si="101"/>
        <v>0</v>
      </c>
      <c r="BC41" s="5">
        <f t="shared" si="102"/>
        <v>0</v>
      </c>
      <c r="BD41" s="5">
        <f t="shared" si="103"/>
        <v>0</v>
      </c>
      <c r="BE41" s="5">
        <f t="shared" si="104"/>
        <v>0</v>
      </c>
      <c r="BF41" s="5">
        <f t="shared" si="105"/>
        <v>0</v>
      </c>
      <c r="BG41" s="5">
        <f t="shared" si="106"/>
        <v>0</v>
      </c>
      <c r="BH41" s="5">
        <f t="shared" si="107"/>
        <v>0</v>
      </c>
      <c r="BI41" s="5">
        <f t="shared" si="108"/>
        <v>0</v>
      </c>
      <c r="BJ41" s="45">
        <f t="shared" si="109"/>
        <v>0</v>
      </c>
      <c r="BL41" s="21">
        <f t="shared" si="85"/>
        <v>133825.75425756513</v>
      </c>
      <c r="BM41" s="21">
        <f t="shared" si="61"/>
        <v>110270.13497042283</v>
      </c>
      <c r="BN41" s="21">
        <f t="shared" si="61"/>
        <v>87231.655165055068</v>
      </c>
      <c r="BO41" s="21">
        <f t="shared" si="61"/>
        <v>64697.603120147251</v>
      </c>
      <c r="BP41" s="21">
        <f t="shared" si="61"/>
        <v>42655.611404639436</v>
      </c>
      <c r="BQ41" s="21">
        <f t="shared" si="61"/>
        <v>21093.64670875296</v>
      </c>
      <c r="BR41" s="21">
        <f t="shared" si="61"/>
        <v>834.8981014310848</v>
      </c>
      <c r="BS41" s="21">
        <f t="shared" si="61"/>
        <v>0</v>
      </c>
      <c r="BT41" s="21">
        <f t="shared" si="61"/>
        <v>-834.16706417640671</v>
      </c>
      <c r="BU41" s="21">
        <f t="shared" si="61"/>
        <v>-20636.723007006571</v>
      </c>
      <c r="BV41" s="21">
        <f t="shared" si="61"/>
        <v>-40827.611077672802</v>
      </c>
      <c r="BW41" s="21">
        <f t="shared" si="61"/>
        <v>-60583.456391877029</v>
      </c>
      <c r="BX41" s="21">
        <f t="shared" si="61"/>
        <v>-79914.763195688254</v>
      </c>
      <c r="BY41" s="21">
        <f t="shared" si="61"/>
        <v>-98831.756180005614</v>
      </c>
      <c r="BZ41" s="21">
        <f t="shared" si="61"/>
        <v>-117344.38859536068</v>
      </c>
      <c r="CB41" s="21">
        <f t="shared" si="86"/>
        <v>-834.53258280374575</v>
      </c>
      <c r="CC41" s="21">
        <f t="shared" si="87"/>
        <v>-83573.209180371661</v>
      </c>
    </row>
    <row r="42" spans="1:81" x14ac:dyDescent="0.25">
      <c r="A42" s="12" t="s">
        <v>40</v>
      </c>
      <c r="B42" s="51">
        <f t="array" ref="B42">MMULT(TRANSPOSE($B$40:$B$41),MMULT($E$2:$F$3,$B$40:$B$41))^0.5</f>
        <v>19346078.019794323</v>
      </c>
      <c r="I42" s="4" t="s">
        <v>15</v>
      </c>
      <c r="J42" s="15">
        <f t="shared" si="62"/>
        <v>0.02</v>
      </c>
      <c r="K42" s="3">
        <f t="shared" si="88"/>
        <v>9</v>
      </c>
      <c r="L42" s="3" t="s">
        <v>17</v>
      </c>
      <c r="M42" s="15">
        <f t="shared" si="63"/>
        <v>5.0000000000000001E-3</v>
      </c>
      <c r="N42" s="18">
        <v>1</v>
      </c>
      <c r="O42" s="15">
        <f t="shared" si="64"/>
        <v>9.0000000000000008E-4</v>
      </c>
      <c r="P42" s="5">
        <v>1000000</v>
      </c>
      <c r="Q42" s="35">
        <f t="shared" si="65"/>
        <v>1131685.9588013536</v>
      </c>
      <c r="R42" s="5">
        <f t="shared" si="66"/>
        <v>1131685.9588013536</v>
      </c>
      <c r="S42" s="5">
        <f t="shared" si="67"/>
        <v>1018.5173629212184</v>
      </c>
      <c r="U42" s="5">
        <f t="shared" si="58"/>
        <v>20000</v>
      </c>
      <c r="V42" s="5">
        <f t="shared" si="58"/>
        <v>20000</v>
      </c>
      <c r="W42" s="5">
        <f t="shared" si="58"/>
        <v>20000</v>
      </c>
      <c r="X42" s="5">
        <f t="shared" si="58"/>
        <v>20000</v>
      </c>
      <c r="Y42" s="5">
        <f t="shared" si="58"/>
        <v>20000</v>
      </c>
      <c r="Z42" s="5">
        <f t="shared" si="58"/>
        <v>20000</v>
      </c>
      <c r="AA42" s="5">
        <f t="shared" si="58"/>
        <v>20000</v>
      </c>
      <c r="AB42" s="5">
        <f t="shared" si="58"/>
        <v>20000</v>
      </c>
      <c r="AC42" s="5">
        <f t="shared" si="58"/>
        <v>1020000</v>
      </c>
      <c r="AD42" s="5">
        <f t="shared" si="58"/>
        <v>0</v>
      </c>
      <c r="AE42" s="5">
        <f t="shared" si="59"/>
        <v>0</v>
      </c>
      <c r="AF42" s="5">
        <f t="shared" si="59"/>
        <v>0</v>
      </c>
      <c r="AG42" s="5">
        <f t="shared" si="59"/>
        <v>0</v>
      </c>
      <c r="AH42" s="5">
        <f t="shared" si="59"/>
        <v>0</v>
      </c>
      <c r="AI42" s="5">
        <f t="shared" si="59"/>
        <v>0</v>
      </c>
      <c r="AJ42" s="5">
        <f t="shared" si="59"/>
        <v>0</v>
      </c>
      <c r="AK42" s="5">
        <f t="shared" si="59"/>
        <v>0</v>
      </c>
      <c r="AL42" s="5">
        <f t="shared" si="59"/>
        <v>0</v>
      </c>
      <c r="AM42" s="5">
        <f t="shared" si="59"/>
        <v>0</v>
      </c>
      <c r="AN42" s="5">
        <f t="shared" si="59"/>
        <v>0</v>
      </c>
      <c r="AP42" s="38">
        <f t="shared" si="89"/>
        <v>1131685.9588013536</v>
      </c>
      <c r="AQ42" s="5">
        <f t="shared" si="90"/>
        <v>1117344.3885953603</v>
      </c>
      <c r="AR42" s="5">
        <f t="shared" si="91"/>
        <v>1102931.1105383369</v>
      </c>
      <c r="AS42" s="5">
        <f t="shared" si="92"/>
        <v>1088445.7660910285</v>
      </c>
      <c r="AT42" s="5">
        <f t="shared" si="93"/>
        <v>1073887.9949214836</v>
      </c>
      <c r="AU42" s="5">
        <f t="shared" si="94"/>
        <v>1059257.4348960908</v>
      </c>
      <c r="AV42" s="5">
        <f t="shared" si="95"/>
        <v>1044553.722070571</v>
      </c>
      <c r="AW42" s="5">
        <f t="shared" si="96"/>
        <v>1029776.4906809237</v>
      </c>
      <c r="AX42" s="5">
        <f t="shared" si="97"/>
        <v>1014925.3731343282</v>
      </c>
      <c r="AY42" s="5">
        <f t="shared" si="98"/>
        <v>0</v>
      </c>
      <c r="AZ42" s="5">
        <f t="shared" si="99"/>
        <v>0</v>
      </c>
      <c r="BA42" s="5">
        <f t="shared" si="100"/>
        <v>0</v>
      </c>
      <c r="BB42" s="5">
        <f t="shared" si="101"/>
        <v>0</v>
      </c>
      <c r="BC42" s="5">
        <f t="shared" si="102"/>
        <v>0</v>
      </c>
      <c r="BD42" s="5">
        <f t="shared" si="103"/>
        <v>0</v>
      </c>
      <c r="BE42" s="5">
        <f t="shared" si="104"/>
        <v>0</v>
      </c>
      <c r="BF42" s="5">
        <f t="shared" si="105"/>
        <v>0</v>
      </c>
      <c r="BG42" s="5">
        <f t="shared" si="106"/>
        <v>0</v>
      </c>
      <c r="BH42" s="5">
        <f t="shared" si="107"/>
        <v>0</v>
      </c>
      <c r="BI42" s="5">
        <f t="shared" si="108"/>
        <v>0</v>
      </c>
      <c r="BJ42" s="45">
        <f t="shared" si="109"/>
        <v>0</v>
      </c>
      <c r="BL42" s="21">
        <f t="shared" si="85"/>
        <v>152324.28650463209</v>
      </c>
      <c r="BM42" s="21">
        <f t="shared" si="61"/>
        <v>125356.38232286135</v>
      </c>
      <c r="BN42" s="21">
        <f t="shared" si="61"/>
        <v>99043.733420169679</v>
      </c>
      <c r="BO42" s="21">
        <f t="shared" si="61"/>
        <v>73368.66948486981</v>
      </c>
      <c r="BP42" s="21">
        <f t="shared" si="61"/>
        <v>48314.041198646417</v>
      </c>
      <c r="BQ42" s="21">
        <f t="shared" si="61"/>
        <v>23863.20359676471</v>
      </c>
      <c r="BR42" s="21">
        <f t="shared" si="61"/>
        <v>943.44382258085534</v>
      </c>
      <c r="BS42" s="21">
        <f t="shared" si="61"/>
        <v>0</v>
      </c>
      <c r="BT42" s="21">
        <f t="shared" si="61"/>
        <v>-942.52876336337067</v>
      </c>
      <c r="BU42" s="21">
        <f t="shared" si="61"/>
        <v>-23291.253502739361</v>
      </c>
      <c r="BV42" s="21">
        <f t="shared" si="61"/>
        <v>-46025.783041266492</v>
      </c>
      <c r="BW42" s="21">
        <f t="shared" si="61"/>
        <v>-68218.371439888375</v>
      </c>
      <c r="BX42" s="21">
        <f t="shared" si="61"/>
        <v>-89883.372200691258</v>
      </c>
      <c r="BY42" s="21">
        <f t="shared" si="61"/>
        <v>-111034.72301230708</v>
      </c>
      <c r="BZ42" s="21">
        <f t="shared" si="61"/>
        <v>-131685.95880135358</v>
      </c>
      <c r="CB42" s="21">
        <f t="shared" si="86"/>
        <v>-942.98629297211301</v>
      </c>
      <c r="CC42" s="21">
        <f t="shared" si="87"/>
        <v>-94463.552810430469</v>
      </c>
    </row>
    <row r="43" spans="1:81" x14ac:dyDescent="0.25">
      <c r="A43" s="12" t="s">
        <v>69</v>
      </c>
      <c r="B43" s="13">
        <f>B42/$B$45</f>
        <v>2.5361011034753848E-2</v>
      </c>
      <c r="C43" s="53">
        <v>0.05</v>
      </c>
      <c r="I43" s="4" t="s">
        <v>15</v>
      </c>
      <c r="J43" s="15">
        <f t="shared" si="62"/>
        <v>0.02</v>
      </c>
      <c r="K43" s="3">
        <f t="shared" si="88"/>
        <v>10</v>
      </c>
      <c r="L43" s="3" t="s">
        <v>17</v>
      </c>
      <c r="M43" s="15">
        <f t="shared" si="63"/>
        <v>5.0000000000000001E-3</v>
      </c>
      <c r="N43" s="18">
        <v>1</v>
      </c>
      <c r="O43" s="15">
        <f t="shared" si="64"/>
        <v>1E-3</v>
      </c>
      <c r="P43" s="5">
        <v>1000000</v>
      </c>
      <c r="Q43" s="35">
        <f t="shared" si="65"/>
        <v>1145956.177911795</v>
      </c>
      <c r="R43" s="5">
        <f t="shared" si="66"/>
        <v>1145956.177911795</v>
      </c>
      <c r="S43" s="5">
        <f t="shared" si="67"/>
        <v>1145.9561779117951</v>
      </c>
      <c r="U43" s="5">
        <f t="shared" si="58"/>
        <v>20000</v>
      </c>
      <c r="V43" s="5">
        <f t="shared" si="58"/>
        <v>20000</v>
      </c>
      <c r="W43" s="5">
        <f t="shared" si="58"/>
        <v>20000</v>
      </c>
      <c r="X43" s="5">
        <f t="shared" si="58"/>
        <v>20000</v>
      </c>
      <c r="Y43" s="5">
        <f t="shared" si="58"/>
        <v>20000</v>
      </c>
      <c r="Z43" s="5">
        <f t="shared" si="58"/>
        <v>20000</v>
      </c>
      <c r="AA43" s="5">
        <f t="shared" si="58"/>
        <v>20000</v>
      </c>
      <c r="AB43" s="5">
        <f t="shared" si="58"/>
        <v>20000</v>
      </c>
      <c r="AC43" s="5">
        <f t="shared" si="58"/>
        <v>20000</v>
      </c>
      <c r="AD43" s="5">
        <f t="shared" si="58"/>
        <v>1020000</v>
      </c>
      <c r="AE43" s="5">
        <f t="shared" si="59"/>
        <v>0</v>
      </c>
      <c r="AF43" s="5">
        <f t="shared" si="59"/>
        <v>0</v>
      </c>
      <c r="AG43" s="5">
        <f t="shared" si="59"/>
        <v>0</v>
      </c>
      <c r="AH43" s="5">
        <f t="shared" si="59"/>
        <v>0</v>
      </c>
      <c r="AI43" s="5">
        <f t="shared" si="59"/>
        <v>0</v>
      </c>
      <c r="AJ43" s="5">
        <f t="shared" si="59"/>
        <v>0</v>
      </c>
      <c r="AK43" s="5">
        <f t="shared" si="59"/>
        <v>0</v>
      </c>
      <c r="AL43" s="5">
        <f t="shared" si="59"/>
        <v>0</v>
      </c>
      <c r="AM43" s="5">
        <f t="shared" si="59"/>
        <v>0</v>
      </c>
      <c r="AN43" s="5">
        <f t="shared" si="59"/>
        <v>0</v>
      </c>
      <c r="AP43" s="38">
        <f t="shared" si="89"/>
        <v>1145956.177911795</v>
      </c>
      <c r="AQ43" s="5">
        <f t="shared" si="90"/>
        <v>1131685.9588013538</v>
      </c>
      <c r="AR43" s="5">
        <f t="shared" si="91"/>
        <v>1117344.3885953606</v>
      </c>
      <c r="AS43" s="5">
        <f t="shared" si="92"/>
        <v>1102931.1105383371</v>
      </c>
      <c r="AT43" s="5">
        <f t="shared" si="93"/>
        <v>1088445.7660910287</v>
      </c>
      <c r="AU43" s="5">
        <f t="shared" si="94"/>
        <v>1073887.9949214838</v>
      </c>
      <c r="AV43" s="5">
        <f t="shared" si="95"/>
        <v>1059257.434896091</v>
      </c>
      <c r="AW43" s="5">
        <f t="shared" si="96"/>
        <v>1044553.7220705713</v>
      </c>
      <c r="AX43" s="5">
        <f t="shared" si="97"/>
        <v>1029776.4906809239</v>
      </c>
      <c r="AY43" s="5">
        <f t="shared" si="98"/>
        <v>1014925.3731343284</v>
      </c>
      <c r="AZ43" s="5">
        <f t="shared" si="99"/>
        <v>0</v>
      </c>
      <c r="BA43" s="5">
        <f t="shared" si="100"/>
        <v>0</v>
      </c>
      <c r="BB43" s="5">
        <f t="shared" si="101"/>
        <v>0</v>
      </c>
      <c r="BC43" s="5">
        <f t="shared" si="102"/>
        <v>0</v>
      </c>
      <c r="BD43" s="5">
        <f t="shared" si="103"/>
        <v>0</v>
      </c>
      <c r="BE43" s="5">
        <f t="shared" si="104"/>
        <v>0</v>
      </c>
      <c r="BF43" s="5">
        <f t="shared" si="105"/>
        <v>0</v>
      </c>
      <c r="BG43" s="5">
        <f t="shared" si="106"/>
        <v>0</v>
      </c>
      <c r="BH43" s="5">
        <f t="shared" si="107"/>
        <v>0</v>
      </c>
      <c r="BI43" s="5">
        <f t="shared" si="108"/>
        <v>0</v>
      </c>
      <c r="BJ43" s="45">
        <f t="shared" si="109"/>
        <v>0</v>
      </c>
      <c r="BL43" s="21">
        <f t="shared" si="85"/>
        <v>171225.88805384701</v>
      </c>
      <c r="BM43" s="21">
        <f t="shared" si="61"/>
        <v>140736.35722595314</v>
      </c>
      <c r="BN43" s="21">
        <f t="shared" si="61"/>
        <v>111058.58813998755</v>
      </c>
      <c r="BO43" s="21">
        <f t="shared" si="61"/>
        <v>82168.762726022862</v>
      </c>
      <c r="BP43" s="21">
        <f t="shared" si="61"/>
        <v>54043.822088205023</v>
      </c>
      <c r="BQ43" s="21">
        <f t="shared" si="61"/>
        <v>26661.440440442646</v>
      </c>
      <c r="BR43" s="21">
        <f t="shared" si="61"/>
        <v>1052.8803267704789</v>
      </c>
      <c r="BS43" s="21">
        <f t="shared" si="61"/>
        <v>0</v>
      </c>
      <c r="BT43" s="21">
        <f t="shared" si="61"/>
        <v>-1051.760403099237</v>
      </c>
      <c r="BU43" s="21">
        <f t="shared" si="61"/>
        <v>-25961.433198529994</v>
      </c>
      <c r="BV43" s="21">
        <f t="shared" si="61"/>
        <v>-51243.132604778046</v>
      </c>
      <c r="BW43" s="21">
        <f t="shared" si="61"/>
        <v>-75864.733604175039</v>
      </c>
      <c r="BX43" s="21">
        <f t="shared" si="61"/>
        <v>-99845.255152521539</v>
      </c>
      <c r="BY43" s="21">
        <f t="shared" si="61"/>
        <v>-123203.12062526285</v>
      </c>
      <c r="BZ43" s="21">
        <f t="shared" si="61"/>
        <v>-145956.17791179498</v>
      </c>
      <c r="CB43" s="21">
        <f t="shared" si="86"/>
        <v>-1052.3203649348579</v>
      </c>
      <c r="CC43" s="21">
        <f t="shared" si="87"/>
        <v>-105451.92164625454</v>
      </c>
    </row>
    <row r="44" spans="1:81" x14ac:dyDescent="0.25">
      <c r="I44" s="4" t="s">
        <v>15</v>
      </c>
      <c r="J44" s="15">
        <f t="shared" si="62"/>
        <v>0.02</v>
      </c>
      <c r="K44" s="3">
        <f t="shared" si="88"/>
        <v>11</v>
      </c>
      <c r="L44" s="3" t="s">
        <v>17</v>
      </c>
      <c r="M44" s="15">
        <f t="shared" si="63"/>
        <v>5.0000000000000001E-3</v>
      </c>
      <c r="N44" s="18">
        <v>1</v>
      </c>
      <c r="O44" s="15">
        <f t="shared" si="64"/>
        <v>1.1000000000000001E-3</v>
      </c>
      <c r="P44" s="5">
        <v>1000000</v>
      </c>
      <c r="Q44" s="35">
        <f t="shared" si="65"/>
        <v>1160155.4009072587</v>
      </c>
      <c r="R44" s="5">
        <f t="shared" si="66"/>
        <v>1160155.4009072587</v>
      </c>
      <c r="S44" s="5">
        <f t="shared" si="67"/>
        <v>1276.1709409979846</v>
      </c>
      <c r="U44" s="5">
        <f t="shared" ref="U44:AD53" si="110">$P44*((U$33&lt;=$K44)*$J44+(U$33=$K44)*1)</f>
        <v>20000</v>
      </c>
      <c r="V44" s="5">
        <f t="shared" si="110"/>
        <v>20000</v>
      </c>
      <c r="W44" s="5">
        <f t="shared" si="110"/>
        <v>20000</v>
      </c>
      <c r="X44" s="5">
        <f t="shared" si="110"/>
        <v>20000</v>
      </c>
      <c r="Y44" s="5">
        <f t="shared" si="110"/>
        <v>20000</v>
      </c>
      <c r="Z44" s="5">
        <f t="shared" si="110"/>
        <v>20000</v>
      </c>
      <c r="AA44" s="5">
        <f t="shared" si="110"/>
        <v>20000</v>
      </c>
      <c r="AB44" s="5">
        <f t="shared" si="110"/>
        <v>20000</v>
      </c>
      <c r="AC44" s="5">
        <f t="shared" si="110"/>
        <v>20000</v>
      </c>
      <c r="AD44" s="5">
        <f t="shared" si="110"/>
        <v>20000</v>
      </c>
      <c r="AE44" s="5">
        <f t="shared" ref="AE44:AN53" si="111">$P44*((AE$33&lt;=$K44)*$J44+(AE$33=$K44)*1)</f>
        <v>1020000</v>
      </c>
      <c r="AF44" s="5">
        <f t="shared" si="111"/>
        <v>0</v>
      </c>
      <c r="AG44" s="5">
        <f t="shared" si="111"/>
        <v>0</v>
      </c>
      <c r="AH44" s="5">
        <f t="shared" si="111"/>
        <v>0</v>
      </c>
      <c r="AI44" s="5">
        <f t="shared" si="111"/>
        <v>0</v>
      </c>
      <c r="AJ44" s="5">
        <f t="shared" si="111"/>
        <v>0</v>
      </c>
      <c r="AK44" s="5">
        <f t="shared" si="111"/>
        <v>0</v>
      </c>
      <c r="AL44" s="5">
        <f t="shared" si="111"/>
        <v>0</v>
      </c>
      <c r="AM44" s="5">
        <f t="shared" si="111"/>
        <v>0</v>
      </c>
      <c r="AN44" s="5">
        <f t="shared" si="111"/>
        <v>0</v>
      </c>
      <c r="AP44" s="38">
        <f t="shared" si="89"/>
        <v>1160155.4009072587</v>
      </c>
      <c r="AQ44" s="5">
        <f t="shared" si="90"/>
        <v>1145956.177911795</v>
      </c>
      <c r="AR44" s="5">
        <f t="shared" si="91"/>
        <v>1131685.9588013538</v>
      </c>
      <c r="AS44" s="5">
        <f t="shared" si="92"/>
        <v>1117344.3885953606</v>
      </c>
      <c r="AT44" s="5">
        <f t="shared" si="93"/>
        <v>1102931.1105383371</v>
      </c>
      <c r="AU44" s="5">
        <f t="shared" si="94"/>
        <v>1088445.7660910287</v>
      </c>
      <c r="AV44" s="5">
        <f t="shared" si="95"/>
        <v>1073887.9949214838</v>
      </c>
      <c r="AW44" s="5">
        <f t="shared" si="96"/>
        <v>1059257.434896091</v>
      </c>
      <c r="AX44" s="5">
        <f t="shared" si="97"/>
        <v>1044553.7220705713</v>
      </c>
      <c r="AY44" s="5">
        <f t="shared" si="98"/>
        <v>1029776.4906809239</v>
      </c>
      <c r="AZ44" s="5">
        <f t="shared" si="99"/>
        <v>1014925.3731343284</v>
      </c>
      <c r="BA44" s="5">
        <f t="shared" si="100"/>
        <v>0</v>
      </c>
      <c r="BB44" s="5">
        <f t="shared" si="101"/>
        <v>0</v>
      </c>
      <c r="BC44" s="5">
        <f t="shared" si="102"/>
        <v>0</v>
      </c>
      <c r="BD44" s="5">
        <f t="shared" si="103"/>
        <v>0</v>
      </c>
      <c r="BE44" s="5">
        <f t="shared" si="104"/>
        <v>0</v>
      </c>
      <c r="BF44" s="5">
        <f t="shared" si="105"/>
        <v>0</v>
      </c>
      <c r="BG44" s="5">
        <f t="shared" si="106"/>
        <v>0</v>
      </c>
      <c r="BH44" s="5">
        <f t="shared" si="107"/>
        <v>0</v>
      </c>
      <c r="BI44" s="5">
        <f t="shared" si="108"/>
        <v>0</v>
      </c>
      <c r="BJ44" s="45">
        <f t="shared" si="109"/>
        <v>0</v>
      </c>
      <c r="BL44" s="21">
        <f t="shared" si="85"/>
        <v>190533.55461359187</v>
      </c>
      <c r="BM44" s="21">
        <f t="shared" si="61"/>
        <v>156411.38512573694</v>
      </c>
      <c r="BN44" s="21">
        <f t="shared" si="61"/>
        <v>123276.52477292437</v>
      </c>
      <c r="BO44" s="21">
        <f t="shared" si="61"/>
        <v>91097.672413861612</v>
      </c>
      <c r="BP44" s="21">
        <f t="shared" si="61"/>
        <v>59844.599092741264</v>
      </c>
      <c r="BQ44" s="21">
        <f t="shared" si="61"/>
        <v>29488.108671033289</v>
      </c>
      <c r="BR44" s="21">
        <f t="shared" si="61"/>
        <v>1163.1962054546457</v>
      </c>
      <c r="BS44" s="21">
        <f t="shared" si="61"/>
        <v>0</v>
      </c>
      <c r="BT44" s="21">
        <f t="shared" si="61"/>
        <v>-1161.8505056116264</v>
      </c>
      <c r="BU44" s="21">
        <f t="shared" si="61"/>
        <v>-28646.969430072932</v>
      </c>
      <c r="BV44" s="21">
        <f t="shared" si="61"/>
        <v>-56479.118425064022</v>
      </c>
      <c r="BW44" s="21">
        <f t="shared" si="61"/>
        <v>-83521.875665164785</v>
      </c>
      <c r="BX44" s="21">
        <f t="shared" si="61"/>
        <v>-109799.8119818659</v>
      </c>
      <c r="BY44" s="21">
        <f t="shared" si="61"/>
        <v>-135336.67138732551</v>
      </c>
      <c r="BZ44" s="21">
        <f t="shared" si="61"/>
        <v>-160155.40090725885</v>
      </c>
      <c r="CB44" s="21">
        <f t="shared" si="86"/>
        <v>-1162.5233555331361</v>
      </c>
      <c r="CC44" s="21">
        <f t="shared" si="87"/>
        <v>-116538.16837739514</v>
      </c>
    </row>
    <row r="45" spans="1:81" x14ac:dyDescent="0.25">
      <c r="A45" s="12" t="s">
        <v>52</v>
      </c>
      <c r="B45" s="25">
        <f>Q4</f>
        <v>762827554.20448852</v>
      </c>
      <c r="I45" s="4" t="s">
        <v>15</v>
      </c>
      <c r="J45" s="15">
        <f t="shared" si="62"/>
        <v>0.02</v>
      </c>
      <c r="K45" s="3">
        <f t="shared" si="88"/>
        <v>12</v>
      </c>
      <c r="L45" s="3" t="s">
        <v>17</v>
      </c>
      <c r="M45" s="15">
        <f t="shared" si="63"/>
        <v>5.0000000000000001E-3</v>
      </c>
      <c r="N45" s="18">
        <v>1</v>
      </c>
      <c r="O45" s="15">
        <f t="shared" si="64"/>
        <v>1.2000000000000001E-3</v>
      </c>
      <c r="P45" s="5">
        <v>1000000</v>
      </c>
      <c r="Q45" s="35">
        <f t="shared" si="65"/>
        <v>1174283.9810022477</v>
      </c>
      <c r="R45" s="5">
        <f t="shared" si="66"/>
        <v>1174283.9810022477</v>
      </c>
      <c r="S45" s="5">
        <f t="shared" si="67"/>
        <v>1409.1407772026973</v>
      </c>
      <c r="U45" s="5">
        <f t="shared" si="110"/>
        <v>20000</v>
      </c>
      <c r="V45" s="5">
        <f t="shared" si="110"/>
        <v>20000</v>
      </c>
      <c r="W45" s="5">
        <f t="shared" si="110"/>
        <v>20000</v>
      </c>
      <c r="X45" s="5">
        <f t="shared" si="110"/>
        <v>20000</v>
      </c>
      <c r="Y45" s="5">
        <f t="shared" si="110"/>
        <v>20000</v>
      </c>
      <c r="Z45" s="5">
        <f t="shared" si="110"/>
        <v>20000</v>
      </c>
      <c r="AA45" s="5">
        <f t="shared" si="110"/>
        <v>20000</v>
      </c>
      <c r="AB45" s="5">
        <f t="shared" si="110"/>
        <v>20000</v>
      </c>
      <c r="AC45" s="5">
        <f t="shared" si="110"/>
        <v>20000</v>
      </c>
      <c r="AD45" s="5">
        <f t="shared" si="110"/>
        <v>20000</v>
      </c>
      <c r="AE45" s="5">
        <f t="shared" si="111"/>
        <v>20000</v>
      </c>
      <c r="AF45" s="5">
        <f t="shared" si="111"/>
        <v>1020000</v>
      </c>
      <c r="AG45" s="5">
        <f t="shared" si="111"/>
        <v>0</v>
      </c>
      <c r="AH45" s="5">
        <f t="shared" si="111"/>
        <v>0</v>
      </c>
      <c r="AI45" s="5">
        <f t="shared" si="111"/>
        <v>0</v>
      </c>
      <c r="AJ45" s="5">
        <f t="shared" si="111"/>
        <v>0</v>
      </c>
      <c r="AK45" s="5">
        <f t="shared" si="111"/>
        <v>0</v>
      </c>
      <c r="AL45" s="5">
        <f t="shared" si="111"/>
        <v>0</v>
      </c>
      <c r="AM45" s="5">
        <f t="shared" si="111"/>
        <v>0</v>
      </c>
      <c r="AN45" s="5">
        <f t="shared" si="111"/>
        <v>0</v>
      </c>
      <c r="AP45" s="38">
        <f t="shared" si="89"/>
        <v>1174283.9810022477</v>
      </c>
      <c r="AQ45" s="5">
        <f t="shared" si="90"/>
        <v>1160155.4009072587</v>
      </c>
      <c r="AR45" s="5">
        <f t="shared" si="91"/>
        <v>1145956.177911795</v>
      </c>
      <c r="AS45" s="5">
        <f t="shared" si="92"/>
        <v>1131685.9588013538</v>
      </c>
      <c r="AT45" s="5">
        <f t="shared" si="93"/>
        <v>1117344.3885953606</v>
      </c>
      <c r="AU45" s="5">
        <f t="shared" si="94"/>
        <v>1102931.1105383371</v>
      </c>
      <c r="AV45" s="5">
        <f t="shared" si="95"/>
        <v>1088445.7660910287</v>
      </c>
      <c r="AW45" s="5">
        <f t="shared" si="96"/>
        <v>1073887.9949214838</v>
      </c>
      <c r="AX45" s="5">
        <f t="shared" si="97"/>
        <v>1059257.434896091</v>
      </c>
      <c r="AY45" s="5">
        <f t="shared" si="98"/>
        <v>1044553.7220705713</v>
      </c>
      <c r="AZ45" s="5">
        <f t="shared" si="99"/>
        <v>1029776.4906809239</v>
      </c>
      <c r="BA45" s="5">
        <f t="shared" si="100"/>
        <v>1014925.3731343284</v>
      </c>
      <c r="BB45" s="5">
        <f t="shared" si="101"/>
        <v>0</v>
      </c>
      <c r="BC45" s="5">
        <f t="shared" si="102"/>
        <v>0</v>
      </c>
      <c r="BD45" s="5">
        <f t="shared" si="103"/>
        <v>0</v>
      </c>
      <c r="BE45" s="5">
        <f t="shared" si="104"/>
        <v>0</v>
      </c>
      <c r="BF45" s="5">
        <f t="shared" si="105"/>
        <v>0</v>
      </c>
      <c r="BG45" s="5">
        <f t="shared" si="106"/>
        <v>0</v>
      </c>
      <c r="BH45" s="5">
        <f t="shared" si="107"/>
        <v>0</v>
      </c>
      <c r="BI45" s="5">
        <f t="shared" si="108"/>
        <v>0</v>
      </c>
      <c r="BJ45" s="45">
        <f t="shared" si="109"/>
        <v>0</v>
      </c>
      <c r="BL45" s="21">
        <f t="shared" si="85"/>
        <v>210250.31750366185</v>
      </c>
      <c r="BM45" s="21">
        <f t="shared" si="61"/>
        <v>172382.80593276047</v>
      </c>
      <c r="BN45" s="21">
        <f t="shared" si="61"/>
        <v>135697.85385220801</v>
      </c>
      <c r="BO45" s="21">
        <f t="shared" si="61"/>
        <v>100155.19024699577</v>
      </c>
      <c r="BP45" s="21">
        <f t="shared" si="61"/>
        <v>65716.018997752341</v>
      </c>
      <c r="BQ45" s="21">
        <f t="shared" si="61"/>
        <v>32342.961220487254</v>
      </c>
      <c r="BR45" s="21">
        <f t="shared" si="61"/>
        <v>1274.3801408645231</v>
      </c>
      <c r="BS45" s="21">
        <f t="shared" si="61"/>
        <v>0</v>
      </c>
      <c r="BT45" s="21">
        <f t="shared" si="61"/>
        <v>-1272.78768651071</v>
      </c>
      <c r="BU45" s="21">
        <f t="shared" si="61"/>
        <v>-31347.572588167619</v>
      </c>
      <c r="BV45" s="21">
        <f t="shared" si="61"/>
        <v>-61733.206267401343</v>
      </c>
      <c r="BW45" s="21">
        <f t="shared" si="61"/>
        <v>-91189.141256969655</v>
      </c>
      <c r="BX45" s="21">
        <f t="shared" si="61"/>
        <v>-119746.45496737794</v>
      </c>
      <c r="BY45" s="21">
        <f t="shared" si="61"/>
        <v>-147435.10678118304</v>
      </c>
      <c r="BZ45" s="21">
        <f t="shared" si="61"/>
        <v>-174283.98100224766</v>
      </c>
      <c r="CB45" s="21">
        <f t="shared" si="86"/>
        <v>-1273.5839136876166</v>
      </c>
      <c r="CC45" s="21">
        <f t="shared" si="87"/>
        <v>-127722.15440979297</v>
      </c>
    </row>
    <row r="46" spans="1:81" x14ac:dyDescent="0.25">
      <c r="A46" s="12" t="s">
        <v>53</v>
      </c>
      <c r="B46" s="25">
        <f>SUM($R$34:$R$233)</f>
        <v>209247883.67718983</v>
      </c>
      <c r="I46" s="4" t="s">
        <v>15</v>
      </c>
      <c r="J46" s="15">
        <f t="shared" si="62"/>
        <v>0.02</v>
      </c>
      <c r="K46" s="3">
        <f t="shared" si="88"/>
        <v>13</v>
      </c>
      <c r="L46" s="3" t="s">
        <v>17</v>
      </c>
      <c r="M46" s="15">
        <f t="shared" si="63"/>
        <v>5.0000000000000001E-3</v>
      </c>
      <c r="N46" s="18">
        <v>1</v>
      </c>
      <c r="O46" s="15">
        <f t="shared" si="64"/>
        <v>1.3000000000000002E-3</v>
      </c>
      <c r="P46" s="5">
        <v>1000000</v>
      </c>
      <c r="Q46" s="35">
        <f t="shared" si="65"/>
        <v>1188342.2696539778</v>
      </c>
      <c r="R46" s="5">
        <f t="shared" si="66"/>
        <v>1188342.2696539778</v>
      </c>
      <c r="S46" s="5">
        <f t="shared" si="67"/>
        <v>1544.8449505501715</v>
      </c>
      <c r="U46" s="5">
        <f t="shared" si="110"/>
        <v>20000</v>
      </c>
      <c r="V46" s="5">
        <f t="shared" si="110"/>
        <v>20000</v>
      </c>
      <c r="W46" s="5">
        <f t="shared" si="110"/>
        <v>20000</v>
      </c>
      <c r="X46" s="5">
        <f t="shared" si="110"/>
        <v>20000</v>
      </c>
      <c r="Y46" s="5">
        <f t="shared" si="110"/>
        <v>20000</v>
      </c>
      <c r="Z46" s="5">
        <f t="shared" si="110"/>
        <v>20000</v>
      </c>
      <c r="AA46" s="5">
        <f t="shared" si="110"/>
        <v>20000</v>
      </c>
      <c r="AB46" s="5">
        <f t="shared" si="110"/>
        <v>20000</v>
      </c>
      <c r="AC46" s="5">
        <f t="shared" si="110"/>
        <v>20000</v>
      </c>
      <c r="AD46" s="5">
        <f t="shared" si="110"/>
        <v>20000</v>
      </c>
      <c r="AE46" s="5">
        <f t="shared" si="111"/>
        <v>20000</v>
      </c>
      <c r="AF46" s="5">
        <f t="shared" si="111"/>
        <v>20000</v>
      </c>
      <c r="AG46" s="5">
        <f t="shared" si="111"/>
        <v>1020000</v>
      </c>
      <c r="AH46" s="5">
        <f t="shared" si="111"/>
        <v>0</v>
      </c>
      <c r="AI46" s="5">
        <f t="shared" si="111"/>
        <v>0</v>
      </c>
      <c r="AJ46" s="5">
        <f t="shared" si="111"/>
        <v>0</v>
      </c>
      <c r="AK46" s="5">
        <f t="shared" si="111"/>
        <v>0</v>
      </c>
      <c r="AL46" s="5">
        <f t="shared" si="111"/>
        <v>0</v>
      </c>
      <c r="AM46" s="5">
        <f t="shared" si="111"/>
        <v>0</v>
      </c>
      <c r="AN46" s="5">
        <f t="shared" si="111"/>
        <v>0</v>
      </c>
      <c r="AP46" s="38">
        <f t="shared" si="89"/>
        <v>1188342.2696539778</v>
      </c>
      <c r="AQ46" s="5">
        <f t="shared" si="90"/>
        <v>1174283.9810022477</v>
      </c>
      <c r="AR46" s="5">
        <f t="shared" si="91"/>
        <v>1160155.4009072587</v>
      </c>
      <c r="AS46" s="5">
        <f t="shared" si="92"/>
        <v>1145956.177911795</v>
      </c>
      <c r="AT46" s="5">
        <f t="shared" si="93"/>
        <v>1131685.9588013538</v>
      </c>
      <c r="AU46" s="5">
        <f t="shared" si="94"/>
        <v>1117344.3885953606</v>
      </c>
      <c r="AV46" s="5">
        <f t="shared" si="95"/>
        <v>1102931.1105383371</v>
      </c>
      <c r="AW46" s="5">
        <f t="shared" si="96"/>
        <v>1088445.7660910287</v>
      </c>
      <c r="AX46" s="5">
        <f t="shared" si="97"/>
        <v>1073887.9949214838</v>
      </c>
      <c r="AY46" s="5">
        <f t="shared" si="98"/>
        <v>1059257.434896091</v>
      </c>
      <c r="AZ46" s="5">
        <f t="shared" si="99"/>
        <v>1044553.7220705713</v>
      </c>
      <c r="BA46" s="5">
        <f t="shared" si="100"/>
        <v>1029776.4906809239</v>
      </c>
      <c r="BB46" s="5">
        <f t="shared" si="101"/>
        <v>1014925.3731343284</v>
      </c>
      <c r="BC46" s="5">
        <f t="shared" si="102"/>
        <v>0</v>
      </c>
      <c r="BD46" s="5">
        <f t="shared" si="103"/>
        <v>0</v>
      </c>
      <c r="BE46" s="5">
        <f t="shared" si="104"/>
        <v>0</v>
      </c>
      <c r="BF46" s="5">
        <f t="shared" si="105"/>
        <v>0</v>
      </c>
      <c r="BG46" s="5">
        <f t="shared" si="106"/>
        <v>0</v>
      </c>
      <c r="BH46" s="5">
        <f t="shared" si="107"/>
        <v>0</v>
      </c>
      <c r="BI46" s="5">
        <f t="shared" si="108"/>
        <v>0</v>
      </c>
      <c r="BJ46" s="45">
        <f t="shared" si="109"/>
        <v>0</v>
      </c>
      <c r="BL46" s="21">
        <f t="shared" si="85"/>
        <v>230379.24398835492</v>
      </c>
      <c r="BM46" s="21">
        <f t="shared" si="61"/>
        <v>188651.97410925454</v>
      </c>
      <c r="BN46" s="21">
        <f t="shared" si="61"/>
        <v>148322.89100376656</v>
      </c>
      <c r="BO46" s="21">
        <f t="shared" si="61"/>
        <v>109341.11004451173</v>
      </c>
      <c r="BP46" s="21">
        <f t="shared" si="61"/>
        <v>71657.730346022174</v>
      </c>
      <c r="BQ46" s="21">
        <f t="shared" si="61"/>
        <v>35225.752513339045</v>
      </c>
      <c r="BR46" s="21">
        <f t="shared" si="61"/>
        <v>1386.4209053935483</v>
      </c>
      <c r="BS46" s="21">
        <f t="shared" si="61"/>
        <v>0</v>
      </c>
      <c r="BT46" s="21">
        <f t="shared" si="61"/>
        <v>-1384.5606541403104</v>
      </c>
      <c r="BU46" s="21">
        <f t="shared" si="61"/>
        <v>-34062.956091615604</v>
      </c>
      <c r="BV46" s="21">
        <f t="shared" si="61"/>
        <v>-67004.868926407304</v>
      </c>
      <c r="BW46" s="21">
        <f t="shared" si="61"/>
        <v>-98865.884720369941</v>
      </c>
      <c r="BX46" s="21">
        <f t="shared" si="61"/>
        <v>-129684.60853587952</v>
      </c>
      <c r="BY46" s="21">
        <f t="shared" si="61"/>
        <v>-159498.16722541314</v>
      </c>
      <c r="BZ46" s="21">
        <f t="shared" si="61"/>
        <v>-188342.26965397783</v>
      </c>
      <c r="CB46" s="21">
        <f t="shared" si="86"/>
        <v>-1385.4907797669293</v>
      </c>
      <c r="CC46" s="21">
        <f t="shared" si="87"/>
        <v>-139003.74976982304</v>
      </c>
    </row>
    <row r="47" spans="1:81" x14ac:dyDescent="0.25">
      <c r="A47" s="12" t="s">
        <v>32</v>
      </c>
      <c r="B47" s="25">
        <f>SUM($S$34:$S$233)</f>
        <v>13659330.935606739</v>
      </c>
      <c r="I47" s="4" t="s">
        <v>15</v>
      </c>
      <c r="J47" s="15">
        <f t="shared" si="62"/>
        <v>0.02</v>
      </c>
      <c r="K47" s="3">
        <f t="shared" si="88"/>
        <v>14</v>
      </c>
      <c r="L47" s="3" t="s">
        <v>17</v>
      </c>
      <c r="M47" s="15">
        <f t="shared" si="63"/>
        <v>5.0000000000000001E-3</v>
      </c>
      <c r="N47" s="18">
        <v>1</v>
      </c>
      <c r="O47" s="15">
        <f t="shared" si="64"/>
        <v>1.4E-3</v>
      </c>
      <c r="P47" s="5">
        <v>1000000</v>
      </c>
      <c r="Q47" s="35">
        <f t="shared" si="65"/>
        <v>1202330.6165711223</v>
      </c>
      <c r="R47" s="5">
        <f t="shared" si="66"/>
        <v>1202330.6165711223</v>
      </c>
      <c r="S47" s="5">
        <f t="shared" si="67"/>
        <v>1683.2628631995713</v>
      </c>
      <c r="U47" s="5">
        <f t="shared" si="110"/>
        <v>20000</v>
      </c>
      <c r="V47" s="5">
        <f t="shared" si="110"/>
        <v>20000</v>
      </c>
      <c r="W47" s="5">
        <f t="shared" si="110"/>
        <v>20000</v>
      </c>
      <c r="X47" s="5">
        <f t="shared" si="110"/>
        <v>20000</v>
      </c>
      <c r="Y47" s="5">
        <f t="shared" si="110"/>
        <v>20000</v>
      </c>
      <c r="Z47" s="5">
        <f t="shared" si="110"/>
        <v>20000</v>
      </c>
      <c r="AA47" s="5">
        <f t="shared" si="110"/>
        <v>20000</v>
      </c>
      <c r="AB47" s="5">
        <f t="shared" si="110"/>
        <v>20000</v>
      </c>
      <c r="AC47" s="5">
        <f t="shared" si="110"/>
        <v>20000</v>
      </c>
      <c r="AD47" s="5">
        <f t="shared" si="110"/>
        <v>20000</v>
      </c>
      <c r="AE47" s="5">
        <f t="shared" si="111"/>
        <v>20000</v>
      </c>
      <c r="AF47" s="5">
        <f t="shared" si="111"/>
        <v>20000</v>
      </c>
      <c r="AG47" s="5">
        <f t="shared" si="111"/>
        <v>20000</v>
      </c>
      <c r="AH47" s="5">
        <f t="shared" si="111"/>
        <v>1020000</v>
      </c>
      <c r="AI47" s="5">
        <f t="shared" si="111"/>
        <v>0</v>
      </c>
      <c r="AJ47" s="5">
        <f t="shared" si="111"/>
        <v>0</v>
      </c>
      <c r="AK47" s="5">
        <f t="shared" si="111"/>
        <v>0</v>
      </c>
      <c r="AL47" s="5">
        <f t="shared" si="111"/>
        <v>0</v>
      </c>
      <c r="AM47" s="5">
        <f t="shared" si="111"/>
        <v>0</v>
      </c>
      <c r="AN47" s="5">
        <f t="shared" si="111"/>
        <v>0</v>
      </c>
      <c r="AP47" s="38">
        <f t="shared" si="89"/>
        <v>1202330.6165711223</v>
      </c>
      <c r="AQ47" s="5">
        <f t="shared" si="90"/>
        <v>1188342.2696539778</v>
      </c>
      <c r="AR47" s="5">
        <f t="shared" si="91"/>
        <v>1174283.9810022477</v>
      </c>
      <c r="AS47" s="5">
        <f t="shared" si="92"/>
        <v>1160155.4009072587</v>
      </c>
      <c r="AT47" s="5">
        <f t="shared" si="93"/>
        <v>1145956.177911795</v>
      </c>
      <c r="AU47" s="5">
        <f t="shared" si="94"/>
        <v>1131685.9588013538</v>
      </c>
      <c r="AV47" s="5">
        <f t="shared" si="95"/>
        <v>1117344.3885953606</v>
      </c>
      <c r="AW47" s="5">
        <f t="shared" si="96"/>
        <v>1102931.1105383371</v>
      </c>
      <c r="AX47" s="5">
        <f t="shared" si="97"/>
        <v>1088445.7660910287</v>
      </c>
      <c r="AY47" s="5">
        <f t="shared" si="98"/>
        <v>1073887.9949214838</v>
      </c>
      <c r="AZ47" s="5">
        <f t="shared" si="99"/>
        <v>1059257.434896091</v>
      </c>
      <c r="BA47" s="5">
        <f t="shared" si="100"/>
        <v>1044553.7220705713</v>
      </c>
      <c r="BB47" s="5">
        <f t="shared" si="101"/>
        <v>1029776.4906809239</v>
      </c>
      <c r="BC47" s="5">
        <f t="shared" si="102"/>
        <v>1014925.3731343284</v>
      </c>
      <c r="BD47" s="5">
        <f t="shared" si="103"/>
        <v>0</v>
      </c>
      <c r="BE47" s="5">
        <f t="shared" si="104"/>
        <v>0</v>
      </c>
      <c r="BF47" s="5">
        <f t="shared" si="105"/>
        <v>0</v>
      </c>
      <c r="BG47" s="5">
        <f t="shared" si="106"/>
        <v>0</v>
      </c>
      <c r="BH47" s="5">
        <f t="shared" si="107"/>
        <v>0</v>
      </c>
      <c r="BI47" s="5">
        <f t="shared" si="108"/>
        <v>0</v>
      </c>
      <c r="BJ47" s="45">
        <f t="shared" si="109"/>
        <v>0</v>
      </c>
      <c r="BL47" s="21">
        <f t="shared" si="85"/>
        <v>250923.43761305208</v>
      </c>
      <c r="BM47" s="21">
        <f t="shared" si="61"/>
        <v>205220.2587570711</v>
      </c>
      <c r="BN47" s="21">
        <f t="shared" si="61"/>
        <v>161151.95695424895</v>
      </c>
      <c r="BO47" s="21">
        <f t="shared" si="61"/>
        <v>118655.22773814062</v>
      </c>
      <c r="BP47" s="21">
        <f t="shared" si="61"/>
        <v>77669.383428877685</v>
      </c>
      <c r="BQ47" s="21">
        <f t="shared" si="61"/>
        <v>38136.238458620384</v>
      </c>
      <c r="BR47" s="21">
        <f t="shared" si="61"/>
        <v>1499.3073609818239</v>
      </c>
      <c r="BS47" s="21">
        <f t="shared" si="61"/>
        <v>0</v>
      </c>
      <c r="BT47" s="21">
        <f t="shared" si="61"/>
        <v>-1497.1582089320291</v>
      </c>
      <c r="BU47" s="21">
        <f t="shared" si="61"/>
        <v>-36792.836360340938</v>
      </c>
      <c r="BV47" s="21">
        <f t="shared" si="61"/>
        <v>-72293.586147785187</v>
      </c>
      <c r="BW47" s="21">
        <f t="shared" si="61"/>
        <v>-106551.47095768247</v>
      </c>
      <c r="BX47" s="21">
        <f t="shared" si="61"/>
        <v>-139613.70906560658</v>
      </c>
      <c r="BY47" s="21">
        <f t="shared" si="61"/>
        <v>-171525.60189931421</v>
      </c>
      <c r="BZ47" s="21">
        <f t="shared" si="61"/>
        <v>-202330.61657112231</v>
      </c>
      <c r="CB47" s="21">
        <f t="shared" si="86"/>
        <v>-1498.2327849569265</v>
      </c>
      <c r="CC47" s="21">
        <f t="shared" si="87"/>
        <v>-150382.83300992777</v>
      </c>
    </row>
    <row r="48" spans="1:81" x14ac:dyDescent="0.25">
      <c r="A48" s="12" t="s">
        <v>54</v>
      </c>
      <c r="B48" s="26">
        <v>1.5</v>
      </c>
      <c r="I48" s="4" t="s">
        <v>15</v>
      </c>
      <c r="J48" s="15">
        <f t="shared" si="62"/>
        <v>0.02</v>
      </c>
      <c r="K48" s="3">
        <f t="shared" si="88"/>
        <v>15</v>
      </c>
      <c r="L48" s="3" t="s">
        <v>17</v>
      </c>
      <c r="M48" s="15">
        <f t="shared" si="63"/>
        <v>5.0000000000000001E-3</v>
      </c>
      <c r="N48" s="18">
        <v>1</v>
      </c>
      <c r="O48" s="15">
        <f t="shared" si="64"/>
        <v>1.5E-3</v>
      </c>
      <c r="P48" s="5">
        <v>1000000</v>
      </c>
      <c r="Q48" s="35">
        <f t="shared" si="65"/>
        <v>1216249.3697225102</v>
      </c>
      <c r="R48" s="5">
        <f t="shared" si="66"/>
        <v>1216249.3697225102</v>
      </c>
      <c r="S48" s="5">
        <f t="shared" si="67"/>
        <v>1824.3740545837654</v>
      </c>
      <c r="U48" s="5">
        <f t="shared" si="110"/>
        <v>20000</v>
      </c>
      <c r="V48" s="5">
        <f t="shared" si="110"/>
        <v>20000</v>
      </c>
      <c r="W48" s="5">
        <f t="shared" si="110"/>
        <v>20000</v>
      </c>
      <c r="X48" s="5">
        <f t="shared" si="110"/>
        <v>20000</v>
      </c>
      <c r="Y48" s="5">
        <f t="shared" si="110"/>
        <v>20000</v>
      </c>
      <c r="Z48" s="5">
        <f t="shared" si="110"/>
        <v>20000</v>
      </c>
      <c r="AA48" s="5">
        <f t="shared" si="110"/>
        <v>20000</v>
      </c>
      <c r="AB48" s="5">
        <f t="shared" si="110"/>
        <v>20000</v>
      </c>
      <c r="AC48" s="5">
        <f t="shared" si="110"/>
        <v>20000</v>
      </c>
      <c r="AD48" s="5">
        <f t="shared" si="110"/>
        <v>20000</v>
      </c>
      <c r="AE48" s="5">
        <f t="shared" si="111"/>
        <v>20000</v>
      </c>
      <c r="AF48" s="5">
        <f t="shared" si="111"/>
        <v>20000</v>
      </c>
      <c r="AG48" s="5">
        <f t="shared" si="111"/>
        <v>20000</v>
      </c>
      <c r="AH48" s="5">
        <f t="shared" si="111"/>
        <v>20000</v>
      </c>
      <c r="AI48" s="5">
        <f t="shared" si="111"/>
        <v>1020000</v>
      </c>
      <c r="AJ48" s="5">
        <f t="shared" si="111"/>
        <v>0</v>
      </c>
      <c r="AK48" s="5">
        <f t="shared" si="111"/>
        <v>0</v>
      </c>
      <c r="AL48" s="5">
        <f t="shared" si="111"/>
        <v>0</v>
      </c>
      <c r="AM48" s="5">
        <f t="shared" si="111"/>
        <v>0</v>
      </c>
      <c r="AN48" s="5">
        <f t="shared" si="111"/>
        <v>0</v>
      </c>
      <c r="AP48" s="38">
        <f t="shared" si="89"/>
        <v>1216249.3697225102</v>
      </c>
      <c r="AQ48" s="5">
        <f t="shared" si="90"/>
        <v>1202330.6165711225</v>
      </c>
      <c r="AR48" s="5">
        <f t="shared" si="91"/>
        <v>1188342.2696539781</v>
      </c>
      <c r="AS48" s="5">
        <f t="shared" si="92"/>
        <v>1174283.9810022479</v>
      </c>
      <c r="AT48" s="5">
        <f t="shared" si="93"/>
        <v>1160155.400907259</v>
      </c>
      <c r="AU48" s="5">
        <f t="shared" si="94"/>
        <v>1145956.1779117952</v>
      </c>
      <c r="AV48" s="5">
        <f t="shared" si="95"/>
        <v>1131685.958801354</v>
      </c>
      <c r="AW48" s="5">
        <f t="shared" si="96"/>
        <v>1117344.3885953608</v>
      </c>
      <c r="AX48" s="5">
        <f t="shared" si="97"/>
        <v>1102931.1105383374</v>
      </c>
      <c r="AY48" s="5">
        <f t="shared" si="98"/>
        <v>1088445.7660910289</v>
      </c>
      <c r="AZ48" s="5">
        <f t="shared" si="99"/>
        <v>1073887.994921484</v>
      </c>
      <c r="BA48" s="5">
        <f t="shared" si="100"/>
        <v>1059257.4348960912</v>
      </c>
      <c r="BB48" s="5">
        <f t="shared" si="101"/>
        <v>1044553.7220705715</v>
      </c>
      <c r="BC48" s="5">
        <f t="shared" si="102"/>
        <v>1029776.4906809242</v>
      </c>
      <c r="BD48" s="5">
        <f t="shared" si="103"/>
        <v>1014925.3731343286</v>
      </c>
      <c r="BE48" s="5">
        <f t="shared" si="104"/>
        <v>0</v>
      </c>
      <c r="BF48" s="5">
        <f t="shared" si="105"/>
        <v>0</v>
      </c>
      <c r="BG48" s="5">
        <f t="shared" si="106"/>
        <v>0</v>
      </c>
      <c r="BH48" s="5">
        <f t="shared" si="107"/>
        <v>0</v>
      </c>
      <c r="BI48" s="5">
        <f t="shared" si="108"/>
        <v>0</v>
      </c>
      <c r="BJ48" s="45">
        <f t="shared" si="109"/>
        <v>0</v>
      </c>
      <c r="BL48" s="21">
        <f t="shared" si="85"/>
        <v>271886.03854433284</v>
      </c>
      <c r="BM48" s="21">
        <f t="shared" si="61"/>
        <v>222089.04370639985</v>
      </c>
      <c r="BN48" s="21">
        <f t="shared" si="61"/>
        <v>174185.37753916928</v>
      </c>
      <c r="BO48" s="21">
        <f t="shared" si="61"/>
        <v>128097.34136446984</v>
      </c>
      <c r="BP48" s="21">
        <f t="shared" si="61"/>
        <v>83750.630277489778</v>
      </c>
      <c r="BQ48" s="21">
        <f t="shared" si="61"/>
        <v>41074.176441821735</v>
      </c>
      <c r="BR48" s="21">
        <f t="shared" si="61"/>
        <v>1613.0284585070331</v>
      </c>
      <c r="BS48" s="21">
        <f t="shared" si="61"/>
        <v>0</v>
      </c>
      <c r="BT48" s="21">
        <f t="shared" si="61"/>
        <v>-1610.5692427668255</v>
      </c>
      <c r="BU48" s="21">
        <f t="shared" si="61"/>
        <v>-39536.932788732229</v>
      </c>
      <c r="BV48" s="21">
        <f t="shared" si="61"/>
        <v>-77598.844550889218</v>
      </c>
      <c r="BW48" s="21">
        <f t="shared" si="61"/>
        <v>-114245.27528948314</v>
      </c>
      <c r="BX48" s="21">
        <f t="shared" si="61"/>
        <v>-149533.20469244546</v>
      </c>
      <c r="BY48" s="21">
        <f t="shared" si="61"/>
        <v>-183517.1685708561</v>
      </c>
      <c r="BZ48" s="21">
        <f t="shared" si="61"/>
        <v>-216249.36972251034</v>
      </c>
      <c r="CB48" s="21">
        <f t="shared" si="86"/>
        <v>-1611.7988506369293</v>
      </c>
      <c r="CC48" s="21">
        <f t="shared" si="87"/>
        <v>-161859.29111580737</v>
      </c>
    </row>
    <row r="49" spans="1:81" x14ac:dyDescent="0.25">
      <c r="A49" s="12" t="s">
        <v>55</v>
      </c>
      <c r="B49" s="27">
        <f>B45-(B47*B48+B46)</f>
        <v>533090674.12388861</v>
      </c>
      <c r="I49" s="4" t="s">
        <v>15</v>
      </c>
      <c r="J49" s="15">
        <f t="shared" si="62"/>
        <v>0.02</v>
      </c>
      <c r="K49" s="3">
        <f t="shared" si="88"/>
        <v>16</v>
      </c>
      <c r="L49" s="3" t="s">
        <v>17</v>
      </c>
      <c r="M49" s="15">
        <f t="shared" si="63"/>
        <v>5.0000000000000001E-3</v>
      </c>
      <c r="N49" s="18">
        <v>1</v>
      </c>
      <c r="O49" s="15">
        <f t="shared" si="64"/>
        <v>1.6000000000000001E-3</v>
      </c>
      <c r="P49" s="5">
        <v>1000000</v>
      </c>
      <c r="Q49" s="35">
        <f t="shared" si="65"/>
        <v>1230098.8753457812</v>
      </c>
      <c r="R49" s="5">
        <f t="shared" si="66"/>
        <v>1230098.8753457812</v>
      </c>
      <c r="S49" s="5">
        <f t="shared" si="67"/>
        <v>1968.15820055325</v>
      </c>
      <c r="U49" s="5">
        <f t="shared" si="110"/>
        <v>20000</v>
      </c>
      <c r="V49" s="5">
        <f t="shared" si="110"/>
        <v>20000</v>
      </c>
      <c r="W49" s="5">
        <f t="shared" si="110"/>
        <v>20000</v>
      </c>
      <c r="X49" s="5">
        <f t="shared" si="110"/>
        <v>20000</v>
      </c>
      <c r="Y49" s="5">
        <f t="shared" si="110"/>
        <v>20000</v>
      </c>
      <c r="Z49" s="5">
        <f t="shared" si="110"/>
        <v>20000</v>
      </c>
      <c r="AA49" s="5">
        <f t="shared" si="110"/>
        <v>20000</v>
      </c>
      <c r="AB49" s="5">
        <f t="shared" si="110"/>
        <v>20000</v>
      </c>
      <c r="AC49" s="5">
        <f t="shared" si="110"/>
        <v>20000</v>
      </c>
      <c r="AD49" s="5">
        <f t="shared" si="110"/>
        <v>20000</v>
      </c>
      <c r="AE49" s="5">
        <f t="shared" si="111"/>
        <v>20000</v>
      </c>
      <c r="AF49" s="5">
        <f t="shared" si="111"/>
        <v>20000</v>
      </c>
      <c r="AG49" s="5">
        <f t="shared" si="111"/>
        <v>20000</v>
      </c>
      <c r="AH49" s="5">
        <f t="shared" si="111"/>
        <v>20000</v>
      </c>
      <c r="AI49" s="5">
        <f t="shared" si="111"/>
        <v>20000</v>
      </c>
      <c r="AJ49" s="5">
        <f t="shared" si="111"/>
        <v>1020000</v>
      </c>
      <c r="AK49" s="5">
        <f t="shared" si="111"/>
        <v>0</v>
      </c>
      <c r="AL49" s="5">
        <f t="shared" si="111"/>
        <v>0</v>
      </c>
      <c r="AM49" s="5">
        <f t="shared" si="111"/>
        <v>0</v>
      </c>
      <c r="AN49" s="5">
        <f t="shared" si="111"/>
        <v>0</v>
      </c>
      <c r="AP49" s="38">
        <f t="shared" si="89"/>
        <v>1230098.8753457812</v>
      </c>
      <c r="AQ49" s="5">
        <f t="shared" si="90"/>
        <v>1216249.36972251</v>
      </c>
      <c r="AR49" s="5">
        <f t="shared" si="91"/>
        <v>1202330.6165711223</v>
      </c>
      <c r="AS49" s="5">
        <f t="shared" si="92"/>
        <v>1188342.2696539778</v>
      </c>
      <c r="AT49" s="5">
        <f t="shared" si="93"/>
        <v>1174283.9810022477</v>
      </c>
      <c r="AU49" s="5">
        <f t="shared" si="94"/>
        <v>1160155.4009072587</v>
      </c>
      <c r="AV49" s="5">
        <f t="shared" si="95"/>
        <v>1145956.177911795</v>
      </c>
      <c r="AW49" s="5">
        <f t="shared" si="96"/>
        <v>1131685.9588013538</v>
      </c>
      <c r="AX49" s="5">
        <f t="shared" si="97"/>
        <v>1117344.3885953606</v>
      </c>
      <c r="AY49" s="5">
        <f t="shared" si="98"/>
        <v>1102931.1105383371</v>
      </c>
      <c r="AZ49" s="5">
        <f t="shared" si="99"/>
        <v>1088445.7660910287</v>
      </c>
      <c r="BA49" s="5">
        <f t="shared" si="100"/>
        <v>1073887.9949214838</v>
      </c>
      <c r="BB49" s="5">
        <f t="shared" si="101"/>
        <v>1059257.434896091</v>
      </c>
      <c r="BC49" s="5">
        <f t="shared" si="102"/>
        <v>1044553.7220705713</v>
      </c>
      <c r="BD49" s="5">
        <f t="shared" si="103"/>
        <v>1029776.4906809239</v>
      </c>
      <c r="BE49" s="5">
        <f t="shared" si="104"/>
        <v>1014925.3731343284</v>
      </c>
      <c r="BF49" s="5">
        <f t="shared" si="105"/>
        <v>0</v>
      </c>
      <c r="BG49" s="5">
        <f t="shared" si="106"/>
        <v>0</v>
      </c>
      <c r="BH49" s="5">
        <f t="shared" si="107"/>
        <v>0</v>
      </c>
      <c r="BI49" s="5">
        <f t="shared" si="108"/>
        <v>0</v>
      </c>
      <c r="BJ49" s="45">
        <f t="shared" si="109"/>
        <v>0</v>
      </c>
      <c r="BL49" s="21">
        <f t="shared" si="85"/>
        <v>293270.22391365631</v>
      </c>
      <c r="BM49" s="21">
        <f t="shared" si="61"/>
        <v>239259.72760526161</v>
      </c>
      <c r="BN49" s="21">
        <f t="shared" si="61"/>
        <v>187423.4837111833</v>
      </c>
      <c r="BO49" s="21">
        <f t="shared" si="61"/>
        <v>137667.25105720619</v>
      </c>
      <c r="BP49" s="21">
        <f t="shared" si="61"/>
        <v>89901.124654218787</v>
      </c>
      <c r="BQ49" s="21">
        <f t="shared" si="61"/>
        <v>44039.325316894101</v>
      </c>
      <c r="BR49" s="21">
        <f t="shared" si="61"/>
        <v>1727.5732371795457</v>
      </c>
      <c r="BS49" s="21">
        <f t="shared" si="61"/>
        <v>0</v>
      </c>
      <c r="BT49" s="21">
        <f t="shared" si="61"/>
        <v>-1724.7827383356635</v>
      </c>
      <c r="BU49" s="21">
        <f t="shared" si="61"/>
        <v>-42294.967719202861</v>
      </c>
      <c r="BV49" s="21">
        <f t="shared" si="61"/>
        <v>-82920.137552096974</v>
      </c>
      <c r="BW49" s="21">
        <f t="shared" si="61"/>
        <v>-121946.6833131616</v>
      </c>
      <c r="BX49" s="21">
        <f t="shared" si="61"/>
        <v>-159442.55511911632</v>
      </c>
      <c r="BY49" s="21">
        <f t="shared" si="61"/>
        <v>-195472.63342769374</v>
      </c>
      <c r="BZ49" s="21">
        <f t="shared" si="61"/>
        <v>-230098.87534578133</v>
      </c>
      <c r="CB49" s="21">
        <f t="shared" si="86"/>
        <v>-1726.1779877576046</v>
      </c>
      <c r="CC49" s="21">
        <f t="shared" si="87"/>
        <v>-173433.01941514981</v>
      </c>
    </row>
    <row r="50" spans="1:81" x14ac:dyDescent="0.25">
      <c r="I50" s="4" t="s">
        <v>15</v>
      </c>
      <c r="J50" s="15">
        <f t="shared" si="62"/>
        <v>0.02</v>
      </c>
      <c r="K50" s="3">
        <f t="shared" si="88"/>
        <v>17</v>
      </c>
      <c r="L50" s="3" t="s">
        <v>17</v>
      </c>
      <c r="M50" s="15">
        <f t="shared" si="63"/>
        <v>5.0000000000000001E-3</v>
      </c>
      <c r="N50" s="18">
        <v>1</v>
      </c>
      <c r="O50" s="15">
        <f t="shared" si="64"/>
        <v>1.7000000000000001E-3</v>
      </c>
      <c r="P50" s="5">
        <v>1000000</v>
      </c>
      <c r="Q50" s="35">
        <f t="shared" si="65"/>
        <v>1243879.4779560014</v>
      </c>
      <c r="R50" s="5">
        <f t="shared" si="66"/>
        <v>1243879.4779560014</v>
      </c>
      <c r="S50" s="5">
        <f t="shared" si="67"/>
        <v>2114.5951125252027</v>
      </c>
      <c r="U50" s="5">
        <f t="shared" si="110"/>
        <v>20000</v>
      </c>
      <c r="V50" s="5">
        <f t="shared" si="110"/>
        <v>20000</v>
      </c>
      <c r="W50" s="5">
        <f t="shared" si="110"/>
        <v>20000</v>
      </c>
      <c r="X50" s="5">
        <f t="shared" si="110"/>
        <v>20000</v>
      </c>
      <c r="Y50" s="5">
        <f t="shared" si="110"/>
        <v>20000</v>
      </c>
      <c r="Z50" s="5">
        <f t="shared" si="110"/>
        <v>20000</v>
      </c>
      <c r="AA50" s="5">
        <f t="shared" si="110"/>
        <v>20000</v>
      </c>
      <c r="AB50" s="5">
        <f t="shared" si="110"/>
        <v>20000</v>
      </c>
      <c r="AC50" s="5">
        <f t="shared" si="110"/>
        <v>20000</v>
      </c>
      <c r="AD50" s="5">
        <f t="shared" si="110"/>
        <v>20000</v>
      </c>
      <c r="AE50" s="5">
        <f t="shared" si="111"/>
        <v>20000</v>
      </c>
      <c r="AF50" s="5">
        <f t="shared" si="111"/>
        <v>20000</v>
      </c>
      <c r="AG50" s="5">
        <f t="shared" si="111"/>
        <v>20000</v>
      </c>
      <c r="AH50" s="5">
        <f t="shared" si="111"/>
        <v>20000</v>
      </c>
      <c r="AI50" s="5">
        <f t="shared" si="111"/>
        <v>20000</v>
      </c>
      <c r="AJ50" s="5">
        <f t="shared" si="111"/>
        <v>20000</v>
      </c>
      <c r="AK50" s="5">
        <f t="shared" si="111"/>
        <v>1020000</v>
      </c>
      <c r="AL50" s="5">
        <f t="shared" si="111"/>
        <v>0</v>
      </c>
      <c r="AM50" s="5">
        <f t="shared" si="111"/>
        <v>0</v>
      </c>
      <c r="AN50" s="5">
        <f t="shared" si="111"/>
        <v>0</v>
      </c>
      <c r="AP50" s="38">
        <f t="shared" si="89"/>
        <v>1243879.4779560014</v>
      </c>
      <c r="AQ50" s="5">
        <f t="shared" si="90"/>
        <v>1230098.8753457812</v>
      </c>
      <c r="AR50" s="5">
        <f t="shared" si="91"/>
        <v>1216249.36972251</v>
      </c>
      <c r="AS50" s="5">
        <f t="shared" si="92"/>
        <v>1202330.6165711223</v>
      </c>
      <c r="AT50" s="5">
        <f t="shared" si="93"/>
        <v>1188342.2696539778</v>
      </c>
      <c r="AU50" s="5">
        <f t="shared" si="94"/>
        <v>1174283.9810022477</v>
      </c>
      <c r="AV50" s="5">
        <f t="shared" si="95"/>
        <v>1160155.4009072587</v>
      </c>
      <c r="AW50" s="5">
        <f t="shared" si="96"/>
        <v>1145956.177911795</v>
      </c>
      <c r="AX50" s="5">
        <f t="shared" si="97"/>
        <v>1131685.9588013538</v>
      </c>
      <c r="AY50" s="5">
        <f t="shared" si="98"/>
        <v>1117344.3885953606</v>
      </c>
      <c r="AZ50" s="5">
        <f t="shared" si="99"/>
        <v>1102931.1105383371</v>
      </c>
      <c r="BA50" s="5">
        <f t="shared" si="100"/>
        <v>1088445.7660910287</v>
      </c>
      <c r="BB50" s="5">
        <f t="shared" si="101"/>
        <v>1073887.9949214838</v>
      </c>
      <c r="BC50" s="5">
        <f t="shared" si="102"/>
        <v>1059257.434896091</v>
      </c>
      <c r="BD50" s="5">
        <f t="shared" si="103"/>
        <v>1044553.7220705713</v>
      </c>
      <c r="BE50" s="5">
        <f t="shared" si="104"/>
        <v>1029776.4906809239</v>
      </c>
      <c r="BF50" s="5">
        <f t="shared" si="105"/>
        <v>1014925.3731343284</v>
      </c>
      <c r="BG50" s="5">
        <f t="shared" si="106"/>
        <v>0</v>
      </c>
      <c r="BH50" s="5">
        <f t="shared" si="107"/>
        <v>0</v>
      </c>
      <c r="BI50" s="5">
        <f t="shared" si="108"/>
        <v>0</v>
      </c>
      <c r="BJ50" s="45">
        <f t="shared" si="109"/>
        <v>0</v>
      </c>
      <c r="BL50" s="21">
        <f t="shared" si="85"/>
        <v>315079.20816464256</v>
      </c>
      <c r="BM50" s="21">
        <f t="shared" si="85"/>
        <v>256733.72400978464</v>
      </c>
      <c r="BN50" s="21">
        <f t="shared" si="85"/>
        <v>200866.61154848523</v>
      </c>
      <c r="BO50" s="21">
        <f t="shared" si="85"/>
        <v>147364.75903947488</v>
      </c>
      <c r="BP50" s="21">
        <f t="shared" si="85"/>
        <v>96120.522043998586</v>
      </c>
      <c r="BQ50" s="21">
        <f t="shared" si="85"/>
        <v>47031.445398288546</v>
      </c>
      <c r="BR50" s="21">
        <f t="shared" si="85"/>
        <v>1842.9308239377569</v>
      </c>
      <c r="BS50" s="21">
        <f t="shared" si="85"/>
        <v>0</v>
      </c>
      <c r="BT50" s="21">
        <f t="shared" si="85"/>
        <v>-1839.7877685124986</v>
      </c>
      <c r="BU50" s="21">
        <f t="shared" si="85"/>
        <v>-45066.666415973101</v>
      </c>
      <c r="BV50" s="21">
        <f t="shared" si="85"/>
        <v>-88256.965288987383</v>
      </c>
      <c r="BW50" s="21">
        <f t="shared" si="85"/>
        <v>-129655.09076329088</v>
      </c>
      <c r="BX50" s="21">
        <f t="shared" si="85"/>
        <v>-169341.23142726743</v>
      </c>
      <c r="BY50" s="21">
        <f t="shared" si="85"/>
        <v>-207391.77091119811</v>
      </c>
      <c r="BZ50" s="21">
        <f t="shared" si="85"/>
        <v>-243879.47795600165</v>
      </c>
      <c r="CB50" s="21">
        <f t="shared" si="86"/>
        <v>-1841.3592962251278</v>
      </c>
      <c r="CC50" s="21">
        <f t="shared" si="87"/>
        <v>-185103.92148787633</v>
      </c>
    </row>
    <row r="51" spans="1:81" x14ac:dyDescent="0.25">
      <c r="I51" s="4" t="s">
        <v>15</v>
      </c>
      <c r="J51" s="15">
        <f t="shared" si="62"/>
        <v>0.02</v>
      </c>
      <c r="K51" s="3">
        <f t="shared" si="88"/>
        <v>18</v>
      </c>
      <c r="L51" s="3" t="s">
        <v>17</v>
      </c>
      <c r="M51" s="15">
        <f t="shared" si="63"/>
        <v>5.0000000000000001E-3</v>
      </c>
      <c r="N51" s="18">
        <v>1</v>
      </c>
      <c r="O51" s="15">
        <f t="shared" si="64"/>
        <v>1.8000000000000002E-3</v>
      </c>
      <c r="P51" s="5">
        <v>1000000</v>
      </c>
      <c r="Q51" s="35">
        <f t="shared" si="65"/>
        <v>1257591.5203542302</v>
      </c>
      <c r="R51" s="5">
        <f t="shared" si="66"/>
        <v>1257591.5203542302</v>
      </c>
      <c r="S51" s="5">
        <f t="shared" si="67"/>
        <v>2263.6647366376146</v>
      </c>
      <c r="U51" s="5">
        <f t="shared" si="110"/>
        <v>20000</v>
      </c>
      <c r="V51" s="5">
        <f t="shared" si="110"/>
        <v>20000</v>
      </c>
      <c r="W51" s="5">
        <f t="shared" si="110"/>
        <v>20000</v>
      </c>
      <c r="X51" s="5">
        <f t="shared" si="110"/>
        <v>20000</v>
      </c>
      <c r="Y51" s="5">
        <f t="shared" si="110"/>
        <v>20000</v>
      </c>
      <c r="Z51" s="5">
        <f t="shared" si="110"/>
        <v>20000</v>
      </c>
      <c r="AA51" s="5">
        <f t="shared" si="110"/>
        <v>20000</v>
      </c>
      <c r="AB51" s="5">
        <f t="shared" si="110"/>
        <v>20000</v>
      </c>
      <c r="AC51" s="5">
        <f t="shared" si="110"/>
        <v>20000</v>
      </c>
      <c r="AD51" s="5">
        <f t="shared" si="110"/>
        <v>20000</v>
      </c>
      <c r="AE51" s="5">
        <f t="shared" si="111"/>
        <v>20000</v>
      </c>
      <c r="AF51" s="5">
        <f t="shared" si="111"/>
        <v>20000</v>
      </c>
      <c r="AG51" s="5">
        <f t="shared" si="111"/>
        <v>20000</v>
      </c>
      <c r="AH51" s="5">
        <f t="shared" si="111"/>
        <v>20000</v>
      </c>
      <c r="AI51" s="5">
        <f t="shared" si="111"/>
        <v>20000</v>
      </c>
      <c r="AJ51" s="5">
        <f t="shared" si="111"/>
        <v>20000</v>
      </c>
      <c r="AK51" s="5">
        <f t="shared" si="111"/>
        <v>20000</v>
      </c>
      <c r="AL51" s="5">
        <f t="shared" si="111"/>
        <v>1020000</v>
      </c>
      <c r="AM51" s="5">
        <f t="shared" si="111"/>
        <v>0</v>
      </c>
      <c r="AN51" s="5">
        <f t="shared" si="111"/>
        <v>0</v>
      </c>
      <c r="AP51" s="38">
        <f t="shared" si="89"/>
        <v>1257591.5203542302</v>
      </c>
      <c r="AQ51" s="5">
        <f t="shared" si="90"/>
        <v>1243879.4779560012</v>
      </c>
      <c r="AR51" s="5">
        <f t="shared" si="91"/>
        <v>1230098.875345781</v>
      </c>
      <c r="AS51" s="5">
        <f t="shared" si="92"/>
        <v>1216249.3697225098</v>
      </c>
      <c r="AT51" s="5">
        <f t="shared" si="93"/>
        <v>1202330.6165711221</v>
      </c>
      <c r="AU51" s="5">
        <f t="shared" si="94"/>
        <v>1188342.2696539776</v>
      </c>
      <c r="AV51" s="5">
        <f t="shared" si="95"/>
        <v>1174283.9810022474</v>
      </c>
      <c r="AW51" s="5">
        <f t="shared" si="96"/>
        <v>1160155.4009072585</v>
      </c>
      <c r="AX51" s="5">
        <f t="shared" si="97"/>
        <v>1145956.1779117947</v>
      </c>
      <c r="AY51" s="5">
        <f t="shared" si="98"/>
        <v>1131685.9588013536</v>
      </c>
      <c r="AZ51" s="5">
        <f t="shared" si="99"/>
        <v>1117344.3885953603</v>
      </c>
      <c r="BA51" s="5">
        <f t="shared" si="100"/>
        <v>1102931.1105383369</v>
      </c>
      <c r="BB51" s="5">
        <f t="shared" si="101"/>
        <v>1088445.7660910285</v>
      </c>
      <c r="BC51" s="5">
        <f t="shared" si="102"/>
        <v>1073887.9949214836</v>
      </c>
      <c r="BD51" s="5">
        <f t="shared" si="103"/>
        <v>1059257.4348960908</v>
      </c>
      <c r="BE51" s="5">
        <f t="shared" si="104"/>
        <v>1044553.722070571</v>
      </c>
      <c r="BF51" s="5">
        <f t="shared" si="105"/>
        <v>1029776.4906809237</v>
      </c>
      <c r="BG51" s="5">
        <f t="shared" si="106"/>
        <v>1014925.3731343282</v>
      </c>
      <c r="BH51" s="5">
        <f t="shared" si="107"/>
        <v>0</v>
      </c>
      <c r="BI51" s="5">
        <f t="shared" si="108"/>
        <v>0</v>
      </c>
      <c r="BJ51" s="45">
        <f t="shared" si="109"/>
        <v>0</v>
      </c>
      <c r="BL51" s="21">
        <f t="shared" si="85"/>
        <v>337316.24340399611</v>
      </c>
      <c r="BM51" s="21">
        <f t="shared" si="85"/>
        <v>274512.46147527709</v>
      </c>
      <c r="BN51" s="21">
        <f t="shared" si="85"/>
        <v>214515.10226334468</v>
      </c>
      <c r="BO51" s="21">
        <f t="shared" si="85"/>
        <v>157189.66961617186</v>
      </c>
      <c r="BP51" s="21">
        <f t="shared" si="85"/>
        <v>102408.47964576981</v>
      </c>
      <c r="BQ51" s="21">
        <f t="shared" si="85"/>
        <v>50050.298453041585</v>
      </c>
      <c r="BR51" s="21">
        <f t="shared" si="85"/>
        <v>1959.0904328525066</v>
      </c>
      <c r="BS51" s="21">
        <f t="shared" si="85"/>
        <v>0</v>
      </c>
      <c r="BT51" s="21">
        <f t="shared" si="85"/>
        <v>-1955.5734957195818</v>
      </c>
      <c r="BU51" s="21">
        <f t="shared" si="85"/>
        <v>-47851.757039065938</v>
      </c>
      <c r="BV51" s="21">
        <f t="shared" si="85"/>
        <v>-93608.834545305697</v>
      </c>
      <c r="BW51" s="21">
        <f t="shared" si="85"/>
        <v>-137369.90337377531</v>
      </c>
      <c r="BX51" s="21">
        <f t="shared" si="85"/>
        <v>-179228.71589242318</v>
      </c>
      <c r="BY51" s="21">
        <f t="shared" si="85"/>
        <v>-219274.36355344055</v>
      </c>
      <c r="BZ51" s="21">
        <f t="shared" si="85"/>
        <v>-257591.52035423042</v>
      </c>
      <c r="CB51" s="21">
        <f t="shared" si="86"/>
        <v>-1957.3319642860442</v>
      </c>
      <c r="CC51" s="21">
        <f t="shared" si="87"/>
        <v>-196871.90907788393</v>
      </c>
    </row>
    <row r="52" spans="1:81" x14ac:dyDescent="0.25">
      <c r="I52" s="4" t="s">
        <v>15</v>
      </c>
      <c r="J52" s="15">
        <f t="shared" si="62"/>
        <v>0.02</v>
      </c>
      <c r="K52" s="3">
        <f t="shared" ref="K52:K53" si="112">1+K51</f>
        <v>19</v>
      </c>
      <c r="L52" s="3" t="s">
        <v>17</v>
      </c>
      <c r="M52" s="15">
        <f t="shared" si="63"/>
        <v>5.0000000000000001E-3</v>
      </c>
      <c r="N52" s="18">
        <v>1</v>
      </c>
      <c r="O52" s="15">
        <f t="shared" si="64"/>
        <v>1.9E-3</v>
      </c>
      <c r="P52" s="5">
        <v>1000000</v>
      </c>
      <c r="Q52" s="35">
        <f t="shared" si="65"/>
        <v>1271235.3436360501</v>
      </c>
      <c r="R52" s="5">
        <f t="shared" si="66"/>
        <v>1271235.3436360501</v>
      </c>
      <c r="S52" s="5">
        <f t="shared" si="67"/>
        <v>2415.3471529084954</v>
      </c>
      <c r="U52" s="5">
        <f t="shared" si="110"/>
        <v>20000</v>
      </c>
      <c r="V52" s="5">
        <f t="shared" si="110"/>
        <v>20000</v>
      </c>
      <c r="W52" s="5">
        <f t="shared" si="110"/>
        <v>20000</v>
      </c>
      <c r="X52" s="5">
        <f t="shared" si="110"/>
        <v>20000</v>
      </c>
      <c r="Y52" s="5">
        <f t="shared" si="110"/>
        <v>20000</v>
      </c>
      <c r="Z52" s="5">
        <f t="shared" si="110"/>
        <v>20000</v>
      </c>
      <c r="AA52" s="5">
        <f t="shared" si="110"/>
        <v>20000</v>
      </c>
      <c r="AB52" s="5">
        <f t="shared" si="110"/>
        <v>20000</v>
      </c>
      <c r="AC52" s="5">
        <f t="shared" si="110"/>
        <v>20000</v>
      </c>
      <c r="AD52" s="5">
        <f t="shared" si="110"/>
        <v>20000</v>
      </c>
      <c r="AE52" s="5">
        <f t="shared" si="111"/>
        <v>20000</v>
      </c>
      <c r="AF52" s="5">
        <f t="shared" si="111"/>
        <v>20000</v>
      </c>
      <c r="AG52" s="5">
        <f t="shared" si="111"/>
        <v>20000</v>
      </c>
      <c r="AH52" s="5">
        <f t="shared" si="111"/>
        <v>20000</v>
      </c>
      <c r="AI52" s="5">
        <f t="shared" si="111"/>
        <v>20000</v>
      </c>
      <c r="AJ52" s="5">
        <f t="shared" si="111"/>
        <v>20000</v>
      </c>
      <c r="AK52" s="5">
        <f t="shared" si="111"/>
        <v>20000</v>
      </c>
      <c r="AL52" s="5">
        <f t="shared" si="111"/>
        <v>20000</v>
      </c>
      <c r="AM52" s="5">
        <f t="shared" si="111"/>
        <v>1020000</v>
      </c>
      <c r="AN52" s="5">
        <f t="shared" si="111"/>
        <v>0</v>
      </c>
      <c r="AP52" s="38">
        <f t="shared" si="89"/>
        <v>1271235.3436360501</v>
      </c>
      <c r="AQ52" s="5">
        <f t="shared" si="90"/>
        <v>1257591.5203542302</v>
      </c>
      <c r="AR52" s="5">
        <f t="shared" si="91"/>
        <v>1243879.4779560012</v>
      </c>
      <c r="AS52" s="5">
        <f t="shared" si="92"/>
        <v>1230098.875345781</v>
      </c>
      <c r="AT52" s="5">
        <f t="shared" si="93"/>
        <v>1216249.3697225098</v>
      </c>
      <c r="AU52" s="5">
        <f t="shared" si="94"/>
        <v>1202330.6165711221</v>
      </c>
      <c r="AV52" s="5">
        <f t="shared" si="95"/>
        <v>1188342.2696539776</v>
      </c>
      <c r="AW52" s="5">
        <f t="shared" si="96"/>
        <v>1174283.9810022474</v>
      </c>
      <c r="AX52" s="5">
        <f t="shared" si="97"/>
        <v>1160155.4009072585</v>
      </c>
      <c r="AY52" s="5">
        <f t="shared" si="98"/>
        <v>1145956.1779117947</v>
      </c>
      <c r="AZ52" s="5">
        <f t="shared" si="99"/>
        <v>1131685.9588013536</v>
      </c>
      <c r="BA52" s="5">
        <f t="shared" si="100"/>
        <v>1117344.3885953603</v>
      </c>
      <c r="BB52" s="5">
        <f t="shared" si="101"/>
        <v>1102931.1105383369</v>
      </c>
      <c r="BC52" s="5">
        <f t="shared" si="102"/>
        <v>1088445.7660910285</v>
      </c>
      <c r="BD52" s="5">
        <f t="shared" si="103"/>
        <v>1073887.9949214836</v>
      </c>
      <c r="BE52" s="5">
        <f t="shared" si="104"/>
        <v>1059257.4348960908</v>
      </c>
      <c r="BF52" s="5">
        <f t="shared" si="105"/>
        <v>1044553.722070571</v>
      </c>
      <c r="BG52" s="5">
        <f t="shared" si="106"/>
        <v>1029776.4906809237</v>
      </c>
      <c r="BH52" s="5">
        <f t="shared" si="107"/>
        <v>1014925.3731343282</v>
      </c>
      <c r="BI52" s="5">
        <f t="shared" si="108"/>
        <v>0</v>
      </c>
      <c r="BJ52" s="45">
        <f t="shared" si="109"/>
        <v>0</v>
      </c>
      <c r="BL52" s="21">
        <f t="shared" si="85"/>
        <v>359984.61975609767</v>
      </c>
      <c r="BM52" s="21">
        <f t="shared" si="85"/>
        <v>292597.3836480882</v>
      </c>
      <c r="BN52" s="21">
        <f t="shared" si="85"/>
        <v>228369.30221075891</v>
      </c>
      <c r="BO52" s="21">
        <f t="shared" si="85"/>
        <v>167141.78916635783</v>
      </c>
      <c r="BP52" s="21">
        <f t="shared" si="85"/>
        <v>108764.65636394988</v>
      </c>
      <c r="BQ52" s="21">
        <f t="shared" si="85"/>
        <v>53095.647692899453</v>
      </c>
      <c r="BR52" s="21">
        <f t="shared" si="85"/>
        <v>2076.0413645296358</v>
      </c>
      <c r="BS52" s="21">
        <f t="shared" si="85"/>
        <v>0</v>
      </c>
      <c r="BT52" s="21">
        <f t="shared" si="85"/>
        <v>-2072.1291713099927</v>
      </c>
      <c r="BU52" s="21">
        <f t="shared" si="85"/>
        <v>-50649.970618517138</v>
      </c>
      <c r="BV52" s="21">
        <f t="shared" si="85"/>
        <v>-98975.258676718688</v>
      </c>
      <c r="BW52" s="21">
        <f t="shared" si="85"/>
        <v>-145090.5367417736</v>
      </c>
      <c r="BX52" s="21">
        <f t="shared" si="85"/>
        <v>-189104.50180175737</v>
      </c>
      <c r="BY52" s="21">
        <f t="shared" si="85"/>
        <v>-231120.20181709249</v>
      </c>
      <c r="BZ52" s="21">
        <f t="shared" si="85"/>
        <v>-271235.34363605035</v>
      </c>
      <c r="CB52" s="21">
        <f t="shared" si="86"/>
        <v>-2074.0852679198142</v>
      </c>
      <c r="CC52" s="21">
        <f t="shared" si="87"/>
        <v>-208736.90200625814</v>
      </c>
    </row>
    <row r="53" spans="1:81" x14ac:dyDescent="0.25">
      <c r="I53" s="9" t="s">
        <v>15</v>
      </c>
      <c r="J53" s="16">
        <f t="shared" si="62"/>
        <v>0.02</v>
      </c>
      <c r="K53" s="10">
        <f t="shared" si="112"/>
        <v>20</v>
      </c>
      <c r="L53" s="10" t="s">
        <v>17</v>
      </c>
      <c r="M53" s="16">
        <f t="shared" si="63"/>
        <v>5.0000000000000001E-3</v>
      </c>
      <c r="N53" s="19">
        <v>1</v>
      </c>
      <c r="O53" s="16">
        <f t="shared" si="64"/>
        <v>2E-3</v>
      </c>
      <c r="P53" s="14">
        <v>1000000</v>
      </c>
      <c r="Q53" s="36">
        <f t="shared" si="65"/>
        <v>1284811.28720005</v>
      </c>
      <c r="R53" s="14">
        <f t="shared" si="66"/>
        <v>1284811.28720005</v>
      </c>
      <c r="S53" s="14">
        <f t="shared" si="67"/>
        <v>2569.6225744000999</v>
      </c>
      <c r="T53" s="14"/>
      <c r="U53" s="14">
        <f t="shared" si="110"/>
        <v>20000</v>
      </c>
      <c r="V53" s="14">
        <f t="shared" si="110"/>
        <v>20000</v>
      </c>
      <c r="W53" s="14">
        <f t="shared" si="110"/>
        <v>20000</v>
      </c>
      <c r="X53" s="14">
        <f t="shared" si="110"/>
        <v>20000</v>
      </c>
      <c r="Y53" s="14">
        <f t="shared" si="110"/>
        <v>20000</v>
      </c>
      <c r="Z53" s="14">
        <f t="shared" si="110"/>
        <v>20000</v>
      </c>
      <c r="AA53" s="14">
        <f t="shared" si="110"/>
        <v>20000</v>
      </c>
      <c r="AB53" s="14">
        <f t="shared" si="110"/>
        <v>20000</v>
      </c>
      <c r="AC53" s="14">
        <f t="shared" si="110"/>
        <v>20000</v>
      </c>
      <c r="AD53" s="14">
        <f t="shared" si="110"/>
        <v>20000</v>
      </c>
      <c r="AE53" s="14">
        <f t="shared" si="111"/>
        <v>20000</v>
      </c>
      <c r="AF53" s="14">
        <f t="shared" si="111"/>
        <v>20000</v>
      </c>
      <c r="AG53" s="14">
        <f t="shared" si="111"/>
        <v>20000</v>
      </c>
      <c r="AH53" s="14">
        <f t="shared" si="111"/>
        <v>20000</v>
      </c>
      <c r="AI53" s="14">
        <f t="shared" si="111"/>
        <v>20000</v>
      </c>
      <c r="AJ53" s="14">
        <f t="shared" si="111"/>
        <v>20000</v>
      </c>
      <c r="AK53" s="14">
        <f t="shared" si="111"/>
        <v>20000</v>
      </c>
      <c r="AL53" s="14">
        <f t="shared" si="111"/>
        <v>20000</v>
      </c>
      <c r="AM53" s="14">
        <f t="shared" si="111"/>
        <v>20000</v>
      </c>
      <c r="AN53" s="14">
        <f t="shared" si="111"/>
        <v>1020000</v>
      </c>
      <c r="AP53" s="39">
        <f t="shared" si="89"/>
        <v>1284811.28720005</v>
      </c>
      <c r="AQ53" s="14">
        <f t="shared" si="90"/>
        <v>1271235.3436360501</v>
      </c>
      <c r="AR53" s="14">
        <f t="shared" si="91"/>
        <v>1257591.5203542302</v>
      </c>
      <c r="AS53" s="14">
        <f t="shared" si="92"/>
        <v>1243879.4779560012</v>
      </c>
      <c r="AT53" s="14">
        <f t="shared" si="93"/>
        <v>1230098.875345781</v>
      </c>
      <c r="AU53" s="14">
        <f t="shared" si="94"/>
        <v>1216249.3697225098</v>
      </c>
      <c r="AV53" s="14">
        <f t="shared" si="95"/>
        <v>1202330.6165711221</v>
      </c>
      <c r="AW53" s="14">
        <f t="shared" si="96"/>
        <v>1188342.2696539776</v>
      </c>
      <c r="AX53" s="14">
        <f t="shared" si="97"/>
        <v>1174283.9810022474</v>
      </c>
      <c r="AY53" s="14">
        <f t="shared" si="98"/>
        <v>1160155.4009072585</v>
      </c>
      <c r="AZ53" s="14">
        <f t="shared" si="99"/>
        <v>1145956.1779117947</v>
      </c>
      <c r="BA53" s="14">
        <f t="shared" si="100"/>
        <v>1131685.9588013536</v>
      </c>
      <c r="BB53" s="14">
        <f t="shared" si="101"/>
        <v>1117344.3885953603</v>
      </c>
      <c r="BC53" s="14">
        <f t="shared" si="102"/>
        <v>1102931.1105383369</v>
      </c>
      <c r="BD53" s="14">
        <f t="shared" si="103"/>
        <v>1088445.7660910285</v>
      </c>
      <c r="BE53" s="14">
        <f t="shared" si="104"/>
        <v>1073887.9949214836</v>
      </c>
      <c r="BF53" s="14">
        <f t="shared" si="105"/>
        <v>1059257.4348960908</v>
      </c>
      <c r="BG53" s="14">
        <f t="shared" si="106"/>
        <v>1044553.722070571</v>
      </c>
      <c r="BH53" s="14">
        <f t="shared" si="107"/>
        <v>1029776.4906809237</v>
      </c>
      <c r="BI53" s="14">
        <f t="shared" si="108"/>
        <v>1014925.3731343282</v>
      </c>
      <c r="BJ53" s="46">
        <f t="shared" si="109"/>
        <v>0</v>
      </c>
      <c r="BL53" s="48">
        <f t="shared" si="85"/>
        <v>383087.66572131147</v>
      </c>
      <c r="BM53" s="48">
        <f t="shared" si="85"/>
        <v>310989.94935827586</v>
      </c>
      <c r="BN53" s="48">
        <f t="shared" si="85"/>
        <v>242429.56289724563</v>
      </c>
      <c r="BO53" s="48">
        <f t="shared" si="85"/>
        <v>177220.9261356974</v>
      </c>
      <c r="BP53" s="48">
        <f t="shared" si="85"/>
        <v>115188.71279995004</v>
      </c>
      <c r="BQ53" s="48">
        <f t="shared" si="85"/>
        <v>56167.257766483119</v>
      </c>
      <c r="BR53" s="48">
        <f t="shared" si="85"/>
        <v>2193.7730055227876</v>
      </c>
      <c r="BS53" s="48">
        <f t="shared" si="85"/>
        <v>0</v>
      </c>
      <c r="BT53" s="48">
        <f t="shared" si="85"/>
        <v>-2189.4441349420231</v>
      </c>
      <c r="BU53" s="48">
        <f t="shared" si="85"/>
        <v>-53461.041028801585</v>
      </c>
      <c r="BV53" s="48">
        <f t="shared" si="85"/>
        <v>-104355.75753734563</v>
      </c>
      <c r="BW53" s="48">
        <f t="shared" si="85"/>
        <v>-152816.41619335697</v>
      </c>
      <c r="BX53" s="48">
        <f t="shared" si="85"/>
        <v>-198968.09327463829</v>
      </c>
      <c r="BY53" s="48">
        <f t="shared" si="85"/>
        <v>-242929.083938175</v>
      </c>
      <c r="BZ53" s="48">
        <f t="shared" si="85"/>
        <v>-284811.2872000502</v>
      </c>
      <c r="CB53" s="48">
        <f t="shared" si="86"/>
        <v>-2191.6085702324053</v>
      </c>
      <c r="CC53" s="48">
        <f t="shared" si="87"/>
        <v>-220698.82808594196</v>
      </c>
    </row>
    <row r="54" spans="1:81" x14ac:dyDescent="0.25">
      <c r="I54" s="4" t="s">
        <v>18</v>
      </c>
      <c r="J54" s="15">
        <f t="shared" si="62"/>
        <v>0.02</v>
      </c>
      <c r="K54" s="3">
        <v>1</v>
      </c>
      <c r="L54" s="3" t="s">
        <v>17</v>
      </c>
      <c r="M54" s="15">
        <f>$B$2+$B$8*$K54</f>
        <v>5.1000000000000004E-3</v>
      </c>
      <c r="N54" s="18">
        <v>1</v>
      </c>
      <c r="O54" s="15">
        <f>$K54*B$20</f>
        <v>2.0000000000000001E-4</v>
      </c>
      <c r="P54" s="5">
        <v>1000000</v>
      </c>
      <c r="Q54" s="35">
        <f t="shared" si="65"/>
        <v>1014824.395582529</v>
      </c>
      <c r="R54" s="5">
        <f t="shared" si="66"/>
        <v>1014824.395582529</v>
      </c>
      <c r="S54" s="5">
        <f t="shared" si="67"/>
        <v>202.96487911650581</v>
      </c>
      <c r="T54" s="5"/>
      <c r="U54" s="5">
        <f t="shared" ref="U54:AD63" si="113">$P54*((U$33&lt;=$K54)*$J54+(U$33=$K54)*1)</f>
        <v>1020000</v>
      </c>
      <c r="V54" s="5">
        <f t="shared" si="113"/>
        <v>0</v>
      </c>
      <c r="W54" s="5">
        <f t="shared" si="113"/>
        <v>0</v>
      </c>
      <c r="X54" s="5">
        <f t="shared" si="113"/>
        <v>0</v>
      </c>
      <c r="Y54" s="5">
        <f t="shared" si="113"/>
        <v>0</v>
      </c>
      <c r="Z54" s="5">
        <f t="shared" si="113"/>
        <v>0</v>
      </c>
      <c r="AA54" s="5">
        <f t="shared" si="113"/>
        <v>0</v>
      </c>
      <c r="AB54" s="5">
        <f t="shared" si="113"/>
        <v>0</v>
      </c>
      <c r="AC54" s="5">
        <f t="shared" si="113"/>
        <v>0</v>
      </c>
      <c r="AD54" s="5">
        <f t="shared" si="113"/>
        <v>0</v>
      </c>
      <c r="AE54" s="5">
        <f t="shared" ref="AE54:AN63" si="114">$P54*((AE$33&lt;=$K54)*$J54+(AE$33=$K54)*1)</f>
        <v>0</v>
      </c>
      <c r="AF54" s="5">
        <f t="shared" si="114"/>
        <v>0</v>
      </c>
      <c r="AG54" s="5">
        <f t="shared" si="114"/>
        <v>0</v>
      </c>
      <c r="AH54" s="5">
        <f t="shared" si="114"/>
        <v>0</v>
      </c>
      <c r="AI54" s="5">
        <f t="shared" si="114"/>
        <v>0</v>
      </c>
      <c r="AJ54" s="5">
        <f t="shared" si="114"/>
        <v>0</v>
      </c>
      <c r="AK54" s="5">
        <f t="shared" si="114"/>
        <v>0</v>
      </c>
      <c r="AL54" s="5">
        <f t="shared" si="114"/>
        <v>0</v>
      </c>
      <c r="AM54" s="5">
        <f t="shared" si="114"/>
        <v>0</v>
      </c>
      <c r="AN54" s="5">
        <f t="shared" si="114"/>
        <v>0</v>
      </c>
      <c r="AP54" s="38">
        <f t="shared" ref="AP54:AP117" si="115">Q54</f>
        <v>1014824.395582529</v>
      </c>
      <c r="AQ54" s="5">
        <f t="shared" ref="AQ54:AQ117" si="116">AP54*(1+$M54)-U54</f>
        <v>0</v>
      </c>
      <c r="AR54" s="5">
        <f t="shared" ref="AR54:AR117" si="117">AQ54*(1+$M54)-V54</f>
        <v>0</v>
      </c>
      <c r="AS54" s="5">
        <f t="shared" ref="AS54:AS117" si="118">AR54*(1+$M54)-W54</f>
        <v>0</v>
      </c>
      <c r="AT54" s="5">
        <f t="shared" ref="AT54:AT117" si="119">AS54*(1+$M54)-X54</f>
        <v>0</v>
      </c>
      <c r="AU54" s="5">
        <f t="shared" ref="AU54:AU117" si="120">AT54*(1+$M54)-Y54</f>
        <v>0</v>
      </c>
      <c r="AV54" s="5">
        <f t="shared" ref="AV54:AV117" si="121">AU54*(1+$M54)-Z54</f>
        <v>0</v>
      </c>
      <c r="AW54" s="5">
        <f t="shared" ref="AW54:AW117" si="122">AV54*(1+$M54)-AA54</f>
        <v>0</v>
      </c>
      <c r="AX54" s="5">
        <f t="shared" ref="AX54:AX117" si="123">AW54*(1+$M54)-AB54</f>
        <v>0</v>
      </c>
      <c r="AY54" s="5">
        <f t="shared" ref="AY54:AY117" si="124">AX54*(1+$M54)-AC54</f>
        <v>0</v>
      </c>
      <c r="AZ54" s="5">
        <f t="shared" ref="AZ54:AZ117" si="125">AY54*(1+$M54)-AD54</f>
        <v>0</v>
      </c>
      <c r="BA54" s="5">
        <f t="shared" ref="BA54:BA117" si="126">AZ54*(1+$M54)-AE54</f>
        <v>0</v>
      </c>
      <c r="BB54" s="5">
        <f t="shared" ref="BB54:BB117" si="127">BA54*(1+$M54)-AF54</f>
        <v>0</v>
      </c>
      <c r="BC54" s="5">
        <f t="shared" ref="BC54:BC117" si="128">BB54*(1+$M54)-AG54</f>
        <v>0</v>
      </c>
      <c r="BD54" s="5">
        <f t="shared" ref="BD54:BD117" si="129">BC54*(1+$M54)-AH54</f>
        <v>0</v>
      </c>
      <c r="BE54" s="5">
        <f t="shared" ref="BE54:BE117" si="130">BD54*(1+$M54)-AI54</f>
        <v>0</v>
      </c>
      <c r="BF54" s="5">
        <f t="shared" ref="BF54:BF117" si="131">BE54*(1+$M54)-AJ54</f>
        <v>0</v>
      </c>
      <c r="BG54" s="5">
        <f t="shared" ref="BG54:BG117" si="132">BF54*(1+$M54)-AK54</f>
        <v>0</v>
      </c>
      <c r="BH54" s="5">
        <f t="shared" ref="BH54:BH117" si="133">BG54*(1+$M54)-AL54</f>
        <v>0</v>
      </c>
      <c r="BI54" s="5">
        <f t="shared" ref="BI54:BI117" si="134">BH54*(1+$M54)-AM54</f>
        <v>0</v>
      </c>
      <c r="BJ54" s="45">
        <f t="shared" ref="BJ54:BJ117" si="135">BI54*(1+$M54)-AN54</f>
        <v>0</v>
      </c>
      <c r="BL54" s="21">
        <f t="shared" si="85"/>
        <v>15374.57421850122</v>
      </c>
      <c r="BM54" s="21">
        <f t="shared" si="85"/>
        <v>12779.876027384307</v>
      </c>
      <c r="BN54" s="21">
        <f t="shared" si="85"/>
        <v>10198.215210356168</v>
      </c>
      <c r="BO54" s="21">
        <f t="shared" si="85"/>
        <v>7629.4937518734951</v>
      </c>
      <c r="BP54" s="21">
        <f t="shared" si="85"/>
        <v>5073.6146164510865</v>
      </c>
      <c r="BQ54" s="21">
        <f t="shared" si="85"/>
        <v>2530.4817364417249</v>
      </c>
      <c r="BR54" s="21">
        <f t="shared" si="85"/>
        <v>100.97755179950036</v>
      </c>
      <c r="BS54" s="21">
        <f t="shared" si="85"/>
        <v>0</v>
      </c>
      <c r="BT54" s="21">
        <f t="shared" si="85"/>
        <v>-100.95746076235082</v>
      </c>
      <c r="BU54" s="21">
        <f t="shared" si="85"/>
        <v>-2517.92476077436</v>
      </c>
      <c r="BV54" s="21">
        <f t="shared" si="85"/>
        <v>-5023.3857815192314</v>
      </c>
      <c r="BW54" s="21">
        <f t="shared" si="85"/>
        <v>-7516.4753771171672</v>
      </c>
      <c r="BX54" s="21">
        <f t="shared" si="85"/>
        <v>-9997.2849530342501</v>
      </c>
      <c r="BY54" s="21">
        <f t="shared" si="85"/>
        <v>-12465.905016491306</v>
      </c>
      <c r="BZ54" s="21">
        <f t="shared" si="85"/>
        <v>-14922.425187469693</v>
      </c>
      <c r="CB54" s="21">
        <f t="shared" si="86"/>
        <v>-100.96750628092559</v>
      </c>
      <c r="CC54" s="21">
        <f t="shared" si="87"/>
        <v>-10097.750081695209</v>
      </c>
    </row>
    <row r="55" spans="1:81" x14ac:dyDescent="0.25">
      <c r="I55" s="4" t="s">
        <v>18</v>
      </c>
      <c r="J55" s="15">
        <f t="shared" si="62"/>
        <v>0.02</v>
      </c>
      <c r="K55" s="3">
        <v>2</v>
      </c>
      <c r="L55" s="3" t="s">
        <v>17</v>
      </c>
      <c r="M55" s="15">
        <f t="shared" ref="M55:M73" si="136">$B$2+$B$8*$K55</f>
        <v>5.1999999999999998E-3</v>
      </c>
      <c r="N55" s="18">
        <v>1</v>
      </c>
      <c r="O55" s="15">
        <f t="shared" ref="O55:O73" si="137">$K55*B$20</f>
        <v>4.0000000000000002E-4</v>
      </c>
      <c r="P55" s="5">
        <v>1000000</v>
      </c>
      <c r="Q55" s="35">
        <f t="shared" si="65"/>
        <v>1029370.7104275434</v>
      </c>
      <c r="R55" s="5">
        <f t="shared" si="66"/>
        <v>1029370.7104275434</v>
      </c>
      <c r="S55" s="5">
        <f t="shared" si="67"/>
        <v>411.74828417101736</v>
      </c>
      <c r="T55" s="5"/>
      <c r="U55" s="5">
        <f t="shared" si="113"/>
        <v>20000</v>
      </c>
      <c r="V55" s="5">
        <f t="shared" si="113"/>
        <v>1020000</v>
      </c>
      <c r="W55" s="5">
        <f t="shared" si="113"/>
        <v>0</v>
      </c>
      <c r="X55" s="5">
        <f t="shared" si="113"/>
        <v>0</v>
      </c>
      <c r="Y55" s="5">
        <f t="shared" si="113"/>
        <v>0</v>
      </c>
      <c r="Z55" s="5">
        <f t="shared" si="113"/>
        <v>0</v>
      </c>
      <c r="AA55" s="5">
        <f t="shared" si="113"/>
        <v>0</v>
      </c>
      <c r="AB55" s="5">
        <f t="shared" si="113"/>
        <v>0</v>
      </c>
      <c r="AC55" s="5">
        <f t="shared" si="113"/>
        <v>0</v>
      </c>
      <c r="AD55" s="5">
        <f t="shared" si="113"/>
        <v>0</v>
      </c>
      <c r="AE55" s="5">
        <f t="shared" si="114"/>
        <v>0</v>
      </c>
      <c r="AF55" s="5">
        <f t="shared" si="114"/>
        <v>0</v>
      </c>
      <c r="AG55" s="5">
        <f t="shared" si="114"/>
        <v>0</v>
      </c>
      <c r="AH55" s="5">
        <f t="shared" si="114"/>
        <v>0</v>
      </c>
      <c r="AI55" s="5">
        <f t="shared" si="114"/>
        <v>0</v>
      </c>
      <c r="AJ55" s="5">
        <f t="shared" si="114"/>
        <v>0</v>
      </c>
      <c r="AK55" s="5">
        <f t="shared" si="114"/>
        <v>0</v>
      </c>
      <c r="AL55" s="5">
        <f t="shared" si="114"/>
        <v>0</v>
      </c>
      <c r="AM55" s="5">
        <f t="shared" si="114"/>
        <v>0</v>
      </c>
      <c r="AN55" s="5">
        <f t="shared" si="114"/>
        <v>0</v>
      </c>
      <c r="AP55" s="38">
        <f t="shared" si="115"/>
        <v>1029370.7104275434</v>
      </c>
      <c r="AQ55" s="5">
        <f t="shared" si="116"/>
        <v>1014723.4381217667</v>
      </c>
      <c r="AR55" s="5">
        <f t="shared" si="117"/>
        <v>0</v>
      </c>
      <c r="AS55" s="5">
        <f t="shared" si="118"/>
        <v>0</v>
      </c>
      <c r="AT55" s="5">
        <f t="shared" si="119"/>
        <v>0</v>
      </c>
      <c r="AU55" s="5">
        <f t="shared" si="120"/>
        <v>0</v>
      </c>
      <c r="AV55" s="5">
        <f t="shared" si="121"/>
        <v>0</v>
      </c>
      <c r="AW55" s="5">
        <f t="shared" si="122"/>
        <v>0</v>
      </c>
      <c r="AX55" s="5">
        <f t="shared" si="123"/>
        <v>0</v>
      </c>
      <c r="AY55" s="5">
        <f t="shared" si="124"/>
        <v>0</v>
      </c>
      <c r="AZ55" s="5">
        <f t="shared" si="125"/>
        <v>0</v>
      </c>
      <c r="BA55" s="5">
        <f t="shared" si="126"/>
        <v>0</v>
      </c>
      <c r="BB55" s="5">
        <f t="shared" si="127"/>
        <v>0</v>
      </c>
      <c r="BC55" s="5">
        <f t="shared" si="128"/>
        <v>0</v>
      </c>
      <c r="BD55" s="5">
        <f t="shared" si="129"/>
        <v>0</v>
      </c>
      <c r="BE55" s="5">
        <f t="shared" si="130"/>
        <v>0</v>
      </c>
      <c r="BF55" s="5">
        <f t="shared" si="131"/>
        <v>0</v>
      </c>
      <c r="BG55" s="5">
        <f t="shared" si="132"/>
        <v>0</v>
      </c>
      <c r="BH55" s="5">
        <f t="shared" si="133"/>
        <v>0</v>
      </c>
      <c r="BI55" s="5">
        <f t="shared" si="134"/>
        <v>0</v>
      </c>
      <c r="BJ55" s="45">
        <f t="shared" si="135"/>
        <v>0</v>
      </c>
      <c r="BL55" s="21">
        <f t="shared" si="85"/>
        <v>31116.999446328264</v>
      </c>
      <c r="BM55" s="21">
        <f t="shared" si="85"/>
        <v>25833.032410435379</v>
      </c>
      <c r="BN55" s="21">
        <f t="shared" si="85"/>
        <v>20588.708933298709</v>
      </c>
      <c r="BO55" s="21">
        <f t="shared" si="85"/>
        <v>15383.632800831459</v>
      </c>
      <c r="BP55" s="21">
        <f t="shared" si="85"/>
        <v>10217.412739664898</v>
      </c>
      <c r="BQ55" s="21">
        <f t="shared" si="85"/>
        <v>5089.6623433763161</v>
      </c>
      <c r="BR55" s="21">
        <f t="shared" si="85"/>
        <v>202.85994608001783</v>
      </c>
      <c r="BS55" s="21">
        <f t="shared" si="85"/>
        <v>0</v>
      </c>
      <c r="BT55" s="21">
        <f t="shared" si="85"/>
        <v>-202.7996088367654</v>
      </c>
      <c r="BU55" s="21">
        <f t="shared" si="85"/>
        <v>-5051.9511792036938</v>
      </c>
      <c r="BV55" s="21">
        <f t="shared" si="85"/>
        <v>-10066.563429752016</v>
      </c>
      <c r="BW55" s="21">
        <f t="shared" si="85"/>
        <v>-15044.204402730218</v>
      </c>
      <c r="BX55" s="21">
        <f t="shared" si="85"/>
        <v>-19985.237232402898</v>
      </c>
      <c r="BY55" s="21">
        <f t="shared" si="85"/>
        <v>-24890.020602659672</v>
      </c>
      <c r="BZ55" s="21">
        <f t="shared" si="85"/>
        <v>-29758.908812329173</v>
      </c>
      <c r="CB55" s="21">
        <f t="shared" si="86"/>
        <v>-202.82977745839162</v>
      </c>
      <c r="CC55" s="21">
        <f t="shared" si="87"/>
        <v>-20286.973082850804</v>
      </c>
    </row>
    <row r="56" spans="1:81" x14ac:dyDescent="0.25">
      <c r="I56" s="4" t="s">
        <v>18</v>
      </c>
      <c r="J56" s="15">
        <f t="shared" si="62"/>
        <v>0.02</v>
      </c>
      <c r="K56" s="3">
        <v>3</v>
      </c>
      <c r="L56" s="3" t="s">
        <v>17</v>
      </c>
      <c r="M56" s="15">
        <f t="shared" si="136"/>
        <v>5.3E-3</v>
      </c>
      <c r="N56" s="18">
        <v>1</v>
      </c>
      <c r="O56" s="15">
        <f t="shared" si="137"/>
        <v>6.0000000000000006E-4</v>
      </c>
      <c r="P56" s="5">
        <v>1000000</v>
      </c>
      <c r="Q56" s="35">
        <f t="shared" si="65"/>
        <v>1043636.6366444906</v>
      </c>
      <c r="R56" s="5">
        <f t="shared" si="66"/>
        <v>1043636.6366444906</v>
      </c>
      <c r="S56" s="5">
        <f t="shared" si="67"/>
        <v>626.1819819866945</v>
      </c>
      <c r="T56" s="5"/>
      <c r="U56" s="5">
        <f t="shared" si="113"/>
        <v>20000</v>
      </c>
      <c r="V56" s="5">
        <f t="shared" si="113"/>
        <v>20000</v>
      </c>
      <c r="W56" s="5">
        <f t="shared" si="113"/>
        <v>1020000</v>
      </c>
      <c r="X56" s="5">
        <f t="shared" si="113"/>
        <v>0</v>
      </c>
      <c r="Y56" s="5">
        <f t="shared" si="113"/>
        <v>0</v>
      </c>
      <c r="Z56" s="5">
        <f t="shared" si="113"/>
        <v>0</v>
      </c>
      <c r="AA56" s="5">
        <f t="shared" si="113"/>
        <v>0</v>
      </c>
      <c r="AB56" s="5">
        <f t="shared" si="113"/>
        <v>0</v>
      </c>
      <c r="AC56" s="5">
        <f t="shared" si="113"/>
        <v>0</v>
      </c>
      <c r="AD56" s="5">
        <f t="shared" si="113"/>
        <v>0</v>
      </c>
      <c r="AE56" s="5">
        <f t="shared" si="114"/>
        <v>0</v>
      </c>
      <c r="AF56" s="5">
        <f t="shared" si="114"/>
        <v>0</v>
      </c>
      <c r="AG56" s="5">
        <f t="shared" si="114"/>
        <v>0</v>
      </c>
      <c r="AH56" s="5">
        <f t="shared" si="114"/>
        <v>0</v>
      </c>
      <c r="AI56" s="5">
        <f t="shared" si="114"/>
        <v>0</v>
      </c>
      <c r="AJ56" s="5">
        <f t="shared" si="114"/>
        <v>0</v>
      </c>
      <c r="AK56" s="5">
        <f t="shared" si="114"/>
        <v>0</v>
      </c>
      <c r="AL56" s="5">
        <f t="shared" si="114"/>
        <v>0</v>
      </c>
      <c r="AM56" s="5">
        <f t="shared" si="114"/>
        <v>0</v>
      </c>
      <c r="AN56" s="5">
        <f t="shared" si="114"/>
        <v>0</v>
      </c>
      <c r="AP56" s="38">
        <f t="shared" si="115"/>
        <v>1043636.6366444906</v>
      </c>
      <c r="AQ56" s="5">
        <f t="shared" si="116"/>
        <v>1029167.9108187065</v>
      </c>
      <c r="AR56" s="5">
        <f t="shared" si="117"/>
        <v>1014622.5007460457</v>
      </c>
      <c r="AS56" s="5">
        <f t="shared" si="118"/>
        <v>0</v>
      </c>
      <c r="AT56" s="5">
        <f t="shared" si="119"/>
        <v>0</v>
      </c>
      <c r="AU56" s="5">
        <f t="shared" si="120"/>
        <v>0</v>
      </c>
      <c r="AV56" s="5">
        <f t="shared" si="121"/>
        <v>0</v>
      </c>
      <c r="AW56" s="5">
        <f t="shared" si="122"/>
        <v>0</v>
      </c>
      <c r="AX56" s="5">
        <f t="shared" si="123"/>
        <v>0</v>
      </c>
      <c r="AY56" s="5">
        <f t="shared" si="124"/>
        <v>0</v>
      </c>
      <c r="AZ56" s="5">
        <f t="shared" si="125"/>
        <v>0</v>
      </c>
      <c r="BA56" s="5">
        <f t="shared" si="126"/>
        <v>0</v>
      </c>
      <c r="BB56" s="5">
        <f t="shared" si="127"/>
        <v>0</v>
      </c>
      <c r="BC56" s="5">
        <f t="shared" si="128"/>
        <v>0</v>
      </c>
      <c r="BD56" s="5">
        <f t="shared" si="129"/>
        <v>0</v>
      </c>
      <c r="BE56" s="5">
        <f t="shared" si="130"/>
        <v>0</v>
      </c>
      <c r="BF56" s="5">
        <f t="shared" si="131"/>
        <v>0</v>
      </c>
      <c r="BG56" s="5">
        <f t="shared" si="132"/>
        <v>0</v>
      </c>
      <c r="BH56" s="5">
        <f t="shared" si="133"/>
        <v>0</v>
      </c>
      <c r="BI56" s="5">
        <f t="shared" si="134"/>
        <v>0</v>
      </c>
      <c r="BJ56" s="45">
        <f t="shared" si="135"/>
        <v>0</v>
      </c>
      <c r="BL56" s="21">
        <f t="shared" si="85"/>
        <v>47220.260275215958</v>
      </c>
      <c r="BM56" s="21">
        <f t="shared" si="85"/>
        <v>39152.657670601853</v>
      </c>
      <c r="BN56" s="21">
        <f t="shared" si="85"/>
        <v>31165.398306635791</v>
      </c>
      <c r="BO56" s="21">
        <f t="shared" si="85"/>
        <v>23257.481392246555</v>
      </c>
      <c r="BP56" s="21">
        <f t="shared" si="85"/>
        <v>15427.921077534673</v>
      </c>
      <c r="BQ56" s="21">
        <f t="shared" si="85"/>
        <v>7675.7461940123467</v>
      </c>
      <c r="BR56" s="21">
        <f t="shared" si="85"/>
        <v>305.57428621302824</v>
      </c>
      <c r="BS56" s="21">
        <f t="shared" si="85"/>
        <v>0</v>
      </c>
      <c r="BT56" s="21">
        <f t="shared" si="85"/>
        <v>-305.45351026731078</v>
      </c>
      <c r="BU56" s="21">
        <f t="shared" si="85"/>
        <v>-7600.2600689455867</v>
      </c>
      <c r="BV56" s="21">
        <f t="shared" si="85"/>
        <v>-15125.962644681917</v>
      </c>
      <c r="BW56" s="21">
        <f t="shared" si="85"/>
        <v>-22578.022666309495</v>
      </c>
      <c r="BX56" s="21">
        <f t="shared" si="85"/>
        <v>-29957.341615299345</v>
      </c>
      <c r="BY56" s="21">
        <f t="shared" si="85"/>
        <v>-37264.807746009086</v>
      </c>
      <c r="BZ56" s="21">
        <f t="shared" si="85"/>
        <v>-44501.296311703278</v>
      </c>
      <c r="CB56" s="21">
        <f t="shared" si="86"/>
        <v>-305.51389824016951</v>
      </c>
      <c r="CC56" s="21">
        <f t="shared" si="87"/>
        <v>-30561.369960967568</v>
      </c>
    </row>
    <row r="57" spans="1:81" x14ac:dyDescent="0.25">
      <c r="I57" s="4" t="s">
        <v>18</v>
      </c>
      <c r="J57" s="15">
        <f t="shared" si="62"/>
        <v>0.02</v>
      </c>
      <c r="K57" s="3">
        <v>4</v>
      </c>
      <c r="L57" s="3" t="s">
        <v>17</v>
      </c>
      <c r="M57" s="15">
        <f t="shared" si="136"/>
        <v>5.4000000000000003E-3</v>
      </c>
      <c r="N57" s="18">
        <v>1</v>
      </c>
      <c r="O57" s="15">
        <f t="shared" si="137"/>
        <v>8.0000000000000004E-4</v>
      </c>
      <c r="P57" s="5">
        <v>1000000</v>
      </c>
      <c r="Q57" s="35">
        <f t="shared" si="65"/>
        <v>1057620.0349455175</v>
      </c>
      <c r="R57" s="5">
        <f t="shared" si="66"/>
        <v>1057620.0349455175</v>
      </c>
      <c r="S57" s="5">
        <f t="shared" si="67"/>
        <v>846.0960279564141</v>
      </c>
      <c r="T57" s="5"/>
      <c r="U57" s="5">
        <f t="shared" si="113"/>
        <v>20000</v>
      </c>
      <c r="V57" s="5">
        <f t="shared" si="113"/>
        <v>20000</v>
      </c>
      <c r="W57" s="5">
        <f t="shared" si="113"/>
        <v>20000</v>
      </c>
      <c r="X57" s="5">
        <f t="shared" si="113"/>
        <v>1020000</v>
      </c>
      <c r="Y57" s="5">
        <f t="shared" si="113"/>
        <v>0</v>
      </c>
      <c r="Z57" s="5">
        <f t="shared" si="113"/>
        <v>0</v>
      </c>
      <c r="AA57" s="5">
        <f t="shared" si="113"/>
        <v>0</v>
      </c>
      <c r="AB57" s="5">
        <f t="shared" si="113"/>
        <v>0</v>
      </c>
      <c r="AC57" s="5">
        <f t="shared" si="113"/>
        <v>0</v>
      </c>
      <c r="AD57" s="5">
        <f t="shared" si="113"/>
        <v>0</v>
      </c>
      <c r="AE57" s="5">
        <f t="shared" si="114"/>
        <v>0</v>
      </c>
      <c r="AF57" s="5">
        <f t="shared" si="114"/>
        <v>0</v>
      </c>
      <c r="AG57" s="5">
        <f t="shared" si="114"/>
        <v>0</v>
      </c>
      <c r="AH57" s="5">
        <f t="shared" si="114"/>
        <v>0</v>
      </c>
      <c r="AI57" s="5">
        <f t="shared" si="114"/>
        <v>0</v>
      </c>
      <c r="AJ57" s="5">
        <f t="shared" si="114"/>
        <v>0</v>
      </c>
      <c r="AK57" s="5">
        <f t="shared" si="114"/>
        <v>0</v>
      </c>
      <c r="AL57" s="5">
        <f t="shared" si="114"/>
        <v>0</v>
      </c>
      <c r="AM57" s="5">
        <f t="shared" si="114"/>
        <v>0</v>
      </c>
      <c r="AN57" s="5">
        <f t="shared" si="114"/>
        <v>0</v>
      </c>
      <c r="AP57" s="38">
        <f t="shared" si="115"/>
        <v>1057620.0349455175</v>
      </c>
      <c r="AQ57" s="5">
        <f t="shared" si="116"/>
        <v>1043331.1831342233</v>
      </c>
      <c r="AR57" s="5">
        <f t="shared" si="117"/>
        <v>1028965.1715231482</v>
      </c>
      <c r="AS57" s="5">
        <f t="shared" si="118"/>
        <v>1014521.5834493733</v>
      </c>
      <c r="AT57" s="5">
        <f t="shared" si="119"/>
        <v>0</v>
      </c>
      <c r="AU57" s="5">
        <f t="shared" si="120"/>
        <v>0</v>
      </c>
      <c r="AV57" s="5">
        <f t="shared" si="121"/>
        <v>0</v>
      </c>
      <c r="AW57" s="5">
        <f t="shared" si="122"/>
        <v>0</v>
      </c>
      <c r="AX57" s="5">
        <f t="shared" si="123"/>
        <v>0</v>
      </c>
      <c r="AY57" s="5">
        <f t="shared" si="124"/>
        <v>0</v>
      </c>
      <c r="AZ57" s="5">
        <f t="shared" si="125"/>
        <v>0</v>
      </c>
      <c r="BA57" s="5">
        <f t="shared" si="126"/>
        <v>0</v>
      </c>
      <c r="BB57" s="5">
        <f t="shared" si="127"/>
        <v>0</v>
      </c>
      <c r="BC57" s="5">
        <f t="shared" si="128"/>
        <v>0</v>
      </c>
      <c r="BD57" s="5">
        <f t="shared" si="129"/>
        <v>0</v>
      </c>
      <c r="BE57" s="5">
        <f t="shared" si="130"/>
        <v>0</v>
      </c>
      <c r="BF57" s="5">
        <f t="shared" si="131"/>
        <v>0</v>
      </c>
      <c r="BG57" s="5">
        <f t="shared" si="132"/>
        <v>0</v>
      </c>
      <c r="BH57" s="5">
        <f t="shared" si="133"/>
        <v>0</v>
      </c>
      <c r="BI57" s="5">
        <f t="shared" si="134"/>
        <v>0</v>
      </c>
      <c r="BJ57" s="45">
        <f t="shared" si="135"/>
        <v>0</v>
      </c>
      <c r="BL57" s="21">
        <f t="shared" si="85"/>
        <v>63677.054645299213</v>
      </c>
      <c r="BM57" s="21">
        <f t="shared" si="85"/>
        <v>52731.730651034974</v>
      </c>
      <c r="BN57" s="21">
        <f t="shared" si="85"/>
        <v>41922.060201877262</v>
      </c>
      <c r="BO57" s="21">
        <f t="shared" si="85"/>
        <v>31246.021462010918</v>
      </c>
      <c r="BP57" s="21">
        <f t="shared" si="85"/>
        <v>20701.627730606822</v>
      </c>
      <c r="BQ57" s="21">
        <f t="shared" si="85"/>
        <v>10286.926745102275</v>
      </c>
      <c r="BR57" s="21">
        <f t="shared" si="85"/>
        <v>409.04756168485619</v>
      </c>
      <c r="BS57" s="21">
        <f t="shared" si="85"/>
        <v>0</v>
      </c>
      <c r="BT57" s="21">
        <f t="shared" si="85"/>
        <v>-408.84614388179034</v>
      </c>
      <c r="BU57" s="21">
        <f t="shared" si="85"/>
        <v>-10161.037919202587</v>
      </c>
      <c r="BV57" s="21">
        <f t="shared" si="85"/>
        <v>-20198.039987335447</v>
      </c>
      <c r="BW57" s="21">
        <f t="shared" si="85"/>
        <v>-30112.82737647451</v>
      </c>
      <c r="BX57" s="21">
        <f t="shared" si="85"/>
        <v>-39907.190078822547</v>
      </c>
      <c r="BY57" s="21">
        <f t="shared" si="85"/>
        <v>-49582.887515889248</v>
      </c>
      <c r="BZ57" s="21">
        <f t="shared" si="85"/>
        <v>-59141.649134312756</v>
      </c>
      <c r="CB57" s="21">
        <f t="shared" si="86"/>
        <v>-408.94685278332327</v>
      </c>
      <c r="CC57" s="21">
        <f t="shared" si="87"/>
        <v>-40914.625140349905</v>
      </c>
    </row>
    <row r="58" spans="1:81" x14ac:dyDescent="0.25">
      <c r="I58" s="4" t="s">
        <v>18</v>
      </c>
      <c r="J58" s="15">
        <f t="shared" si="62"/>
        <v>0.02</v>
      </c>
      <c r="K58" s="3">
        <v>5</v>
      </c>
      <c r="L58" s="3" t="s">
        <v>17</v>
      </c>
      <c r="M58" s="15">
        <f t="shared" si="136"/>
        <v>5.4999999999999997E-3</v>
      </c>
      <c r="N58" s="18">
        <v>1</v>
      </c>
      <c r="O58" s="15">
        <f t="shared" si="137"/>
        <v>1E-3</v>
      </c>
      <c r="P58" s="5">
        <v>1000000</v>
      </c>
      <c r="Q58" s="35">
        <f t="shared" si="65"/>
        <v>1071318.9346610003</v>
      </c>
      <c r="R58" s="5">
        <f t="shared" si="66"/>
        <v>1071318.9346610003</v>
      </c>
      <c r="S58" s="5">
        <f t="shared" si="67"/>
        <v>1071.3189346610002</v>
      </c>
      <c r="T58" s="5"/>
      <c r="U58" s="5">
        <f t="shared" si="113"/>
        <v>20000</v>
      </c>
      <c r="V58" s="5">
        <f t="shared" si="113"/>
        <v>20000</v>
      </c>
      <c r="W58" s="5">
        <f t="shared" si="113"/>
        <v>20000</v>
      </c>
      <c r="X58" s="5">
        <f t="shared" si="113"/>
        <v>20000</v>
      </c>
      <c r="Y58" s="5">
        <f t="shared" si="113"/>
        <v>1020000</v>
      </c>
      <c r="Z58" s="5">
        <f t="shared" si="113"/>
        <v>0</v>
      </c>
      <c r="AA58" s="5">
        <f t="shared" si="113"/>
        <v>0</v>
      </c>
      <c r="AB58" s="5">
        <f t="shared" si="113"/>
        <v>0</v>
      </c>
      <c r="AC58" s="5">
        <f t="shared" si="113"/>
        <v>0</v>
      </c>
      <c r="AD58" s="5">
        <f t="shared" si="113"/>
        <v>0</v>
      </c>
      <c r="AE58" s="5">
        <f t="shared" si="114"/>
        <v>0</v>
      </c>
      <c r="AF58" s="5">
        <f t="shared" si="114"/>
        <v>0</v>
      </c>
      <c r="AG58" s="5">
        <f t="shared" si="114"/>
        <v>0</v>
      </c>
      <c r="AH58" s="5">
        <f t="shared" si="114"/>
        <v>0</v>
      </c>
      <c r="AI58" s="5">
        <f t="shared" si="114"/>
        <v>0</v>
      </c>
      <c r="AJ58" s="5">
        <f t="shared" si="114"/>
        <v>0</v>
      </c>
      <c r="AK58" s="5">
        <f t="shared" si="114"/>
        <v>0</v>
      </c>
      <c r="AL58" s="5">
        <f t="shared" si="114"/>
        <v>0</v>
      </c>
      <c r="AM58" s="5">
        <f t="shared" si="114"/>
        <v>0</v>
      </c>
      <c r="AN58" s="5">
        <f t="shared" si="114"/>
        <v>0</v>
      </c>
      <c r="AP58" s="38">
        <f t="shared" si="115"/>
        <v>1071318.9346610003</v>
      </c>
      <c r="AQ58" s="5">
        <f t="shared" si="116"/>
        <v>1057211.1888016358</v>
      </c>
      <c r="AR58" s="5">
        <f t="shared" si="117"/>
        <v>1043025.8503400448</v>
      </c>
      <c r="AS58" s="5">
        <f t="shared" si="118"/>
        <v>1028762.4925169151</v>
      </c>
      <c r="AT58" s="5">
        <f t="shared" si="119"/>
        <v>1014420.6862257582</v>
      </c>
      <c r="AU58" s="5">
        <f t="shared" si="120"/>
        <v>0</v>
      </c>
      <c r="AV58" s="5">
        <f t="shared" si="121"/>
        <v>0</v>
      </c>
      <c r="AW58" s="5">
        <f t="shared" si="122"/>
        <v>0</v>
      </c>
      <c r="AX58" s="5">
        <f t="shared" si="123"/>
        <v>0</v>
      </c>
      <c r="AY58" s="5">
        <f t="shared" si="124"/>
        <v>0</v>
      </c>
      <c r="AZ58" s="5">
        <f t="shared" si="125"/>
        <v>0</v>
      </c>
      <c r="BA58" s="5">
        <f t="shared" si="126"/>
        <v>0</v>
      </c>
      <c r="BB58" s="5">
        <f t="shared" si="127"/>
        <v>0</v>
      </c>
      <c r="BC58" s="5">
        <f t="shared" si="128"/>
        <v>0</v>
      </c>
      <c r="BD58" s="5">
        <f t="shared" si="129"/>
        <v>0</v>
      </c>
      <c r="BE58" s="5">
        <f t="shared" si="130"/>
        <v>0</v>
      </c>
      <c r="BF58" s="5">
        <f t="shared" si="131"/>
        <v>0</v>
      </c>
      <c r="BG58" s="5">
        <f t="shared" si="132"/>
        <v>0</v>
      </c>
      <c r="BH58" s="5">
        <f t="shared" si="133"/>
        <v>0</v>
      </c>
      <c r="BI58" s="5">
        <f t="shared" si="134"/>
        <v>0</v>
      </c>
      <c r="BJ58" s="45">
        <f t="shared" si="135"/>
        <v>0</v>
      </c>
      <c r="BL58" s="21">
        <f t="shared" si="85"/>
        <v>80479.799705188721</v>
      </c>
      <c r="BM58" s="21">
        <f t="shared" si="85"/>
        <v>66563.026873556897</v>
      </c>
      <c r="BN58" s="21">
        <f t="shared" si="85"/>
        <v>52852.337268798845</v>
      </c>
      <c r="BO58" s="21">
        <f t="shared" si="85"/>
        <v>39344.157703500241</v>
      </c>
      <c r="BP58" s="21">
        <f t="shared" si="85"/>
        <v>26034.985793528147</v>
      </c>
      <c r="BQ58" s="21">
        <f t="shared" si="85"/>
        <v>12921.38838163903</v>
      </c>
      <c r="BR58" s="21">
        <f t="shared" si="85"/>
        <v>513.20672105415724</v>
      </c>
      <c r="BS58" s="21">
        <f t="shared" si="85"/>
        <v>0</v>
      </c>
      <c r="BT58" s="21">
        <f t="shared" si="85"/>
        <v>-512.90447406633757</v>
      </c>
      <c r="BU58" s="21">
        <f t="shared" si="85"/>
        <v>-12732.478629397927</v>
      </c>
      <c r="BV58" s="21">
        <f t="shared" si="85"/>
        <v>-25279.28205749765</v>
      </c>
      <c r="BW58" s="21">
        <f t="shared" si="85"/>
        <v>-37643.581535062171</v>
      </c>
      <c r="BX58" s="21">
        <f t="shared" si="85"/>
        <v>-49828.486404680181</v>
      </c>
      <c r="BY58" s="21">
        <f t="shared" si="85"/>
        <v>-61837.045458809589</v>
      </c>
      <c r="BZ58" s="21">
        <f t="shared" si="85"/>
        <v>-73672.248264786322</v>
      </c>
      <c r="CB58" s="21">
        <f t="shared" si="86"/>
        <v>-513.05559756024741</v>
      </c>
      <c r="CC58" s="21">
        <f t="shared" si="87"/>
        <v>-51340.411836739513</v>
      </c>
    </row>
    <row r="59" spans="1:81" x14ac:dyDescent="0.25">
      <c r="I59" s="4" t="s">
        <v>18</v>
      </c>
      <c r="J59" s="15">
        <f t="shared" si="62"/>
        <v>0.02</v>
      </c>
      <c r="K59" s="3">
        <v>6</v>
      </c>
      <c r="L59" s="3" t="s">
        <v>17</v>
      </c>
      <c r="M59" s="15">
        <f t="shared" si="136"/>
        <v>5.5999999999999999E-3</v>
      </c>
      <c r="N59" s="18">
        <v>1</v>
      </c>
      <c r="O59" s="15">
        <f t="shared" si="137"/>
        <v>1.2000000000000001E-3</v>
      </c>
      <c r="P59" s="5">
        <v>1000000</v>
      </c>
      <c r="Q59" s="35">
        <f t="shared" si="65"/>
        <v>1084731.5335987806</v>
      </c>
      <c r="R59" s="5">
        <f t="shared" si="66"/>
        <v>1084731.5335987806</v>
      </c>
      <c r="S59" s="5">
        <f t="shared" si="67"/>
        <v>1301.6778403185369</v>
      </c>
      <c r="T59" s="5"/>
      <c r="U59" s="5">
        <f t="shared" si="113"/>
        <v>20000</v>
      </c>
      <c r="V59" s="5">
        <f t="shared" si="113"/>
        <v>20000</v>
      </c>
      <c r="W59" s="5">
        <f t="shared" si="113"/>
        <v>20000</v>
      </c>
      <c r="X59" s="5">
        <f t="shared" si="113"/>
        <v>20000</v>
      </c>
      <c r="Y59" s="5">
        <f t="shared" si="113"/>
        <v>20000</v>
      </c>
      <c r="Z59" s="5">
        <f t="shared" si="113"/>
        <v>1020000</v>
      </c>
      <c r="AA59" s="5">
        <f t="shared" si="113"/>
        <v>0</v>
      </c>
      <c r="AB59" s="5">
        <f t="shared" si="113"/>
        <v>0</v>
      </c>
      <c r="AC59" s="5">
        <f t="shared" si="113"/>
        <v>0</v>
      </c>
      <c r="AD59" s="5">
        <f t="shared" si="113"/>
        <v>0</v>
      </c>
      <c r="AE59" s="5">
        <f t="shared" si="114"/>
        <v>0</v>
      </c>
      <c r="AF59" s="5">
        <f t="shared" si="114"/>
        <v>0</v>
      </c>
      <c r="AG59" s="5">
        <f t="shared" si="114"/>
        <v>0</v>
      </c>
      <c r="AH59" s="5">
        <f t="shared" si="114"/>
        <v>0</v>
      </c>
      <c r="AI59" s="5">
        <f t="shared" si="114"/>
        <v>0</v>
      </c>
      <c r="AJ59" s="5">
        <f t="shared" si="114"/>
        <v>0</v>
      </c>
      <c r="AK59" s="5">
        <f t="shared" si="114"/>
        <v>0</v>
      </c>
      <c r="AL59" s="5">
        <f t="shared" si="114"/>
        <v>0</v>
      </c>
      <c r="AM59" s="5">
        <f t="shared" si="114"/>
        <v>0</v>
      </c>
      <c r="AN59" s="5">
        <f t="shared" si="114"/>
        <v>0</v>
      </c>
      <c r="AP59" s="38">
        <f t="shared" si="115"/>
        <v>1084731.5335987806</v>
      </c>
      <c r="AQ59" s="5">
        <f t="shared" si="116"/>
        <v>1070806.0301869339</v>
      </c>
      <c r="AR59" s="5">
        <f t="shared" si="117"/>
        <v>1056802.5439559808</v>
      </c>
      <c r="AS59" s="5">
        <f t="shared" si="118"/>
        <v>1042720.6382021343</v>
      </c>
      <c r="AT59" s="5">
        <f t="shared" si="119"/>
        <v>1028559.8737760662</v>
      </c>
      <c r="AU59" s="5">
        <f t="shared" si="120"/>
        <v>1014319.8090692123</v>
      </c>
      <c r="AV59" s="5">
        <f t="shared" si="121"/>
        <v>0</v>
      </c>
      <c r="AW59" s="5">
        <f t="shared" si="122"/>
        <v>0</v>
      </c>
      <c r="AX59" s="5">
        <f t="shared" si="123"/>
        <v>0</v>
      </c>
      <c r="AY59" s="5">
        <f t="shared" si="124"/>
        <v>0</v>
      </c>
      <c r="AZ59" s="5">
        <f t="shared" si="125"/>
        <v>0</v>
      </c>
      <c r="BA59" s="5">
        <f t="shared" si="126"/>
        <v>0</v>
      </c>
      <c r="BB59" s="5">
        <f t="shared" si="127"/>
        <v>0</v>
      </c>
      <c r="BC59" s="5">
        <f t="shared" si="128"/>
        <v>0</v>
      </c>
      <c r="BD59" s="5">
        <f t="shared" si="129"/>
        <v>0</v>
      </c>
      <c r="BE59" s="5">
        <f t="shared" si="130"/>
        <v>0</v>
      </c>
      <c r="BF59" s="5">
        <f t="shared" si="131"/>
        <v>0</v>
      </c>
      <c r="BG59" s="5">
        <f t="shared" si="132"/>
        <v>0</v>
      </c>
      <c r="BH59" s="5">
        <f t="shared" si="133"/>
        <v>0</v>
      </c>
      <c r="BI59" s="5">
        <f t="shared" si="134"/>
        <v>0</v>
      </c>
      <c r="BJ59" s="45">
        <f t="shared" si="135"/>
        <v>0</v>
      </c>
      <c r="BL59" s="21">
        <f t="shared" si="85"/>
        <v>97620.637977877166</v>
      </c>
      <c r="BM59" s="21">
        <f t="shared" si="85"/>
        <v>80639.125115911942</v>
      </c>
      <c r="BN59" s="21">
        <f t="shared" si="85"/>
        <v>63949.744118269999</v>
      </c>
      <c r="BO59" s="21">
        <f t="shared" si="85"/>
        <v>47546.722704116721</v>
      </c>
      <c r="BP59" s="21">
        <f t="shared" si="85"/>
        <v>31424.416977862129</v>
      </c>
      <c r="BQ59" s="21">
        <f t="shared" si="85"/>
        <v>15577.308259349084</v>
      </c>
      <c r="BR59" s="21">
        <f t="shared" si="85"/>
        <v>617.97874433244579</v>
      </c>
      <c r="BS59" s="21">
        <f t="shared" si="85"/>
        <v>0</v>
      </c>
      <c r="BT59" s="21">
        <f t="shared" si="85"/>
        <v>-617.55552293406799</v>
      </c>
      <c r="BU59" s="21">
        <f t="shared" si="85"/>
        <v>-15312.785217634635</v>
      </c>
      <c r="BV59" s="21">
        <f t="shared" si="85"/>
        <v>-30366.20859935903</v>
      </c>
      <c r="BW59" s="21">
        <f t="shared" si="85"/>
        <v>-45165.317980244872</v>
      </c>
      <c r="BX59" s="21">
        <f t="shared" si="85"/>
        <v>-59715.050589253544</v>
      </c>
      <c r="BY59" s="21">
        <f t="shared" si="85"/>
        <v>-74020.235739834025</v>
      </c>
      <c r="BZ59" s="21">
        <f t="shared" si="85"/>
        <v>-88085.59744861396</v>
      </c>
      <c r="CB59" s="21">
        <f t="shared" si="86"/>
        <v>-617.76713363325689</v>
      </c>
      <c r="CC59" s="21">
        <f t="shared" si="87"/>
        <v>-61832.397353761771</v>
      </c>
    </row>
    <row r="60" spans="1:81" x14ac:dyDescent="0.25">
      <c r="I60" s="4" t="s">
        <v>18</v>
      </c>
      <c r="J60" s="15">
        <f t="shared" si="62"/>
        <v>0.02</v>
      </c>
      <c r="K60" s="3">
        <v>7</v>
      </c>
      <c r="L60" s="3" t="s">
        <v>17</v>
      </c>
      <c r="M60" s="15">
        <f t="shared" si="136"/>
        <v>5.7000000000000002E-3</v>
      </c>
      <c r="N60" s="18">
        <v>1</v>
      </c>
      <c r="O60" s="15">
        <f t="shared" si="137"/>
        <v>1.4E-3</v>
      </c>
      <c r="P60" s="5">
        <v>1000000</v>
      </c>
      <c r="Q60" s="35">
        <f t="shared" si="65"/>
        <v>1097856.197748679</v>
      </c>
      <c r="R60" s="5">
        <f t="shared" si="66"/>
        <v>1097856.197748679</v>
      </c>
      <c r="S60" s="5">
        <f t="shared" si="67"/>
        <v>1536.9986768481506</v>
      </c>
      <c r="T60" s="5"/>
      <c r="U60" s="5">
        <f t="shared" si="113"/>
        <v>20000</v>
      </c>
      <c r="V60" s="5">
        <f t="shared" si="113"/>
        <v>20000</v>
      </c>
      <c r="W60" s="5">
        <f t="shared" si="113"/>
        <v>20000</v>
      </c>
      <c r="X60" s="5">
        <f t="shared" si="113"/>
        <v>20000</v>
      </c>
      <c r="Y60" s="5">
        <f t="shared" si="113"/>
        <v>20000</v>
      </c>
      <c r="Z60" s="5">
        <f t="shared" si="113"/>
        <v>20000</v>
      </c>
      <c r="AA60" s="5">
        <f t="shared" si="113"/>
        <v>1020000</v>
      </c>
      <c r="AB60" s="5">
        <f t="shared" si="113"/>
        <v>0</v>
      </c>
      <c r="AC60" s="5">
        <f t="shared" si="113"/>
        <v>0</v>
      </c>
      <c r="AD60" s="5">
        <f t="shared" si="113"/>
        <v>0</v>
      </c>
      <c r="AE60" s="5">
        <f t="shared" si="114"/>
        <v>0</v>
      </c>
      <c r="AF60" s="5">
        <f t="shared" si="114"/>
        <v>0</v>
      </c>
      <c r="AG60" s="5">
        <f t="shared" si="114"/>
        <v>0</v>
      </c>
      <c r="AH60" s="5">
        <f t="shared" si="114"/>
        <v>0</v>
      </c>
      <c r="AI60" s="5">
        <f t="shared" si="114"/>
        <v>0</v>
      </c>
      <c r="AJ60" s="5">
        <f t="shared" si="114"/>
        <v>0</v>
      </c>
      <c r="AK60" s="5">
        <f t="shared" si="114"/>
        <v>0</v>
      </c>
      <c r="AL60" s="5">
        <f t="shared" si="114"/>
        <v>0</v>
      </c>
      <c r="AM60" s="5">
        <f t="shared" si="114"/>
        <v>0</v>
      </c>
      <c r="AN60" s="5">
        <f t="shared" si="114"/>
        <v>0</v>
      </c>
      <c r="AP60" s="38">
        <f t="shared" si="115"/>
        <v>1097856.197748679</v>
      </c>
      <c r="AQ60" s="5">
        <f t="shared" si="116"/>
        <v>1084113.9780758466</v>
      </c>
      <c r="AR60" s="5">
        <f t="shared" si="117"/>
        <v>1070293.427750879</v>
      </c>
      <c r="AS60" s="5">
        <f t="shared" si="118"/>
        <v>1056394.1002890591</v>
      </c>
      <c r="AT60" s="5">
        <f t="shared" si="119"/>
        <v>1042415.5466607069</v>
      </c>
      <c r="AU60" s="5">
        <f t="shared" si="120"/>
        <v>1028357.3152766729</v>
      </c>
      <c r="AV60" s="5">
        <f t="shared" si="121"/>
        <v>1014218.95197375</v>
      </c>
      <c r="AW60" s="5">
        <f t="shared" si="122"/>
        <v>0</v>
      </c>
      <c r="AX60" s="5">
        <f t="shared" si="123"/>
        <v>0</v>
      </c>
      <c r="AY60" s="5">
        <f t="shared" si="124"/>
        <v>0</v>
      </c>
      <c r="AZ60" s="5">
        <f t="shared" si="125"/>
        <v>0</v>
      </c>
      <c r="BA60" s="5">
        <f t="shared" si="126"/>
        <v>0</v>
      </c>
      <c r="BB60" s="5">
        <f t="shared" si="127"/>
        <v>0</v>
      </c>
      <c r="BC60" s="5">
        <f t="shared" si="128"/>
        <v>0</v>
      </c>
      <c r="BD60" s="5">
        <f t="shared" si="129"/>
        <v>0</v>
      </c>
      <c r="BE60" s="5">
        <f t="shared" si="130"/>
        <v>0</v>
      </c>
      <c r="BF60" s="5">
        <f t="shared" si="131"/>
        <v>0</v>
      </c>
      <c r="BG60" s="5">
        <f t="shared" si="132"/>
        <v>0</v>
      </c>
      <c r="BH60" s="5">
        <f t="shared" si="133"/>
        <v>0</v>
      </c>
      <c r="BI60" s="5">
        <f t="shared" si="134"/>
        <v>0</v>
      </c>
      <c r="BJ60" s="45">
        <f t="shared" si="135"/>
        <v>0</v>
      </c>
      <c r="BL60" s="21">
        <f t="shared" si="85"/>
        <v>115091.44382526889</v>
      </c>
      <c r="BM60" s="21">
        <f t="shared" si="85"/>
        <v>94952.414200823754</v>
      </c>
      <c r="BN60" s="21">
        <f t="shared" si="85"/>
        <v>75207.673634966835</v>
      </c>
      <c r="BO60" s="21">
        <f t="shared" si="85"/>
        <v>55848.482144326903</v>
      </c>
      <c r="BP60" s="21">
        <f t="shared" si="85"/>
        <v>36866.315251280554</v>
      </c>
      <c r="BQ60" s="21">
        <f t="shared" si="85"/>
        <v>18252.858142501442</v>
      </c>
      <c r="BR60" s="21">
        <f t="shared" si="85"/>
        <v>723.2907147067599</v>
      </c>
      <c r="BS60" s="21">
        <f t="shared" si="85"/>
        <v>0</v>
      </c>
      <c r="BT60" s="21">
        <f t="shared" si="85"/>
        <v>-722.72644179011695</v>
      </c>
      <c r="BU60" s="21">
        <f t="shared" si="85"/>
        <v>-17900.171500869328</v>
      </c>
      <c r="BV60" s="21">
        <f t="shared" si="85"/>
        <v>-35455.375531727914</v>
      </c>
      <c r="BW60" s="21">
        <f t="shared" si="85"/>
        <v>-52673.143294973648</v>
      </c>
      <c r="BX60" s="21">
        <f t="shared" si="85"/>
        <v>-69560.823056014953</v>
      </c>
      <c r="BY60" s="21">
        <f t="shared" si="85"/>
        <v>-86125.585028743604</v>
      </c>
      <c r="BZ60" s="21">
        <f t="shared" si="85"/>
        <v>-102374.42611885455</v>
      </c>
      <c r="CB60" s="21">
        <f t="shared" si="86"/>
        <v>-723.00857824843843</v>
      </c>
      <c r="CC60" s="21">
        <f t="shared" si="87"/>
        <v>-72384.248345490894</v>
      </c>
    </row>
    <row r="61" spans="1:81" x14ac:dyDescent="0.25">
      <c r="I61" s="4" t="s">
        <v>18</v>
      </c>
      <c r="J61" s="15">
        <f t="shared" si="62"/>
        <v>0.02</v>
      </c>
      <c r="K61" s="3">
        <v>8</v>
      </c>
      <c r="L61" s="3" t="s">
        <v>17</v>
      </c>
      <c r="M61" s="15">
        <f t="shared" si="136"/>
        <v>5.8000000000000005E-3</v>
      </c>
      <c r="N61" s="18">
        <v>1</v>
      </c>
      <c r="O61" s="15">
        <f t="shared" si="137"/>
        <v>1.6000000000000001E-3</v>
      </c>
      <c r="P61" s="5">
        <v>1000000</v>
      </c>
      <c r="Q61" s="35">
        <f t="shared" si="65"/>
        <v>1110691.4608340512</v>
      </c>
      <c r="R61" s="5">
        <f t="shared" si="66"/>
        <v>1110691.4608340512</v>
      </c>
      <c r="S61" s="5">
        <f t="shared" si="67"/>
        <v>1777.1063373344821</v>
      </c>
      <c r="T61" s="5"/>
      <c r="U61" s="5">
        <f t="shared" si="113"/>
        <v>20000</v>
      </c>
      <c r="V61" s="5">
        <f t="shared" si="113"/>
        <v>20000</v>
      </c>
      <c r="W61" s="5">
        <f t="shared" si="113"/>
        <v>20000</v>
      </c>
      <c r="X61" s="5">
        <f t="shared" si="113"/>
        <v>20000</v>
      </c>
      <c r="Y61" s="5">
        <f t="shared" si="113"/>
        <v>20000</v>
      </c>
      <c r="Z61" s="5">
        <f t="shared" si="113"/>
        <v>20000</v>
      </c>
      <c r="AA61" s="5">
        <f t="shared" si="113"/>
        <v>20000</v>
      </c>
      <c r="AB61" s="5">
        <f t="shared" si="113"/>
        <v>1020000</v>
      </c>
      <c r="AC61" s="5">
        <f t="shared" si="113"/>
        <v>0</v>
      </c>
      <c r="AD61" s="5">
        <f t="shared" si="113"/>
        <v>0</v>
      </c>
      <c r="AE61" s="5">
        <f t="shared" si="114"/>
        <v>0</v>
      </c>
      <c r="AF61" s="5">
        <f t="shared" si="114"/>
        <v>0</v>
      </c>
      <c r="AG61" s="5">
        <f t="shared" si="114"/>
        <v>0</v>
      </c>
      <c r="AH61" s="5">
        <f t="shared" si="114"/>
        <v>0</v>
      </c>
      <c r="AI61" s="5">
        <f t="shared" si="114"/>
        <v>0</v>
      </c>
      <c r="AJ61" s="5">
        <f t="shared" si="114"/>
        <v>0</v>
      </c>
      <c r="AK61" s="5">
        <f t="shared" si="114"/>
        <v>0</v>
      </c>
      <c r="AL61" s="5">
        <f t="shared" si="114"/>
        <v>0</v>
      </c>
      <c r="AM61" s="5">
        <f t="shared" si="114"/>
        <v>0</v>
      </c>
      <c r="AN61" s="5">
        <f t="shared" si="114"/>
        <v>0</v>
      </c>
      <c r="AP61" s="38">
        <f t="shared" si="115"/>
        <v>1110691.4608340512</v>
      </c>
      <c r="AQ61" s="5">
        <f t="shared" si="116"/>
        <v>1097133.4713068889</v>
      </c>
      <c r="AR61" s="5">
        <f t="shared" si="117"/>
        <v>1083496.8454404688</v>
      </c>
      <c r="AS61" s="5">
        <f t="shared" si="118"/>
        <v>1069781.1271440235</v>
      </c>
      <c r="AT61" s="5">
        <f t="shared" si="119"/>
        <v>1055985.8576814588</v>
      </c>
      <c r="AU61" s="5">
        <f t="shared" si="120"/>
        <v>1042110.5756560112</v>
      </c>
      <c r="AV61" s="5">
        <f t="shared" si="121"/>
        <v>1028154.8169948162</v>
      </c>
      <c r="AW61" s="5">
        <f t="shared" si="122"/>
        <v>1014118.1149333861</v>
      </c>
      <c r="AX61" s="5">
        <f t="shared" si="123"/>
        <v>0</v>
      </c>
      <c r="AY61" s="5">
        <f t="shared" si="124"/>
        <v>0</v>
      </c>
      <c r="AZ61" s="5">
        <f t="shared" si="125"/>
        <v>0</v>
      </c>
      <c r="BA61" s="5">
        <f t="shared" si="126"/>
        <v>0</v>
      </c>
      <c r="BB61" s="5">
        <f t="shared" si="127"/>
        <v>0</v>
      </c>
      <c r="BC61" s="5">
        <f t="shared" si="128"/>
        <v>0</v>
      </c>
      <c r="BD61" s="5">
        <f t="shared" si="129"/>
        <v>0</v>
      </c>
      <c r="BE61" s="5">
        <f t="shared" si="130"/>
        <v>0</v>
      </c>
      <c r="BF61" s="5">
        <f t="shared" si="131"/>
        <v>0</v>
      </c>
      <c r="BG61" s="5">
        <f t="shared" si="132"/>
        <v>0</v>
      </c>
      <c r="BH61" s="5">
        <f t="shared" si="133"/>
        <v>0</v>
      </c>
      <c r="BI61" s="5">
        <f t="shared" si="134"/>
        <v>0</v>
      </c>
      <c r="BJ61" s="45">
        <f t="shared" si="135"/>
        <v>0</v>
      </c>
      <c r="BL61" s="21">
        <f t="shared" si="85"/>
        <v>132883.83020372246</v>
      </c>
      <c r="BM61" s="21">
        <f t="shared" si="85"/>
        <v>109495.09998809267</v>
      </c>
      <c r="BN61" s="21">
        <f t="shared" si="85"/>
        <v>86619.403411449399</v>
      </c>
      <c r="BO61" s="21">
        <f t="shared" si="85"/>
        <v>64244.140052015195</v>
      </c>
      <c r="BP61" s="21">
        <f t="shared" si="85"/>
        <v>42357.050488135079</v>
      </c>
      <c r="BQ61" s="21">
        <f t="shared" si="85"/>
        <v>20946.206234545913</v>
      </c>
      <c r="BR61" s="21">
        <f t="shared" si="85"/>
        <v>829.06988950353116</v>
      </c>
      <c r="BS61" s="21">
        <f t="shared" si="85"/>
        <v>0</v>
      </c>
      <c r="BT61" s="21">
        <f t="shared" si="85"/>
        <v>-828.34458180028014</v>
      </c>
      <c r="BU61" s="21">
        <f t="shared" si="85"/>
        <v>-20492.863744801609</v>
      </c>
      <c r="BV61" s="21">
        <f t="shared" si="85"/>
        <v>-40543.377899563638</v>
      </c>
      <c r="BW61" s="21">
        <f t="shared" si="85"/>
        <v>-60162.241577300476</v>
      </c>
      <c r="BX61" s="21">
        <f t="shared" si="85"/>
        <v>-79359.868667640258</v>
      </c>
      <c r="BY61" s="21">
        <f t="shared" si="85"/>
        <v>-98146.396130053676</v>
      </c>
      <c r="BZ61" s="21">
        <f t="shared" si="85"/>
        <v>-116531.69202613481</v>
      </c>
      <c r="CB61" s="21">
        <f t="shared" si="86"/>
        <v>-828.70723565190565</v>
      </c>
      <c r="CC61" s="21">
        <f t="shared" si="87"/>
        <v>-82989.636039544828</v>
      </c>
    </row>
    <row r="62" spans="1:81" x14ac:dyDescent="0.25">
      <c r="I62" s="4" t="s">
        <v>18</v>
      </c>
      <c r="J62" s="15">
        <f t="shared" si="62"/>
        <v>0.02</v>
      </c>
      <c r="K62" s="3">
        <v>9</v>
      </c>
      <c r="L62" s="3" t="s">
        <v>17</v>
      </c>
      <c r="M62" s="15">
        <f t="shared" si="136"/>
        <v>5.8999999999999999E-3</v>
      </c>
      <c r="N62" s="18">
        <v>1</v>
      </c>
      <c r="O62" s="15">
        <f t="shared" si="137"/>
        <v>1.8000000000000002E-3</v>
      </c>
      <c r="P62" s="5">
        <v>1000000</v>
      </c>
      <c r="Q62" s="35">
        <f t="shared" si="65"/>
        <v>1123236.023712348</v>
      </c>
      <c r="R62" s="5">
        <f t="shared" si="66"/>
        <v>1123236.023712348</v>
      </c>
      <c r="S62" s="5">
        <f t="shared" si="67"/>
        <v>2021.8248426822265</v>
      </c>
      <c r="T62" s="5"/>
      <c r="U62" s="5">
        <f t="shared" si="113"/>
        <v>20000</v>
      </c>
      <c r="V62" s="5">
        <f t="shared" si="113"/>
        <v>20000</v>
      </c>
      <c r="W62" s="5">
        <f t="shared" si="113"/>
        <v>20000</v>
      </c>
      <c r="X62" s="5">
        <f t="shared" si="113"/>
        <v>20000</v>
      </c>
      <c r="Y62" s="5">
        <f t="shared" si="113"/>
        <v>20000</v>
      </c>
      <c r="Z62" s="5">
        <f t="shared" si="113"/>
        <v>20000</v>
      </c>
      <c r="AA62" s="5">
        <f t="shared" si="113"/>
        <v>20000</v>
      </c>
      <c r="AB62" s="5">
        <f t="shared" si="113"/>
        <v>20000</v>
      </c>
      <c r="AC62" s="5">
        <f t="shared" si="113"/>
        <v>1020000</v>
      </c>
      <c r="AD62" s="5">
        <f t="shared" si="113"/>
        <v>0</v>
      </c>
      <c r="AE62" s="5">
        <f t="shared" si="114"/>
        <v>0</v>
      </c>
      <c r="AF62" s="5">
        <f t="shared" si="114"/>
        <v>0</v>
      </c>
      <c r="AG62" s="5">
        <f t="shared" si="114"/>
        <v>0</v>
      </c>
      <c r="AH62" s="5">
        <f t="shared" si="114"/>
        <v>0</v>
      </c>
      <c r="AI62" s="5">
        <f t="shared" si="114"/>
        <v>0</v>
      </c>
      <c r="AJ62" s="5">
        <f t="shared" si="114"/>
        <v>0</v>
      </c>
      <c r="AK62" s="5">
        <f t="shared" si="114"/>
        <v>0</v>
      </c>
      <c r="AL62" s="5">
        <f t="shared" si="114"/>
        <v>0</v>
      </c>
      <c r="AM62" s="5">
        <f t="shared" si="114"/>
        <v>0</v>
      </c>
      <c r="AN62" s="5">
        <f t="shared" si="114"/>
        <v>0</v>
      </c>
      <c r="AP62" s="38">
        <f t="shared" si="115"/>
        <v>1123236.023712348</v>
      </c>
      <c r="AQ62" s="5">
        <f t="shared" si="116"/>
        <v>1109863.1162522507</v>
      </c>
      <c r="AR62" s="5">
        <f t="shared" si="117"/>
        <v>1096411.3086381389</v>
      </c>
      <c r="AS62" s="5">
        <f t="shared" si="118"/>
        <v>1082880.135359104</v>
      </c>
      <c r="AT62" s="5">
        <f t="shared" si="119"/>
        <v>1069269.1281577228</v>
      </c>
      <c r="AU62" s="5">
        <f t="shared" si="120"/>
        <v>1055577.8160138533</v>
      </c>
      <c r="AV62" s="5">
        <f t="shared" si="121"/>
        <v>1041805.7251283349</v>
      </c>
      <c r="AW62" s="5">
        <f t="shared" si="122"/>
        <v>1027952.3789065921</v>
      </c>
      <c r="AX62" s="5">
        <f t="shared" si="123"/>
        <v>1014017.2979421411</v>
      </c>
      <c r="AY62" s="5">
        <f t="shared" si="124"/>
        <v>0</v>
      </c>
      <c r="AZ62" s="5">
        <f t="shared" si="125"/>
        <v>0</v>
      </c>
      <c r="BA62" s="5">
        <f t="shared" si="126"/>
        <v>0</v>
      </c>
      <c r="BB62" s="5">
        <f t="shared" si="127"/>
        <v>0</v>
      </c>
      <c r="BC62" s="5">
        <f t="shared" si="128"/>
        <v>0</v>
      </c>
      <c r="BD62" s="5">
        <f t="shared" si="129"/>
        <v>0</v>
      </c>
      <c r="BE62" s="5">
        <f t="shared" si="130"/>
        <v>0</v>
      </c>
      <c r="BF62" s="5">
        <f t="shared" si="131"/>
        <v>0</v>
      </c>
      <c r="BG62" s="5">
        <f t="shared" si="132"/>
        <v>0</v>
      </c>
      <c r="BH62" s="5">
        <f t="shared" si="133"/>
        <v>0</v>
      </c>
      <c r="BI62" s="5">
        <f t="shared" si="134"/>
        <v>0</v>
      </c>
      <c r="BJ62" s="45">
        <f t="shared" si="135"/>
        <v>0</v>
      </c>
      <c r="BL62" s="21">
        <f t="shared" si="85"/>
        <v>150989.15570256417</v>
      </c>
      <c r="BM62" s="21">
        <f t="shared" si="85"/>
        <v>124259.21256067301</v>
      </c>
      <c r="BN62" s="21">
        <f t="shared" si="85"/>
        <v>98178.10229489021</v>
      </c>
      <c r="BO62" s="21">
        <f t="shared" si="85"/>
        <v>72728.344104951713</v>
      </c>
      <c r="BP62" s="21">
        <f t="shared" si="85"/>
        <v>47892.972126416862</v>
      </c>
      <c r="BQ62" s="21">
        <f t="shared" si="85"/>
        <v>23655.518999172607</v>
      </c>
      <c r="BR62" s="21">
        <f t="shared" si="85"/>
        <v>935.24377030390315</v>
      </c>
      <c r="BS62" s="21">
        <f t="shared" si="85"/>
        <v>0</v>
      </c>
      <c r="BT62" s="21">
        <f t="shared" si="85"/>
        <v>-934.33756378502585</v>
      </c>
      <c r="BU62" s="21">
        <f t="shared" si="85"/>
        <v>-23089.102281548316</v>
      </c>
      <c r="BV62" s="21">
        <f t="shared" si="85"/>
        <v>-45626.852743807482</v>
      </c>
      <c r="BW62" s="21">
        <f t="shared" si="85"/>
        <v>-67627.878069368191</v>
      </c>
      <c r="BX62" s="21">
        <f t="shared" si="85"/>
        <v>-89106.38053550513</v>
      </c>
      <c r="BY62" s="21">
        <f t="shared" si="85"/>
        <v>-110076.15135636507</v>
      </c>
      <c r="BZ62" s="21">
        <f t="shared" si="85"/>
        <v>-130550.58357386792</v>
      </c>
      <c r="CB62" s="21">
        <f t="shared" si="86"/>
        <v>-934.7906670444645</v>
      </c>
      <c r="CC62" s="21">
        <f t="shared" si="87"/>
        <v>-93642.24141519767</v>
      </c>
    </row>
    <row r="63" spans="1:81" x14ac:dyDescent="0.25">
      <c r="I63" s="4" t="s">
        <v>18</v>
      </c>
      <c r="J63" s="15">
        <f t="shared" si="62"/>
        <v>0.02</v>
      </c>
      <c r="K63" s="3">
        <v>10</v>
      </c>
      <c r="L63" s="3" t="s">
        <v>17</v>
      </c>
      <c r="M63" s="15">
        <f t="shared" si="136"/>
        <v>6.0000000000000001E-3</v>
      </c>
      <c r="N63" s="18">
        <v>1</v>
      </c>
      <c r="O63" s="15">
        <f t="shared" si="137"/>
        <v>2E-3</v>
      </c>
      <c r="P63" s="5">
        <v>1000000</v>
      </c>
      <c r="Q63" s="35">
        <f t="shared" si="65"/>
        <v>1135488.7536268018</v>
      </c>
      <c r="R63" s="5">
        <f t="shared" si="66"/>
        <v>1135488.7536268018</v>
      </c>
      <c r="S63" s="5">
        <f t="shared" si="67"/>
        <v>2270.9775072536036</v>
      </c>
      <c r="T63" s="5"/>
      <c r="U63" s="5">
        <f t="shared" si="113"/>
        <v>20000</v>
      </c>
      <c r="V63" s="5">
        <f t="shared" si="113"/>
        <v>20000</v>
      </c>
      <c r="W63" s="5">
        <f t="shared" si="113"/>
        <v>20000</v>
      </c>
      <c r="X63" s="5">
        <f t="shared" si="113"/>
        <v>20000</v>
      </c>
      <c r="Y63" s="5">
        <f t="shared" si="113"/>
        <v>20000</v>
      </c>
      <c r="Z63" s="5">
        <f t="shared" si="113"/>
        <v>20000</v>
      </c>
      <c r="AA63" s="5">
        <f t="shared" si="113"/>
        <v>20000</v>
      </c>
      <c r="AB63" s="5">
        <f t="shared" si="113"/>
        <v>20000</v>
      </c>
      <c r="AC63" s="5">
        <f t="shared" si="113"/>
        <v>20000</v>
      </c>
      <c r="AD63" s="5">
        <f t="shared" si="113"/>
        <v>1020000</v>
      </c>
      <c r="AE63" s="5">
        <f t="shared" si="114"/>
        <v>0</v>
      </c>
      <c r="AF63" s="5">
        <f t="shared" si="114"/>
        <v>0</v>
      </c>
      <c r="AG63" s="5">
        <f t="shared" si="114"/>
        <v>0</v>
      </c>
      <c r="AH63" s="5">
        <f t="shared" si="114"/>
        <v>0</v>
      </c>
      <c r="AI63" s="5">
        <f t="shared" si="114"/>
        <v>0</v>
      </c>
      <c r="AJ63" s="5">
        <f t="shared" si="114"/>
        <v>0</v>
      </c>
      <c r="AK63" s="5">
        <f t="shared" si="114"/>
        <v>0</v>
      </c>
      <c r="AL63" s="5">
        <f t="shared" si="114"/>
        <v>0</v>
      </c>
      <c r="AM63" s="5">
        <f t="shared" si="114"/>
        <v>0</v>
      </c>
      <c r="AN63" s="5">
        <f t="shared" si="114"/>
        <v>0</v>
      </c>
      <c r="AP63" s="38">
        <f t="shared" si="115"/>
        <v>1135488.7536268018</v>
      </c>
      <c r="AQ63" s="5">
        <f t="shared" si="116"/>
        <v>1122301.6861485627</v>
      </c>
      <c r="AR63" s="5">
        <f t="shared" si="117"/>
        <v>1109035.496265454</v>
      </c>
      <c r="AS63" s="5">
        <f t="shared" si="118"/>
        <v>1095689.7092430468</v>
      </c>
      <c r="AT63" s="5">
        <f t="shared" si="119"/>
        <v>1082263.8474985051</v>
      </c>
      <c r="AU63" s="5">
        <f t="shared" si="120"/>
        <v>1068757.4305834961</v>
      </c>
      <c r="AV63" s="5">
        <f t="shared" si="121"/>
        <v>1055169.9751669972</v>
      </c>
      <c r="AW63" s="5">
        <f t="shared" si="122"/>
        <v>1041500.9950179991</v>
      </c>
      <c r="AX63" s="5">
        <f t="shared" si="123"/>
        <v>1027750.0009881071</v>
      </c>
      <c r="AY63" s="5">
        <f t="shared" si="124"/>
        <v>1013916.5009940357</v>
      </c>
      <c r="AZ63" s="5">
        <f t="shared" si="125"/>
        <v>0</v>
      </c>
      <c r="BA63" s="5">
        <f t="shared" si="126"/>
        <v>0</v>
      </c>
      <c r="BB63" s="5">
        <f t="shared" si="127"/>
        <v>0</v>
      </c>
      <c r="BC63" s="5">
        <f t="shared" si="128"/>
        <v>0</v>
      </c>
      <c r="BD63" s="5">
        <f t="shared" si="129"/>
        <v>0</v>
      </c>
      <c r="BE63" s="5">
        <f t="shared" si="130"/>
        <v>0</v>
      </c>
      <c r="BF63" s="5">
        <f t="shared" si="131"/>
        <v>0</v>
      </c>
      <c r="BG63" s="5">
        <f t="shared" si="132"/>
        <v>0</v>
      </c>
      <c r="BH63" s="5">
        <f t="shared" si="133"/>
        <v>0</v>
      </c>
      <c r="BI63" s="5">
        <f t="shared" si="134"/>
        <v>0</v>
      </c>
      <c r="BJ63" s="45">
        <f t="shared" si="135"/>
        <v>0</v>
      </c>
      <c r="BL63" s="21">
        <f t="shared" si="85"/>
        <v>169398.53185714805</v>
      </c>
      <c r="BM63" s="21">
        <f t="shared" si="85"/>
        <v>139236.61359541211</v>
      </c>
      <c r="BN63" s="21">
        <f t="shared" si="85"/>
        <v>109876.83703762339</v>
      </c>
      <c r="BO63" s="21">
        <f t="shared" si="85"/>
        <v>81295.690974110039</v>
      </c>
      <c r="BP63" s="21">
        <f t="shared" si="85"/>
        <v>53470.412826140411</v>
      </c>
      <c r="BQ63" s="21">
        <f t="shared" si="85"/>
        <v>26378.962969370419</v>
      </c>
      <c r="BR63" s="21">
        <f t="shared" si="85"/>
        <v>1041.740172132384</v>
      </c>
      <c r="BS63" s="21">
        <f t="shared" si="85"/>
        <v>0</v>
      </c>
      <c r="BT63" s="21">
        <f t="shared" si="85"/>
        <v>-1040.6333470346872</v>
      </c>
      <c r="BU63" s="21">
        <f t="shared" si="85"/>
        <v>-25687.143093235325</v>
      </c>
      <c r="BV63" s="21">
        <f t="shared" si="85"/>
        <v>-50702.481886577094</v>
      </c>
      <c r="BW63" s="21">
        <f t="shared" si="85"/>
        <v>-75065.402642127592</v>
      </c>
      <c r="BX63" s="21">
        <f t="shared" si="85"/>
        <v>-98794.683624572237</v>
      </c>
      <c r="BY63" s="21">
        <f t="shared" si="85"/>
        <v>-121908.51564490609</v>
      </c>
      <c r="BZ63" s="21">
        <f t="shared" si="85"/>
        <v>-144424.52186098532</v>
      </c>
      <c r="CB63" s="21">
        <f t="shared" si="86"/>
        <v>-1041.1867595835356</v>
      </c>
      <c r="CC63" s="21">
        <f t="shared" si="87"/>
        <v>-104335.76033109782</v>
      </c>
    </row>
    <row r="64" spans="1:81" x14ac:dyDescent="0.25">
      <c r="I64" s="4" t="s">
        <v>18</v>
      </c>
      <c r="J64" s="15">
        <f t="shared" si="62"/>
        <v>0.02</v>
      </c>
      <c r="K64" s="3">
        <v>11</v>
      </c>
      <c r="L64" s="3" t="s">
        <v>17</v>
      </c>
      <c r="M64" s="15">
        <f t="shared" si="136"/>
        <v>6.1000000000000004E-3</v>
      </c>
      <c r="N64" s="18">
        <v>1</v>
      </c>
      <c r="O64" s="15">
        <f t="shared" si="137"/>
        <v>2.2000000000000001E-3</v>
      </c>
      <c r="P64" s="5">
        <v>1000000</v>
      </c>
      <c r="Q64" s="35">
        <f t="shared" si="65"/>
        <v>1147448.6833115665</v>
      </c>
      <c r="R64" s="5">
        <f t="shared" si="66"/>
        <v>1147448.6833115665</v>
      </c>
      <c r="S64" s="5">
        <f t="shared" si="67"/>
        <v>2524.3871032854463</v>
      </c>
      <c r="T64" s="5"/>
      <c r="U64" s="5">
        <f t="shared" ref="U64:AD73" si="138">$P64*((U$33&lt;=$K64)*$J64+(U$33=$K64)*1)</f>
        <v>20000</v>
      </c>
      <c r="V64" s="5">
        <f t="shared" si="138"/>
        <v>20000</v>
      </c>
      <c r="W64" s="5">
        <f t="shared" si="138"/>
        <v>20000</v>
      </c>
      <c r="X64" s="5">
        <f t="shared" si="138"/>
        <v>20000</v>
      </c>
      <c r="Y64" s="5">
        <f t="shared" si="138"/>
        <v>20000</v>
      </c>
      <c r="Z64" s="5">
        <f t="shared" si="138"/>
        <v>20000</v>
      </c>
      <c r="AA64" s="5">
        <f t="shared" si="138"/>
        <v>20000</v>
      </c>
      <c r="AB64" s="5">
        <f t="shared" si="138"/>
        <v>20000</v>
      </c>
      <c r="AC64" s="5">
        <f t="shared" si="138"/>
        <v>20000</v>
      </c>
      <c r="AD64" s="5">
        <f t="shared" si="138"/>
        <v>20000</v>
      </c>
      <c r="AE64" s="5">
        <f t="shared" ref="AE64:AN73" si="139">$P64*((AE$33&lt;=$K64)*$J64+(AE$33=$K64)*1)</f>
        <v>1020000</v>
      </c>
      <c r="AF64" s="5">
        <f t="shared" si="139"/>
        <v>0</v>
      </c>
      <c r="AG64" s="5">
        <f t="shared" si="139"/>
        <v>0</v>
      </c>
      <c r="AH64" s="5">
        <f t="shared" si="139"/>
        <v>0</v>
      </c>
      <c r="AI64" s="5">
        <f t="shared" si="139"/>
        <v>0</v>
      </c>
      <c r="AJ64" s="5">
        <f t="shared" si="139"/>
        <v>0</v>
      </c>
      <c r="AK64" s="5">
        <f t="shared" si="139"/>
        <v>0</v>
      </c>
      <c r="AL64" s="5">
        <f t="shared" si="139"/>
        <v>0</v>
      </c>
      <c r="AM64" s="5">
        <f t="shared" si="139"/>
        <v>0</v>
      </c>
      <c r="AN64" s="5">
        <f t="shared" si="139"/>
        <v>0</v>
      </c>
      <c r="AP64" s="38">
        <f t="shared" si="115"/>
        <v>1147448.6833115665</v>
      </c>
      <c r="AQ64" s="5">
        <f t="shared" si="116"/>
        <v>1134448.1202797671</v>
      </c>
      <c r="AR64" s="5">
        <f t="shared" si="117"/>
        <v>1121368.2538134737</v>
      </c>
      <c r="AS64" s="5">
        <f t="shared" si="118"/>
        <v>1108208.6001617359</v>
      </c>
      <c r="AT64" s="5">
        <f t="shared" si="119"/>
        <v>1094968.6726227226</v>
      </c>
      <c r="AU64" s="5">
        <f t="shared" si="120"/>
        <v>1081647.9815257213</v>
      </c>
      <c r="AV64" s="5">
        <f t="shared" si="121"/>
        <v>1068246.0342130281</v>
      </c>
      <c r="AW64" s="5">
        <f t="shared" si="122"/>
        <v>1054762.3350217277</v>
      </c>
      <c r="AX64" s="5">
        <f t="shared" si="123"/>
        <v>1041196.3852653604</v>
      </c>
      <c r="AY64" s="5">
        <f t="shared" si="124"/>
        <v>1027547.683215479</v>
      </c>
      <c r="AZ64" s="5">
        <f t="shared" si="125"/>
        <v>1013815.7240830935</v>
      </c>
      <c r="BA64" s="5">
        <f t="shared" si="126"/>
        <v>0</v>
      </c>
      <c r="BB64" s="5">
        <f t="shared" si="127"/>
        <v>0</v>
      </c>
      <c r="BC64" s="5">
        <f t="shared" si="128"/>
        <v>0</v>
      </c>
      <c r="BD64" s="5">
        <f t="shared" si="129"/>
        <v>0</v>
      </c>
      <c r="BE64" s="5">
        <f t="shared" si="130"/>
        <v>0</v>
      </c>
      <c r="BF64" s="5">
        <f t="shared" si="131"/>
        <v>0</v>
      </c>
      <c r="BG64" s="5">
        <f t="shared" si="132"/>
        <v>0</v>
      </c>
      <c r="BH64" s="5">
        <f t="shared" si="133"/>
        <v>0</v>
      </c>
      <c r="BI64" s="5">
        <f t="shared" si="134"/>
        <v>0</v>
      </c>
      <c r="BJ64" s="45">
        <f t="shared" si="135"/>
        <v>0</v>
      </c>
      <c r="BL64" s="21">
        <f t="shared" si="85"/>
        <v>188102.83072762587</v>
      </c>
      <c r="BM64" s="21">
        <f t="shared" si="85"/>
        <v>154419.00390886888</v>
      </c>
      <c r="BN64" s="21">
        <f t="shared" si="85"/>
        <v>121708.57904254831</v>
      </c>
      <c r="BO64" s="21">
        <f t="shared" si="85"/>
        <v>89940.731700556818</v>
      </c>
      <c r="BP64" s="21">
        <f t="shared" si="85"/>
        <v>59085.69212423102</v>
      </c>
      <c r="BQ64" s="21">
        <f t="shared" si="85"/>
        <v>29114.706542126602</v>
      </c>
      <c r="BR64" s="21">
        <f t="shared" si="85"/>
        <v>1148.4872916163877</v>
      </c>
      <c r="BS64" s="21">
        <f t="shared" si="85"/>
        <v>0</v>
      </c>
      <c r="BT64" s="21">
        <f t="shared" si="85"/>
        <v>-1147.1602970750537</v>
      </c>
      <c r="BU64" s="21">
        <f t="shared" si="85"/>
        <v>-28285.259359730175</v>
      </c>
      <c r="BV64" s="21">
        <f t="shared" si="85"/>
        <v>-55766.994629026158</v>
      </c>
      <c r="BW64" s="21">
        <f t="shared" si="85"/>
        <v>-82470.253133104881</v>
      </c>
      <c r="BX64" s="21">
        <f t="shared" si="85"/>
        <v>-108419.23815204389</v>
      </c>
      <c r="BY64" s="21">
        <f t="shared" si="85"/>
        <v>-133637.33941751637</v>
      </c>
      <c r="BZ64" s="21">
        <f t="shared" si="85"/>
        <v>-158147.16243489191</v>
      </c>
      <c r="CB64" s="21">
        <f t="shared" si="86"/>
        <v>-1147.8237943457207</v>
      </c>
      <c r="CC64" s="21">
        <f t="shared" si="87"/>
        <v>-115063.9085972961</v>
      </c>
    </row>
    <row r="65" spans="9:81" x14ac:dyDescent="0.25">
      <c r="I65" s="4" t="s">
        <v>18</v>
      </c>
      <c r="J65" s="15">
        <f t="shared" si="62"/>
        <v>0.02</v>
      </c>
      <c r="K65" s="3">
        <v>12</v>
      </c>
      <c r="L65" s="3" t="s">
        <v>17</v>
      </c>
      <c r="M65" s="15">
        <f t="shared" si="136"/>
        <v>6.2000000000000006E-3</v>
      </c>
      <c r="N65" s="18">
        <v>1</v>
      </c>
      <c r="O65" s="15">
        <f t="shared" si="137"/>
        <v>2.4000000000000002E-3</v>
      </c>
      <c r="P65" s="5">
        <v>1000000</v>
      </c>
      <c r="Q65" s="35">
        <f t="shared" si="65"/>
        <v>1159115.0099527843</v>
      </c>
      <c r="R65" s="5">
        <f t="shared" si="66"/>
        <v>1159115.0099527843</v>
      </c>
      <c r="S65" s="5">
        <f t="shared" si="67"/>
        <v>2781.8760238866826</v>
      </c>
      <c r="T65" s="5"/>
      <c r="U65" s="5">
        <f t="shared" si="138"/>
        <v>20000</v>
      </c>
      <c r="V65" s="5">
        <f t="shared" si="138"/>
        <v>20000</v>
      </c>
      <c r="W65" s="5">
        <f t="shared" si="138"/>
        <v>20000</v>
      </c>
      <c r="X65" s="5">
        <f t="shared" si="138"/>
        <v>20000</v>
      </c>
      <c r="Y65" s="5">
        <f t="shared" si="138"/>
        <v>20000</v>
      </c>
      <c r="Z65" s="5">
        <f t="shared" si="138"/>
        <v>20000</v>
      </c>
      <c r="AA65" s="5">
        <f t="shared" si="138"/>
        <v>20000</v>
      </c>
      <c r="AB65" s="5">
        <f t="shared" si="138"/>
        <v>20000</v>
      </c>
      <c r="AC65" s="5">
        <f t="shared" si="138"/>
        <v>20000</v>
      </c>
      <c r="AD65" s="5">
        <f t="shared" si="138"/>
        <v>20000</v>
      </c>
      <c r="AE65" s="5">
        <f t="shared" si="139"/>
        <v>20000</v>
      </c>
      <c r="AF65" s="5">
        <f t="shared" si="139"/>
        <v>1020000</v>
      </c>
      <c r="AG65" s="5">
        <f t="shared" si="139"/>
        <v>0</v>
      </c>
      <c r="AH65" s="5">
        <f t="shared" si="139"/>
        <v>0</v>
      </c>
      <c r="AI65" s="5">
        <f t="shared" si="139"/>
        <v>0</v>
      </c>
      <c r="AJ65" s="5">
        <f t="shared" si="139"/>
        <v>0</v>
      </c>
      <c r="AK65" s="5">
        <f t="shared" si="139"/>
        <v>0</v>
      </c>
      <c r="AL65" s="5">
        <f t="shared" si="139"/>
        <v>0</v>
      </c>
      <c r="AM65" s="5">
        <f t="shared" si="139"/>
        <v>0</v>
      </c>
      <c r="AN65" s="5">
        <f t="shared" si="139"/>
        <v>0</v>
      </c>
      <c r="AP65" s="38">
        <f t="shared" si="115"/>
        <v>1159115.0099527843</v>
      </c>
      <c r="AQ65" s="5">
        <f t="shared" si="116"/>
        <v>1146301.5230144914</v>
      </c>
      <c r="AR65" s="5">
        <f t="shared" si="117"/>
        <v>1133408.5924571813</v>
      </c>
      <c r="AS65" s="5">
        <f t="shared" si="118"/>
        <v>1120435.7257304159</v>
      </c>
      <c r="AT65" s="5">
        <f t="shared" si="119"/>
        <v>1107382.4272299444</v>
      </c>
      <c r="AU65" s="5">
        <f t="shared" si="120"/>
        <v>1094248.1982787701</v>
      </c>
      <c r="AV65" s="5">
        <f t="shared" si="121"/>
        <v>1081032.5371080984</v>
      </c>
      <c r="AW65" s="5">
        <f t="shared" si="122"/>
        <v>1067734.9388381685</v>
      </c>
      <c r="AX65" s="5">
        <f t="shared" si="123"/>
        <v>1054354.8954589651</v>
      </c>
      <c r="AY65" s="5">
        <f t="shared" si="124"/>
        <v>1040891.8958108106</v>
      </c>
      <c r="AZ65" s="5">
        <f t="shared" si="125"/>
        <v>1027345.4255648376</v>
      </c>
      <c r="BA65" s="5">
        <f t="shared" si="126"/>
        <v>1013714.9672033396</v>
      </c>
      <c r="BB65" s="5">
        <f t="shared" si="127"/>
        <v>0</v>
      </c>
      <c r="BC65" s="5">
        <f t="shared" si="128"/>
        <v>0</v>
      </c>
      <c r="BD65" s="5">
        <f t="shared" si="129"/>
        <v>0</v>
      </c>
      <c r="BE65" s="5">
        <f t="shared" si="130"/>
        <v>0</v>
      </c>
      <c r="BF65" s="5">
        <f t="shared" si="131"/>
        <v>0</v>
      </c>
      <c r="BG65" s="5">
        <f t="shared" si="132"/>
        <v>0</v>
      </c>
      <c r="BH65" s="5">
        <f t="shared" si="133"/>
        <v>0</v>
      </c>
      <c r="BI65" s="5">
        <f t="shared" si="134"/>
        <v>0</v>
      </c>
      <c r="BJ65" s="45">
        <f t="shared" si="135"/>
        <v>0</v>
      </c>
      <c r="BL65" s="21">
        <f t="shared" si="85"/>
        <v>207092.69273424731</v>
      </c>
      <c r="BM65" s="21">
        <f t="shared" si="85"/>
        <v>169797.93116838136</v>
      </c>
      <c r="BN65" s="21">
        <f t="shared" si="85"/>
        <v>133666.21119430801</v>
      </c>
      <c r="BO65" s="21">
        <f t="shared" si="85"/>
        <v>98657.977098600706</v>
      </c>
      <c r="BP65" s="21">
        <f t="shared" si="85"/>
        <v>64735.120080982335</v>
      </c>
      <c r="BQ65" s="21">
        <f t="shared" si="85"/>
        <v>31860.921756451018</v>
      </c>
      <c r="BR65" s="21">
        <f t="shared" si="85"/>
        <v>1255.4137740484439</v>
      </c>
      <c r="BS65" s="21">
        <f t="shared" si="85"/>
        <v>0</v>
      </c>
      <c r="BT65" s="21">
        <f t="shared" si="85"/>
        <v>-1253.8472522993106</v>
      </c>
      <c r="BU65" s="21">
        <f t="shared" si="85"/>
        <v>-30881.742968794191</v>
      </c>
      <c r="BV65" s="21">
        <f t="shared" si="85"/>
        <v>-60817.170359282289</v>
      </c>
      <c r="BW65" s="21">
        <f t="shared" si="85"/>
        <v>-89837.958534803241</v>
      </c>
      <c r="BX65" s="21">
        <f t="shared" si="85"/>
        <v>-117974.64277846529</v>
      </c>
      <c r="BY65" s="21">
        <f t="shared" si="85"/>
        <v>-145256.66118468146</v>
      </c>
      <c r="BZ65" s="21">
        <f t="shared" si="85"/>
        <v>-171712.3967576694</v>
      </c>
      <c r="CB65" s="21">
        <f t="shared" si="86"/>
        <v>-1254.6305131738773</v>
      </c>
      <c r="CC65" s="21">
        <f t="shared" si="87"/>
        <v>-125820.42698638665</v>
      </c>
    </row>
    <row r="66" spans="9:81" x14ac:dyDescent="0.25">
      <c r="I66" s="4" t="s">
        <v>18</v>
      </c>
      <c r="J66" s="15">
        <f t="shared" si="62"/>
        <v>0.02</v>
      </c>
      <c r="K66" s="3">
        <v>13</v>
      </c>
      <c r="L66" s="3" t="s">
        <v>17</v>
      </c>
      <c r="M66" s="15">
        <f t="shared" si="136"/>
        <v>6.3E-3</v>
      </c>
      <c r="N66" s="18">
        <v>1</v>
      </c>
      <c r="O66" s="15">
        <f t="shared" si="137"/>
        <v>2.6000000000000003E-3</v>
      </c>
      <c r="P66" s="5">
        <v>1000000</v>
      </c>
      <c r="Q66" s="35">
        <f t="shared" si="65"/>
        <v>1170487.0940082332</v>
      </c>
      <c r="R66" s="5">
        <f t="shared" si="66"/>
        <v>1170487.0940082332</v>
      </c>
      <c r="S66" s="5">
        <f t="shared" si="67"/>
        <v>3043.2664444214065</v>
      </c>
      <c r="T66" s="5"/>
      <c r="U66" s="5">
        <f t="shared" si="138"/>
        <v>20000</v>
      </c>
      <c r="V66" s="5">
        <f t="shared" si="138"/>
        <v>20000</v>
      </c>
      <c r="W66" s="5">
        <f t="shared" si="138"/>
        <v>20000</v>
      </c>
      <c r="X66" s="5">
        <f t="shared" si="138"/>
        <v>20000</v>
      </c>
      <c r="Y66" s="5">
        <f t="shared" si="138"/>
        <v>20000</v>
      </c>
      <c r="Z66" s="5">
        <f t="shared" si="138"/>
        <v>20000</v>
      </c>
      <c r="AA66" s="5">
        <f t="shared" si="138"/>
        <v>20000</v>
      </c>
      <c r="AB66" s="5">
        <f t="shared" si="138"/>
        <v>20000</v>
      </c>
      <c r="AC66" s="5">
        <f t="shared" si="138"/>
        <v>20000</v>
      </c>
      <c r="AD66" s="5">
        <f t="shared" si="138"/>
        <v>20000</v>
      </c>
      <c r="AE66" s="5">
        <f t="shared" si="139"/>
        <v>20000</v>
      </c>
      <c r="AF66" s="5">
        <f t="shared" si="139"/>
        <v>20000</v>
      </c>
      <c r="AG66" s="5">
        <f t="shared" si="139"/>
        <v>1020000</v>
      </c>
      <c r="AH66" s="5">
        <f t="shared" si="139"/>
        <v>0</v>
      </c>
      <c r="AI66" s="5">
        <f t="shared" si="139"/>
        <v>0</v>
      </c>
      <c r="AJ66" s="5">
        <f t="shared" si="139"/>
        <v>0</v>
      </c>
      <c r="AK66" s="5">
        <f t="shared" si="139"/>
        <v>0</v>
      </c>
      <c r="AL66" s="5">
        <f t="shared" si="139"/>
        <v>0</v>
      </c>
      <c r="AM66" s="5">
        <f t="shared" si="139"/>
        <v>0</v>
      </c>
      <c r="AN66" s="5">
        <f t="shared" si="139"/>
        <v>0</v>
      </c>
      <c r="AP66" s="38">
        <f t="shared" si="115"/>
        <v>1170487.0940082332</v>
      </c>
      <c r="AQ66" s="5">
        <f t="shared" si="116"/>
        <v>1157861.162700485</v>
      </c>
      <c r="AR66" s="5">
        <f t="shared" si="117"/>
        <v>1145155.6880254981</v>
      </c>
      <c r="AS66" s="5">
        <f t="shared" si="118"/>
        <v>1132370.1688600588</v>
      </c>
      <c r="AT66" s="5">
        <f t="shared" si="119"/>
        <v>1119504.1009238772</v>
      </c>
      <c r="AU66" s="5">
        <f t="shared" si="120"/>
        <v>1106556.9767596975</v>
      </c>
      <c r="AV66" s="5">
        <f t="shared" si="121"/>
        <v>1093528.2857132836</v>
      </c>
      <c r="AW66" s="5">
        <f t="shared" si="122"/>
        <v>1080417.5139132773</v>
      </c>
      <c r="AX66" s="5">
        <f t="shared" si="123"/>
        <v>1067224.144250931</v>
      </c>
      <c r="AY66" s="5">
        <f t="shared" si="124"/>
        <v>1053947.6563597119</v>
      </c>
      <c r="AZ66" s="5">
        <f t="shared" si="125"/>
        <v>1040587.5265947781</v>
      </c>
      <c r="BA66" s="5">
        <f t="shared" si="126"/>
        <v>1027143.2280123251</v>
      </c>
      <c r="BB66" s="5">
        <f t="shared" si="127"/>
        <v>1013614.2303488028</v>
      </c>
      <c r="BC66" s="5">
        <f t="shared" si="128"/>
        <v>0</v>
      </c>
      <c r="BD66" s="5">
        <f t="shared" si="129"/>
        <v>0</v>
      </c>
      <c r="BE66" s="5">
        <f t="shared" si="130"/>
        <v>0</v>
      </c>
      <c r="BF66" s="5">
        <f t="shared" si="131"/>
        <v>0</v>
      </c>
      <c r="BG66" s="5">
        <f t="shared" si="132"/>
        <v>0</v>
      </c>
      <c r="BH66" s="5">
        <f t="shared" si="133"/>
        <v>0</v>
      </c>
      <c r="BI66" s="5">
        <f t="shared" si="134"/>
        <v>0</v>
      </c>
      <c r="BJ66" s="45">
        <f t="shared" si="135"/>
        <v>0</v>
      </c>
      <c r="BL66" s="21">
        <f t="shared" ref="BL66:BZ82" si="140">NPV($M66+BL$33,$U66:$AN66)-$Q66</f>
        <v>226358.53473962983</v>
      </c>
      <c r="BM66" s="21">
        <f t="shared" si="140"/>
        <v>185364.79775837506</v>
      </c>
      <c r="BN66" s="21">
        <f t="shared" si="140"/>
        <v>145742.53476707311</v>
      </c>
      <c r="BO66" s="21">
        <f t="shared" si="140"/>
        <v>107441.90317792748</v>
      </c>
      <c r="BP66" s="21">
        <f t="shared" si="140"/>
        <v>70415.000913278665</v>
      </c>
      <c r="BQ66" s="21">
        <f t="shared" si="140"/>
        <v>34615.786052434705</v>
      </c>
      <c r="BR66" s="21">
        <f t="shared" si="140"/>
        <v>1362.4487792684231</v>
      </c>
      <c r="BS66" s="21">
        <f t="shared" si="140"/>
        <v>0</v>
      </c>
      <c r="BT66" s="21">
        <f t="shared" si="140"/>
        <v>-1360.6235893703997</v>
      </c>
      <c r="BU66" s="21">
        <f t="shared" si="140"/>
        <v>-33474.905987011269</v>
      </c>
      <c r="BV66" s="21">
        <f t="shared" si="140"/>
        <v>-65849.841068105539</v>
      </c>
      <c r="BW66" s="21">
        <f t="shared" si="140"/>
        <v>-97164.142031570198</v>
      </c>
      <c r="BX66" s="21">
        <f t="shared" si="140"/>
        <v>-127455.63759030495</v>
      </c>
      <c r="BY66" s="21">
        <f t="shared" si="140"/>
        <v>-156760.70989460172</v>
      </c>
      <c r="BZ66" s="21">
        <f t="shared" si="140"/>
        <v>-185114.35338893731</v>
      </c>
      <c r="CB66" s="21">
        <f t="shared" si="86"/>
        <v>-1361.5361843194114</v>
      </c>
      <c r="CC66" s="21">
        <f t="shared" si="87"/>
        <v>-136599.08617868903</v>
      </c>
    </row>
    <row r="67" spans="9:81" x14ac:dyDescent="0.25">
      <c r="I67" s="4" t="s">
        <v>18</v>
      </c>
      <c r="J67" s="15">
        <f t="shared" si="62"/>
        <v>0.02</v>
      </c>
      <c r="K67" s="3">
        <v>14</v>
      </c>
      <c r="L67" s="3" t="s">
        <v>17</v>
      </c>
      <c r="M67" s="15">
        <f t="shared" si="136"/>
        <v>6.4000000000000003E-3</v>
      </c>
      <c r="N67" s="18">
        <v>1</v>
      </c>
      <c r="O67" s="15">
        <f t="shared" si="137"/>
        <v>2.8E-3</v>
      </c>
      <c r="P67" s="5">
        <v>1000000</v>
      </c>
      <c r="Q67" s="35">
        <f t="shared" si="65"/>
        <v>1181564.4578883771</v>
      </c>
      <c r="R67" s="5">
        <f t="shared" si="66"/>
        <v>1181564.4578883771</v>
      </c>
      <c r="S67" s="5">
        <f t="shared" si="67"/>
        <v>3308.3804820874561</v>
      </c>
      <c r="T67" s="5"/>
      <c r="U67" s="5">
        <f t="shared" si="138"/>
        <v>20000</v>
      </c>
      <c r="V67" s="5">
        <f t="shared" si="138"/>
        <v>20000</v>
      </c>
      <c r="W67" s="5">
        <f t="shared" si="138"/>
        <v>20000</v>
      </c>
      <c r="X67" s="5">
        <f t="shared" si="138"/>
        <v>20000</v>
      </c>
      <c r="Y67" s="5">
        <f t="shared" si="138"/>
        <v>20000</v>
      </c>
      <c r="Z67" s="5">
        <f t="shared" si="138"/>
        <v>20000</v>
      </c>
      <c r="AA67" s="5">
        <f t="shared" si="138"/>
        <v>20000</v>
      </c>
      <c r="AB67" s="5">
        <f t="shared" si="138"/>
        <v>20000</v>
      </c>
      <c r="AC67" s="5">
        <f t="shared" si="138"/>
        <v>20000</v>
      </c>
      <c r="AD67" s="5">
        <f t="shared" si="138"/>
        <v>20000</v>
      </c>
      <c r="AE67" s="5">
        <f t="shared" si="139"/>
        <v>20000</v>
      </c>
      <c r="AF67" s="5">
        <f t="shared" si="139"/>
        <v>20000</v>
      </c>
      <c r="AG67" s="5">
        <f t="shared" si="139"/>
        <v>20000</v>
      </c>
      <c r="AH67" s="5">
        <f t="shared" si="139"/>
        <v>1020000</v>
      </c>
      <c r="AI67" s="5">
        <f t="shared" si="139"/>
        <v>0</v>
      </c>
      <c r="AJ67" s="5">
        <f t="shared" si="139"/>
        <v>0</v>
      </c>
      <c r="AK67" s="5">
        <f t="shared" si="139"/>
        <v>0</v>
      </c>
      <c r="AL67" s="5">
        <f t="shared" si="139"/>
        <v>0</v>
      </c>
      <c r="AM67" s="5">
        <f t="shared" si="139"/>
        <v>0</v>
      </c>
      <c r="AN67" s="5">
        <f t="shared" si="139"/>
        <v>0</v>
      </c>
      <c r="AP67" s="38">
        <f t="shared" si="115"/>
        <v>1181564.4578883771</v>
      </c>
      <c r="AQ67" s="5">
        <f t="shared" si="116"/>
        <v>1169126.4704188628</v>
      </c>
      <c r="AR67" s="5">
        <f t="shared" si="117"/>
        <v>1156608.8798295434</v>
      </c>
      <c r="AS67" s="5">
        <f t="shared" si="118"/>
        <v>1144011.1766604525</v>
      </c>
      <c r="AT67" s="5">
        <f t="shared" si="119"/>
        <v>1131332.8481910795</v>
      </c>
      <c r="AU67" s="5">
        <f t="shared" si="120"/>
        <v>1118573.3784195024</v>
      </c>
      <c r="AV67" s="5">
        <f t="shared" si="121"/>
        <v>1105732.2480413872</v>
      </c>
      <c r="AW67" s="5">
        <f t="shared" si="122"/>
        <v>1092808.9344288521</v>
      </c>
      <c r="AX67" s="5">
        <f t="shared" si="123"/>
        <v>1079802.9116091966</v>
      </c>
      <c r="AY67" s="5">
        <f t="shared" si="124"/>
        <v>1066713.6502434954</v>
      </c>
      <c r="AZ67" s="5">
        <f t="shared" si="125"/>
        <v>1053540.6176050536</v>
      </c>
      <c r="BA67" s="5">
        <f t="shared" si="126"/>
        <v>1040283.2775577258</v>
      </c>
      <c r="BB67" s="5">
        <f t="shared" si="127"/>
        <v>1026941.0905340952</v>
      </c>
      <c r="BC67" s="5">
        <f t="shared" si="128"/>
        <v>1013513.5135135134</v>
      </c>
      <c r="BD67" s="5">
        <f t="shared" si="129"/>
        <v>0</v>
      </c>
      <c r="BE67" s="5">
        <f t="shared" si="130"/>
        <v>0</v>
      </c>
      <c r="BF67" s="5">
        <f t="shared" si="131"/>
        <v>0</v>
      </c>
      <c r="BG67" s="5">
        <f t="shared" si="132"/>
        <v>0</v>
      </c>
      <c r="BH67" s="5">
        <f t="shared" si="133"/>
        <v>0</v>
      </c>
      <c r="BI67" s="5">
        <f t="shared" si="134"/>
        <v>0</v>
      </c>
      <c r="BJ67" s="45">
        <f t="shared" si="135"/>
        <v>0</v>
      </c>
      <c r="BL67" s="21">
        <f t="shared" si="140"/>
        <v>245890.55836809101</v>
      </c>
      <c r="BM67" s="21">
        <f t="shared" si="140"/>
        <v>201110.8687916256</v>
      </c>
      <c r="BN67" s="21">
        <f t="shared" si="140"/>
        <v>157930.27639966831</v>
      </c>
      <c r="BO67" s="21">
        <f t="shared" si="140"/>
        <v>116286.95657739276</v>
      </c>
      <c r="BP67" s="21">
        <f t="shared" si="140"/>
        <v>76121.636609742185</v>
      </c>
      <c r="BQ67" s="21">
        <f t="shared" si="140"/>
        <v>37377.484009121079</v>
      </c>
      <c r="BR67" s="21">
        <f t="shared" si="140"/>
        <v>1469.5220462677535</v>
      </c>
      <c r="BS67" s="21">
        <f t="shared" si="140"/>
        <v>0</v>
      </c>
      <c r="BT67" s="21">
        <f t="shared" si="140"/>
        <v>-1467.4192873507272</v>
      </c>
      <c r="BU67" s="21">
        <f t="shared" si="140"/>
        <v>-36063.082089972682</v>
      </c>
      <c r="BV67" s="21">
        <f t="shared" si="140"/>
        <v>-70861.893770027906</v>
      </c>
      <c r="BW67" s="21">
        <f t="shared" si="140"/>
        <v>-104444.52388306591</v>
      </c>
      <c r="BX67" s="21">
        <f t="shared" si="140"/>
        <v>-136857.10687338631</v>
      </c>
      <c r="BY67" s="21">
        <f t="shared" si="140"/>
        <v>-168143.90702864213</v>
      </c>
      <c r="BZ67" s="21">
        <f t="shared" si="140"/>
        <v>-198347.39888914465</v>
      </c>
      <c r="CB67" s="21">
        <f t="shared" si="86"/>
        <v>-1468.4706668092404</v>
      </c>
      <c r="CC67" s="21">
        <f t="shared" si="87"/>
        <v>-147393.69163652731</v>
      </c>
    </row>
    <row r="68" spans="9:81" x14ac:dyDescent="0.25">
      <c r="I68" s="4" t="s">
        <v>18</v>
      </c>
      <c r="J68" s="15">
        <f t="shared" si="62"/>
        <v>0.02</v>
      </c>
      <c r="K68" s="3">
        <v>15</v>
      </c>
      <c r="L68" s="3" t="s">
        <v>17</v>
      </c>
      <c r="M68" s="15">
        <f t="shared" si="136"/>
        <v>6.5000000000000006E-3</v>
      </c>
      <c r="N68" s="18">
        <v>1</v>
      </c>
      <c r="O68" s="15">
        <f t="shared" si="137"/>
        <v>3.0000000000000001E-3</v>
      </c>
      <c r="P68" s="5">
        <v>1000000</v>
      </c>
      <c r="Q68" s="35">
        <f t="shared" si="65"/>
        <v>1192346.7845017647</v>
      </c>
      <c r="R68" s="5">
        <f t="shared" si="66"/>
        <v>1192346.7845017647</v>
      </c>
      <c r="S68" s="5">
        <f t="shared" si="67"/>
        <v>3577.0403535052942</v>
      </c>
      <c r="T68" s="5"/>
      <c r="U68" s="5">
        <f t="shared" si="138"/>
        <v>20000</v>
      </c>
      <c r="V68" s="5">
        <f t="shared" si="138"/>
        <v>20000</v>
      </c>
      <c r="W68" s="5">
        <f t="shared" si="138"/>
        <v>20000</v>
      </c>
      <c r="X68" s="5">
        <f t="shared" si="138"/>
        <v>20000</v>
      </c>
      <c r="Y68" s="5">
        <f t="shared" si="138"/>
        <v>20000</v>
      </c>
      <c r="Z68" s="5">
        <f t="shared" si="138"/>
        <v>20000</v>
      </c>
      <c r="AA68" s="5">
        <f t="shared" si="138"/>
        <v>20000</v>
      </c>
      <c r="AB68" s="5">
        <f t="shared" si="138"/>
        <v>20000</v>
      </c>
      <c r="AC68" s="5">
        <f t="shared" si="138"/>
        <v>20000</v>
      </c>
      <c r="AD68" s="5">
        <f t="shared" si="138"/>
        <v>20000</v>
      </c>
      <c r="AE68" s="5">
        <f t="shared" si="139"/>
        <v>20000</v>
      </c>
      <c r="AF68" s="5">
        <f t="shared" si="139"/>
        <v>20000</v>
      </c>
      <c r="AG68" s="5">
        <f t="shared" si="139"/>
        <v>20000</v>
      </c>
      <c r="AH68" s="5">
        <f t="shared" si="139"/>
        <v>20000</v>
      </c>
      <c r="AI68" s="5">
        <f t="shared" si="139"/>
        <v>1020000</v>
      </c>
      <c r="AJ68" s="5">
        <f t="shared" si="139"/>
        <v>0</v>
      </c>
      <c r="AK68" s="5">
        <f t="shared" si="139"/>
        <v>0</v>
      </c>
      <c r="AL68" s="5">
        <f t="shared" si="139"/>
        <v>0</v>
      </c>
      <c r="AM68" s="5">
        <f t="shared" si="139"/>
        <v>0</v>
      </c>
      <c r="AN68" s="5">
        <f t="shared" si="139"/>
        <v>0</v>
      </c>
      <c r="AP68" s="38">
        <f t="shared" si="115"/>
        <v>1192346.7845017647</v>
      </c>
      <c r="AQ68" s="5">
        <f t="shared" si="116"/>
        <v>1180097.0386010262</v>
      </c>
      <c r="AR68" s="5">
        <f t="shared" si="117"/>
        <v>1167767.6693519328</v>
      </c>
      <c r="AS68" s="5">
        <f t="shared" si="118"/>
        <v>1155358.1592027203</v>
      </c>
      <c r="AT68" s="5">
        <f t="shared" si="119"/>
        <v>1142867.987237538</v>
      </c>
      <c r="AU68" s="5">
        <f t="shared" si="120"/>
        <v>1130296.6291545818</v>
      </c>
      <c r="AV68" s="5">
        <f t="shared" si="121"/>
        <v>1117643.5572440866</v>
      </c>
      <c r="AW68" s="5">
        <f t="shared" si="122"/>
        <v>1104908.2403661732</v>
      </c>
      <c r="AX68" s="5">
        <f t="shared" si="123"/>
        <v>1092090.1439285532</v>
      </c>
      <c r="AY68" s="5">
        <f t="shared" si="124"/>
        <v>1079188.7298640888</v>
      </c>
      <c r="AZ68" s="5">
        <f t="shared" si="125"/>
        <v>1066203.4566082053</v>
      </c>
      <c r="BA68" s="5">
        <f t="shared" si="126"/>
        <v>1053133.7790761585</v>
      </c>
      <c r="BB68" s="5">
        <f t="shared" si="127"/>
        <v>1039979.1486401535</v>
      </c>
      <c r="BC68" s="5">
        <f t="shared" si="128"/>
        <v>1026739.0131063145</v>
      </c>
      <c r="BD68" s="5">
        <f t="shared" si="129"/>
        <v>1013412.8166915055</v>
      </c>
      <c r="BE68" s="5">
        <f t="shared" si="130"/>
        <v>0</v>
      </c>
      <c r="BF68" s="5">
        <f t="shared" si="131"/>
        <v>0</v>
      </c>
      <c r="BG68" s="5">
        <f t="shared" si="132"/>
        <v>0</v>
      </c>
      <c r="BH68" s="5">
        <f t="shared" si="133"/>
        <v>0</v>
      </c>
      <c r="BI68" s="5">
        <f t="shared" si="134"/>
        <v>0</v>
      </c>
      <c r="BJ68" s="45">
        <f t="shared" si="135"/>
        <v>0</v>
      </c>
      <c r="BL68" s="21">
        <f t="shared" si="140"/>
        <v>265678.75855183718</v>
      </c>
      <c r="BM68" s="21">
        <f t="shared" si="140"/>
        <v>217027.28025508323</v>
      </c>
      <c r="BN68" s="21">
        <f t="shared" si="140"/>
        <v>170222.09512873576</v>
      </c>
      <c r="BO68" s="21">
        <f t="shared" si="140"/>
        <v>125187.56000323966</v>
      </c>
      <c r="BP68" s="21">
        <f t="shared" si="140"/>
        <v>81851.330523098819</v>
      </c>
      <c r="BQ68" s="21">
        <f t="shared" si="140"/>
        <v>40144.209059017012</v>
      </c>
      <c r="BR68" s="21">
        <f t="shared" si="140"/>
        <v>1576.5639564797748</v>
      </c>
      <c r="BS68" s="21">
        <f t="shared" si="140"/>
        <v>0</v>
      </c>
      <c r="BT68" s="21">
        <f t="shared" si="140"/>
        <v>-1574.1649904451333</v>
      </c>
      <c r="BU68" s="21">
        <f t="shared" si="140"/>
        <v>-38644.627950196154</v>
      </c>
      <c r="BV68" s="21">
        <f t="shared" si="140"/>
        <v>-75850.272827942157</v>
      </c>
      <c r="BW68" s="21">
        <f t="shared" si="140"/>
        <v>-111674.9241526681</v>
      </c>
      <c r="BX68" s="21">
        <f t="shared" si="140"/>
        <v>-146174.08167682157</v>
      </c>
      <c r="BY68" s="21">
        <f t="shared" si="140"/>
        <v>-179400.86844483903</v>
      </c>
      <c r="BZ68" s="21">
        <f t="shared" si="140"/>
        <v>-211406.13844730635</v>
      </c>
      <c r="CB68" s="21">
        <f t="shared" si="86"/>
        <v>-1575.364473462454</v>
      </c>
      <c r="CC68" s="21">
        <f t="shared" si="87"/>
        <v>-158198.08840277867</v>
      </c>
    </row>
    <row r="69" spans="9:81" x14ac:dyDescent="0.25">
      <c r="I69" s="4" t="s">
        <v>18</v>
      </c>
      <c r="J69" s="15">
        <f t="shared" si="62"/>
        <v>0.02</v>
      </c>
      <c r="K69" s="3">
        <v>16</v>
      </c>
      <c r="L69" s="3" t="s">
        <v>17</v>
      </c>
      <c r="M69" s="15">
        <f t="shared" si="136"/>
        <v>6.6E-3</v>
      </c>
      <c r="N69" s="18">
        <v>1</v>
      </c>
      <c r="O69" s="15">
        <f t="shared" si="137"/>
        <v>3.2000000000000002E-3</v>
      </c>
      <c r="P69" s="5">
        <v>1000000</v>
      </c>
      <c r="Q69" s="35">
        <f t="shared" si="65"/>
        <v>1202833.9156679113</v>
      </c>
      <c r="R69" s="5">
        <f t="shared" si="66"/>
        <v>1202833.9156679113</v>
      </c>
      <c r="S69" s="5">
        <f t="shared" si="67"/>
        <v>3849.0685301373164</v>
      </c>
      <c r="T69" s="5"/>
      <c r="U69" s="5">
        <f t="shared" si="138"/>
        <v>20000</v>
      </c>
      <c r="V69" s="5">
        <f t="shared" si="138"/>
        <v>20000</v>
      </c>
      <c r="W69" s="5">
        <f t="shared" si="138"/>
        <v>20000</v>
      </c>
      <c r="X69" s="5">
        <f t="shared" si="138"/>
        <v>20000</v>
      </c>
      <c r="Y69" s="5">
        <f t="shared" si="138"/>
        <v>20000</v>
      </c>
      <c r="Z69" s="5">
        <f t="shared" si="138"/>
        <v>20000</v>
      </c>
      <c r="AA69" s="5">
        <f t="shared" si="138"/>
        <v>20000</v>
      </c>
      <c r="AB69" s="5">
        <f t="shared" si="138"/>
        <v>20000</v>
      </c>
      <c r="AC69" s="5">
        <f t="shared" si="138"/>
        <v>20000</v>
      </c>
      <c r="AD69" s="5">
        <f t="shared" si="138"/>
        <v>20000</v>
      </c>
      <c r="AE69" s="5">
        <f t="shared" si="139"/>
        <v>20000</v>
      </c>
      <c r="AF69" s="5">
        <f t="shared" si="139"/>
        <v>20000</v>
      </c>
      <c r="AG69" s="5">
        <f t="shared" si="139"/>
        <v>20000</v>
      </c>
      <c r="AH69" s="5">
        <f t="shared" si="139"/>
        <v>20000</v>
      </c>
      <c r="AI69" s="5">
        <f t="shared" si="139"/>
        <v>20000</v>
      </c>
      <c r="AJ69" s="5">
        <f t="shared" si="139"/>
        <v>1020000</v>
      </c>
      <c r="AK69" s="5">
        <f t="shared" si="139"/>
        <v>0</v>
      </c>
      <c r="AL69" s="5">
        <f t="shared" si="139"/>
        <v>0</v>
      </c>
      <c r="AM69" s="5">
        <f t="shared" si="139"/>
        <v>0</v>
      </c>
      <c r="AN69" s="5">
        <f t="shared" si="139"/>
        <v>0</v>
      </c>
      <c r="AP69" s="38">
        <f t="shared" si="115"/>
        <v>1202833.9156679113</v>
      </c>
      <c r="AQ69" s="5">
        <f t="shared" si="116"/>
        <v>1190772.6195113193</v>
      </c>
      <c r="AR69" s="5">
        <f t="shared" si="117"/>
        <v>1178631.718800094</v>
      </c>
      <c r="AS69" s="5">
        <f t="shared" si="118"/>
        <v>1166410.6881441746</v>
      </c>
      <c r="AT69" s="5">
        <f t="shared" si="119"/>
        <v>1154108.9986859262</v>
      </c>
      <c r="AU69" s="5">
        <f t="shared" si="120"/>
        <v>1141726.1180772532</v>
      </c>
      <c r="AV69" s="5">
        <f t="shared" si="121"/>
        <v>1129261.510456563</v>
      </c>
      <c r="AW69" s="5">
        <f t="shared" si="122"/>
        <v>1116714.6364255762</v>
      </c>
      <c r="AX69" s="5">
        <f t="shared" si="123"/>
        <v>1104084.9530259848</v>
      </c>
      <c r="AY69" s="5">
        <f t="shared" si="124"/>
        <v>1091371.9137159563</v>
      </c>
      <c r="AZ69" s="5">
        <f t="shared" si="125"/>
        <v>1078574.9683464814</v>
      </c>
      <c r="BA69" s="5">
        <f t="shared" si="126"/>
        <v>1065693.5631375681</v>
      </c>
      <c r="BB69" s="5">
        <f t="shared" si="127"/>
        <v>1052727.1406542759</v>
      </c>
      <c r="BC69" s="5">
        <f t="shared" si="128"/>
        <v>1039675.1397825941</v>
      </c>
      <c r="BD69" s="5">
        <f t="shared" si="129"/>
        <v>1026536.9957051591</v>
      </c>
      <c r="BE69" s="5">
        <f t="shared" si="130"/>
        <v>1013312.1398768132</v>
      </c>
      <c r="BF69" s="5">
        <f t="shared" si="131"/>
        <v>0</v>
      </c>
      <c r="BG69" s="5">
        <f t="shared" si="132"/>
        <v>0</v>
      </c>
      <c r="BH69" s="5">
        <f t="shared" si="133"/>
        <v>0</v>
      </c>
      <c r="BI69" s="5">
        <f t="shared" si="134"/>
        <v>0</v>
      </c>
      <c r="BJ69" s="45">
        <f t="shared" si="135"/>
        <v>0</v>
      </c>
      <c r="BL69" s="21">
        <f t="shared" si="140"/>
        <v>285712.93229345791</v>
      </c>
      <c r="BM69" s="21">
        <f t="shared" si="140"/>
        <v>233105.04727962683</v>
      </c>
      <c r="BN69" s="21">
        <f t="shared" si="140"/>
        <v>182610.58947057091</v>
      </c>
      <c r="BO69" s="21">
        <f t="shared" si="140"/>
        <v>134138.11766448244</v>
      </c>
      <c r="BP69" s="21">
        <f t="shared" si="140"/>
        <v>87600.39093507384</v>
      </c>
      <c r="BQ69" s="21">
        <f t="shared" si="140"/>
        <v>42914.165177109884</v>
      </c>
      <c r="BR69" s="21">
        <f t="shared" si="140"/>
        <v>1683.5055956405122</v>
      </c>
      <c r="BS69" s="21">
        <f t="shared" si="140"/>
        <v>0</v>
      </c>
      <c r="BT69" s="21">
        <f t="shared" si="140"/>
        <v>-1680.7920693133492</v>
      </c>
      <c r="BU69" s="21">
        <f t="shared" si="140"/>
        <v>-41217.924581434112</v>
      </c>
      <c r="BV69" s="21">
        <f t="shared" si="140"/>
        <v>-80811.982179281302</v>
      </c>
      <c r="BW69" s="21">
        <f t="shared" si="140"/>
        <v>-118851.2652794742</v>
      </c>
      <c r="BX69" s="21">
        <f t="shared" si="140"/>
        <v>-155401.74216748448</v>
      </c>
      <c r="BY69" s="21">
        <f t="shared" si="140"/>
        <v>-190526.40597151138</v>
      </c>
      <c r="BZ69" s="21">
        <f t="shared" si="140"/>
        <v>-224285.41623762622</v>
      </c>
      <c r="CB69" s="21">
        <f t="shared" si="86"/>
        <v>-1682.1488324769307</v>
      </c>
      <c r="CC69" s="21">
        <f t="shared" si="87"/>
        <v>-169006.16581902769</v>
      </c>
    </row>
    <row r="70" spans="9:81" x14ac:dyDescent="0.25">
      <c r="I70" s="4" t="s">
        <v>18</v>
      </c>
      <c r="J70" s="15">
        <f t="shared" si="62"/>
        <v>0.02</v>
      </c>
      <c r="K70" s="3">
        <v>17</v>
      </c>
      <c r="L70" s="3" t="s">
        <v>17</v>
      </c>
      <c r="M70" s="15">
        <f t="shared" si="136"/>
        <v>6.7000000000000002E-3</v>
      </c>
      <c r="N70" s="18">
        <v>1</v>
      </c>
      <c r="O70" s="15">
        <f t="shared" si="137"/>
        <v>3.4000000000000002E-3</v>
      </c>
      <c r="P70" s="5">
        <v>1000000</v>
      </c>
      <c r="Q70" s="35">
        <f t="shared" si="65"/>
        <v>1213025.8504009119</v>
      </c>
      <c r="R70" s="5">
        <f t="shared" si="66"/>
        <v>1213025.8504009119</v>
      </c>
      <c r="S70" s="5">
        <f t="shared" si="67"/>
        <v>4124.2878913631002</v>
      </c>
      <c r="T70" s="5"/>
      <c r="U70" s="5">
        <f t="shared" si="138"/>
        <v>20000</v>
      </c>
      <c r="V70" s="5">
        <f t="shared" si="138"/>
        <v>20000</v>
      </c>
      <c r="W70" s="5">
        <f t="shared" si="138"/>
        <v>20000</v>
      </c>
      <c r="X70" s="5">
        <f t="shared" si="138"/>
        <v>20000</v>
      </c>
      <c r="Y70" s="5">
        <f t="shared" si="138"/>
        <v>20000</v>
      </c>
      <c r="Z70" s="5">
        <f t="shared" si="138"/>
        <v>20000</v>
      </c>
      <c r="AA70" s="5">
        <f t="shared" si="138"/>
        <v>20000</v>
      </c>
      <c r="AB70" s="5">
        <f t="shared" si="138"/>
        <v>20000</v>
      </c>
      <c r="AC70" s="5">
        <f t="shared" si="138"/>
        <v>20000</v>
      </c>
      <c r="AD70" s="5">
        <f t="shared" si="138"/>
        <v>20000</v>
      </c>
      <c r="AE70" s="5">
        <f t="shared" si="139"/>
        <v>20000</v>
      </c>
      <c r="AF70" s="5">
        <f t="shared" si="139"/>
        <v>20000</v>
      </c>
      <c r="AG70" s="5">
        <f t="shared" si="139"/>
        <v>20000</v>
      </c>
      <c r="AH70" s="5">
        <f t="shared" si="139"/>
        <v>20000</v>
      </c>
      <c r="AI70" s="5">
        <f t="shared" si="139"/>
        <v>20000</v>
      </c>
      <c r="AJ70" s="5">
        <f t="shared" si="139"/>
        <v>20000</v>
      </c>
      <c r="AK70" s="5">
        <f t="shared" si="139"/>
        <v>1020000</v>
      </c>
      <c r="AL70" s="5">
        <f t="shared" si="139"/>
        <v>0</v>
      </c>
      <c r="AM70" s="5">
        <f t="shared" si="139"/>
        <v>0</v>
      </c>
      <c r="AN70" s="5">
        <f t="shared" si="139"/>
        <v>0</v>
      </c>
      <c r="AP70" s="38">
        <f t="shared" si="115"/>
        <v>1213025.8504009119</v>
      </c>
      <c r="AQ70" s="5">
        <f t="shared" si="116"/>
        <v>1201153.1235985979</v>
      </c>
      <c r="AR70" s="5">
        <f t="shared" si="117"/>
        <v>1189200.8495267085</v>
      </c>
      <c r="AS70" s="5">
        <f t="shared" si="118"/>
        <v>1177168.4952185373</v>
      </c>
      <c r="AT70" s="5">
        <f t="shared" si="119"/>
        <v>1165055.5241365014</v>
      </c>
      <c r="AU70" s="5">
        <f t="shared" si="120"/>
        <v>1152861.3961482157</v>
      </c>
      <c r="AV70" s="5">
        <f t="shared" si="121"/>
        <v>1140585.5675024088</v>
      </c>
      <c r="AW70" s="5">
        <f t="shared" si="122"/>
        <v>1128227.4908046748</v>
      </c>
      <c r="AX70" s="5">
        <f t="shared" si="123"/>
        <v>1115786.6149930661</v>
      </c>
      <c r="AY70" s="5">
        <f t="shared" si="124"/>
        <v>1103262.3853135195</v>
      </c>
      <c r="AZ70" s="5">
        <f t="shared" si="125"/>
        <v>1090654.2432951201</v>
      </c>
      <c r="BA70" s="5">
        <f t="shared" si="126"/>
        <v>1077961.6267251973</v>
      </c>
      <c r="BB70" s="5">
        <f t="shared" si="127"/>
        <v>1065183.969624256</v>
      </c>
      <c r="BC70" s="5">
        <f t="shared" si="128"/>
        <v>1052320.7022207384</v>
      </c>
      <c r="BD70" s="5">
        <f t="shared" si="129"/>
        <v>1039371.2509256173</v>
      </c>
      <c r="BE70" s="5">
        <f t="shared" si="130"/>
        <v>1026335.0383068188</v>
      </c>
      <c r="BF70" s="5">
        <f t="shared" si="131"/>
        <v>1013211.4830634744</v>
      </c>
      <c r="BG70" s="5">
        <f t="shared" si="132"/>
        <v>0</v>
      </c>
      <c r="BH70" s="5">
        <f t="shared" si="133"/>
        <v>0</v>
      </c>
      <c r="BI70" s="5">
        <f t="shared" si="134"/>
        <v>0</v>
      </c>
      <c r="BJ70" s="45">
        <f t="shared" si="135"/>
        <v>0</v>
      </c>
      <c r="BL70" s="21">
        <f t="shared" si="140"/>
        <v>305982.68763387576</v>
      </c>
      <c r="BM70" s="21">
        <f t="shared" si="140"/>
        <v>249335.07252300717</v>
      </c>
      <c r="BN70" s="21">
        <f t="shared" si="140"/>
        <v>195088.30454219854</v>
      </c>
      <c r="BO70" s="21">
        <f t="shared" si="140"/>
        <v>143133.02069827728</v>
      </c>
      <c r="BP70" s="21">
        <f t="shared" si="140"/>
        <v>93365.134589243913</v>
      </c>
      <c r="BQ70" s="21">
        <f t="shared" si="140"/>
        <v>45685.568542342633</v>
      </c>
      <c r="BR70" s="21">
        <f t="shared" si="140"/>
        <v>1790.2788141798228</v>
      </c>
      <c r="BS70" s="21">
        <f t="shared" si="140"/>
        <v>0</v>
      </c>
      <c r="BT70" s="21">
        <f t="shared" si="140"/>
        <v>-1787.2326808727812</v>
      </c>
      <c r="BU70" s="21">
        <f t="shared" si="140"/>
        <v>-43781.378638019552</v>
      </c>
      <c r="BV70" s="21">
        <f t="shared" si="140"/>
        <v>-85744.087462108349</v>
      </c>
      <c r="BW70" s="21">
        <f t="shared" si="140"/>
        <v>-125969.57449278398</v>
      </c>
      <c r="BX70" s="21">
        <f t="shared" si="140"/>
        <v>-164535.41977531952</v>
      </c>
      <c r="BY70" s="21">
        <f t="shared" si="140"/>
        <v>-201515.52875333198</v>
      </c>
      <c r="BZ70" s="21">
        <f t="shared" si="140"/>
        <v>-236980.31550967542</v>
      </c>
      <c r="CB70" s="21">
        <f t="shared" si="86"/>
        <v>-1788.755747526302</v>
      </c>
      <c r="CC70" s="21">
        <f t="shared" si="87"/>
        <v>-179811.86215875903</v>
      </c>
    </row>
    <row r="71" spans="9:81" x14ac:dyDescent="0.25">
      <c r="I71" s="4" t="s">
        <v>18</v>
      </c>
      <c r="J71" s="15">
        <f t="shared" si="62"/>
        <v>0.02</v>
      </c>
      <c r="K71" s="3">
        <v>18</v>
      </c>
      <c r="L71" s="3" t="s">
        <v>17</v>
      </c>
      <c r="M71" s="15">
        <f t="shared" si="136"/>
        <v>6.8000000000000005E-3</v>
      </c>
      <c r="N71" s="18">
        <v>1</v>
      </c>
      <c r="O71" s="15">
        <f t="shared" si="137"/>
        <v>3.6000000000000003E-3</v>
      </c>
      <c r="P71" s="5">
        <v>1000000</v>
      </c>
      <c r="Q71" s="35">
        <f t="shared" si="65"/>
        <v>1222922.7430671824</v>
      </c>
      <c r="R71" s="5">
        <f t="shared" si="66"/>
        <v>1222922.7430671824</v>
      </c>
      <c r="S71" s="5">
        <f t="shared" si="67"/>
        <v>4402.5218750418571</v>
      </c>
      <c r="T71" s="5"/>
      <c r="U71" s="5">
        <f t="shared" si="138"/>
        <v>20000</v>
      </c>
      <c r="V71" s="5">
        <f t="shared" si="138"/>
        <v>20000</v>
      </c>
      <c r="W71" s="5">
        <f t="shared" si="138"/>
        <v>20000</v>
      </c>
      <c r="X71" s="5">
        <f t="shared" si="138"/>
        <v>20000</v>
      </c>
      <c r="Y71" s="5">
        <f t="shared" si="138"/>
        <v>20000</v>
      </c>
      <c r="Z71" s="5">
        <f t="shared" si="138"/>
        <v>20000</v>
      </c>
      <c r="AA71" s="5">
        <f t="shared" si="138"/>
        <v>20000</v>
      </c>
      <c r="AB71" s="5">
        <f t="shared" si="138"/>
        <v>20000</v>
      </c>
      <c r="AC71" s="5">
        <f t="shared" si="138"/>
        <v>20000</v>
      </c>
      <c r="AD71" s="5">
        <f t="shared" si="138"/>
        <v>20000</v>
      </c>
      <c r="AE71" s="5">
        <f t="shared" si="139"/>
        <v>20000</v>
      </c>
      <c r="AF71" s="5">
        <f t="shared" si="139"/>
        <v>20000</v>
      </c>
      <c r="AG71" s="5">
        <f t="shared" si="139"/>
        <v>20000</v>
      </c>
      <c r="AH71" s="5">
        <f t="shared" si="139"/>
        <v>20000</v>
      </c>
      <c r="AI71" s="5">
        <f t="shared" si="139"/>
        <v>20000</v>
      </c>
      <c r="AJ71" s="5">
        <f t="shared" si="139"/>
        <v>20000</v>
      </c>
      <c r="AK71" s="5">
        <f t="shared" si="139"/>
        <v>20000</v>
      </c>
      <c r="AL71" s="5">
        <f t="shared" si="139"/>
        <v>1020000</v>
      </c>
      <c r="AM71" s="5">
        <f t="shared" si="139"/>
        <v>0</v>
      </c>
      <c r="AN71" s="5">
        <f t="shared" si="139"/>
        <v>0</v>
      </c>
      <c r="AP71" s="38">
        <f t="shared" si="115"/>
        <v>1222922.7430671824</v>
      </c>
      <c r="AQ71" s="5">
        <f t="shared" si="116"/>
        <v>1211238.6177200391</v>
      </c>
      <c r="AR71" s="5">
        <f t="shared" si="117"/>
        <v>1199475.0403205352</v>
      </c>
      <c r="AS71" s="5">
        <f t="shared" si="118"/>
        <v>1187631.4705947146</v>
      </c>
      <c r="AT71" s="5">
        <f t="shared" si="119"/>
        <v>1175707.3645947585</v>
      </c>
      <c r="AU71" s="5">
        <f t="shared" si="120"/>
        <v>1163702.1746740027</v>
      </c>
      <c r="AV71" s="5">
        <f t="shared" si="121"/>
        <v>1151615.3494617858</v>
      </c>
      <c r="AW71" s="5">
        <f t="shared" si="122"/>
        <v>1139446.3338381257</v>
      </c>
      <c r="AX71" s="5">
        <f t="shared" si="123"/>
        <v>1127194.5689082248</v>
      </c>
      <c r="AY71" s="5">
        <f t="shared" si="124"/>
        <v>1114859.4919768006</v>
      </c>
      <c r="AZ71" s="5">
        <f t="shared" si="125"/>
        <v>1102440.5365222427</v>
      </c>
      <c r="BA71" s="5">
        <f t="shared" si="126"/>
        <v>1089937.1321705938</v>
      </c>
      <c r="BB71" s="5">
        <f t="shared" si="127"/>
        <v>1077348.7046693538</v>
      </c>
      <c r="BC71" s="5">
        <f t="shared" si="128"/>
        <v>1064674.6758611053</v>
      </c>
      <c r="BD71" s="5">
        <f t="shared" si="129"/>
        <v>1051914.4636569608</v>
      </c>
      <c r="BE71" s="5">
        <f t="shared" si="130"/>
        <v>1039067.4820098281</v>
      </c>
      <c r="BF71" s="5">
        <f t="shared" si="131"/>
        <v>1026133.1408874948</v>
      </c>
      <c r="BG71" s="5">
        <f t="shared" si="132"/>
        <v>1013110.8462455297</v>
      </c>
      <c r="BH71" s="5">
        <f t="shared" si="133"/>
        <v>0</v>
      </c>
      <c r="BI71" s="5">
        <f t="shared" si="134"/>
        <v>0</v>
      </c>
      <c r="BJ71" s="45">
        <f t="shared" si="135"/>
        <v>0</v>
      </c>
      <c r="BL71" s="21">
        <f t="shared" si="140"/>
        <v>326477.45281467354</v>
      </c>
      <c r="BM71" s="21">
        <f t="shared" si="140"/>
        <v>265708.15465507633</v>
      </c>
      <c r="BN71" s="21">
        <f t="shared" si="140"/>
        <v>207647.73921232158</v>
      </c>
      <c r="BO71" s="21">
        <f t="shared" si="140"/>
        <v>152166.65257815039</v>
      </c>
      <c r="BP71" s="21">
        <f t="shared" si="140"/>
        <v>99141.890187327284</v>
      </c>
      <c r="BQ71" s="21">
        <f t="shared" si="140"/>
        <v>48456.649169528391</v>
      </c>
      <c r="BR71" s="21">
        <f t="shared" si="140"/>
        <v>1896.8162860630546</v>
      </c>
      <c r="BS71" s="21">
        <f t="shared" si="140"/>
        <v>0</v>
      </c>
      <c r="BT71" s="21">
        <f t="shared" si="140"/>
        <v>-1893.419826535508</v>
      </c>
      <c r="BU71" s="21">
        <f t="shared" si="140"/>
        <v>-46333.423668102361</v>
      </c>
      <c r="BV71" s="21">
        <f t="shared" si="140"/>
        <v>-90643.718039595522</v>
      </c>
      <c r="BW71" s="21">
        <f t="shared" si="140"/>
        <v>-133025.98606820172</v>
      </c>
      <c r="BX71" s="21">
        <f t="shared" si="140"/>
        <v>-173570.59913012222</v>
      </c>
      <c r="BY71" s="21">
        <f t="shared" si="140"/>
        <v>-212363.44435253157</v>
      </c>
      <c r="BZ71" s="21">
        <f t="shared" si="140"/>
        <v>-249486.15841711394</v>
      </c>
      <c r="CB71" s="21">
        <f t="shared" si="86"/>
        <v>-1895.1180562992813</v>
      </c>
      <c r="CC71" s="21">
        <f t="shared" si="87"/>
        <v>-190609.1691712219</v>
      </c>
    </row>
    <row r="72" spans="9:81" x14ac:dyDescent="0.25">
      <c r="I72" s="4" t="s">
        <v>18</v>
      </c>
      <c r="J72" s="15">
        <f t="shared" si="62"/>
        <v>0.02</v>
      </c>
      <c r="K72" s="3">
        <v>19</v>
      </c>
      <c r="L72" s="3" t="s">
        <v>17</v>
      </c>
      <c r="M72" s="15">
        <f t="shared" si="136"/>
        <v>6.8999999999999999E-3</v>
      </c>
      <c r="N72" s="18">
        <v>1</v>
      </c>
      <c r="O72" s="15">
        <f t="shared" si="137"/>
        <v>3.8E-3</v>
      </c>
      <c r="P72" s="5">
        <v>1000000</v>
      </c>
      <c r="Q72" s="35">
        <f t="shared" si="65"/>
        <v>1232524.9014208433</v>
      </c>
      <c r="R72" s="5">
        <f t="shared" si="66"/>
        <v>1232524.9014208433</v>
      </c>
      <c r="S72" s="5">
        <f t="shared" si="67"/>
        <v>4683.5946253992042</v>
      </c>
      <c r="T72" s="5"/>
      <c r="U72" s="5">
        <f t="shared" si="138"/>
        <v>20000</v>
      </c>
      <c r="V72" s="5">
        <f t="shared" si="138"/>
        <v>20000</v>
      </c>
      <c r="W72" s="5">
        <f t="shared" si="138"/>
        <v>20000</v>
      </c>
      <c r="X72" s="5">
        <f t="shared" si="138"/>
        <v>20000</v>
      </c>
      <c r="Y72" s="5">
        <f t="shared" si="138"/>
        <v>20000</v>
      </c>
      <c r="Z72" s="5">
        <f t="shared" si="138"/>
        <v>20000</v>
      </c>
      <c r="AA72" s="5">
        <f t="shared" si="138"/>
        <v>20000</v>
      </c>
      <c r="AB72" s="5">
        <f t="shared" si="138"/>
        <v>20000</v>
      </c>
      <c r="AC72" s="5">
        <f t="shared" si="138"/>
        <v>20000</v>
      </c>
      <c r="AD72" s="5">
        <f t="shared" si="138"/>
        <v>20000</v>
      </c>
      <c r="AE72" s="5">
        <f t="shared" si="139"/>
        <v>20000</v>
      </c>
      <c r="AF72" s="5">
        <f t="shared" si="139"/>
        <v>20000</v>
      </c>
      <c r="AG72" s="5">
        <f t="shared" si="139"/>
        <v>20000</v>
      </c>
      <c r="AH72" s="5">
        <f t="shared" si="139"/>
        <v>20000</v>
      </c>
      <c r="AI72" s="5">
        <f t="shared" si="139"/>
        <v>20000</v>
      </c>
      <c r="AJ72" s="5">
        <f t="shared" si="139"/>
        <v>20000</v>
      </c>
      <c r="AK72" s="5">
        <f t="shared" si="139"/>
        <v>20000</v>
      </c>
      <c r="AL72" s="5">
        <f t="shared" si="139"/>
        <v>20000</v>
      </c>
      <c r="AM72" s="5">
        <f t="shared" si="139"/>
        <v>1020000</v>
      </c>
      <c r="AN72" s="5">
        <f t="shared" si="139"/>
        <v>0</v>
      </c>
      <c r="AP72" s="38">
        <f t="shared" si="115"/>
        <v>1232524.9014208433</v>
      </c>
      <c r="AQ72" s="5">
        <f t="shared" si="116"/>
        <v>1221029.3232406471</v>
      </c>
      <c r="AR72" s="5">
        <f t="shared" si="117"/>
        <v>1209454.4255710074</v>
      </c>
      <c r="AS72" s="5">
        <f t="shared" si="118"/>
        <v>1197799.6611074472</v>
      </c>
      <c r="AT72" s="5">
        <f t="shared" si="119"/>
        <v>1186064.4787690884</v>
      </c>
      <c r="AU72" s="5">
        <f t="shared" si="120"/>
        <v>1174248.323672595</v>
      </c>
      <c r="AV72" s="5">
        <f t="shared" si="121"/>
        <v>1162350.6371059357</v>
      </c>
      <c r="AW72" s="5">
        <f t="shared" si="122"/>
        <v>1150370.8565019665</v>
      </c>
      <c r="AX72" s="5">
        <f t="shared" si="123"/>
        <v>1138308.4154118299</v>
      </c>
      <c r="AY72" s="5">
        <f t="shared" si="124"/>
        <v>1126162.7434781715</v>
      </c>
      <c r="AZ72" s="5">
        <f t="shared" si="125"/>
        <v>1113933.2664081708</v>
      </c>
      <c r="BA72" s="5">
        <f t="shared" si="126"/>
        <v>1101619.405946387</v>
      </c>
      <c r="BB72" s="5">
        <f t="shared" si="127"/>
        <v>1089220.5798474168</v>
      </c>
      <c r="BC72" s="5">
        <f t="shared" si="128"/>
        <v>1076736.201848364</v>
      </c>
      <c r="BD72" s="5">
        <f t="shared" si="129"/>
        <v>1064165.6816411177</v>
      </c>
      <c r="BE72" s="5">
        <f t="shared" si="130"/>
        <v>1051508.4248444412</v>
      </c>
      <c r="BF72" s="5">
        <f t="shared" si="131"/>
        <v>1038763.8329758677</v>
      </c>
      <c r="BG72" s="5">
        <f t="shared" si="132"/>
        <v>1025931.3034234011</v>
      </c>
      <c r="BH72" s="5">
        <f t="shared" si="133"/>
        <v>1013010.2294170224</v>
      </c>
      <c r="BI72" s="5">
        <f t="shared" si="134"/>
        <v>0</v>
      </c>
      <c r="BJ72" s="45">
        <f t="shared" si="135"/>
        <v>0</v>
      </c>
      <c r="BL72" s="21">
        <f t="shared" si="140"/>
        <v>347186.48562340438</v>
      </c>
      <c r="BM72" s="21">
        <f t="shared" si="140"/>
        <v>282214.99693431216</v>
      </c>
      <c r="BN72" s="21">
        <f t="shared" si="140"/>
        <v>220281.3532726909</v>
      </c>
      <c r="BO72" s="21">
        <f t="shared" si="140"/>
        <v>161233.39449803252</v>
      </c>
      <c r="BP72" s="21">
        <f t="shared" si="140"/>
        <v>104927.00184451276</v>
      </c>
      <c r="BQ72" s="21">
        <f t="shared" si="140"/>
        <v>51225.652509790612</v>
      </c>
      <c r="BR72" s="21">
        <f t="shared" si="140"/>
        <v>2003.0515660285018</v>
      </c>
      <c r="BS72" s="21">
        <f t="shared" si="140"/>
        <v>0</v>
      </c>
      <c r="BT72" s="21">
        <f t="shared" si="140"/>
        <v>-1999.2874087998644</v>
      </c>
      <c r="BU72" s="21">
        <f t="shared" si="140"/>
        <v>-48872.521319554886</v>
      </c>
      <c r="BV72" s="21">
        <f t="shared" si="140"/>
        <v>-95508.068921576953</v>
      </c>
      <c r="BW72" s="21">
        <f t="shared" si="140"/>
        <v>-140016.7434247816</v>
      </c>
      <c r="BX72" s="21">
        <f t="shared" si="140"/>
        <v>-182502.91979072359</v>
      </c>
      <c r="BY72" s="21">
        <f t="shared" si="140"/>
        <v>-223065.55960827542</v>
      </c>
      <c r="BZ72" s="21">
        <f t="shared" si="140"/>
        <v>-261798.50559020962</v>
      </c>
      <c r="CB72" s="21">
        <f t="shared" si="86"/>
        <v>-2001.1694874141831</v>
      </c>
      <c r="CC72" s="21">
        <f t="shared" si="87"/>
        <v>-201392.13653170725</v>
      </c>
    </row>
    <row r="73" spans="9:81" x14ac:dyDescent="0.25">
      <c r="I73" s="9" t="s">
        <v>18</v>
      </c>
      <c r="J73" s="16">
        <f t="shared" si="62"/>
        <v>0.02</v>
      </c>
      <c r="K73" s="10">
        <v>20</v>
      </c>
      <c r="L73" s="10" t="s">
        <v>17</v>
      </c>
      <c r="M73" s="16">
        <f t="shared" si="136"/>
        <v>7.0000000000000001E-3</v>
      </c>
      <c r="N73" s="19">
        <v>1</v>
      </c>
      <c r="O73" s="16">
        <f t="shared" si="137"/>
        <v>4.0000000000000001E-3</v>
      </c>
      <c r="P73" s="14">
        <v>1000000</v>
      </c>
      <c r="Q73" s="36">
        <f t="shared" si="65"/>
        <v>1241832.7845204007</v>
      </c>
      <c r="R73" s="14">
        <f t="shared" si="66"/>
        <v>1241832.7845204007</v>
      </c>
      <c r="S73" s="14">
        <f t="shared" si="67"/>
        <v>4967.3311380816031</v>
      </c>
      <c r="T73" s="14"/>
      <c r="U73" s="14">
        <f t="shared" si="138"/>
        <v>20000</v>
      </c>
      <c r="V73" s="14">
        <f t="shared" si="138"/>
        <v>20000</v>
      </c>
      <c r="W73" s="14">
        <f t="shared" si="138"/>
        <v>20000</v>
      </c>
      <c r="X73" s="14">
        <f t="shared" si="138"/>
        <v>20000</v>
      </c>
      <c r="Y73" s="14">
        <f t="shared" si="138"/>
        <v>20000</v>
      </c>
      <c r="Z73" s="14">
        <f t="shared" si="138"/>
        <v>20000</v>
      </c>
      <c r="AA73" s="14">
        <f t="shared" si="138"/>
        <v>20000</v>
      </c>
      <c r="AB73" s="14">
        <f t="shared" si="138"/>
        <v>20000</v>
      </c>
      <c r="AC73" s="14">
        <f t="shared" si="138"/>
        <v>20000</v>
      </c>
      <c r="AD73" s="14">
        <f t="shared" si="138"/>
        <v>20000</v>
      </c>
      <c r="AE73" s="14">
        <f t="shared" si="139"/>
        <v>20000</v>
      </c>
      <c r="AF73" s="14">
        <f t="shared" si="139"/>
        <v>20000</v>
      </c>
      <c r="AG73" s="14">
        <f t="shared" si="139"/>
        <v>20000</v>
      </c>
      <c r="AH73" s="14">
        <f t="shared" si="139"/>
        <v>20000</v>
      </c>
      <c r="AI73" s="14">
        <f t="shared" si="139"/>
        <v>20000</v>
      </c>
      <c r="AJ73" s="14">
        <f t="shared" si="139"/>
        <v>20000</v>
      </c>
      <c r="AK73" s="14">
        <f t="shared" si="139"/>
        <v>20000</v>
      </c>
      <c r="AL73" s="14">
        <f t="shared" si="139"/>
        <v>20000</v>
      </c>
      <c r="AM73" s="14">
        <f t="shared" si="139"/>
        <v>20000</v>
      </c>
      <c r="AN73" s="14">
        <f t="shared" si="139"/>
        <v>1020000</v>
      </c>
      <c r="AP73" s="39">
        <f t="shared" si="115"/>
        <v>1241832.7845204007</v>
      </c>
      <c r="AQ73" s="14">
        <f t="shared" si="116"/>
        <v>1230525.6140120435</v>
      </c>
      <c r="AR73" s="14">
        <f t="shared" si="117"/>
        <v>1219139.2933101277</v>
      </c>
      <c r="AS73" s="14">
        <f t="shared" si="118"/>
        <v>1207673.2683632984</v>
      </c>
      <c r="AT73" s="14">
        <f t="shared" si="119"/>
        <v>1196126.9812418413</v>
      </c>
      <c r="AU73" s="14">
        <f t="shared" si="120"/>
        <v>1184499.8701105341</v>
      </c>
      <c r="AV73" s="14">
        <f t="shared" si="121"/>
        <v>1172791.3692013077</v>
      </c>
      <c r="AW73" s="14">
        <f t="shared" si="122"/>
        <v>1161000.9087857166</v>
      </c>
      <c r="AX73" s="14">
        <f t="shared" si="123"/>
        <v>1149127.9151472165</v>
      </c>
      <c r="AY73" s="14">
        <f t="shared" si="124"/>
        <v>1137171.8105532469</v>
      </c>
      <c r="AZ73" s="14">
        <f t="shared" si="125"/>
        <v>1125132.0132271196</v>
      </c>
      <c r="BA73" s="14">
        <f t="shared" si="126"/>
        <v>1113007.9373197092</v>
      </c>
      <c r="BB73" s="14">
        <f t="shared" si="127"/>
        <v>1100798.992880947</v>
      </c>
      <c r="BC73" s="14">
        <f t="shared" si="128"/>
        <v>1088504.5858311134</v>
      </c>
      <c r="BD73" s="14">
        <f t="shared" si="129"/>
        <v>1076124.117931931</v>
      </c>
      <c r="BE73" s="14">
        <f t="shared" si="130"/>
        <v>1063656.9867574545</v>
      </c>
      <c r="BF73" s="14">
        <f t="shared" si="131"/>
        <v>1051102.5856647566</v>
      </c>
      <c r="BG73" s="14">
        <f t="shared" si="132"/>
        <v>1038460.3037644099</v>
      </c>
      <c r="BH73" s="14">
        <f t="shared" si="133"/>
        <v>1025729.5258907606</v>
      </c>
      <c r="BI73" s="14">
        <f t="shared" si="134"/>
        <v>1012909.6325719958</v>
      </c>
      <c r="BJ73" s="46">
        <f t="shared" si="135"/>
        <v>0</v>
      </c>
      <c r="BL73" s="48">
        <f t="shared" si="140"/>
        <v>368098.88291026792</v>
      </c>
      <c r="BM73" s="48">
        <f t="shared" si="140"/>
        <v>298846.21586451097</v>
      </c>
      <c r="BN73" s="48">
        <f t="shared" si="140"/>
        <v>232981.57462050533</v>
      </c>
      <c r="BO73" s="48">
        <f t="shared" si="140"/>
        <v>170327.63072510739</v>
      </c>
      <c r="BP73" s="48">
        <f t="shared" si="140"/>
        <v>110716.83249949384</v>
      </c>
      <c r="BQ73" s="48">
        <f t="shared" si="140"/>
        <v>53990.841017640894</v>
      </c>
      <c r="BR73" s="48">
        <f t="shared" si="140"/>
        <v>2108.919145150343</v>
      </c>
      <c r="BS73" s="48">
        <f t="shared" si="140"/>
        <v>0</v>
      </c>
      <c r="BT73" s="48">
        <f t="shared" si="140"/>
        <v>-2104.7702861591242</v>
      </c>
      <c r="BU73" s="48">
        <f t="shared" si="140"/>
        <v>-51397.162497565849</v>
      </c>
      <c r="BV73" s="48">
        <f t="shared" si="140"/>
        <v>-100334.40258202027</v>
      </c>
      <c r="BW73" s="48">
        <f t="shared" si="140"/>
        <v>-146938.20106286439</v>
      </c>
      <c r="BX73" s="48">
        <f t="shared" si="140"/>
        <v>-191328.17776780715</v>
      </c>
      <c r="BY73" s="48">
        <f t="shared" si="140"/>
        <v>-233617.48125745542</v>
      </c>
      <c r="BZ73" s="48">
        <f t="shared" si="140"/>
        <v>-273913.15545769955</v>
      </c>
      <c r="CB73" s="48">
        <f t="shared" si="86"/>
        <v>-2106.8447156547336</v>
      </c>
      <c r="CC73" s="48">
        <f t="shared" si="87"/>
        <v>-212154.87619415624</v>
      </c>
    </row>
    <row r="74" spans="9:81" x14ac:dyDescent="0.25">
      <c r="I74" s="4" t="s">
        <v>18</v>
      </c>
      <c r="J74" s="15">
        <f t="shared" si="62"/>
        <v>0.02</v>
      </c>
      <c r="K74" s="3">
        <v>1</v>
      </c>
      <c r="L74" s="3" t="s">
        <v>26</v>
      </c>
      <c r="M74" s="15">
        <f>$B$2+$B$9*$K74</f>
        <v>5.1999999999999998E-3</v>
      </c>
      <c r="N74" s="18">
        <v>1</v>
      </c>
      <c r="O74" s="15">
        <f>$K74*B$21</f>
        <v>1E-3</v>
      </c>
      <c r="P74" s="5">
        <v>1000000</v>
      </c>
      <c r="Q74" s="35">
        <f t="shared" si="65"/>
        <v>1014723.4381217667</v>
      </c>
      <c r="R74" s="5">
        <f t="shared" si="66"/>
        <v>1014723.4381217667</v>
      </c>
      <c r="S74" s="5">
        <f t="shared" si="67"/>
        <v>1014.7234381217667</v>
      </c>
      <c r="T74" s="5"/>
      <c r="U74" s="5">
        <f t="shared" ref="U74:AD83" si="141">$P74*((U$33&lt;=$K74)*$J74+(U$33=$K74)*1)</f>
        <v>1020000</v>
      </c>
      <c r="V74" s="5">
        <f t="shared" si="141"/>
        <v>0</v>
      </c>
      <c r="W74" s="5">
        <f t="shared" si="141"/>
        <v>0</v>
      </c>
      <c r="X74" s="5">
        <f t="shared" si="141"/>
        <v>0</v>
      </c>
      <c r="Y74" s="5">
        <f t="shared" si="141"/>
        <v>0</v>
      </c>
      <c r="Z74" s="5">
        <f t="shared" si="141"/>
        <v>0</v>
      </c>
      <c r="AA74" s="5">
        <f t="shared" si="141"/>
        <v>0</v>
      </c>
      <c r="AB74" s="5">
        <f t="shared" si="141"/>
        <v>0</v>
      </c>
      <c r="AC74" s="5">
        <f t="shared" si="141"/>
        <v>0</v>
      </c>
      <c r="AD74" s="5">
        <f t="shared" si="141"/>
        <v>0</v>
      </c>
      <c r="AE74" s="5">
        <f t="shared" ref="AE74:AN83" si="142">$P74*((AE$33&lt;=$K74)*$J74+(AE$33=$K74)*1)</f>
        <v>0</v>
      </c>
      <c r="AF74" s="5">
        <f t="shared" si="142"/>
        <v>0</v>
      </c>
      <c r="AG74" s="5">
        <f t="shared" si="142"/>
        <v>0</v>
      </c>
      <c r="AH74" s="5">
        <f t="shared" si="142"/>
        <v>0</v>
      </c>
      <c r="AI74" s="5">
        <f t="shared" si="142"/>
        <v>0</v>
      </c>
      <c r="AJ74" s="5">
        <f t="shared" si="142"/>
        <v>0</v>
      </c>
      <c r="AK74" s="5">
        <f t="shared" si="142"/>
        <v>0</v>
      </c>
      <c r="AL74" s="5">
        <f t="shared" si="142"/>
        <v>0</v>
      </c>
      <c r="AM74" s="5">
        <f t="shared" si="142"/>
        <v>0</v>
      </c>
      <c r="AN74" s="5">
        <f t="shared" si="142"/>
        <v>0</v>
      </c>
      <c r="AP74" s="38">
        <f t="shared" si="115"/>
        <v>1014723.4381217667</v>
      </c>
      <c r="AQ74" s="5">
        <f t="shared" si="116"/>
        <v>0</v>
      </c>
      <c r="AR74" s="5">
        <f t="shared" si="117"/>
        <v>0</v>
      </c>
      <c r="AS74" s="5">
        <f t="shared" si="118"/>
        <v>0</v>
      </c>
      <c r="AT74" s="5">
        <f t="shared" si="119"/>
        <v>0</v>
      </c>
      <c r="AU74" s="5">
        <f t="shared" si="120"/>
        <v>0</v>
      </c>
      <c r="AV74" s="5">
        <f t="shared" si="121"/>
        <v>0</v>
      </c>
      <c r="AW74" s="5">
        <f t="shared" si="122"/>
        <v>0</v>
      </c>
      <c r="AX74" s="5">
        <f t="shared" si="123"/>
        <v>0</v>
      </c>
      <c r="AY74" s="5">
        <f t="shared" si="124"/>
        <v>0</v>
      </c>
      <c r="AZ74" s="5">
        <f t="shared" si="125"/>
        <v>0</v>
      </c>
      <c r="BA74" s="5">
        <f t="shared" si="126"/>
        <v>0</v>
      </c>
      <c r="BB74" s="5">
        <f t="shared" si="127"/>
        <v>0</v>
      </c>
      <c r="BC74" s="5">
        <f t="shared" si="128"/>
        <v>0</v>
      </c>
      <c r="BD74" s="5">
        <f t="shared" si="129"/>
        <v>0</v>
      </c>
      <c r="BE74" s="5">
        <f t="shared" si="130"/>
        <v>0</v>
      </c>
      <c r="BF74" s="5">
        <f t="shared" si="131"/>
        <v>0</v>
      </c>
      <c r="BG74" s="5">
        <f t="shared" si="132"/>
        <v>0</v>
      </c>
      <c r="BH74" s="5">
        <f t="shared" si="133"/>
        <v>0</v>
      </c>
      <c r="BI74" s="5">
        <f t="shared" si="134"/>
        <v>0</v>
      </c>
      <c r="BJ74" s="45">
        <f t="shared" si="135"/>
        <v>0</v>
      </c>
      <c r="BL74" s="21">
        <f t="shared" si="140"/>
        <v>15371.492195341038</v>
      </c>
      <c r="BM74" s="21">
        <f t="shared" si="140"/>
        <v>12777.31739349477</v>
      </c>
      <c r="BN74" s="21">
        <f t="shared" si="140"/>
        <v>10196.176026143366</v>
      </c>
      <c r="BO74" s="21">
        <f t="shared" si="140"/>
        <v>7627.9701171829365</v>
      </c>
      <c r="BP74" s="21">
        <f t="shared" si="140"/>
        <v>5072.6026700750226</v>
      </c>
      <c r="BQ74" s="21">
        <f t="shared" si="140"/>
        <v>2529.9776556344004</v>
      </c>
      <c r="BR74" s="21">
        <f t="shared" si="140"/>
        <v>100.95746076235082</v>
      </c>
      <c r="BS74" s="21">
        <f t="shared" si="140"/>
        <v>0</v>
      </c>
      <c r="BT74" s="21">
        <f t="shared" si="140"/>
        <v>-100.93737572082318</v>
      </c>
      <c r="BU74" s="21">
        <f t="shared" si="140"/>
        <v>-2517.4244272147771</v>
      </c>
      <c r="BV74" s="21">
        <f t="shared" si="140"/>
        <v>-5022.388824597816</v>
      </c>
      <c r="BW74" s="21">
        <f t="shared" si="140"/>
        <v>-7514.9854704384925</v>
      </c>
      <c r="BX74" s="21">
        <f t="shared" si="140"/>
        <v>-9995.3057340598898</v>
      </c>
      <c r="BY74" s="21">
        <f t="shared" si="140"/>
        <v>-12463.440086982446</v>
      </c>
      <c r="BZ74" s="21">
        <f t="shared" si="140"/>
        <v>-14919.478113925084</v>
      </c>
      <c r="CB74" s="21">
        <f t="shared" si="86"/>
        <v>-100.947418241587</v>
      </c>
      <c r="CC74" s="21">
        <f t="shared" si="87"/>
        <v>-10095.740880101628</v>
      </c>
    </row>
    <row r="75" spans="9:81" x14ac:dyDescent="0.25">
      <c r="I75" s="4" t="s">
        <v>18</v>
      </c>
      <c r="J75" s="15">
        <f t="shared" si="62"/>
        <v>0.02</v>
      </c>
      <c r="K75" s="3">
        <v>2</v>
      </c>
      <c r="L75" s="3" t="s">
        <v>26</v>
      </c>
      <c r="M75" s="15">
        <f t="shared" ref="M75:M93" si="143">$B$2+$B$9*$K75</f>
        <v>5.4000000000000003E-3</v>
      </c>
      <c r="N75" s="18">
        <v>1</v>
      </c>
      <c r="O75" s="15">
        <f t="shared" ref="O75:O93" si="144">$K75*B$21</f>
        <v>2E-3</v>
      </c>
      <c r="P75" s="5">
        <v>1000000</v>
      </c>
      <c r="Q75" s="35">
        <f t="shared" si="65"/>
        <v>1028965.1715231482</v>
      </c>
      <c r="R75" s="5">
        <f t="shared" si="66"/>
        <v>1028965.1715231482</v>
      </c>
      <c r="S75" s="5">
        <f t="shared" si="67"/>
        <v>2057.9303430462965</v>
      </c>
      <c r="T75" s="5"/>
      <c r="U75" s="5">
        <f t="shared" si="141"/>
        <v>20000</v>
      </c>
      <c r="V75" s="5">
        <f t="shared" si="141"/>
        <v>1020000</v>
      </c>
      <c r="W75" s="5">
        <f t="shared" si="141"/>
        <v>0</v>
      </c>
      <c r="X75" s="5">
        <f t="shared" si="141"/>
        <v>0</v>
      </c>
      <c r="Y75" s="5">
        <f t="shared" si="141"/>
        <v>0</v>
      </c>
      <c r="Z75" s="5">
        <f t="shared" si="141"/>
        <v>0</v>
      </c>
      <c r="AA75" s="5">
        <f t="shared" si="141"/>
        <v>0</v>
      </c>
      <c r="AB75" s="5">
        <f t="shared" si="141"/>
        <v>0</v>
      </c>
      <c r="AC75" s="5">
        <f t="shared" si="141"/>
        <v>0</v>
      </c>
      <c r="AD75" s="5">
        <f t="shared" si="141"/>
        <v>0</v>
      </c>
      <c r="AE75" s="5">
        <f t="shared" si="142"/>
        <v>0</v>
      </c>
      <c r="AF75" s="5">
        <f t="shared" si="142"/>
        <v>0</v>
      </c>
      <c r="AG75" s="5">
        <f t="shared" si="142"/>
        <v>0</v>
      </c>
      <c r="AH75" s="5">
        <f t="shared" si="142"/>
        <v>0</v>
      </c>
      <c r="AI75" s="5">
        <f t="shared" si="142"/>
        <v>0</v>
      </c>
      <c r="AJ75" s="5">
        <f t="shared" si="142"/>
        <v>0</v>
      </c>
      <c r="AK75" s="5">
        <f t="shared" si="142"/>
        <v>0</v>
      </c>
      <c r="AL75" s="5">
        <f t="shared" si="142"/>
        <v>0</v>
      </c>
      <c r="AM75" s="5">
        <f t="shared" si="142"/>
        <v>0</v>
      </c>
      <c r="AN75" s="5">
        <f t="shared" si="142"/>
        <v>0</v>
      </c>
      <c r="AP75" s="38">
        <f t="shared" si="115"/>
        <v>1028965.1715231482</v>
      </c>
      <c r="AQ75" s="5">
        <f t="shared" si="116"/>
        <v>1014521.5834493733</v>
      </c>
      <c r="AR75" s="5">
        <f t="shared" si="117"/>
        <v>0</v>
      </c>
      <c r="AS75" s="5">
        <f t="shared" si="118"/>
        <v>0</v>
      </c>
      <c r="AT75" s="5">
        <f t="shared" si="119"/>
        <v>0</v>
      </c>
      <c r="AU75" s="5">
        <f t="shared" si="120"/>
        <v>0</v>
      </c>
      <c r="AV75" s="5">
        <f t="shared" si="121"/>
        <v>0</v>
      </c>
      <c r="AW75" s="5">
        <f t="shared" si="122"/>
        <v>0</v>
      </c>
      <c r="AX75" s="5">
        <f t="shared" si="123"/>
        <v>0</v>
      </c>
      <c r="AY75" s="5">
        <f t="shared" si="124"/>
        <v>0</v>
      </c>
      <c r="AZ75" s="5">
        <f t="shared" si="125"/>
        <v>0</v>
      </c>
      <c r="BA75" s="5">
        <f t="shared" si="126"/>
        <v>0</v>
      </c>
      <c r="BB75" s="5">
        <f t="shared" si="127"/>
        <v>0</v>
      </c>
      <c r="BC75" s="5">
        <f t="shared" si="128"/>
        <v>0</v>
      </c>
      <c r="BD75" s="5">
        <f t="shared" si="129"/>
        <v>0</v>
      </c>
      <c r="BE75" s="5">
        <f t="shared" si="130"/>
        <v>0</v>
      </c>
      <c r="BF75" s="5">
        <f t="shared" si="131"/>
        <v>0</v>
      </c>
      <c r="BG75" s="5">
        <f t="shared" si="132"/>
        <v>0</v>
      </c>
      <c r="BH75" s="5">
        <f t="shared" si="133"/>
        <v>0</v>
      </c>
      <c r="BI75" s="5">
        <f t="shared" si="134"/>
        <v>0</v>
      </c>
      <c r="BJ75" s="45">
        <f t="shared" si="135"/>
        <v>0</v>
      </c>
      <c r="BL75" s="21">
        <f t="shared" si="140"/>
        <v>31098.35268730158</v>
      </c>
      <c r="BM75" s="21">
        <f t="shared" si="140"/>
        <v>25817.571834436851</v>
      </c>
      <c r="BN75" s="21">
        <f t="shared" si="140"/>
        <v>20576.402659623651</v>
      </c>
      <c r="BO75" s="21">
        <f t="shared" si="140"/>
        <v>15374.449346777401</v>
      </c>
      <c r="BP75" s="21">
        <f t="shared" si="140"/>
        <v>10211.321014582878</v>
      </c>
      <c r="BQ75" s="21">
        <f t="shared" si="140"/>
        <v>5086.6316428247374</v>
      </c>
      <c r="BR75" s="21">
        <f t="shared" si="140"/>
        <v>202.73929555842187</v>
      </c>
      <c r="BS75" s="21">
        <f t="shared" si="140"/>
        <v>0</v>
      </c>
      <c r="BT75" s="21">
        <f t="shared" si="140"/>
        <v>-202.67900623299647</v>
      </c>
      <c r="BU75" s="21">
        <f t="shared" si="140"/>
        <v>-5048.9504278129898</v>
      </c>
      <c r="BV75" s="21">
        <f t="shared" si="140"/>
        <v>-10060.5915068615</v>
      </c>
      <c r="BW75" s="21">
        <f t="shared" si="140"/>
        <v>-15035.290524412412</v>
      </c>
      <c r="BX75" s="21">
        <f t="shared" si="140"/>
        <v>-19973.410256270319</v>
      </c>
      <c r="BY75" s="21">
        <f t="shared" si="140"/>
        <v>-24875.309033131343</v>
      </c>
      <c r="BZ75" s="21">
        <f t="shared" si="140"/>
        <v>-29741.340805806918</v>
      </c>
      <c r="CB75" s="21">
        <f t="shared" si="86"/>
        <v>-202.70915089570917</v>
      </c>
      <c r="CC75" s="21">
        <f t="shared" si="87"/>
        <v>-20274.906457946985</v>
      </c>
    </row>
    <row r="76" spans="9:81" x14ac:dyDescent="0.25">
      <c r="I76" s="4" t="s">
        <v>18</v>
      </c>
      <c r="J76" s="15">
        <f t="shared" si="62"/>
        <v>0.02</v>
      </c>
      <c r="K76" s="3">
        <v>3</v>
      </c>
      <c r="L76" s="3" t="s">
        <v>26</v>
      </c>
      <c r="M76" s="15">
        <f t="shared" si="143"/>
        <v>5.5999999999999999E-3</v>
      </c>
      <c r="N76" s="18">
        <v>1</v>
      </c>
      <c r="O76" s="15">
        <f t="shared" si="144"/>
        <v>3.0000000000000001E-3</v>
      </c>
      <c r="P76" s="5">
        <v>1000000</v>
      </c>
      <c r="Q76" s="35">
        <f t="shared" si="65"/>
        <v>1042720.6382021344</v>
      </c>
      <c r="R76" s="5">
        <f t="shared" si="66"/>
        <v>1042720.6382021344</v>
      </c>
      <c r="S76" s="5">
        <f t="shared" si="67"/>
        <v>3128.1619146064031</v>
      </c>
      <c r="T76" s="5"/>
      <c r="U76" s="5">
        <f t="shared" si="141"/>
        <v>20000</v>
      </c>
      <c r="V76" s="5">
        <f t="shared" si="141"/>
        <v>20000</v>
      </c>
      <c r="W76" s="5">
        <f t="shared" si="141"/>
        <v>1020000</v>
      </c>
      <c r="X76" s="5">
        <f t="shared" si="141"/>
        <v>0</v>
      </c>
      <c r="Y76" s="5">
        <f t="shared" si="141"/>
        <v>0</v>
      </c>
      <c r="Z76" s="5">
        <f t="shared" si="141"/>
        <v>0</v>
      </c>
      <c r="AA76" s="5">
        <f t="shared" si="141"/>
        <v>0</v>
      </c>
      <c r="AB76" s="5">
        <f t="shared" si="141"/>
        <v>0</v>
      </c>
      <c r="AC76" s="5">
        <f t="shared" si="141"/>
        <v>0</v>
      </c>
      <c r="AD76" s="5">
        <f t="shared" si="141"/>
        <v>0</v>
      </c>
      <c r="AE76" s="5">
        <f t="shared" si="142"/>
        <v>0</v>
      </c>
      <c r="AF76" s="5">
        <f t="shared" si="142"/>
        <v>0</v>
      </c>
      <c r="AG76" s="5">
        <f t="shared" si="142"/>
        <v>0</v>
      </c>
      <c r="AH76" s="5">
        <f t="shared" si="142"/>
        <v>0</v>
      </c>
      <c r="AI76" s="5">
        <f t="shared" si="142"/>
        <v>0</v>
      </c>
      <c r="AJ76" s="5">
        <f t="shared" si="142"/>
        <v>0</v>
      </c>
      <c r="AK76" s="5">
        <f t="shared" si="142"/>
        <v>0</v>
      </c>
      <c r="AL76" s="5">
        <f t="shared" si="142"/>
        <v>0</v>
      </c>
      <c r="AM76" s="5">
        <f t="shared" si="142"/>
        <v>0</v>
      </c>
      <c r="AN76" s="5">
        <f t="shared" si="142"/>
        <v>0</v>
      </c>
      <c r="AP76" s="38">
        <f t="shared" si="115"/>
        <v>1042720.6382021344</v>
      </c>
      <c r="AQ76" s="5">
        <f t="shared" si="116"/>
        <v>1028559.8737760663</v>
      </c>
      <c r="AR76" s="5">
        <f t="shared" si="117"/>
        <v>1014319.8090692124</v>
      </c>
      <c r="AS76" s="5">
        <f t="shared" si="118"/>
        <v>0</v>
      </c>
      <c r="AT76" s="5">
        <f t="shared" si="119"/>
        <v>0</v>
      </c>
      <c r="AU76" s="5">
        <f t="shared" si="120"/>
        <v>0</v>
      </c>
      <c r="AV76" s="5">
        <f t="shared" si="121"/>
        <v>0</v>
      </c>
      <c r="AW76" s="5">
        <f t="shared" si="122"/>
        <v>0</v>
      </c>
      <c r="AX76" s="5">
        <f t="shared" si="123"/>
        <v>0</v>
      </c>
      <c r="AY76" s="5">
        <f t="shared" si="124"/>
        <v>0</v>
      </c>
      <c r="AZ76" s="5">
        <f t="shared" si="125"/>
        <v>0</v>
      </c>
      <c r="BA76" s="5">
        <f t="shared" si="126"/>
        <v>0</v>
      </c>
      <c r="BB76" s="5">
        <f t="shared" si="127"/>
        <v>0</v>
      </c>
      <c r="BC76" s="5">
        <f t="shared" si="128"/>
        <v>0</v>
      </c>
      <c r="BD76" s="5">
        <f t="shared" si="129"/>
        <v>0</v>
      </c>
      <c r="BE76" s="5">
        <f t="shared" si="130"/>
        <v>0</v>
      </c>
      <c r="BF76" s="5">
        <f t="shared" si="131"/>
        <v>0</v>
      </c>
      <c r="BG76" s="5">
        <f t="shared" si="132"/>
        <v>0</v>
      </c>
      <c r="BH76" s="5">
        <f t="shared" si="133"/>
        <v>0</v>
      </c>
      <c r="BI76" s="5">
        <f t="shared" si="134"/>
        <v>0</v>
      </c>
      <c r="BJ76" s="45">
        <f t="shared" si="135"/>
        <v>0</v>
      </c>
      <c r="BL76" s="21">
        <f t="shared" si="140"/>
        <v>47163.87080690742</v>
      </c>
      <c r="BM76" s="21">
        <f t="shared" si="140"/>
        <v>39105.962733598542</v>
      </c>
      <c r="BN76" s="21">
        <f t="shared" si="140"/>
        <v>31128.27700839506</v>
      </c>
      <c r="BO76" s="21">
        <f t="shared" si="140"/>
        <v>23229.814647055813</v>
      </c>
      <c r="BP76" s="21">
        <f t="shared" si="140"/>
        <v>15409.591575062484</v>
      </c>
      <c r="BQ76" s="21">
        <f t="shared" si="140"/>
        <v>7666.6383684874745</v>
      </c>
      <c r="BR76" s="21">
        <f t="shared" si="140"/>
        <v>305.21213791042101</v>
      </c>
      <c r="BS76" s="21">
        <f t="shared" si="140"/>
        <v>0</v>
      </c>
      <c r="BT76" s="21">
        <f t="shared" si="140"/>
        <v>-305.09154142788611</v>
      </c>
      <c r="BU76" s="21">
        <f t="shared" si="140"/>
        <v>-7591.2644101135666</v>
      </c>
      <c r="BV76" s="21">
        <f t="shared" si="140"/>
        <v>-15108.081838008948</v>
      </c>
      <c r="BW76" s="21">
        <f t="shared" si="140"/>
        <v>-22551.365595549811</v>
      </c>
      <c r="BX76" s="21">
        <f t="shared" si="140"/>
        <v>-29922.015564869391</v>
      </c>
      <c r="BY76" s="21">
        <f t="shared" si="140"/>
        <v>-37220.918428350124</v>
      </c>
      <c r="BZ76" s="21">
        <f t="shared" si="140"/>
        <v>-44448.947894102661</v>
      </c>
      <c r="CB76" s="21">
        <f t="shared" si="86"/>
        <v>-305.15183966915356</v>
      </c>
      <c r="CC76" s="21">
        <f t="shared" si="87"/>
        <v>-30525.146286632225</v>
      </c>
    </row>
    <row r="77" spans="9:81" x14ac:dyDescent="0.25">
      <c r="I77" s="4" t="s">
        <v>18</v>
      </c>
      <c r="J77" s="15">
        <f t="shared" si="62"/>
        <v>0.02</v>
      </c>
      <c r="K77" s="3">
        <v>4</v>
      </c>
      <c r="L77" s="3" t="s">
        <v>26</v>
      </c>
      <c r="M77" s="15">
        <f t="shared" si="143"/>
        <v>5.8000000000000005E-3</v>
      </c>
      <c r="N77" s="18">
        <v>1</v>
      </c>
      <c r="O77" s="15">
        <f t="shared" si="144"/>
        <v>4.0000000000000001E-3</v>
      </c>
      <c r="P77" s="5">
        <v>1000000</v>
      </c>
      <c r="Q77" s="35">
        <f t="shared" si="65"/>
        <v>1055985.857681459</v>
      </c>
      <c r="R77" s="5">
        <f t="shared" si="66"/>
        <v>1055985.857681459</v>
      </c>
      <c r="S77" s="5">
        <f t="shared" si="67"/>
        <v>4223.9434307258362</v>
      </c>
      <c r="T77" s="5"/>
      <c r="U77" s="5">
        <f t="shared" si="141"/>
        <v>20000</v>
      </c>
      <c r="V77" s="5">
        <f t="shared" si="141"/>
        <v>20000</v>
      </c>
      <c r="W77" s="5">
        <f t="shared" si="141"/>
        <v>20000</v>
      </c>
      <c r="X77" s="5">
        <f t="shared" si="141"/>
        <v>1020000</v>
      </c>
      <c r="Y77" s="5">
        <f t="shared" si="141"/>
        <v>0</v>
      </c>
      <c r="Z77" s="5">
        <f t="shared" si="141"/>
        <v>0</v>
      </c>
      <c r="AA77" s="5">
        <f t="shared" si="141"/>
        <v>0</v>
      </c>
      <c r="AB77" s="5">
        <f t="shared" si="141"/>
        <v>0</v>
      </c>
      <c r="AC77" s="5">
        <f t="shared" si="141"/>
        <v>0</v>
      </c>
      <c r="AD77" s="5">
        <f t="shared" si="141"/>
        <v>0</v>
      </c>
      <c r="AE77" s="5">
        <f t="shared" si="142"/>
        <v>0</v>
      </c>
      <c r="AF77" s="5">
        <f t="shared" si="142"/>
        <v>0</v>
      </c>
      <c r="AG77" s="5">
        <f t="shared" si="142"/>
        <v>0</v>
      </c>
      <c r="AH77" s="5">
        <f t="shared" si="142"/>
        <v>0</v>
      </c>
      <c r="AI77" s="5">
        <f t="shared" si="142"/>
        <v>0</v>
      </c>
      <c r="AJ77" s="5">
        <f t="shared" si="142"/>
        <v>0</v>
      </c>
      <c r="AK77" s="5">
        <f t="shared" si="142"/>
        <v>0</v>
      </c>
      <c r="AL77" s="5">
        <f t="shared" si="142"/>
        <v>0</v>
      </c>
      <c r="AM77" s="5">
        <f t="shared" si="142"/>
        <v>0</v>
      </c>
      <c r="AN77" s="5">
        <f t="shared" si="142"/>
        <v>0</v>
      </c>
      <c r="AP77" s="38">
        <f t="shared" si="115"/>
        <v>1055985.857681459</v>
      </c>
      <c r="AQ77" s="5">
        <f t="shared" si="116"/>
        <v>1042110.5756560115</v>
      </c>
      <c r="AR77" s="5">
        <f t="shared" si="117"/>
        <v>1028154.8169948164</v>
      </c>
      <c r="AS77" s="5">
        <f t="shared" si="118"/>
        <v>1014118.1149333863</v>
      </c>
      <c r="AT77" s="5">
        <f t="shared" si="119"/>
        <v>0</v>
      </c>
      <c r="AU77" s="5">
        <f t="shared" si="120"/>
        <v>0</v>
      </c>
      <c r="AV77" s="5">
        <f t="shared" si="121"/>
        <v>0</v>
      </c>
      <c r="AW77" s="5">
        <f t="shared" si="122"/>
        <v>0</v>
      </c>
      <c r="AX77" s="5">
        <f t="shared" si="123"/>
        <v>0</v>
      </c>
      <c r="AY77" s="5">
        <f t="shared" si="124"/>
        <v>0</v>
      </c>
      <c r="AZ77" s="5">
        <f t="shared" si="125"/>
        <v>0</v>
      </c>
      <c r="BA77" s="5">
        <f t="shared" si="126"/>
        <v>0</v>
      </c>
      <c r="BB77" s="5">
        <f t="shared" si="127"/>
        <v>0</v>
      </c>
      <c r="BC77" s="5">
        <f t="shared" si="128"/>
        <v>0</v>
      </c>
      <c r="BD77" s="5">
        <f t="shared" si="129"/>
        <v>0</v>
      </c>
      <c r="BE77" s="5">
        <f t="shared" si="130"/>
        <v>0</v>
      </c>
      <c r="BF77" s="5">
        <f t="shared" si="131"/>
        <v>0</v>
      </c>
      <c r="BG77" s="5">
        <f t="shared" si="132"/>
        <v>0</v>
      </c>
      <c r="BH77" s="5">
        <f t="shared" si="133"/>
        <v>0</v>
      </c>
      <c r="BI77" s="5">
        <f t="shared" si="134"/>
        <v>0</v>
      </c>
      <c r="BJ77" s="45">
        <f t="shared" si="135"/>
        <v>0</v>
      </c>
      <c r="BL77" s="21">
        <f t="shared" si="140"/>
        <v>63550.779775946168</v>
      </c>
      <c r="BM77" s="21">
        <f t="shared" si="140"/>
        <v>52627.297685133526</v>
      </c>
      <c r="BN77" s="21">
        <f t="shared" si="140"/>
        <v>41839.143255446805</v>
      </c>
      <c r="BO77" s="21">
        <f t="shared" si="140"/>
        <v>31184.300320140086</v>
      </c>
      <c r="BP77" s="21">
        <f t="shared" si="140"/>
        <v>20660.787734917132</v>
      </c>
      <c r="BQ77" s="21">
        <f t="shared" si="140"/>
        <v>10266.658683724934</v>
      </c>
      <c r="BR77" s="21">
        <f t="shared" si="140"/>
        <v>408.2426075998228</v>
      </c>
      <c r="BS77" s="21">
        <f t="shared" si="140"/>
        <v>0</v>
      </c>
      <c r="BT77" s="21">
        <f t="shared" si="140"/>
        <v>-408.0416676052846</v>
      </c>
      <c r="BU77" s="21">
        <f t="shared" si="140"/>
        <v>-10141.068497025408</v>
      </c>
      <c r="BV77" s="21">
        <f t="shared" si="140"/>
        <v>-20158.39465130691</v>
      </c>
      <c r="BW77" s="21">
        <f t="shared" si="140"/>
        <v>-30053.794604644645</v>
      </c>
      <c r="BX77" s="21">
        <f t="shared" si="140"/>
        <v>-39829.053417342016</v>
      </c>
      <c r="BY77" s="21">
        <f t="shared" si="140"/>
        <v>-49485.925675235107</v>
      </c>
      <c r="BZ77" s="21">
        <f t="shared" si="140"/>
        <v>-59026.136083397781</v>
      </c>
      <c r="CB77" s="21">
        <f t="shared" si="86"/>
        <v>-408.1421376025537</v>
      </c>
      <c r="CC77" s="21">
        <f t="shared" si="87"/>
        <v>-40834.098336394411</v>
      </c>
    </row>
    <row r="78" spans="9:81" x14ac:dyDescent="0.25">
      <c r="I78" s="4" t="s">
        <v>18</v>
      </c>
      <c r="J78" s="15">
        <f t="shared" si="62"/>
        <v>0.02</v>
      </c>
      <c r="K78" s="3">
        <v>5</v>
      </c>
      <c r="L78" s="3" t="s">
        <v>26</v>
      </c>
      <c r="M78" s="15">
        <f t="shared" si="143"/>
        <v>6.0000000000000001E-3</v>
      </c>
      <c r="N78" s="18">
        <v>1</v>
      </c>
      <c r="O78" s="15">
        <f t="shared" si="144"/>
        <v>5.0000000000000001E-3</v>
      </c>
      <c r="P78" s="5">
        <v>1000000</v>
      </c>
      <c r="Q78" s="35">
        <f t="shared" si="65"/>
        <v>1068757.4305834961</v>
      </c>
      <c r="R78" s="5">
        <f t="shared" si="66"/>
        <v>1068757.4305834961</v>
      </c>
      <c r="S78" s="5">
        <f t="shared" si="67"/>
        <v>5343.7871529174809</v>
      </c>
      <c r="T78" s="5"/>
      <c r="U78" s="5">
        <f t="shared" si="141"/>
        <v>20000</v>
      </c>
      <c r="V78" s="5">
        <f t="shared" si="141"/>
        <v>20000</v>
      </c>
      <c r="W78" s="5">
        <f t="shared" si="141"/>
        <v>20000</v>
      </c>
      <c r="X78" s="5">
        <f t="shared" si="141"/>
        <v>20000</v>
      </c>
      <c r="Y78" s="5">
        <f t="shared" si="141"/>
        <v>1020000</v>
      </c>
      <c r="Z78" s="5">
        <f t="shared" si="141"/>
        <v>0</v>
      </c>
      <c r="AA78" s="5">
        <f t="shared" si="141"/>
        <v>0</v>
      </c>
      <c r="AB78" s="5">
        <f t="shared" si="141"/>
        <v>0</v>
      </c>
      <c r="AC78" s="5">
        <f t="shared" si="141"/>
        <v>0</v>
      </c>
      <c r="AD78" s="5">
        <f t="shared" si="141"/>
        <v>0</v>
      </c>
      <c r="AE78" s="5">
        <f t="shared" si="142"/>
        <v>0</v>
      </c>
      <c r="AF78" s="5">
        <f t="shared" si="142"/>
        <v>0</v>
      </c>
      <c r="AG78" s="5">
        <f t="shared" si="142"/>
        <v>0</v>
      </c>
      <c r="AH78" s="5">
        <f t="shared" si="142"/>
        <v>0</v>
      </c>
      <c r="AI78" s="5">
        <f t="shared" si="142"/>
        <v>0</v>
      </c>
      <c r="AJ78" s="5">
        <f t="shared" si="142"/>
        <v>0</v>
      </c>
      <c r="AK78" s="5">
        <f t="shared" si="142"/>
        <v>0</v>
      </c>
      <c r="AL78" s="5">
        <f t="shared" si="142"/>
        <v>0</v>
      </c>
      <c r="AM78" s="5">
        <f t="shared" si="142"/>
        <v>0</v>
      </c>
      <c r="AN78" s="5">
        <f t="shared" si="142"/>
        <v>0</v>
      </c>
      <c r="AP78" s="38">
        <f t="shared" si="115"/>
        <v>1068757.4305834961</v>
      </c>
      <c r="AQ78" s="5">
        <f t="shared" si="116"/>
        <v>1055169.9751669972</v>
      </c>
      <c r="AR78" s="5">
        <f t="shared" si="117"/>
        <v>1041500.9950179991</v>
      </c>
      <c r="AS78" s="5">
        <f t="shared" si="118"/>
        <v>1027750.0009881071</v>
      </c>
      <c r="AT78" s="5">
        <f t="shared" si="119"/>
        <v>1013916.5009940357</v>
      </c>
      <c r="AU78" s="5">
        <f t="shared" si="120"/>
        <v>0</v>
      </c>
      <c r="AV78" s="5">
        <f t="shared" si="121"/>
        <v>0</v>
      </c>
      <c r="AW78" s="5">
        <f t="shared" si="122"/>
        <v>0</v>
      </c>
      <c r="AX78" s="5">
        <f t="shared" si="123"/>
        <v>0</v>
      </c>
      <c r="AY78" s="5">
        <f t="shared" si="124"/>
        <v>0</v>
      </c>
      <c r="AZ78" s="5">
        <f t="shared" si="125"/>
        <v>0</v>
      </c>
      <c r="BA78" s="5">
        <f t="shared" si="126"/>
        <v>0</v>
      </c>
      <c r="BB78" s="5">
        <f t="shared" si="127"/>
        <v>0</v>
      </c>
      <c r="BC78" s="5">
        <f t="shared" si="128"/>
        <v>0</v>
      </c>
      <c r="BD78" s="5">
        <f t="shared" si="129"/>
        <v>0</v>
      </c>
      <c r="BE78" s="5">
        <f t="shared" si="130"/>
        <v>0</v>
      </c>
      <c r="BF78" s="5">
        <f t="shared" si="131"/>
        <v>0</v>
      </c>
      <c r="BG78" s="5">
        <f t="shared" si="132"/>
        <v>0</v>
      </c>
      <c r="BH78" s="5">
        <f t="shared" si="133"/>
        <v>0</v>
      </c>
      <c r="BI78" s="5">
        <f t="shared" si="134"/>
        <v>0</v>
      </c>
      <c r="BJ78" s="45">
        <f t="shared" si="135"/>
        <v>0</v>
      </c>
      <c r="BL78" s="21">
        <f t="shared" si="140"/>
        <v>80241.288625161862</v>
      </c>
      <c r="BM78" s="21">
        <f t="shared" si="140"/>
        <v>66366.021746438695</v>
      </c>
      <c r="BN78" s="21">
        <f t="shared" si="140"/>
        <v>52696.117715841392</v>
      </c>
      <c r="BO78" s="21">
        <f t="shared" si="140"/>
        <v>39228.017634627176</v>
      </c>
      <c r="BP78" s="21">
        <f t="shared" si="140"/>
        <v>25958.23308889335</v>
      </c>
      <c r="BQ78" s="21">
        <f t="shared" si="140"/>
        <v>12883.34458104847</v>
      </c>
      <c r="BR78" s="21">
        <f t="shared" si="140"/>
        <v>511.69757422688417</v>
      </c>
      <c r="BS78" s="21">
        <f t="shared" si="140"/>
        <v>0</v>
      </c>
      <c r="BT78" s="21">
        <f t="shared" si="140"/>
        <v>-511.39637046819553</v>
      </c>
      <c r="BU78" s="21">
        <f t="shared" si="140"/>
        <v>-12695.086870991858</v>
      </c>
      <c r="BV78" s="21">
        <f t="shared" si="140"/>
        <v>-25205.137809812091</v>
      </c>
      <c r="BW78" s="21">
        <f t="shared" si="140"/>
        <v>-37533.31157532928</v>
      </c>
      <c r="BX78" s="21">
        <f t="shared" si="140"/>
        <v>-49682.705292529543</v>
      </c>
      <c r="BY78" s="21">
        <f t="shared" si="140"/>
        <v>-61656.355803890736</v>
      </c>
      <c r="BZ78" s="21">
        <f t="shared" si="140"/>
        <v>-73457.240987877827</v>
      </c>
      <c r="CB78" s="21">
        <f t="shared" si="86"/>
        <v>-511.54697234753985</v>
      </c>
      <c r="CC78" s="21">
        <f t="shared" si="87"/>
        <v>-51189.411504185467</v>
      </c>
    </row>
    <row r="79" spans="9:81" x14ac:dyDescent="0.25">
      <c r="I79" s="4" t="s">
        <v>18</v>
      </c>
      <c r="J79" s="15">
        <f t="shared" si="62"/>
        <v>0.02</v>
      </c>
      <c r="K79" s="3">
        <v>6</v>
      </c>
      <c r="L79" s="3" t="s">
        <v>26</v>
      </c>
      <c r="M79" s="15">
        <f t="shared" si="143"/>
        <v>6.2000000000000006E-3</v>
      </c>
      <c r="N79" s="18">
        <v>1</v>
      </c>
      <c r="O79" s="15">
        <f t="shared" si="144"/>
        <v>6.0000000000000001E-3</v>
      </c>
      <c r="P79" s="5">
        <v>1000000</v>
      </c>
      <c r="Q79" s="35">
        <f t="shared" si="65"/>
        <v>1081032.5371080982</v>
      </c>
      <c r="R79" s="5">
        <f t="shared" si="66"/>
        <v>1081032.5371080982</v>
      </c>
      <c r="S79" s="5">
        <f t="shared" si="67"/>
        <v>6486.1952226485892</v>
      </c>
      <c r="T79" s="5"/>
      <c r="U79" s="5">
        <f t="shared" si="141"/>
        <v>20000</v>
      </c>
      <c r="V79" s="5">
        <f t="shared" si="141"/>
        <v>20000</v>
      </c>
      <c r="W79" s="5">
        <f t="shared" si="141"/>
        <v>20000</v>
      </c>
      <c r="X79" s="5">
        <f t="shared" si="141"/>
        <v>20000</v>
      </c>
      <c r="Y79" s="5">
        <f t="shared" si="141"/>
        <v>20000</v>
      </c>
      <c r="Z79" s="5">
        <f t="shared" si="141"/>
        <v>1020000</v>
      </c>
      <c r="AA79" s="5">
        <f t="shared" si="141"/>
        <v>0</v>
      </c>
      <c r="AB79" s="5">
        <f t="shared" si="141"/>
        <v>0</v>
      </c>
      <c r="AC79" s="5">
        <f t="shared" si="141"/>
        <v>0</v>
      </c>
      <c r="AD79" s="5">
        <f t="shared" si="141"/>
        <v>0</v>
      </c>
      <c r="AE79" s="5">
        <f t="shared" si="142"/>
        <v>0</v>
      </c>
      <c r="AF79" s="5">
        <f t="shared" si="142"/>
        <v>0</v>
      </c>
      <c r="AG79" s="5">
        <f t="shared" si="142"/>
        <v>0</v>
      </c>
      <c r="AH79" s="5">
        <f t="shared" si="142"/>
        <v>0</v>
      </c>
      <c r="AI79" s="5">
        <f t="shared" si="142"/>
        <v>0</v>
      </c>
      <c r="AJ79" s="5">
        <f t="shared" si="142"/>
        <v>0</v>
      </c>
      <c r="AK79" s="5">
        <f t="shared" si="142"/>
        <v>0</v>
      </c>
      <c r="AL79" s="5">
        <f t="shared" si="142"/>
        <v>0</v>
      </c>
      <c r="AM79" s="5">
        <f t="shared" si="142"/>
        <v>0</v>
      </c>
      <c r="AN79" s="5">
        <f t="shared" si="142"/>
        <v>0</v>
      </c>
      <c r="AP79" s="38">
        <f t="shared" si="115"/>
        <v>1081032.5371080982</v>
      </c>
      <c r="AQ79" s="5">
        <f t="shared" si="116"/>
        <v>1067734.9388381683</v>
      </c>
      <c r="AR79" s="5">
        <f t="shared" si="117"/>
        <v>1054354.8954589649</v>
      </c>
      <c r="AS79" s="5">
        <f t="shared" si="118"/>
        <v>1040891.8958108104</v>
      </c>
      <c r="AT79" s="5">
        <f t="shared" si="119"/>
        <v>1027345.4255648374</v>
      </c>
      <c r="AU79" s="5">
        <f t="shared" si="120"/>
        <v>1013714.9672033393</v>
      </c>
      <c r="AV79" s="5">
        <f t="shared" si="121"/>
        <v>0</v>
      </c>
      <c r="AW79" s="5">
        <f t="shared" si="122"/>
        <v>0</v>
      </c>
      <c r="AX79" s="5">
        <f t="shared" si="123"/>
        <v>0</v>
      </c>
      <c r="AY79" s="5">
        <f t="shared" si="124"/>
        <v>0</v>
      </c>
      <c r="AZ79" s="5">
        <f t="shared" si="125"/>
        <v>0</v>
      </c>
      <c r="BA79" s="5">
        <f t="shared" si="126"/>
        <v>0</v>
      </c>
      <c r="BB79" s="5">
        <f t="shared" si="127"/>
        <v>0</v>
      </c>
      <c r="BC79" s="5">
        <f t="shared" si="128"/>
        <v>0</v>
      </c>
      <c r="BD79" s="5">
        <f t="shared" si="129"/>
        <v>0</v>
      </c>
      <c r="BE79" s="5">
        <f t="shared" si="130"/>
        <v>0</v>
      </c>
      <c r="BF79" s="5">
        <f t="shared" si="131"/>
        <v>0</v>
      </c>
      <c r="BG79" s="5">
        <f t="shared" si="132"/>
        <v>0</v>
      </c>
      <c r="BH79" s="5">
        <f t="shared" si="133"/>
        <v>0</v>
      </c>
      <c r="BI79" s="5">
        <f t="shared" si="134"/>
        <v>0</v>
      </c>
      <c r="BJ79" s="45">
        <f t="shared" si="135"/>
        <v>0</v>
      </c>
      <c r="BL79" s="21">
        <f t="shared" si="140"/>
        <v>97217.115285911597</v>
      </c>
      <c r="BM79" s="21">
        <f t="shared" si="140"/>
        <v>80306.247491985327</v>
      </c>
      <c r="BN79" s="21">
        <f t="shared" si="140"/>
        <v>63686.114333406556</v>
      </c>
      <c r="BO79" s="21">
        <f t="shared" si="140"/>
        <v>47350.974635577295</v>
      </c>
      <c r="BP79" s="21">
        <f t="shared" si="140"/>
        <v>31295.214840417495</v>
      </c>
      <c r="BQ79" s="21">
        <f t="shared" si="140"/>
        <v>15513.34585741139</v>
      </c>
      <c r="BR79" s="21">
        <f t="shared" si="140"/>
        <v>615.4444176228717</v>
      </c>
      <c r="BS79" s="21">
        <f t="shared" si="140"/>
        <v>0</v>
      </c>
      <c r="BT79" s="21">
        <f t="shared" si="140"/>
        <v>-615.02319482108578</v>
      </c>
      <c r="BU79" s="21">
        <f t="shared" si="140"/>
        <v>-15250.071995215956</v>
      </c>
      <c r="BV79" s="21">
        <f t="shared" si="140"/>
        <v>-30242.003868886502</v>
      </c>
      <c r="BW79" s="21">
        <f t="shared" si="140"/>
        <v>-44980.816661307821</v>
      </c>
      <c r="BX79" s="21">
        <f t="shared" si="140"/>
        <v>-59471.421459084959</v>
      </c>
      <c r="BY79" s="21">
        <f t="shared" si="140"/>
        <v>-73718.622068268247</v>
      </c>
      <c r="BZ79" s="21">
        <f t="shared" si="140"/>
        <v>-87727.117616115836</v>
      </c>
      <c r="CB79" s="21">
        <f t="shared" si="86"/>
        <v>-615.23380622197874</v>
      </c>
      <c r="CC79" s="21">
        <f t="shared" si="87"/>
        <v>-61578.767896245758</v>
      </c>
    </row>
    <row r="80" spans="9:81" x14ac:dyDescent="0.25">
      <c r="I80" s="4" t="s">
        <v>18</v>
      </c>
      <c r="J80" s="15">
        <f t="shared" si="62"/>
        <v>0.02</v>
      </c>
      <c r="K80" s="3">
        <v>7</v>
      </c>
      <c r="L80" s="3" t="s">
        <v>26</v>
      </c>
      <c r="M80" s="15">
        <f t="shared" si="143"/>
        <v>6.4000000000000003E-3</v>
      </c>
      <c r="N80" s="18">
        <v>1</v>
      </c>
      <c r="O80" s="15">
        <f t="shared" si="144"/>
        <v>7.0000000000000001E-3</v>
      </c>
      <c r="P80" s="5">
        <v>1000000</v>
      </c>
      <c r="Q80" s="35">
        <f t="shared" si="65"/>
        <v>1092808.9344288521</v>
      </c>
      <c r="R80" s="5">
        <f t="shared" si="66"/>
        <v>1092808.9344288521</v>
      </c>
      <c r="S80" s="5">
        <f t="shared" si="67"/>
        <v>7649.6625410019642</v>
      </c>
      <c r="T80" s="5"/>
      <c r="U80" s="5">
        <f t="shared" si="141"/>
        <v>20000</v>
      </c>
      <c r="V80" s="5">
        <f t="shared" si="141"/>
        <v>20000</v>
      </c>
      <c r="W80" s="5">
        <f t="shared" si="141"/>
        <v>20000</v>
      </c>
      <c r="X80" s="5">
        <f t="shared" si="141"/>
        <v>20000</v>
      </c>
      <c r="Y80" s="5">
        <f t="shared" si="141"/>
        <v>20000</v>
      </c>
      <c r="Z80" s="5">
        <f t="shared" si="141"/>
        <v>20000</v>
      </c>
      <c r="AA80" s="5">
        <f t="shared" si="141"/>
        <v>1020000</v>
      </c>
      <c r="AB80" s="5">
        <f t="shared" si="141"/>
        <v>0</v>
      </c>
      <c r="AC80" s="5">
        <f t="shared" si="141"/>
        <v>0</v>
      </c>
      <c r="AD80" s="5">
        <f t="shared" si="141"/>
        <v>0</v>
      </c>
      <c r="AE80" s="5">
        <f t="shared" si="142"/>
        <v>0</v>
      </c>
      <c r="AF80" s="5">
        <f t="shared" si="142"/>
        <v>0</v>
      </c>
      <c r="AG80" s="5">
        <f t="shared" si="142"/>
        <v>0</v>
      </c>
      <c r="AH80" s="5">
        <f t="shared" si="142"/>
        <v>0</v>
      </c>
      <c r="AI80" s="5">
        <f t="shared" si="142"/>
        <v>0</v>
      </c>
      <c r="AJ80" s="5">
        <f t="shared" si="142"/>
        <v>0</v>
      </c>
      <c r="AK80" s="5">
        <f t="shared" si="142"/>
        <v>0</v>
      </c>
      <c r="AL80" s="5">
        <f t="shared" si="142"/>
        <v>0</v>
      </c>
      <c r="AM80" s="5">
        <f t="shared" si="142"/>
        <v>0</v>
      </c>
      <c r="AN80" s="5">
        <f t="shared" si="142"/>
        <v>0</v>
      </c>
      <c r="AP80" s="38">
        <f t="shared" si="115"/>
        <v>1092808.9344288521</v>
      </c>
      <c r="AQ80" s="5">
        <f t="shared" si="116"/>
        <v>1079802.9116091966</v>
      </c>
      <c r="AR80" s="5">
        <f t="shared" si="117"/>
        <v>1066713.6502434954</v>
      </c>
      <c r="AS80" s="5">
        <f t="shared" si="118"/>
        <v>1053540.6176050536</v>
      </c>
      <c r="AT80" s="5">
        <f t="shared" si="119"/>
        <v>1040283.2775577258</v>
      </c>
      <c r="AU80" s="5">
        <f t="shared" si="120"/>
        <v>1026941.0905340952</v>
      </c>
      <c r="AV80" s="5">
        <f t="shared" si="121"/>
        <v>1013513.5135135134</v>
      </c>
      <c r="AW80" s="5">
        <f t="shared" si="122"/>
        <v>0</v>
      </c>
      <c r="AX80" s="5">
        <f t="shared" si="123"/>
        <v>0</v>
      </c>
      <c r="AY80" s="5">
        <f t="shared" si="124"/>
        <v>0</v>
      </c>
      <c r="AZ80" s="5">
        <f t="shared" si="125"/>
        <v>0</v>
      </c>
      <c r="BA80" s="5">
        <f t="shared" si="126"/>
        <v>0</v>
      </c>
      <c r="BB80" s="5">
        <f t="shared" si="127"/>
        <v>0</v>
      </c>
      <c r="BC80" s="5">
        <f t="shared" si="128"/>
        <v>0</v>
      </c>
      <c r="BD80" s="5">
        <f t="shared" si="129"/>
        <v>0</v>
      </c>
      <c r="BE80" s="5">
        <f t="shared" si="130"/>
        <v>0</v>
      </c>
      <c r="BF80" s="5">
        <f t="shared" si="131"/>
        <v>0</v>
      </c>
      <c r="BG80" s="5">
        <f t="shared" si="132"/>
        <v>0</v>
      </c>
      <c r="BH80" s="5">
        <f t="shared" si="133"/>
        <v>0</v>
      </c>
      <c r="BI80" s="5">
        <f t="shared" si="134"/>
        <v>0</v>
      </c>
      <c r="BJ80" s="45">
        <f t="shared" si="135"/>
        <v>0</v>
      </c>
      <c r="BL80" s="21">
        <f t="shared" si="140"/>
        <v>114459.52076809434</v>
      </c>
      <c r="BM80" s="21">
        <f t="shared" si="140"/>
        <v>94431.785759619437</v>
      </c>
      <c r="BN80" s="21">
        <f t="shared" si="140"/>
        <v>74795.870546877617</v>
      </c>
      <c r="BO80" s="21">
        <f t="shared" si="140"/>
        <v>55543.096087112557</v>
      </c>
      <c r="BP80" s="21">
        <f t="shared" si="140"/>
        <v>36664.997190002818</v>
      </c>
      <c r="BQ80" s="21">
        <f t="shared" si="140"/>
        <v>18153.316725067096</v>
      </c>
      <c r="BR80" s="21">
        <f t="shared" si="140"/>
        <v>719.35128443129361</v>
      </c>
      <c r="BS80" s="21">
        <f t="shared" si="140"/>
        <v>0</v>
      </c>
      <c r="BT80" s="21">
        <f t="shared" si="140"/>
        <v>-718.79050029907376</v>
      </c>
      <c r="BU80" s="21">
        <f t="shared" si="140"/>
        <v>-17802.810695516877</v>
      </c>
      <c r="BV80" s="21">
        <f t="shared" si="140"/>
        <v>-35262.781385804527</v>
      </c>
      <c r="BW80" s="21">
        <f t="shared" si="140"/>
        <v>-52387.391550051398</v>
      </c>
      <c r="BX80" s="21">
        <f t="shared" si="140"/>
        <v>-69183.939112986671</v>
      </c>
      <c r="BY80" s="21">
        <f t="shared" si="140"/>
        <v>-85659.545290080714</v>
      </c>
      <c r="BZ80" s="21">
        <f t="shared" si="140"/>
        <v>-101821.15929188265</v>
      </c>
      <c r="CB80" s="21">
        <f t="shared" si="86"/>
        <v>-719.07089236518368</v>
      </c>
      <c r="CC80" s="21">
        <f t="shared" si="87"/>
        <v>-71989.904829932144</v>
      </c>
    </row>
    <row r="81" spans="9:81" x14ac:dyDescent="0.25">
      <c r="I81" s="4" t="s">
        <v>18</v>
      </c>
      <c r="J81" s="15">
        <f t="shared" si="62"/>
        <v>0.02</v>
      </c>
      <c r="K81" s="3">
        <v>8</v>
      </c>
      <c r="L81" s="3" t="s">
        <v>26</v>
      </c>
      <c r="M81" s="15">
        <f t="shared" si="143"/>
        <v>6.6E-3</v>
      </c>
      <c r="N81" s="18">
        <v>1</v>
      </c>
      <c r="O81" s="15">
        <f t="shared" si="144"/>
        <v>8.0000000000000002E-3</v>
      </c>
      <c r="P81" s="5">
        <v>1000000</v>
      </c>
      <c r="Q81" s="35">
        <f t="shared" si="65"/>
        <v>1104084.9530259848</v>
      </c>
      <c r="R81" s="5">
        <f t="shared" si="66"/>
        <v>1104084.9530259848</v>
      </c>
      <c r="S81" s="5">
        <f t="shared" si="67"/>
        <v>8832.6796242078781</v>
      </c>
      <c r="T81" s="5"/>
      <c r="U81" s="5">
        <f t="shared" si="141"/>
        <v>20000</v>
      </c>
      <c r="V81" s="5">
        <f t="shared" si="141"/>
        <v>20000</v>
      </c>
      <c r="W81" s="5">
        <f t="shared" si="141"/>
        <v>20000</v>
      </c>
      <c r="X81" s="5">
        <f t="shared" si="141"/>
        <v>20000</v>
      </c>
      <c r="Y81" s="5">
        <f t="shared" si="141"/>
        <v>20000</v>
      </c>
      <c r="Z81" s="5">
        <f t="shared" si="141"/>
        <v>20000</v>
      </c>
      <c r="AA81" s="5">
        <f t="shared" si="141"/>
        <v>20000</v>
      </c>
      <c r="AB81" s="5">
        <f t="shared" si="141"/>
        <v>1020000</v>
      </c>
      <c r="AC81" s="5">
        <f t="shared" si="141"/>
        <v>0</v>
      </c>
      <c r="AD81" s="5">
        <f t="shared" si="141"/>
        <v>0</v>
      </c>
      <c r="AE81" s="5">
        <f t="shared" si="142"/>
        <v>0</v>
      </c>
      <c r="AF81" s="5">
        <f t="shared" si="142"/>
        <v>0</v>
      </c>
      <c r="AG81" s="5">
        <f t="shared" si="142"/>
        <v>0</v>
      </c>
      <c r="AH81" s="5">
        <f t="shared" si="142"/>
        <v>0</v>
      </c>
      <c r="AI81" s="5">
        <f t="shared" si="142"/>
        <v>0</v>
      </c>
      <c r="AJ81" s="5">
        <f t="shared" si="142"/>
        <v>0</v>
      </c>
      <c r="AK81" s="5">
        <f t="shared" si="142"/>
        <v>0</v>
      </c>
      <c r="AL81" s="5">
        <f t="shared" si="142"/>
        <v>0</v>
      </c>
      <c r="AM81" s="5">
        <f t="shared" si="142"/>
        <v>0</v>
      </c>
      <c r="AN81" s="5">
        <f t="shared" si="142"/>
        <v>0</v>
      </c>
      <c r="AP81" s="38">
        <f t="shared" si="115"/>
        <v>1104084.9530259848</v>
      </c>
      <c r="AQ81" s="5">
        <f t="shared" si="116"/>
        <v>1091371.9137159563</v>
      </c>
      <c r="AR81" s="5">
        <f t="shared" si="117"/>
        <v>1078574.9683464814</v>
      </c>
      <c r="AS81" s="5">
        <f t="shared" si="118"/>
        <v>1065693.5631375681</v>
      </c>
      <c r="AT81" s="5">
        <f t="shared" si="119"/>
        <v>1052727.1406542759</v>
      </c>
      <c r="AU81" s="5">
        <f t="shared" si="120"/>
        <v>1039675.1397825941</v>
      </c>
      <c r="AV81" s="5">
        <f t="shared" si="121"/>
        <v>1026536.9957051591</v>
      </c>
      <c r="AW81" s="5">
        <f t="shared" si="122"/>
        <v>1013312.1398768132</v>
      </c>
      <c r="AX81" s="5">
        <f t="shared" si="123"/>
        <v>0</v>
      </c>
      <c r="AY81" s="5">
        <f t="shared" si="124"/>
        <v>0</v>
      </c>
      <c r="AZ81" s="5">
        <f t="shared" si="125"/>
        <v>0</v>
      </c>
      <c r="BA81" s="5">
        <f t="shared" si="126"/>
        <v>0</v>
      </c>
      <c r="BB81" s="5">
        <f t="shared" si="127"/>
        <v>0</v>
      </c>
      <c r="BC81" s="5">
        <f t="shared" si="128"/>
        <v>0</v>
      </c>
      <c r="BD81" s="5">
        <f t="shared" si="129"/>
        <v>0</v>
      </c>
      <c r="BE81" s="5">
        <f t="shared" si="130"/>
        <v>0</v>
      </c>
      <c r="BF81" s="5">
        <f t="shared" si="131"/>
        <v>0</v>
      </c>
      <c r="BG81" s="5">
        <f t="shared" si="132"/>
        <v>0</v>
      </c>
      <c r="BH81" s="5">
        <f t="shared" si="133"/>
        <v>0</v>
      </c>
      <c r="BI81" s="5">
        <f t="shared" si="134"/>
        <v>0</v>
      </c>
      <c r="BJ81" s="45">
        <f t="shared" si="135"/>
        <v>0</v>
      </c>
      <c r="BL81" s="21">
        <f t="shared" si="140"/>
        <v>131949.34433403099</v>
      </c>
      <c r="BM81" s="21">
        <f t="shared" si="140"/>
        <v>108726.17700596363</v>
      </c>
      <c r="BN81" s="21">
        <f t="shared" si="140"/>
        <v>86011.973454476567</v>
      </c>
      <c r="BO81" s="21">
        <f t="shared" si="140"/>
        <v>63794.243492809823</v>
      </c>
      <c r="BP81" s="21">
        <f t="shared" si="140"/>
        <v>42060.834678277373</v>
      </c>
      <c r="BQ81" s="21">
        <f t="shared" si="140"/>
        <v>20799.922352598747</v>
      </c>
      <c r="BR81" s="21">
        <f t="shared" si="140"/>
        <v>823.28734018839896</v>
      </c>
      <c r="BS81" s="21">
        <f t="shared" si="140"/>
        <v>0</v>
      </c>
      <c r="BT81" s="21">
        <f t="shared" si="140"/>
        <v>-822.56771246506833</v>
      </c>
      <c r="BU81" s="21">
        <f t="shared" si="140"/>
        <v>-20350.130087808473</v>
      </c>
      <c r="BV81" s="21">
        <f t="shared" si="140"/>
        <v>-40261.365850256756</v>
      </c>
      <c r="BW81" s="21">
        <f t="shared" si="140"/>
        <v>-59744.314210307784</v>
      </c>
      <c r="BX81" s="21">
        <f t="shared" si="140"/>
        <v>-78809.299550311058</v>
      </c>
      <c r="BY81" s="21">
        <f t="shared" si="140"/>
        <v>-97466.371920745703</v>
      </c>
      <c r="BZ81" s="21">
        <f t="shared" si="140"/>
        <v>-115725.31499089219</v>
      </c>
      <c r="CB81" s="21">
        <f t="shared" si="86"/>
        <v>-822.92752632673364</v>
      </c>
      <c r="CC81" s="21">
        <f t="shared" si="87"/>
        <v>-82410.636502393812</v>
      </c>
    </row>
    <row r="82" spans="9:81" x14ac:dyDescent="0.25">
      <c r="I82" s="4" t="s">
        <v>18</v>
      </c>
      <c r="J82" s="15">
        <f t="shared" si="62"/>
        <v>0.02</v>
      </c>
      <c r="K82" s="3">
        <v>9</v>
      </c>
      <c r="L82" s="3" t="s">
        <v>26</v>
      </c>
      <c r="M82" s="15">
        <f t="shared" si="143"/>
        <v>6.8000000000000005E-3</v>
      </c>
      <c r="N82" s="18">
        <v>1</v>
      </c>
      <c r="O82" s="15">
        <f t="shared" si="144"/>
        <v>9.0000000000000011E-3</v>
      </c>
      <c r="P82" s="5">
        <v>1000000</v>
      </c>
      <c r="Q82" s="35">
        <f t="shared" si="65"/>
        <v>1114859.4919768013</v>
      </c>
      <c r="R82" s="5">
        <f t="shared" si="66"/>
        <v>1114859.4919768013</v>
      </c>
      <c r="S82" s="5">
        <f t="shared" si="67"/>
        <v>10033.735427791213</v>
      </c>
      <c r="T82" s="5"/>
      <c r="U82" s="5">
        <f t="shared" si="141"/>
        <v>20000</v>
      </c>
      <c r="V82" s="5">
        <f t="shared" si="141"/>
        <v>20000</v>
      </c>
      <c r="W82" s="5">
        <f t="shared" si="141"/>
        <v>20000</v>
      </c>
      <c r="X82" s="5">
        <f t="shared" si="141"/>
        <v>20000</v>
      </c>
      <c r="Y82" s="5">
        <f t="shared" si="141"/>
        <v>20000</v>
      </c>
      <c r="Z82" s="5">
        <f t="shared" si="141"/>
        <v>20000</v>
      </c>
      <c r="AA82" s="5">
        <f t="shared" si="141"/>
        <v>20000</v>
      </c>
      <c r="AB82" s="5">
        <f t="shared" si="141"/>
        <v>20000</v>
      </c>
      <c r="AC82" s="5">
        <f t="shared" si="141"/>
        <v>1020000</v>
      </c>
      <c r="AD82" s="5">
        <f t="shared" si="141"/>
        <v>0</v>
      </c>
      <c r="AE82" s="5">
        <f t="shared" si="142"/>
        <v>0</v>
      </c>
      <c r="AF82" s="5">
        <f t="shared" si="142"/>
        <v>0</v>
      </c>
      <c r="AG82" s="5">
        <f t="shared" si="142"/>
        <v>0</v>
      </c>
      <c r="AH82" s="5">
        <f t="shared" si="142"/>
        <v>0</v>
      </c>
      <c r="AI82" s="5">
        <f t="shared" si="142"/>
        <v>0</v>
      </c>
      <c r="AJ82" s="5">
        <f t="shared" si="142"/>
        <v>0</v>
      </c>
      <c r="AK82" s="5">
        <f t="shared" si="142"/>
        <v>0</v>
      </c>
      <c r="AL82" s="5">
        <f t="shared" si="142"/>
        <v>0</v>
      </c>
      <c r="AM82" s="5">
        <f t="shared" si="142"/>
        <v>0</v>
      </c>
      <c r="AN82" s="5">
        <f t="shared" si="142"/>
        <v>0</v>
      </c>
      <c r="AP82" s="38">
        <f t="shared" si="115"/>
        <v>1114859.4919768013</v>
      </c>
      <c r="AQ82" s="5">
        <f t="shared" si="116"/>
        <v>1102440.5365222434</v>
      </c>
      <c r="AR82" s="5">
        <f t="shared" si="117"/>
        <v>1089937.1321705945</v>
      </c>
      <c r="AS82" s="5">
        <f t="shared" si="118"/>
        <v>1077348.7046693545</v>
      </c>
      <c r="AT82" s="5">
        <f t="shared" si="119"/>
        <v>1064674.675861106</v>
      </c>
      <c r="AU82" s="5">
        <f t="shared" si="120"/>
        <v>1051914.4636569615</v>
      </c>
      <c r="AV82" s="5">
        <f t="shared" si="121"/>
        <v>1039067.4820098288</v>
      </c>
      <c r="AW82" s="5">
        <f t="shared" si="122"/>
        <v>1026133.1408874956</v>
      </c>
      <c r="AX82" s="5">
        <f t="shared" si="123"/>
        <v>1013110.8462455305</v>
      </c>
      <c r="AY82" s="5">
        <f t="shared" si="124"/>
        <v>0</v>
      </c>
      <c r="AZ82" s="5">
        <f t="shared" si="125"/>
        <v>0</v>
      </c>
      <c r="BA82" s="5">
        <f t="shared" si="126"/>
        <v>0</v>
      </c>
      <c r="BB82" s="5">
        <f t="shared" si="127"/>
        <v>0</v>
      </c>
      <c r="BC82" s="5">
        <f t="shared" si="128"/>
        <v>0</v>
      </c>
      <c r="BD82" s="5">
        <f t="shared" si="129"/>
        <v>0</v>
      </c>
      <c r="BE82" s="5">
        <f t="shared" si="130"/>
        <v>0</v>
      </c>
      <c r="BF82" s="5">
        <f t="shared" si="131"/>
        <v>0</v>
      </c>
      <c r="BG82" s="5">
        <f t="shared" si="132"/>
        <v>0</v>
      </c>
      <c r="BH82" s="5">
        <f t="shared" si="133"/>
        <v>0</v>
      </c>
      <c r="BI82" s="5">
        <f t="shared" si="134"/>
        <v>0</v>
      </c>
      <c r="BJ82" s="45">
        <f t="shared" si="135"/>
        <v>0</v>
      </c>
      <c r="BL82" s="21">
        <f t="shared" si="140"/>
        <v>149667.03957515093</v>
      </c>
      <c r="BM82" s="21">
        <f t="shared" si="140"/>
        <v>123172.72318597767</v>
      </c>
      <c r="BN82" s="21">
        <f t="shared" si="140"/>
        <v>97320.886205329094</v>
      </c>
      <c r="BO82" s="21">
        <f t="shared" si="140"/>
        <v>72094.235139155528</v>
      </c>
      <c r="BP82" s="21">
        <f t="shared" si="140"/>
        <v>47475.985447571147</v>
      </c>
      <c r="BQ82" s="21">
        <f t="shared" si="140"/>
        <v>23449.845318866428</v>
      </c>
      <c r="BR82" s="21">
        <f t="shared" si="140"/>
        <v>927.12301626498811</v>
      </c>
      <c r="BS82" s="21">
        <f t="shared" si="140"/>
        <v>0</v>
      </c>
      <c r="BT82" s="21">
        <f t="shared" si="140"/>
        <v>-926.22556863026693</v>
      </c>
      <c r="BU82" s="21">
        <f t="shared" si="140"/>
        <v>-22888.903336817166</v>
      </c>
      <c r="BV82" s="21">
        <f t="shared" si="140"/>
        <v>-45231.77021107031</v>
      </c>
      <c r="BW82" s="21">
        <f t="shared" si="140"/>
        <v>-67043.07295330218</v>
      </c>
      <c r="BX82" s="21">
        <f t="shared" si="140"/>
        <v>-88336.864344966947</v>
      </c>
      <c r="BY82" s="21">
        <f t="shared" si="140"/>
        <v>-109126.7907962366</v>
      </c>
      <c r="BZ82" s="21">
        <f t="shared" si="140"/>
        <v>-129426.10507847008</v>
      </c>
      <c r="CB82" s="21">
        <f t="shared" si="86"/>
        <v>-926.67429244762752</v>
      </c>
      <c r="CC82" s="21">
        <f t="shared" si="87"/>
        <v>-92828.875275148021</v>
      </c>
    </row>
    <row r="83" spans="9:81" x14ac:dyDescent="0.25">
      <c r="I83" s="4" t="s">
        <v>18</v>
      </c>
      <c r="J83" s="15">
        <f t="shared" si="62"/>
        <v>0.02</v>
      </c>
      <c r="K83" s="3">
        <v>10</v>
      </c>
      <c r="L83" s="3" t="s">
        <v>26</v>
      </c>
      <c r="M83" s="15">
        <f t="shared" si="143"/>
        <v>7.0000000000000001E-3</v>
      </c>
      <c r="N83" s="18">
        <v>1</v>
      </c>
      <c r="O83" s="15">
        <f t="shared" si="144"/>
        <v>0.01</v>
      </c>
      <c r="P83" s="5">
        <v>1000000</v>
      </c>
      <c r="Q83" s="35">
        <f t="shared" si="65"/>
        <v>1125132.0132271196</v>
      </c>
      <c r="R83" s="5">
        <f t="shared" si="66"/>
        <v>1125132.0132271196</v>
      </c>
      <c r="S83" s="5">
        <f t="shared" si="67"/>
        <v>11251.320132271196</v>
      </c>
      <c r="T83" s="5"/>
      <c r="U83" s="5">
        <f t="shared" si="141"/>
        <v>20000</v>
      </c>
      <c r="V83" s="5">
        <f t="shared" si="141"/>
        <v>20000</v>
      </c>
      <c r="W83" s="5">
        <f t="shared" si="141"/>
        <v>20000</v>
      </c>
      <c r="X83" s="5">
        <f t="shared" si="141"/>
        <v>20000</v>
      </c>
      <c r="Y83" s="5">
        <f t="shared" si="141"/>
        <v>20000</v>
      </c>
      <c r="Z83" s="5">
        <f t="shared" si="141"/>
        <v>20000</v>
      </c>
      <c r="AA83" s="5">
        <f t="shared" si="141"/>
        <v>20000</v>
      </c>
      <c r="AB83" s="5">
        <f t="shared" si="141"/>
        <v>20000</v>
      </c>
      <c r="AC83" s="5">
        <f t="shared" si="141"/>
        <v>20000</v>
      </c>
      <c r="AD83" s="5">
        <f t="shared" si="141"/>
        <v>1020000</v>
      </c>
      <c r="AE83" s="5">
        <f t="shared" si="142"/>
        <v>0</v>
      </c>
      <c r="AF83" s="5">
        <f t="shared" si="142"/>
        <v>0</v>
      </c>
      <c r="AG83" s="5">
        <f t="shared" si="142"/>
        <v>0</v>
      </c>
      <c r="AH83" s="5">
        <f t="shared" si="142"/>
        <v>0</v>
      </c>
      <c r="AI83" s="5">
        <f t="shared" si="142"/>
        <v>0</v>
      </c>
      <c r="AJ83" s="5">
        <f t="shared" si="142"/>
        <v>0</v>
      </c>
      <c r="AK83" s="5">
        <f t="shared" si="142"/>
        <v>0</v>
      </c>
      <c r="AL83" s="5">
        <f t="shared" si="142"/>
        <v>0</v>
      </c>
      <c r="AM83" s="5">
        <f t="shared" si="142"/>
        <v>0</v>
      </c>
      <c r="AN83" s="5">
        <f t="shared" si="142"/>
        <v>0</v>
      </c>
      <c r="AP83" s="38">
        <f t="shared" si="115"/>
        <v>1125132.0132271196</v>
      </c>
      <c r="AQ83" s="5">
        <f t="shared" si="116"/>
        <v>1113007.9373197092</v>
      </c>
      <c r="AR83" s="5">
        <f t="shared" si="117"/>
        <v>1100798.992880947</v>
      </c>
      <c r="AS83" s="5">
        <f t="shared" si="118"/>
        <v>1088504.5858311134</v>
      </c>
      <c r="AT83" s="5">
        <f t="shared" si="119"/>
        <v>1076124.117931931</v>
      </c>
      <c r="AU83" s="5">
        <f t="shared" si="120"/>
        <v>1063656.9867574545</v>
      </c>
      <c r="AV83" s="5">
        <f t="shared" si="121"/>
        <v>1051102.5856647566</v>
      </c>
      <c r="AW83" s="5">
        <f t="shared" si="122"/>
        <v>1038460.3037644099</v>
      </c>
      <c r="AX83" s="5">
        <f t="shared" si="123"/>
        <v>1025729.5258907606</v>
      </c>
      <c r="AY83" s="5">
        <f t="shared" si="124"/>
        <v>1012909.6325719958</v>
      </c>
      <c r="AZ83" s="5">
        <f t="shared" si="125"/>
        <v>0</v>
      </c>
      <c r="BA83" s="5">
        <f t="shared" si="126"/>
        <v>0</v>
      </c>
      <c r="BB83" s="5">
        <f t="shared" si="127"/>
        <v>0</v>
      </c>
      <c r="BC83" s="5">
        <f t="shared" si="128"/>
        <v>0</v>
      </c>
      <c r="BD83" s="5">
        <f t="shared" si="129"/>
        <v>0</v>
      </c>
      <c r="BE83" s="5">
        <f t="shared" si="130"/>
        <v>0</v>
      </c>
      <c r="BF83" s="5">
        <f t="shared" si="131"/>
        <v>0</v>
      </c>
      <c r="BG83" s="5">
        <f t="shared" si="132"/>
        <v>0</v>
      </c>
      <c r="BH83" s="5">
        <f t="shared" si="133"/>
        <v>0</v>
      </c>
      <c r="BI83" s="5">
        <f t="shared" si="134"/>
        <v>0</v>
      </c>
      <c r="BJ83" s="45">
        <f t="shared" si="135"/>
        <v>0</v>
      </c>
      <c r="BL83" s="21">
        <f t="shared" ref="BL83:BZ99" si="145">NPV($M83+BL$33,$U83:$AN83)-$Q83</f>
        <v>167592.71129578492</v>
      </c>
      <c r="BM83" s="21">
        <f t="shared" si="145"/>
        <v>137754.52007042267</v>
      </c>
      <c r="BN83" s="21">
        <f t="shared" si="145"/>
        <v>108708.97454577242</v>
      </c>
      <c r="BO83" s="21">
        <f t="shared" si="145"/>
        <v>80432.866107635666</v>
      </c>
      <c r="BP83" s="21">
        <f t="shared" si="145"/>
        <v>52903.724386586575</v>
      </c>
      <c r="BQ83" s="21">
        <f t="shared" si="145"/>
        <v>26099.791963024065</v>
      </c>
      <c r="BR83" s="21">
        <f t="shared" si="145"/>
        <v>1030.730251052184</v>
      </c>
      <c r="BS83" s="21">
        <f t="shared" si="145"/>
        <v>0</v>
      </c>
      <c r="BT83" s="21">
        <f t="shared" si="145"/>
        <v>-1029.6363577987067</v>
      </c>
      <c r="BU83" s="21">
        <f t="shared" si="145"/>
        <v>-25416.055232436396</v>
      </c>
      <c r="BV83" s="21">
        <f t="shared" si="145"/>
        <v>-50168.1349761046</v>
      </c>
      <c r="BW83" s="21">
        <f t="shared" si="145"/>
        <v>-74275.379780108575</v>
      </c>
      <c r="BX83" s="21">
        <f t="shared" si="145"/>
        <v>-97756.33050468436</v>
      </c>
      <c r="BY83" s="21">
        <f t="shared" si="145"/>
        <v>-120628.94856414862</v>
      </c>
      <c r="BZ83" s="21">
        <f t="shared" si="145"/>
        <v>-142910.63543826551</v>
      </c>
      <c r="CB83" s="21">
        <f t="shared" si="86"/>
        <v>-1030.1833044254454</v>
      </c>
      <c r="CC83" s="21">
        <f t="shared" si="87"/>
        <v>-103232.65252522839</v>
      </c>
    </row>
    <row r="84" spans="9:81" x14ac:dyDescent="0.25">
      <c r="I84" s="4" t="s">
        <v>18</v>
      </c>
      <c r="J84" s="15">
        <f t="shared" si="62"/>
        <v>0.02</v>
      </c>
      <c r="K84" s="3">
        <v>11</v>
      </c>
      <c r="L84" s="3" t="s">
        <v>26</v>
      </c>
      <c r="M84" s="15">
        <f t="shared" si="143"/>
        <v>7.1999999999999998E-3</v>
      </c>
      <c r="N84" s="18">
        <v>1</v>
      </c>
      <c r="O84" s="15">
        <f t="shared" si="144"/>
        <v>1.0999999999999999E-2</v>
      </c>
      <c r="P84" s="5">
        <v>1000000</v>
      </c>
      <c r="Q84" s="35">
        <f t="shared" si="65"/>
        <v>1134902.5348696166</v>
      </c>
      <c r="R84" s="5">
        <f t="shared" si="66"/>
        <v>1134902.5348696166</v>
      </c>
      <c r="S84" s="5">
        <f t="shared" si="67"/>
        <v>12483.927883565782</v>
      </c>
      <c r="T84" s="5"/>
      <c r="U84" s="5">
        <f t="shared" ref="U84:AD93" si="146">$P84*((U$33&lt;=$K84)*$J84+(U$33=$K84)*1)</f>
        <v>20000</v>
      </c>
      <c r="V84" s="5">
        <f t="shared" si="146"/>
        <v>20000</v>
      </c>
      <c r="W84" s="5">
        <f t="shared" si="146"/>
        <v>20000</v>
      </c>
      <c r="X84" s="5">
        <f t="shared" si="146"/>
        <v>20000</v>
      </c>
      <c r="Y84" s="5">
        <f t="shared" si="146"/>
        <v>20000</v>
      </c>
      <c r="Z84" s="5">
        <f t="shared" si="146"/>
        <v>20000</v>
      </c>
      <c r="AA84" s="5">
        <f t="shared" si="146"/>
        <v>20000</v>
      </c>
      <c r="AB84" s="5">
        <f t="shared" si="146"/>
        <v>20000</v>
      </c>
      <c r="AC84" s="5">
        <f t="shared" si="146"/>
        <v>20000</v>
      </c>
      <c r="AD84" s="5">
        <f t="shared" si="146"/>
        <v>20000</v>
      </c>
      <c r="AE84" s="5">
        <f t="shared" ref="AE84:AN93" si="147">$P84*((AE$33&lt;=$K84)*$J84+(AE$33=$K84)*1)</f>
        <v>1020000</v>
      </c>
      <c r="AF84" s="5">
        <f t="shared" si="147"/>
        <v>0</v>
      </c>
      <c r="AG84" s="5">
        <f t="shared" si="147"/>
        <v>0</v>
      </c>
      <c r="AH84" s="5">
        <f t="shared" si="147"/>
        <v>0</v>
      </c>
      <c r="AI84" s="5">
        <f t="shared" si="147"/>
        <v>0</v>
      </c>
      <c r="AJ84" s="5">
        <f t="shared" si="147"/>
        <v>0</v>
      </c>
      <c r="AK84" s="5">
        <f t="shared" si="147"/>
        <v>0</v>
      </c>
      <c r="AL84" s="5">
        <f t="shared" si="147"/>
        <v>0</v>
      </c>
      <c r="AM84" s="5">
        <f t="shared" si="147"/>
        <v>0</v>
      </c>
      <c r="AN84" s="5">
        <f t="shared" si="147"/>
        <v>0</v>
      </c>
      <c r="AP84" s="38">
        <f t="shared" si="115"/>
        <v>1134902.5348696166</v>
      </c>
      <c r="AQ84" s="5">
        <f t="shared" si="116"/>
        <v>1123073.8331206779</v>
      </c>
      <c r="AR84" s="5">
        <f t="shared" si="117"/>
        <v>1111159.964719147</v>
      </c>
      <c r="AS84" s="5">
        <f t="shared" si="118"/>
        <v>1099160.316465125</v>
      </c>
      <c r="AT84" s="5">
        <f t="shared" si="119"/>
        <v>1087074.2707436739</v>
      </c>
      <c r="AU84" s="5">
        <f t="shared" si="120"/>
        <v>1074901.2054930285</v>
      </c>
      <c r="AV84" s="5">
        <f t="shared" si="121"/>
        <v>1062640.4941725784</v>
      </c>
      <c r="AW84" s="5">
        <f t="shared" si="122"/>
        <v>1050291.5057306211</v>
      </c>
      <c r="AX84" s="5">
        <f t="shared" si="123"/>
        <v>1037853.6045718817</v>
      </c>
      <c r="AY84" s="5">
        <f t="shared" si="124"/>
        <v>1025326.1505247994</v>
      </c>
      <c r="AZ84" s="5">
        <f t="shared" si="125"/>
        <v>1012708.498808578</v>
      </c>
      <c r="BA84" s="5">
        <f t="shared" si="126"/>
        <v>0</v>
      </c>
      <c r="BB84" s="5">
        <f t="shared" si="127"/>
        <v>0</v>
      </c>
      <c r="BC84" s="5">
        <f t="shared" si="128"/>
        <v>0</v>
      </c>
      <c r="BD84" s="5">
        <f t="shared" si="129"/>
        <v>0</v>
      </c>
      <c r="BE84" s="5">
        <f t="shared" si="130"/>
        <v>0</v>
      </c>
      <c r="BF84" s="5">
        <f t="shared" si="131"/>
        <v>0</v>
      </c>
      <c r="BG84" s="5">
        <f t="shared" si="132"/>
        <v>0</v>
      </c>
      <c r="BH84" s="5">
        <f t="shared" si="133"/>
        <v>0</v>
      </c>
      <c r="BI84" s="5">
        <f t="shared" si="134"/>
        <v>0</v>
      </c>
      <c r="BJ84" s="45">
        <f t="shared" si="135"/>
        <v>0</v>
      </c>
      <c r="BL84" s="21">
        <f t="shared" si="145"/>
        <v>185706.15310622659</v>
      </c>
      <c r="BM84" s="21">
        <f t="shared" si="145"/>
        <v>152454.48991402169</v>
      </c>
      <c r="BN84" s="21">
        <f t="shared" si="145"/>
        <v>120162.53344857879</v>
      </c>
      <c r="BO84" s="21">
        <f t="shared" si="145"/>
        <v>88799.928201525239</v>
      </c>
      <c r="BP84" s="21">
        <f t="shared" si="145"/>
        <v>58337.356123320293</v>
      </c>
      <c r="BQ84" s="21">
        <f t="shared" si="145"/>
        <v>28746.498614300741</v>
      </c>
      <c r="BR84" s="21">
        <f t="shared" si="145"/>
        <v>1133.9827247839421</v>
      </c>
      <c r="BS84" s="21">
        <f t="shared" si="145"/>
        <v>0</v>
      </c>
      <c r="BT84" s="21">
        <f t="shared" si="145"/>
        <v>-1132.674154111417</v>
      </c>
      <c r="BU84" s="21">
        <f t="shared" si="145"/>
        <v>-27928.567570771789</v>
      </c>
      <c r="BV84" s="21">
        <f t="shared" si="145"/>
        <v>-55064.737863921793</v>
      </c>
      <c r="BW84" s="21">
        <f t="shared" si="145"/>
        <v>-81433.182990323054</v>
      </c>
      <c r="BX84" s="21">
        <f t="shared" si="145"/>
        <v>-107057.74458215456</v>
      </c>
      <c r="BY84" s="21">
        <f t="shared" si="145"/>
        <v>-131961.46376673761</v>
      </c>
      <c r="BZ84" s="21">
        <f t="shared" si="145"/>
        <v>-156166.60998713365</v>
      </c>
      <c r="CB84" s="21">
        <f t="shared" si="86"/>
        <v>-1133.3284394476796</v>
      </c>
      <c r="CC84" s="21">
        <f t="shared" si="87"/>
        <v>-113610.13901536667</v>
      </c>
    </row>
    <row r="85" spans="9:81" x14ac:dyDescent="0.25">
      <c r="I85" s="4" t="s">
        <v>18</v>
      </c>
      <c r="J85" s="15">
        <f t="shared" si="62"/>
        <v>0.02</v>
      </c>
      <c r="K85" s="3">
        <v>12</v>
      </c>
      <c r="L85" s="3" t="s">
        <v>26</v>
      </c>
      <c r="M85" s="15">
        <f t="shared" si="143"/>
        <v>7.4000000000000003E-3</v>
      </c>
      <c r="N85" s="18">
        <v>1</v>
      </c>
      <c r="O85" s="15">
        <f t="shared" si="144"/>
        <v>1.2E-2</v>
      </c>
      <c r="P85" s="5">
        <v>1000000</v>
      </c>
      <c r="Q85" s="35">
        <f t="shared" si="65"/>
        <v>1144171.6234573815</v>
      </c>
      <c r="R85" s="5">
        <f t="shared" si="66"/>
        <v>1144171.6234573815</v>
      </c>
      <c r="S85" s="5">
        <f t="shared" si="67"/>
        <v>13730.059481488579</v>
      </c>
      <c r="T85" s="5"/>
      <c r="U85" s="5">
        <f t="shared" si="146"/>
        <v>20000</v>
      </c>
      <c r="V85" s="5">
        <f t="shared" si="146"/>
        <v>20000</v>
      </c>
      <c r="W85" s="5">
        <f t="shared" si="146"/>
        <v>20000</v>
      </c>
      <c r="X85" s="5">
        <f t="shared" si="146"/>
        <v>20000</v>
      </c>
      <c r="Y85" s="5">
        <f t="shared" si="146"/>
        <v>20000</v>
      </c>
      <c r="Z85" s="5">
        <f t="shared" si="146"/>
        <v>20000</v>
      </c>
      <c r="AA85" s="5">
        <f t="shared" si="146"/>
        <v>20000</v>
      </c>
      <c r="AB85" s="5">
        <f t="shared" si="146"/>
        <v>20000</v>
      </c>
      <c r="AC85" s="5">
        <f t="shared" si="146"/>
        <v>20000</v>
      </c>
      <c r="AD85" s="5">
        <f t="shared" si="146"/>
        <v>20000</v>
      </c>
      <c r="AE85" s="5">
        <f t="shared" si="147"/>
        <v>20000</v>
      </c>
      <c r="AF85" s="5">
        <f t="shared" si="147"/>
        <v>1020000</v>
      </c>
      <c r="AG85" s="5">
        <f t="shared" si="147"/>
        <v>0</v>
      </c>
      <c r="AH85" s="5">
        <f t="shared" si="147"/>
        <v>0</v>
      </c>
      <c r="AI85" s="5">
        <f t="shared" si="147"/>
        <v>0</v>
      </c>
      <c r="AJ85" s="5">
        <f t="shared" si="147"/>
        <v>0</v>
      </c>
      <c r="AK85" s="5">
        <f t="shared" si="147"/>
        <v>0</v>
      </c>
      <c r="AL85" s="5">
        <f t="shared" si="147"/>
        <v>0</v>
      </c>
      <c r="AM85" s="5">
        <f t="shared" si="147"/>
        <v>0</v>
      </c>
      <c r="AN85" s="5">
        <f t="shared" si="147"/>
        <v>0</v>
      </c>
      <c r="AP85" s="38">
        <f t="shared" si="115"/>
        <v>1144171.6234573815</v>
      </c>
      <c r="AQ85" s="5">
        <f t="shared" si="116"/>
        <v>1132638.4934709661</v>
      </c>
      <c r="AR85" s="5">
        <f t="shared" si="117"/>
        <v>1121020.0183226513</v>
      </c>
      <c r="AS85" s="5">
        <f t="shared" si="118"/>
        <v>1109315.566458239</v>
      </c>
      <c r="AT85" s="5">
        <f t="shared" si="119"/>
        <v>1097524.50165003</v>
      </c>
      <c r="AU85" s="5">
        <f t="shared" si="120"/>
        <v>1085646.1829622404</v>
      </c>
      <c r="AV85" s="5">
        <f t="shared" si="121"/>
        <v>1073679.9647161611</v>
      </c>
      <c r="AW85" s="5">
        <f t="shared" si="122"/>
        <v>1061625.1964550607</v>
      </c>
      <c r="AX85" s="5">
        <f t="shared" si="123"/>
        <v>1049481.2229088282</v>
      </c>
      <c r="AY85" s="5">
        <f t="shared" si="124"/>
        <v>1037247.3839583537</v>
      </c>
      <c r="AZ85" s="5">
        <f t="shared" si="125"/>
        <v>1024923.0145996455</v>
      </c>
      <c r="BA85" s="5">
        <f t="shared" si="126"/>
        <v>1012507.4449076829</v>
      </c>
      <c r="BB85" s="5">
        <f t="shared" si="127"/>
        <v>0</v>
      </c>
      <c r="BC85" s="5">
        <f t="shared" si="128"/>
        <v>0</v>
      </c>
      <c r="BD85" s="5">
        <f t="shared" si="129"/>
        <v>0</v>
      </c>
      <c r="BE85" s="5">
        <f t="shared" si="130"/>
        <v>0</v>
      </c>
      <c r="BF85" s="5">
        <f t="shared" si="131"/>
        <v>0</v>
      </c>
      <c r="BG85" s="5">
        <f t="shared" si="132"/>
        <v>0</v>
      </c>
      <c r="BH85" s="5">
        <f t="shared" si="133"/>
        <v>0</v>
      </c>
      <c r="BI85" s="5">
        <f t="shared" si="134"/>
        <v>0</v>
      </c>
      <c r="BJ85" s="45">
        <f t="shared" si="135"/>
        <v>0</v>
      </c>
      <c r="BL85" s="21">
        <f t="shared" si="145"/>
        <v>203986.88562531187</v>
      </c>
      <c r="BM85" s="21">
        <f t="shared" si="145"/>
        <v>167255.41438635997</v>
      </c>
      <c r="BN85" s="21">
        <f t="shared" si="145"/>
        <v>131667.81375321932</v>
      </c>
      <c r="BO85" s="21">
        <f t="shared" si="145"/>
        <v>97185.229734063614</v>
      </c>
      <c r="BP85" s="21">
        <f t="shared" si="145"/>
        <v>63770.227832193254</v>
      </c>
      <c r="BQ85" s="21">
        <f t="shared" si="145"/>
        <v>31386.737685730681</v>
      </c>
      <c r="BR85" s="21">
        <f t="shared" si="145"/>
        <v>1236.7560874463525</v>
      </c>
      <c r="BS85" s="21">
        <f t="shared" si="145"/>
        <v>0</v>
      </c>
      <c r="BT85" s="21">
        <f t="shared" si="145"/>
        <v>-1235.2150433014613</v>
      </c>
      <c r="BU85" s="21">
        <f t="shared" si="145"/>
        <v>-30423.484327821527</v>
      </c>
      <c r="BV85" s="21">
        <f t="shared" si="145"/>
        <v>-59916.00298758084</v>
      </c>
      <c r="BW85" s="21">
        <f t="shared" si="145"/>
        <v>-88508.679029877763</v>
      </c>
      <c r="BX85" s="21">
        <f t="shared" si="145"/>
        <v>-116231.51572183147</v>
      </c>
      <c r="BY85" s="21">
        <f t="shared" si="145"/>
        <v>-143113.43956805929</v>
      </c>
      <c r="BZ85" s="21">
        <f t="shared" si="145"/>
        <v>-169182.341576254</v>
      </c>
      <c r="CB85" s="21">
        <f t="shared" si="86"/>
        <v>-1235.9855653739069</v>
      </c>
      <c r="CC85" s="21">
        <f t="shared" si="87"/>
        <v>-123949.6647375254</v>
      </c>
    </row>
    <row r="86" spans="9:81" x14ac:dyDescent="0.25">
      <c r="I86" s="4" t="s">
        <v>18</v>
      </c>
      <c r="J86" s="15">
        <f t="shared" si="62"/>
        <v>0.02</v>
      </c>
      <c r="K86" s="3">
        <v>13</v>
      </c>
      <c r="L86" s="3" t="s">
        <v>26</v>
      </c>
      <c r="M86" s="15">
        <f t="shared" si="143"/>
        <v>7.6000000000000009E-3</v>
      </c>
      <c r="N86" s="18">
        <v>1</v>
      </c>
      <c r="O86" s="15">
        <f t="shared" si="144"/>
        <v>1.3000000000000001E-2</v>
      </c>
      <c r="P86" s="5">
        <v>1000000</v>
      </c>
      <c r="Q86" s="35">
        <f t="shared" si="65"/>
        <v>1152940.3853831473</v>
      </c>
      <c r="R86" s="5">
        <f t="shared" si="66"/>
        <v>1152940.3853831473</v>
      </c>
      <c r="S86" s="5">
        <f t="shared" si="67"/>
        <v>14988.225009980915</v>
      </c>
      <c r="T86" s="5"/>
      <c r="U86" s="5">
        <f t="shared" si="146"/>
        <v>20000</v>
      </c>
      <c r="V86" s="5">
        <f t="shared" si="146"/>
        <v>20000</v>
      </c>
      <c r="W86" s="5">
        <f t="shared" si="146"/>
        <v>20000</v>
      </c>
      <c r="X86" s="5">
        <f t="shared" si="146"/>
        <v>20000</v>
      </c>
      <c r="Y86" s="5">
        <f t="shared" si="146"/>
        <v>20000</v>
      </c>
      <c r="Z86" s="5">
        <f t="shared" si="146"/>
        <v>20000</v>
      </c>
      <c r="AA86" s="5">
        <f t="shared" si="146"/>
        <v>20000</v>
      </c>
      <c r="AB86" s="5">
        <f t="shared" si="146"/>
        <v>20000</v>
      </c>
      <c r="AC86" s="5">
        <f t="shared" si="146"/>
        <v>20000</v>
      </c>
      <c r="AD86" s="5">
        <f t="shared" si="146"/>
        <v>20000</v>
      </c>
      <c r="AE86" s="5">
        <f t="shared" si="147"/>
        <v>20000</v>
      </c>
      <c r="AF86" s="5">
        <f t="shared" si="147"/>
        <v>20000</v>
      </c>
      <c r="AG86" s="5">
        <f t="shared" si="147"/>
        <v>1020000</v>
      </c>
      <c r="AH86" s="5">
        <f t="shared" si="147"/>
        <v>0</v>
      </c>
      <c r="AI86" s="5">
        <f t="shared" si="147"/>
        <v>0</v>
      </c>
      <c r="AJ86" s="5">
        <f t="shared" si="147"/>
        <v>0</v>
      </c>
      <c r="AK86" s="5">
        <f t="shared" si="147"/>
        <v>0</v>
      </c>
      <c r="AL86" s="5">
        <f t="shared" si="147"/>
        <v>0</v>
      </c>
      <c r="AM86" s="5">
        <f t="shared" si="147"/>
        <v>0</v>
      </c>
      <c r="AN86" s="5">
        <f t="shared" si="147"/>
        <v>0</v>
      </c>
      <c r="AP86" s="38">
        <f t="shared" si="115"/>
        <v>1152940.3853831473</v>
      </c>
      <c r="AQ86" s="5">
        <f t="shared" si="116"/>
        <v>1141702.7323120593</v>
      </c>
      <c r="AR86" s="5">
        <f t="shared" si="117"/>
        <v>1130379.673077631</v>
      </c>
      <c r="AS86" s="5">
        <f t="shared" si="118"/>
        <v>1118970.558593021</v>
      </c>
      <c r="AT86" s="5">
        <f t="shared" si="119"/>
        <v>1107474.7348383281</v>
      </c>
      <c r="AU86" s="5">
        <f t="shared" si="120"/>
        <v>1095891.5428230995</v>
      </c>
      <c r="AV86" s="5">
        <f t="shared" si="121"/>
        <v>1084220.3185485553</v>
      </c>
      <c r="AW86" s="5">
        <f t="shared" si="122"/>
        <v>1072460.3929695243</v>
      </c>
      <c r="AX86" s="5">
        <f t="shared" si="123"/>
        <v>1060611.0919560927</v>
      </c>
      <c r="AY86" s="5">
        <f t="shared" si="124"/>
        <v>1048671.7362549591</v>
      </c>
      <c r="AZ86" s="5">
        <f t="shared" si="125"/>
        <v>1036641.6414504969</v>
      </c>
      <c r="BA86" s="5">
        <f t="shared" si="126"/>
        <v>1024520.1179255206</v>
      </c>
      <c r="BB86" s="5">
        <f t="shared" si="127"/>
        <v>1012306.4708217547</v>
      </c>
      <c r="BC86" s="5">
        <f t="shared" si="128"/>
        <v>0</v>
      </c>
      <c r="BD86" s="5">
        <f t="shared" si="129"/>
        <v>0</v>
      </c>
      <c r="BE86" s="5">
        <f t="shared" si="130"/>
        <v>0</v>
      </c>
      <c r="BF86" s="5">
        <f t="shared" si="131"/>
        <v>0</v>
      </c>
      <c r="BG86" s="5">
        <f t="shared" si="132"/>
        <v>0</v>
      </c>
      <c r="BH86" s="5">
        <f t="shared" si="133"/>
        <v>0</v>
      </c>
      <c r="BI86" s="5">
        <f t="shared" si="134"/>
        <v>0</v>
      </c>
      <c r="BJ86" s="45">
        <f t="shared" si="135"/>
        <v>0</v>
      </c>
      <c r="BL86" s="21">
        <f t="shared" si="145"/>
        <v>222414.19519131188</v>
      </c>
      <c r="BM86" s="21">
        <f t="shared" si="145"/>
        <v>182139.96767728566</v>
      </c>
      <c r="BN86" s="21">
        <f t="shared" si="145"/>
        <v>143211.04874579934</v>
      </c>
      <c r="BO86" s="21">
        <f t="shared" si="145"/>
        <v>105578.61512564728</v>
      </c>
      <c r="BP86" s="21">
        <f t="shared" si="145"/>
        <v>69195.741822291864</v>
      </c>
      <c r="BQ86" s="21">
        <f t="shared" si="145"/>
        <v>34017.323616690235</v>
      </c>
      <c r="BR86" s="21">
        <f t="shared" si="145"/>
        <v>1338.9281792149413</v>
      </c>
      <c r="BS86" s="21">
        <f t="shared" si="145"/>
        <v>0</v>
      </c>
      <c r="BT86" s="21">
        <f t="shared" si="145"/>
        <v>-1337.1373415174894</v>
      </c>
      <c r="BU86" s="21">
        <f t="shared" si="145"/>
        <v>-32897.916614434915</v>
      </c>
      <c r="BV86" s="21">
        <f t="shared" si="145"/>
        <v>-64716.509552608943</v>
      </c>
      <c r="BW86" s="21">
        <f t="shared" si="145"/>
        <v>-95494.323558513541</v>
      </c>
      <c r="BX86" s="21">
        <f t="shared" si="145"/>
        <v>-125268.42762653728</v>
      </c>
      <c r="BY86" s="21">
        <f t="shared" si="145"/>
        <v>-154074.47511767398</v>
      </c>
      <c r="BZ86" s="21">
        <f t="shared" si="145"/>
        <v>-181946.761283361</v>
      </c>
      <c r="CB86" s="21">
        <f t="shared" si="86"/>
        <v>-1338.0327603662154</v>
      </c>
      <c r="CC86" s="21">
        <f t="shared" si="87"/>
        <v>-134239.73818616831</v>
      </c>
    </row>
    <row r="87" spans="9:81" x14ac:dyDescent="0.25">
      <c r="I87" s="4" t="s">
        <v>18</v>
      </c>
      <c r="J87" s="15">
        <f t="shared" si="62"/>
        <v>0.02</v>
      </c>
      <c r="K87" s="3">
        <v>14</v>
      </c>
      <c r="L87" s="3" t="s">
        <v>26</v>
      </c>
      <c r="M87" s="15">
        <f t="shared" si="143"/>
        <v>7.7999999999999996E-3</v>
      </c>
      <c r="N87" s="18">
        <v>1</v>
      </c>
      <c r="O87" s="15">
        <f t="shared" si="144"/>
        <v>1.4E-2</v>
      </c>
      <c r="P87" s="5">
        <v>1000000</v>
      </c>
      <c r="Q87" s="35">
        <f t="shared" si="65"/>
        <v>1161210.457356882</v>
      </c>
      <c r="R87" s="5">
        <f t="shared" si="66"/>
        <v>1161210.457356882</v>
      </c>
      <c r="S87" s="5">
        <f t="shared" si="67"/>
        <v>16256.946402996349</v>
      </c>
      <c r="T87" s="5"/>
      <c r="U87" s="5">
        <f t="shared" si="146"/>
        <v>20000</v>
      </c>
      <c r="V87" s="5">
        <f t="shared" si="146"/>
        <v>20000</v>
      </c>
      <c r="W87" s="5">
        <f t="shared" si="146"/>
        <v>20000</v>
      </c>
      <c r="X87" s="5">
        <f t="shared" si="146"/>
        <v>20000</v>
      </c>
      <c r="Y87" s="5">
        <f t="shared" si="146"/>
        <v>20000</v>
      </c>
      <c r="Z87" s="5">
        <f t="shared" si="146"/>
        <v>20000</v>
      </c>
      <c r="AA87" s="5">
        <f t="shared" si="146"/>
        <v>20000</v>
      </c>
      <c r="AB87" s="5">
        <f t="shared" si="146"/>
        <v>20000</v>
      </c>
      <c r="AC87" s="5">
        <f t="shared" si="146"/>
        <v>20000</v>
      </c>
      <c r="AD87" s="5">
        <f t="shared" si="146"/>
        <v>20000</v>
      </c>
      <c r="AE87" s="5">
        <f t="shared" si="147"/>
        <v>20000</v>
      </c>
      <c r="AF87" s="5">
        <f t="shared" si="147"/>
        <v>20000</v>
      </c>
      <c r="AG87" s="5">
        <f t="shared" si="147"/>
        <v>20000</v>
      </c>
      <c r="AH87" s="5">
        <f t="shared" si="147"/>
        <v>1020000</v>
      </c>
      <c r="AI87" s="5">
        <f t="shared" si="147"/>
        <v>0</v>
      </c>
      <c r="AJ87" s="5">
        <f t="shared" si="147"/>
        <v>0</v>
      </c>
      <c r="AK87" s="5">
        <f t="shared" si="147"/>
        <v>0</v>
      </c>
      <c r="AL87" s="5">
        <f t="shared" si="147"/>
        <v>0</v>
      </c>
      <c r="AM87" s="5">
        <f t="shared" si="147"/>
        <v>0</v>
      </c>
      <c r="AN87" s="5">
        <f t="shared" si="147"/>
        <v>0</v>
      </c>
      <c r="AP87" s="38">
        <f t="shared" si="115"/>
        <v>1161210.457356882</v>
      </c>
      <c r="AQ87" s="5">
        <f t="shared" si="116"/>
        <v>1150267.8989242658</v>
      </c>
      <c r="AR87" s="5">
        <f t="shared" si="117"/>
        <v>1139239.988535875</v>
      </c>
      <c r="AS87" s="5">
        <f t="shared" si="118"/>
        <v>1128126.0604464549</v>
      </c>
      <c r="AT87" s="5">
        <f t="shared" si="119"/>
        <v>1116925.4437179372</v>
      </c>
      <c r="AU87" s="5">
        <f t="shared" si="120"/>
        <v>1105637.4621789372</v>
      </c>
      <c r="AV87" s="5">
        <f t="shared" si="121"/>
        <v>1094261.434383933</v>
      </c>
      <c r="AW87" s="5">
        <f t="shared" si="122"/>
        <v>1082796.6735721277</v>
      </c>
      <c r="AX87" s="5">
        <f t="shared" si="123"/>
        <v>1071242.4876259903</v>
      </c>
      <c r="AY87" s="5">
        <f t="shared" si="124"/>
        <v>1059598.1790294731</v>
      </c>
      <c r="AZ87" s="5">
        <f t="shared" si="125"/>
        <v>1047863.0448259031</v>
      </c>
      <c r="BA87" s="5">
        <f t="shared" si="126"/>
        <v>1036036.3765755452</v>
      </c>
      <c r="BB87" s="5">
        <f t="shared" si="127"/>
        <v>1024117.4603128345</v>
      </c>
      <c r="BC87" s="5">
        <f t="shared" si="128"/>
        <v>1012105.5765032746</v>
      </c>
      <c r="BD87" s="5">
        <f t="shared" si="129"/>
        <v>0</v>
      </c>
      <c r="BE87" s="5">
        <f t="shared" si="130"/>
        <v>0</v>
      </c>
      <c r="BF87" s="5">
        <f t="shared" si="131"/>
        <v>0</v>
      </c>
      <c r="BG87" s="5">
        <f t="shared" si="132"/>
        <v>0</v>
      </c>
      <c r="BH87" s="5">
        <f t="shared" si="133"/>
        <v>0</v>
      </c>
      <c r="BI87" s="5">
        <f t="shared" si="134"/>
        <v>0</v>
      </c>
      <c r="BJ87" s="45">
        <f t="shared" si="135"/>
        <v>0</v>
      </c>
      <c r="BL87" s="21">
        <f t="shared" si="145"/>
        <v>240967.17297869222</v>
      </c>
      <c r="BM87" s="21">
        <f t="shared" si="145"/>
        <v>197090.74968836689</v>
      </c>
      <c r="BN87" s="21">
        <f t="shared" si="145"/>
        <v>154778.48060785769</v>
      </c>
      <c r="BO87" s="21">
        <f t="shared" si="145"/>
        <v>113969.98425856256</v>
      </c>
      <c r="BP87" s="21">
        <f t="shared" si="145"/>
        <v>74607.367874530843</v>
      </c>
      <c r="BQ87" s="21">
        <f t="shared" si="145"/>
        <v>36635.118649665499</v>
      </c>
      <c r="BR87" s="21">
        <f t="shared" si="145"/>
        <v>1440.3792429293972</v>
      </c>
      <c r="BS87" s="21">
        <f t="shared" si="145"/>
        <v>0</v>
      </c>
      <c r="BT87" s="21">
        <f t="shared" si="145"/>
        <v>-1438.3218061232474</v>
      </c>
      <c r="BU87" s="21">
        <f t="shared" si="145"/>
        <v>-35349.047402173514</v>
      </c>
      <c r="BV87" s="21">
        <f t="shared" si="145"/>
        <v>-69461.000053077936</v>
      </c>
      <c r="BW87" s="21">
        <f t="shared" si="145"/>
        <v>-102382.84172029095</v>
      </c>
      <c r="BX87" s="21">
        <f t="shared" si="145"/>
        <v>-134159.64943164308</v>
      </c>
      <c r="BY87" s="21">
        <f t="shared" si="145"/>
        <v>-164834.67554775928</v>
      </c>
      <c r="BZ87" s="21">
        <f t="shared" si="145"/>
        <v>-194449.42610575294</v>
      </c>
      <c r="CB87" s="21">
        <f t="shared" si="86"/>
        <v>-1439.3505245263223</v>
      </c>
      <c r="CC87" s="21">
        <f t="shared" si="87"/>
        <v>-144469.06501975039</v>
      </c>
    </row>
    <row r="88" spans="9:81" x14ac:dyDescent="0.25">
      <c r="I88" s="4" t="s">
        <v>18</v>
      </c>
      <c r="J88" s="15">
        <f t="shared" si="62"/>
        <v>0.02</v>
      </c>
      <c r="K88" s="3">
        <v>15</v>
      </c>
      <c r="L88" s="3" t="s">
        <v>26</v>
      </c>
      <c r="M88" s="15">
        <f t="shared" si="143"/>
        <v>8.0000000000000002E-3</v>
      </c>
      <c r="N88" s="18">
        <v>1</v>
      </c>
      <c r="O88" s="15">
        <f t="shared" si="144"/>
        <v>1.4999999999999999E-2</v>
      </c>
      <c r="P88" s="5">
        <v>1000000</v>
      </c>
      <c r="Q88" s="35">
        <f t="shared" si="65"/>
        <v>1168983.9960163031</v>
      </c>
      <c r="R88" s="5">
        <f t="shared" si="66"/>
        <v>1168983.9960163031</v>
      </c>
      <c r="S88" s="5">
        <f t="shared" si="67"/>
        <v>17534.759940244545</v>
      </c>
      <c r="T88" s="5"/>
      <c r="U88" s="5">
        <f t="shared" si="146"/>
        <v>20000</v>
      </c>
      <c r="V88" s="5">
        <f t="shared" si="146"/>
        <v>20000</v>
      </c>
      <c r="W88" s="5">
        <f t="shared" si="146"/>
        <v>20000</v>
      </c>
      <c r="X88" s="5">
        <f t="shared" si="146"/>
        <v>20000</v>
      </c>
      <c r="Y88" s="5">
        <f t="shared" si="146"/>
        <v>20000</v>
      </c>
      <c r="Z88" s="5">
        <f t="shared" si="146"/>
        <v>20000</v>
      </c>
      <c r="AA88" s="5">
        <f t="shared" si="146"/>
        <v>20000</v>
      </c>
      <c r="AB88" s="5">
        <f t="shared" si="146"/>
        <v>20000</v>
      </c>
      <c r="AC88" s="5">
        <f t="shared" si="146"/>
        <v>20000</v>
      </c>
      <c r="AD88" s="5">
        <f t="shared" si="146"/>
        <v>20000</v>
      </c>
      <c r="AE88" s="5">
        <f t="shared" si="147"/>
        <v>20000</v>
      </c>
      <c r="AF88" s="5">
        <f t="shared" si="147"/>
        <v>20000</v>
      </c>
      <c r="AG88" s="5">
        <f t="shared" si="147"/>
        <v>20000</v>
      </c>
      <c r="AH88" s="5">
        <f t="shared" si="147"/>
        <v>20000</v>
      </c>
      <c r="AI88" s="5">
        <f t="shared" si="147"/>
        <v>1020000</v>
      </c>
      <c r="AJ88" s="5">
        <f t="shared" si="147"/>
        <v>0</v>
      </c>
      <c r="AK88" s="5">
        <f t="shared" si="147"/>
        <v>0</v>
      </c>
      <c r="AL88" s="5">
        <f t="shared" si="147"/>
        <v>0</v>
      </c>
      <c r="AM88" s="5">
        <f t="shared" si="147"/>
        <v>0</v>
      </c>
      <c r="AN88" s="5">
        <f t="shared" si="147"/>
        <v>0</v>
      </c>
      <c r="AP88" s="38">
        <f t="shared" si="115"/>
        <v>1168983.9960163031</v>
      </c>
      <c r="AQ88" s="5">
        <f t="shared" si="116"/>
        <v>1158335.8679844334</v>
      </c>
      <c r="AR88" s="5">
        <f t="shared" si="117"/>
        <v>1147602.5549283088</v>
      </c>
      <c r="AS88" s="5">
        <f t="shared" si="118"/>
        <v>1136783.3753677353</v>
      </c>
      <c r="AT88" s="5">
        <f t="shared" si="119"/>
        <v>1125877.6423706771</v>
      </c>
      <c r="AU88" s="5">
        <f t="shared" si="120"/>
        <v>1114884.6635096425</v>
      </c>
      <c r="AV88" s="5">
        <f t="shared" si="121"/>
        <v>1103803.7408177196</v>
      </c>
      <c r="AW88" s="5">
        <f t="shared" si="122"/>
        <v>1092634.1707442615</v>
      </c>
      <c r="AX88" s="5">
        <f t="shared" si="123"/>
        <v>1081375.2441102155</v>
      </c>
      <c r="AY88" s="5">
        <f t="shared" si="124"/>
        <v>1070026.2460630971</v>
      </c>
      <c r="AZ88" s="5">
        <f t="shared" si="125"/>
        <v>1058586.4560316019</v>
      </c>
      <c r="BA88" s="5">
        <f t="shared" si="126"/>
        <v>1047055.1476798547</v>
      </c>
      <c r="BB88" s="5">
        <f t="shared" si="127"/>
        <v>1035431.5888612934</v>
      </c>
      <c r="BC88" s="5">
        <f t="shared" si="128"/>
        <v>1023715.0415721837</v>
      </c>
      <c r="BD88" s="5">
        <f t="shared" si="129"/>
        <v>1011904.7619047612</v>
      </c>
      <c r="BE88" s="5">
        <f t="shared" si="130"/>
        <v>0</v>
      </c>
      <c r="BF88" s="5">
        <f t="shared" si="131"/>
        <v>0</v>
      </c>
      <c r="BG88" s="5">
        <f t="shared" si="132"/>
        <v>0</v>
      </c>
      <c r="BH88" s="5">
        <f t="shared" si="133"/>
        <v>0</v>
      </c>
      <c r="BI88" s="5">
        <f t="shared" si="134"/>
        <v>0</v>
      </c>
      <c r="BJ88" s="45">
        <f t="shared" si="135"/>
        <v>0</v>
      </c>
      <c r="BL88" s="21">
        <f t="shared" si="145"/>
        <v>259624.75441752071</v>
      </c>
      <c r="BM88" s="21">
        <f t="shared" si="145"/>
        <v>212090.31922227959</v>
      </c>
      <c r="BN88" s="21">
        <f t="shared" si="145"/>
        <v>166356.38666420453</v>
      </c>
      <c r="BO88" s="21">
        <f t="shared" si="145"/>
        <v>122349.31153909559</v>
      </c>
      <c r="BP88" s="21">
        <f t="shared" si="145"/>
        <v>79998.65529676294</v>
      </c>
      <c r="BQ88" s="21">
        <f t="shared" si="145"/>
        <v>39237.038427390158</v>
      </c>
      <c r="BR88" s="21">
        <f t="shared" si="145"/>
        <v>1540.9921281149145</v>
      </c>
      <c r="BS88" s="21">
        <f t="shared" si="145"/>
        <v>0</v>
      </c>
      <c r="BT88" s="21">
        <f t="shared" si="145"/>
        <v>-1538.6518379289191</v>
      </c>
      <c r="BU88" s="21">
        <f t="shared" si="145"/>
        <v>-37774.136010434711</v>
      </c>
      <c r="BV88" s="21">
        <f t="shared" si="145"/>
        <v>-74144.387951463927</v>
      </c>
      <c r="BW88" s="21">
        <f t="shared" si="145"/>
        <v>-109167.23760313843</v>
      </c>
      <c r="BX88" s="21">
        <f t="shared" si="145"/>
        <v>-142896.74547815137</v>
      </c>
      <c r="BY88" s="21">
        <f t="shared" si="145"/>
        <v>-175384.66060459474</v>
      </c>
      <c r="BZ88" s="21">
        <f t="shared" si="145"/>
        <v>-206680.52506825328</v>
      </c>
      <c r="CB88" s="21">
        <f t="shared" si="86"/>
        <v>-1539.8219830219168</v>
      </c>
      <c r="CC88" s="21">
        <f t="shared" si="87"/>
        <v>-154626.56607117795</v>
      </c>
    </row>
    <row r="89" spans="9:81" x14ac:dyDescent="0.25">
      <c r="I89" s="4" t="s">
        <v>18</v>
      </c>
      <c r="J89" s="15">
        <f t="shared" si="62"/>
        <v>0.02</v>
      </c>
      <c r="K89" s="3">
        <v>16</v>
      </c>
      <c r="L89" s="3" t="s">
        <v>26</v>
      </c>
      <c r="M89" s="15">
        <f t="shared" si="143"/>
        <v>8.2000000000000007E-3</v>
      </c>
      <c r="N89" s="18">
        <v>1</v>
      </c>
      <c r="O89" s="15">
        <f t="shared" si="144"/>
        <v>1.6E-2</v>
      </c>
      <c r="P89" s="5">
        <v>1000000</v>
      </c>
      <c r="Q89" s="35">
        <f t="shared" si="65"/>
        <v>1176263.6667067981</v>
      </c>
      <c r="R89" s="5">
        <f t="shared" si="66"/>
        <v>1176263.6667067981</v>
      </c>
      <c r="S89" s="5">
        <f t="shared" si="67"/>
        <v>18820.218667308771</v>
      </c>
      <c r="T89" s="5"/>
      <c r="U89" s="5">
        <f t="shared" si="146"/>
        <v>20000</v>
      </c>
      <c r="V89" s="5">
        <f t="shared" si="146"/>
        <v>20000</v>
      </c>
      <c r="W89" s="5">
        <f t="shared" si="146"/>
        <v>20000</v>
      </c>
      <c r="X89" s="5">
        <f t="shared" si="146"/>
        <v>20000</v>
      </c>
      <c r="Y89" s="5">
        <f t="shared" si="146"/>
        <v>20000</v>
      </c>
      <c r="Z89" s="5">
        <f t="shared" si="146"/>
        <v>20000</v>
      </c>
      <c r="AA89" s="5">
        <f t="shared" si="146"/>
        <v>20000</v>
      </c>
      <c r="AB89" s="5">
        <f t="shared" si="146"/>
        <v>20000</v>
      </c>
      <c r="AC89" s="5">
        <f t="shared" si="146"/>
        <v>20000</v>
      </c>
      <c r="AD89" s="5">
        <f t="shared" si="146"/>
        <v>20000</v>
      </c>
      <c r="AE89" s="5">
        <f t="shared" si="147"/>
        <v>20000</v>
      </c>
      <c r="AF89" s="5">
        <f t="shared" si="147"/>
        <v>20000</v>
      </c>
      <c r="AG89" s="5">
        <f t="shared" si="147"/>
        <v>20000</v>
      </c>
      <c r="AH89" s="5">
        <f t="shared" si="147"/>
        <v>20000</v>
      </c>
      <c r="AI89" s="5">
        <f t="shared" si="147"/>
        <v>20000</v>
      </c>
      <c r="AJ89" s="5">
        <f t="shared" si="147"/>
        <v>1020000</v>
      </c>
      <c r="AK89" s="5">
        <f t="shared" si="147"/>
        <v>0</v>
      </c>
      <c r="AL89" s="5">
        <f t="shared" si="147"/>
        <v>0</v>
      </c>
      <c r="AM89" s="5">
        <f t="shared" si="147"/>
        <v>0</v>
      </c>
      <c r="AN89" s="5">
        <f t="shared" si="147"/>
        <v>0</v>
      </c>
      <c r="AP89" s="38">
        <f t="shared" si="115"/>
        <v>1176263.6667067981</v>
      </c>
      <c r="AQ89" s="5">
        <f t="shared" si="116"/>
        <v>1165909.028773794</v>
      </c>
      <c r="AR89" s="5">
        <f t="shared" si="117"/>
        <v>1155469.482809739</v>
      </c>
      <c r="AS89" s="5">
        <f t="shared" si="118"/>
        <v>1144944.3325687789</v>
      </c>
      <c r="AT89" s="5">
        <f t="shared" si="119"/>
        <v>1134332.8760958428</v>
      </c>
      <c r="AU89" s="5">
        <f t="shared" si="120"/>
        <v>1123634.4056798287</v>
      </c>
      <c r="AV89" s="5">
        <f t="shared" si="121"/>
        <v>1112848.2078064033</v>
      </c>
      <c r="AW89" s="5">
        <f t="shared" si="122"/>
        <v>1101973.5631104158</v>
      </c>
      <c r="AX89" s="5">
        <f t="shared" si="123"/>
        <v>1091009.7463279213</v>
      </c>
      <c r="AY89" s="5">
        <f t="shared" si="124"/>
        <v>1079956.0262478101</v>
      </c>
      <c r="AZ89" s="5">
        <f t="shared" si="125"/>
        <v>1068811.6656630421</v>
      </c>
      <c r="BA89" s="5">
        <f t="shared" si="126"/>
        <v>1057575.9213214791</v>
      </c>
      <c r="BB89" s="5">
        <f t="shared" si="127"/>
        <v>1046248.0438763152</v>
      </c>
      <c r="BC89" s="5">
        <f t="shared" si="128"/>
        <v>1034827.2778361009</v>
      </c>
      <c r="BD89" s="5">
        <f t="shared" si="129"/>
        <v>1023312.8615143569</v>
      </c>
      <c r="BE89" s="5">
        <f t="shared" si="130"/>
        <v>1011704.0269787746</v>
      </c>
      <c r="BF89" s="5">
        <f t="shared" si="131"/>
        <v>0</v>
      </c>
      <c r="BG89" s="5">
        <f t="shared" si="132"/>
        <v>0</v>
      </c>
      <c r="BH89" s="5">
        <f t="shared" si="133"/>
        <v>0</v>
      </c>
      <c r="BI89" s="5">
        <f t="shared" si="134"/>
        <v>0</v>
      </c>
      <c r="BJ89" s="45">
        <f t="shared" si="135"/>
        <v>0</v>
      </c>
      <c r="BL89" s="21">
        <f t="shared" si="145"/>
        <v>278365.7588118217</v>
      </c>
      <c r="BM89" s="21">
        <f t="shared" si="145"/>
        <v>227121.22708247975</v>
      </c>
      <c r="BN89" s="21">
        <f t="shared" si="145"/>
        <v>177931.10536107421</v>
      </c>
      <c r="BO89" s="21">
        <f t="shared" si="145"/>
        <v>130706.66461813962</v>
      </c>
      <c r="BP89" s="21">
        <f t="shared" si="145"/>
        <v>85363.244667017832</v>
      </c>
      <c r="BQ89" s="21">
        <f t="shared" si="145"/>
        <v>41820.057397281984</v>
      </c>
      <c r="BR89" s="21">
        <f t="shared" si="145"/>
        <v>1640.6524861133657</v>
      </c>
      <c r="BS89" s="21">
        <f t="shared" si="145"/>
        <v>0</v>
      </c>
      <c r="BT89" s="21">
        <f t="shared" si="145"/>
        <v>-1638.0136744538322</v>
      </c>
      <c r="BU89" s="21">
        <f t="shared" si="145"/>
        <v>-40170.522346187849</v>
      </c>
      <c r="BV89" s="21">
        <f t="shared" si="145"/>
        <v>-78761.764829868218</v>
      </c>
      <c r="BW89" s="21">
        <f t="shared" si="145"/>
        <v>-115840.8028763521</v>
      </c>
      <c r="BX89" s="21">
        <f t="shared" si="145"/>
        <v>-151471.68397960509</v>
      </c>
      <c r="BY89" s="21">
        <f t="shared" si="145"/>
        <v>-185715.57191958255</v>
      </c>
      <c r="BZ89" s="21">
        <f t="shared" si="145"/>
        <v>-218630.88376480271</v>
      </c>
      <c r="CB89" s="21">
        <f t="shared" si="86"/>
        <v>-1639.333080283599</v>
      </c>
      <c r="CC89" s="21">
        <f t="shared" si="87"/>
        <v>-164701.39467033965</v>
      </c>
    </row>
    <row r="90" spans="9:81" x14ac:dyDescent="0.25">
      <c r="I90" s="4" t="s">
        <v>18</v>
      </c>
      <c r="J90" s="15">
        <f t="shared" si="62"/>
        <v>0.02</v>
      </c>
      <c r="K90" s="3">
        <v>17</v>
      </c>
      <c r="L90" s="3" t="s">
        <v>26</v>
      </c>
      <c r="M90" s="15">
        <f t="shared" si="143"/>
        <v>8.4000000000000012E-3</v>
      </c>
      <c r="N90" s="18">
        <v>1</v>
      </c>
      <c r="O90" s="15">
        <f t="shared" si="144"/>
        <v>1.7000000000000001E-2</v>
      </c>
      <c r="P90" s="5">
        <v>1000000</v>
      </c>
      <c r="Q90" s="35">
        <f t="shared" si="65"/>
        <v>1183052.6314689042</v>
      </c>
      <c r="R90" s="5">
        <f t="shared" si="66"/>
        <v>1183052.6314689042</v>
      </c>
      <c r="S90" s="5">
        <f t="shared" si="67"/>
        <v>20111.894734971374</v>
      </c>
      <c r="T90" s="5"/>
      <c r="U90" s="5">
        <f t="shared" si="146"/>
        <v>20000</v>
      </c>
      <c r="V90" s="5">
        <f t="shared" si="146"/>
        <v>20000</v>
      </c>
      <c r="W90" s="5">
        <f t="shared" si="146"/>
        <v>20000</v>
      </c>
      <c r="X90" s="5">
        <f t="shared" si="146"/>
        <v>20000</v>
      </c>
      <c r="Y90" s="5">
        <f t="shared" si="146"/>
        <v>20000</v>
      </c>
      <c r="Z90" s="5">
        <f t="shared" si="146"/>
        <v>20000</v>
      </c>
      <c r="AA90" s="5">
        <f t="shared" si="146"/>
        <v>20000</v>
      </c>
      <c r="AB90" s="5">
        <f t="shared" si="146"/>
        <v>20000</v>
      </c>
      <c r="AC90" s="5">
        <f t="shared" si="146"/>
        <v>20000</v>
      </c>
      <c r="AD90" s="5">
        <f t="shared" si="146"/>
        <v>20000</v>
      </c>
      <c r="AE90" s="5">
        <f t="shared" si="147"/>
        <v>20000</v>
      </c>
      <c r="AF90" s="5">
        <f t="shared" si="147"/>
        <v>20000</v>
      </c>
      <c r="AG90" s="5">
        <f t="shared" si="147"/>
        <v>20000</v>
      </c>
      <c r="AH90" s="5">
        <f t="shared" si="147"/>
        <v>20000</v>
      </c>
      <c r="AI90" s="5">
        <f t="shared" si="147"/>
        <v>20000</v>
      </c>
      <c r="AJ90" s="5">
        <f t="shared" si="147"/>
        <v>20000</v>
      </c>
      <c r="AK90" s="5">
        <f t="shared" si="147"/>
        <v>1020000</v>
      </c>
      <c r="AL90" s="5">
        <f t="shared" si="147"/>
        <v>0</v>
      </c>
      <c r="AM90" s="5">
        <f t="shared" si="147"/>
        <v>0</v>
      </c>
      <c r="AN90" s="5">
        <f t="shared" si="147"/>
        <v>0</v>
      </c>
      <c r="AP90" s="38">
        <f t="shared" si="115"/>
        <v>1183052.6314689042</v>
      </c>
      <c r="AQ90" s="5">
        <f t="shared" si="116"/>
        <v>1172990.2735732431</v>
      </c>
      <c r="AR90" s="5">
        <f t="shared" si="117"/>
        <v>1162843.3918712582</v>
      </c>
      <c r="AS90" s="5">
        <f t="shared" si="118"/>
        <v>1152611.2763629768</v>
      </c>
      <c r="AT90" s="5">
        <f t="shared" si="119"/>
        <v>1142293.2110844257</v>
      </c>
      <c r="AU90" s="5">
        <f t="shared" si="120"/>
        <v>1131888.4740575347</v>
      </c>
      <c r="AV90" s="5">
        <f t="shared" si="121"/>
        <v>1121396.3372396179</v>
      </c>
      <c r="AW90" s="5">
        <f t="shared" si="122"/>
        <v>1110816.0664724307</v>
      </c>
      <c r="AX90" s="5">
        <f t="shared" si="123"/>
        <v>1100146.9214307992</v>
      </c>
      <c r="AY90" s="5">
        <f t="shared" si="124"/>
        <v>1089388.1555708179</v>
      </c>
      <c r="AZ90" s="5">
        <f t="shared" si="125"/>
        <v>1078539.0160776128</v>
      </c>
      <c r="BA90" s="5">
        <f t="shared" si="126"/>
        <v>1067598.7438126646</v>
      </c>
      <c r="BB90" s="5">
        <f t="shared" si="127"/>
        <v>1056566.573260691</v>
      </c>
      <c r="BC90" s="5">
        <f t="shared" si="128"/>
        <v>1045441.7324760808</v>
      </c>
      <c r="BD90" s="5">
        <f t="shared" si="129"/>
        <v>1034223.4430288798</v>
      </c>
      <c r="BE90" s="5">
        <f t="shared" si="130"/>
        <v>1022910.9199503224</v>
      </c>
      <c r="BF90" s="5">
        <f t="shared" si="131"/>
        <v>1011503.3716779051</v>
      </c>
      <c r="BG90" s="5">
        <f t="shared" si="132"/>
        <v>0</v>
      </c>
      <c r="BH90" s="5">
        <f t="shared" si="133"/>
        <v>0</v>
      </c>
      <c r="BI90" s="5">
        <f t="shared" si="134"/>
        <v>0</v>
      </c>
      <c r="BJ90" s="45">
        <f t="shared" si="135"/>
        <v>0</v>
      </c>
      <c r="BL90" s="21">
        <f t="shared" si="145"/>
        <v>297168.92905303952</v>
      </c>
      <c r="BM90" s="21">
        <f t="shared" si="145"/>
        <v>242166.04899630882</v>
      </c>
      <c r="BN90" s="21">
        <f t="shared" si="145"/>
        <v>189489.061907236</v>
      </c>
      <c r="BO90" s="21">
        <f t="shared" si="145"/>
        <v>139032.22272296692</v>
      </c>
      <c r="BP90" s="21">
        <f t="shared" si="145"/>
        <v>90694.879236305598</v>
      </c>
      <c r="BQ90" s="21">
        <f t="shared" si="145"/>
        <v>44381.214010766242</v>
      </c>
      <c r="BR90" s="21">
        <f t="shared" si="145"/>
        <v>1739.2489559140522</v>
      </c>
      <c r="BS90" s="21">
        <f t="shared" si="145"/>
        <v>0</v>
      </c>
      <c r="BT90" s="21">
        <f t="shared" si="145"/>
        <v>-1736.296573795611</v>
      </c>
      <c r="BU90" s="21">
        <f t="shared" si="145"/>
        <v>-42535.630888529122</v>
      </c>
      <c r="BV90" s="21">
        <f t="shared" si="145"/>
        <v>-83308.407001979183</v>
      </c>
      <c r="BW90" s="21">
        <f t="shared" si="145"/>
        <v>-122397.12459756364</v>
      </c>
      <c r="BX90" s="21">
        <f t="shared" si="145"/>
        <v>-159876.84458120877</v>
      </c>
      <c r="BY90" s="21">
        <f t="shared" si="145"/>
        <v>-195819.07892897248</v>
      </c>
      <c r="BZ90" s="21">
        <f t="shared" si="145"/>
        <v>-230291.96735659637</v>
      </c>
      <c r="CB90" s="21">
        <f t="shared" si="86"/>
        <v>-1737.7727648548316</v>
      </c>
      <c r="CC90" s="21">
        <f t="shared" si="87"/>
        <v>-174682.95324422239</v>
      </c>
    </row>
    <row r="91" spans="9:81" x14ac:dyDescent="0.25">
      <c r="I91" s="4" t="s">
        <v>18</v>
      </c>
      <c r="J91" s="15">
        <f t="shared" si="62"/>
        <v>0.02</v>
      </c>
      <c r="K91" s="3">
        <v>18</v>
      </c>
      <c r="L91" s="3" t="s">
        <v>26</v>
      </c>
      <c r="M91" s="15">
        <f t="shared" si="143"/>
        <v>8.6E-3</v>
      </c>
      <c r="N91" s="18">
        <v>1</v>
      </c>
      <c r="O91" s="15">
        <f t="shared" si="144"/>
        <v>1.8000000000000002E-2</v>
      </c>
      <c r="P91" s="5">
        <v>1000000</v>
      </c>
      <c r="Q91" s="35">
        <f t="shared" si="65"/>
        <v>1189354.5362730992</v>
      </c>
      <c r="R91" s="5">
        <f t="shared" si="66"/>
        <v>1189354.5362730992</v>
      </c>
      <c r="S91" s="5">
        <f t="shared" si="67"/>
        <v>21408.381652915788</v>
      </c>
      <c r="T91" s="5"/>
      <c r="U91" s="5">
        <f t="shared" si="146"/>
        <v>20000</v>
      </c>
      <c r="V91" s="5">
        <f t="shared" si="146"/>
        <v>20000</v>
      </c>
      <c r="W91" s="5">
        <f t="shared" si="146"/>
        <v>20000</v>
      </c>
      <c r="X91" s="5">
        <f t="shared" si="146"/>
        <v>20000</v>
      </c>
      <c r="Y91" s="5">
        <f t="shared" si="146"/>
        <v>20000</v>
      </c>
      <c r="Z91" s="5">
        <f t="shared" si="146"/>
        <v>20000</v>
      </c>
      <c r="AA91" s="5">
        <f t="shared" si="146"/>
        <v>20000</v>
      </c>
      <c r="AB91" s="5">
        <f t="shared" si="146"/>
        <v>20000</v>
      </c>
      <c r="AC91" s="5">
        <f t="shared" si="146"/>
        <v>20000</v>
      </c>
      <c r="AD91" s="5">
        <f t="shared" si="146"/>
        <v>20000</v>
      </c>
      <c r="AE91" s="5">
        <f t="shared" si="147"/>
        <v>20000</v>
      </c>
      <c r="AF91" s="5">
        <f t="shared" si="147"/>
        <v>20000</v>
      </c>
      <c r="AG91" s="5">
        <f t="shared" si="147"/>
        <v>20000</v>
      </c>
      <c r="AH91" s="5">
        <f t="shared" si="147"/>
        <v>20000</v>
      </c>
      <c r="AI91" s="5">
        <f t="shared" si="147"/>
        <v>20000</v>
      </c>
      <c r="AJ91" s="5">
        <f t="shared" si="147"/>
        <v>20000</v>
      </c>
      <c r="AK91" s="5">
        <f t="shared" si="147"/>
        <v>20000</v>
      </c>
      <c r="AL91" s="5">
        <f t="shared" si="147"/>
        <v>1020000</v>
      </c>
      <c r="AM91" s="5">
        <f t="shared" si="147"/>
        <v>0</v>
      </c>
      <c r="AN91" s="5">
        <f t="shared" si="147"/>
        <v>0</v>
      </c>
      <c r="AP91" s="38">
        <f t="shared" si="115"/>
        <v>1189354.5362730992</v>
      </c>
      <c r="AQ91" s="5">
        <f t="shared" si="116"/>
        <v>1179582.9852850479</v>
      </c>
      <c r="AR91" s="5">
        <f t="shared" si="117"/>
        <v>1169727.3989584993</v>
      </c>
      <c r="AS91" s="5">
        <f t="shared" si="118"/>
        <v>1159787.0545895423</v>
      </c>
      <c r="AT91" s="5">
        <f t="shared" si="119"/>
        <v>1149761.2232590122</v>
      </c>
      <c r="AU91" s="5">
        <f t="shared" si="120"/>
        <v>1139649.1697790397</v>
      </c>
      <c r="AV91" s="5">
        <f t="shared" si="121"/>
        <v>1129450.1526391394</v>
      </c>
      <c r="AW91" s="5">
        <f t="shared" si="122"/>
        <v>1119163.4239518361</v>
      </c>
      <c r="AX91" s="5">
        <f t="shared" si="123"/>
        <v>1108788.2293978217</v>
      </c>
      <c r="AY91" s="5">
        <f t="shared" si="124"/>
        <v>1098323.8081706429</v>
      </c>
      <c r="AZ91" s="5">
        <f t="shared" si="125"/>
        <v>1087769.3929209104</v>
      </c>
      <c r="BA91" s="5">
        <f t="shared" si="126"/>
        <v>1077124.20970003</v>
      </c>
      <c r="BB91" s="5">
        <f t="shared" si="127"/>
        <v>1066387.4779034501</v>
      </c>
      <c r="BC91" s="5">
        <f t="shared" si="128"/>
        <v>1055558.4102134197</v>
      </c>
      <c r="BD91" s="5">
        <f t="shared" si="129"/>
        <v>1044636.2125412549</v>
      </c>
      <c r="BE91" s="5">
        <f t="shared" si="130"/>
        <v>1033620.0839691097</v>
      </c>
      <c r="BF91" s="5">
        <f t="shared" si="131"/>
        <v>1022509.2166912439</v>
      </c>
      <c r="BG91" s="5">
        <f t="shared" si="132"/>
        <v>1011302.7959547886</v>
      </c>
      <c r="BH91" s="5">
        <f t="shared" si="133"/>
        <v>0</v>
      </c>
      <c r="BI91" s="5">
        <f t="shared" si="134"/>
        <v>0</v>
      </c>
      <c r="BJ91" s="45">
        <f t="shared" si="135"/>
        <v>0</v>
      </c>
      <c r="BL91" s="21">
        <f t="shared" si="145"/>
        <v>316012.97132498189</v>
      </c>
      <c r="BM91" s="21">
        <f t="shared" si="145"/>
        <v>257207.41827583523</v>
      </c>
      <c r="BN91" s="21">
        <f t="shared" si="145"/>
        <v>201016.79351227498</v>
      </c>
      <c r="BO91" s="21">
        <f t="shared" si="145"/>
        <v>147316.29455447756</v>
      </c>
      <c r="BP91" s="21">
        <f t="shared" si="145"/>
        <v>95987.415963910287</v>
      </c>
      <c r="BQ91" s="21">
        <f t="shared" si="145"/>
        <v>46917.61570595135</v>
      </c>
      <c r="BR91" s="21">
        <f t="shared" si="145"/>
        <v>1836.6733402956743</v>
      </c>
      <c r="BS91" s="21">
        <f t="shared" si="145"/>
        <v>0</v>
      </c>
      <c r="BT91" s="21">
        <f t="shared" si="145"/>
        <v>-1833.3929887632839</v>
      </c>
      <c r="BU91" s="21">
        <f t="shared" si="145"/>
        <v>-44866.974411210278</v>
      </c>
      <c r="BV91" s="21">
        <f t="shared" si="145"/>
        <v>-87779.781577117741</v>
      </c>
      <c r="BW91" s="21">
        <f t="shared" si="145"/>
        <v>-128830.09218356386</v>
      </c>
      <c r="BX91" s="21">
        <f t="shared" si="145"/>
        <v>-168105.02481303259</v>
      </c>
      <c r="BY91" s="21">
        <f t="shared" si="145"/>
        <v>-205687.38345539779</v>
      </c>
      <c r="BZ91" s="21">
        <f t="shared" si="145"/>
        <v>-241655.88205387851</v>
      </c>
      <c r="CB91" s="21">
        <f t="shared" si="86"/>
        <v>-1835.0331645294791</v>
      </c>
      <c r="CC91" s="21">
        <f t="shared" si="87"/>
        <v>-184560.90916265378</v>
      </c>
    </row>
    <row r="92" spans="9:81" x14ac:dyDescent="0.25">
      <c r="I92" s="4" t="s">
        <v>18</v>
      </c>
      <c r="J92" s="15">
        <f t="shared" si="62"/>
        <v>0.02</v>
      </c>
      <c r="K92" s="3">
        <v>19</v>
      </c>
      <c r="L92" s="3" t="s">
        <v>26</v>
      </c>
      <c r="M92" s="15">
        <f t="shared" si="143"/>
        <v>8.8000000000000005E-3</v>
      </c>
      <c r="N92" s="18">
        <v>1</v>
      </c>
      <c r="O92" s="15">
        <f t="shared" si="144"/>
        <v>1.9E-2</v>
      </c>
      <c r="P92" s="5">
        <v>1000000</v>
      </c>
      <c r="Q92" s="35">
        <f t="shared" si="65"/>
        <v>1195173.4975430265</v>
      </c>
      <c r="R92" s="5">
        <f t="shared" si="66"/>
        <v>1195173.4975430265</v>
      </c>
      <c r="S92" s="5">
        <f t="shared" si="67"/>
        <v>22708.296453317504</v>
      </c>
      <c r="T92" s="5"/>
      <c r="U92" s="5">
        <f t="shared" si="146"/>
        <v>20000</v>
      </c>
      <c r="V92" s="5">
        <f t="shared" si="146"/>
        <v>20000</v>
      </c>
      <c r="W92" s="5">
        <f t="shared" si="146"/>
        <v>20000</v>
      </c>
      <c r="X92" s="5">
        <f t="shared" si="146"/>
        <v>20000</v>
      </c>
      <c r="Y92" s="5">
        <f t="shared" si="146"/>
        <v>20000</v>
      </c>
      <c r="Z92" s="5">
        <f t="shared" si="146"/>
        <v>20000</v>
      </c>
      <c r="AA92" s="5">
        <f t="shared" si="146"/>
        <v>20000</v>
      </c>
      <c r="AB92" s="5">
        <f t="shared" si="146"/>
        <v>20000</v>
      </c>
      <c r="AC92" s="5">
        <f t="shared" si="146"/>
        <v>20000</v>
      </c>
      <c r="AD92" s="5">
        <f t="shared" si="146"/>
        <v>20000</v>
      </c>
      <c r="AE92" s="5">
        <f t="shared" si="147"/>
        <v>20000</v>
      </c>
      <c r="AF92" s="5">
        <f t="shared" si="147"/>
        <v>20000</v>
      </c>
      <c r="AG92" s="5">
        <f t="shared" si="147"/>
        <v>20000</v>
      </c>
      <c r="AH92" s="5">
        <f t="shared" si="147"/>
        <v>20000</v>
      </c>
      <c r="AI92" s="5">
        <f t="shared" si="147"/>
        <v>20000</v>
      </c>
      <c r="AJ92" s="5">
        <f t="shared" si="147"/>
        <v>20000</v>
      </c>
      <c r="AK92" s="5">
        <f t="shared" si="147"/>
        <v>20000</v>
      </c>
      <c r="AL92" s="5">
        <f t="shared" si="147"/>
        <v>20000</v>
      </c>
      <c r="AM92" s="5">
        <f t="shared" si="147"/>
        <v>1020000</v>
      </c>
      <c r="AN92" s="5">
        <f t="shared" si="147"/>
        <v>0</v>
      </c>
      <c r="AP92" s="38">
        <f t="shared" si="115"/>
        <v>1195173.4975430265</v>
      </c>
      <c r="AQ92" s="5">
        <f t="shared" si="116"/>
        <v>1185691.024321405</v>
      </c>
      <c r="AR92" s="5">
        <f t="shared" si="117"/>
        <v>1176125.1053354333</v>
      </c>
      <c r="AS92" s="5">
        <f t="shared" si="118"/>
        <v>1166475.0062623851</v>
      </c>
      <c r="AT92" s="5">
        <f t="shared" si="119"/>
        <v>1156739.986317494</v>
      </c>
      <c r="AU92" s="5">
        <f t="shared" si="120"/>
        <v>1146919.2981970878</v>
      </c>
      <c r="AV92" s="5">
        <f t="shared" si="121"/>
        <v>1137012.1880212221</v>
      </c>
      <c r="AW92" s="5">
        <f t="shared" si="122"/>
        <v>1127017.8952758089</v>
      </c>
      <c r="AX92" s="5">
        <f t="shared" si="123"/>
        <v>1116935.652754236</v>
      </c>
      <c r="AY92" s="5">
        <f t="shared" si="124"/>
        <v>1106764.6864984732</v>
      </c>
      <c r="AZ92" s="5">
        <f t="shared" si="125"/>
        <v>1096504.2157396597</v>
      </c>
      <c r="BA92" s="5">
        <f t="shared" si="126"/>
        <v>1086153.4528381687</v>
      </c>
      <c r="BB92" s="5">
        <f t="shared" si="127"/>
        <v>1075711.6032231445</v>
      </c>
      <c r="BC92" s="5">
        <f t="shared" si="128"/>
        <v>1065177.8653315082</v>
      </c>
      <c r="BD92" s="5">
        <f t="shared" si="129"/>
        <v>1054551.4305464255</v>
      </c>
      <c r="BE92" s="5">
        <f t="shared" si="130"/>
        <v>1043831.4831352339</v>
      </c>
      <c r="BF92" s="5">
        <f t="shared" si="131"/>
        <v>1033017.2001868237</v>
      </c>
      <c r="BG92" s="5">
        <f t="shared" si="132"/>
        <v>1022107.7515484677</v>
      </c>
      <c r="BH92" s="5">
        <f t="shared" si="133"/>
        <v>1011102.2997620942</v>
      </c>
      <c r="BI92" s="5">
        <f t="shared" si="134"/>
        <v>0</v>
      </c>
      <c r="BJ92" s="45">
        <f t="shared" si="135"/>
        <v>0</v>
      </c>
      <c r="BL92" s="21">
        <f t="shared" si="145"/>
        <v>334876.59469725005</v>
      </c>
      <c r="BM92" s="21">
        <f t="shared" si="145"/>
        <v>272228.05813208758</v>
      </c>
      <c r="BN92" s="21">
        <f t="shared" si="145"/>
        <v>212500.9741581087</v>
      </c>
      <c r="BO92" s="21">
        <f t="shared" si="145"/>
        <v>155549.33570610313</v>
      </c>
      <c r="BP92" s="21">
        <f t="shared" si="145"/>
        <v>101234.83615947142</v>
      </c>
      <c r="BQ92" s="21">
        <f t="shared" si="145"/>
        <v>49426.443662937963</v>
      </c>
      <c r="BR92" s="21">
        <f t="shared" si="145"/>
        <v>1932.8207719691563</v>
      </c>
      <c r="BS92" s="21">
        <f t="shared" si="145"/>
        <v>0</v>
      </c>
      <c r="BT92" s="21">
        <f t="shared" si="145"/>
        <v>-1929.1987309085671</v>
      </c>
      <c r="BU92" s="21">
        <f t="shared" si="145"/>
        <v>-47162.157437168295</v>
      </c>
      <c r="BV92" s="21">
        <f t="shared" si="145"/>
        <v>-92171.551969421562</v>
      </c>
      <c r="BW92" s="21">
        <f t="shared" si="145"/>
        <v>-135133.90354195866</v>
      </c>
      <c r="BX92" s="21">
        <f t="shared" si="145"/>
        <v>-176149.44544247119</v>
      </c>
      <c r="BY92" s="21">
        <f t="shared" si="145"/>
        <v>-215313.22296807624</v>
      </c>
      <c r="BZ92" s="21">
        <f t="shared" si="145"/>
        <v>-252715.37511229422</v>
      </c>
      <c r="CB92" s="21">
        <f t="shared" si="86"/>
        <v>-1931.0097514388617</v>
      </c>
      <c r="CC92" s="21">
        <f t="shared" si="87"/>
        <v>-194325.20980028994</v>
      </c>
    </row>
    <row r="93" spans="9:81" x14ac:dyDescent="0.25">
      <c r="I93" s="9" t="s">
        <v>18</v>
      </c>
      <c r="J93" s="16">
        <f t="shared" si="62"/>
        <v>0.02</v>
      </c>
      <c r="K93" s="10">
        <v>20</v>
      </c>
      <c r="L93" s="10" t="s">
        <v>26</v>
      </c>
      <c r="M93" s="16">
        <f t="shared" si="143"/>
        <v>9.0000000000000011E-3</v>
      </c>
      <c r="N93" s="19">
        <v>1</v>
      </c>
      <c r="O93" s="16">
        <f t="shared" si="144"/>
        <v>0.02</v>
      </c>
      <c r="P93" s="14">
        <v>1000000</v>
      </c>
      <c r="Q93" s="36">
        <f t="shared" si="65"/>
        <v>1200514.0880096133</v>
      </c>
      <c r="R93" s="14">
        <f t="shared" si="66"/>
        <v>1200514.0880096133</v>
      </c>
      <c r="S93" s="14">
        <f t="shared" si="67"/>
        <v>24010.281760192269</v>
      </c>
      <c r="T93" s="14"/>
      <c r="U93" s="14">
        <f t="shared" si="146"/>
        <v>20000</v>
      </c>
      <c r="V93" s="14">
        <f t="shared" si="146"/>
        <v>20000</v>
      </c>
      <c r="W93" s="14">
        <f t="shared" si="146"/>
        <v>20000</v>
      </c>
      <c r="X93" s="14">
        <f t="shared" si="146"/>
        <v>20000</v>
      </c>
      <c r="Y93" s="14">
        <f t="shared" si="146"/>
        <v>20000</v>
      </c>
      <c r="Z93" s="14">
        <f t="shared" si="146"/>
        <v>20000</v>
      </c>
      <c r="AA93" s="14">
        <f t="shared" si="146"/>
        <v>20000</v>
      </c>
      <c r="AB93" s="14">
        <f t="shared" si="146"/>
        <v>20000</v>
      </c>
      <c r="AC93" s="14">
        <f t="shared" si="146"/>
        <v>20000</v>
      </c>
      <c r="AD93" s="14">
        <f t="shared" si="146"/>
        <v>20000</v>
      </c>
      <c r="AE93" s="14">
        <f t="shared" si="147"/>
        <v>20000</v>
      </c>
      <c r="AF93" s="14">
        <f t="shared" si="147"/>
        <v>20000</v>
      </c>
      <c r="AG93" s="14">
        <f t="shared" si="147"/>
        <v>20000</v>
      </c>
      <c r="AH93" s="14">
        <f t="shared" si="147"/>
        <v>20000</v>
      </c>
      <c r="AI93" s="14">
        <f t="shared" si="147"/>
        <v>20000</v>
      </c>
      <c r="AJ93" s="14">
        <f t="shared" si="147"/>
        <v>20000</v>
      </c>
      <c r="AK93" s="14">
        <f t="shared" si="147"/>
        <v>20000</v>
      </c>
      <c r="AL93" s="14">
        <f t="shared" si="147"/>
        <v>20000</v>
      </c>
      <c r="AM93" s="14">
        <f t="shared" si="147"/>
        <v>20000</v>
      </c>
      <c r="AN93" s="14">
        <f t="shared" si="147"/>
        <v>1020000</v>
      </c>
      <c r="AP93" s="39">
        <f t="shared" si="115"/>
        <v>1200514.0880096133</v>
      </c>
      <c r="AQ93" s="14">
        <f t="shared" si="116"/>
        <v>1191318.7148016996</v>
      </c>
      <c r="AR93" s="14">
        <f t="shared" si="117"/>
        <v>1182040.5832349148</v>
      </c>
      <c r="AS93" s="14">
        <f t="shared" si="118"/>
        <v>1172678.9484840289</v>
      </c>
      <c r="AT93" s="14">
        <f t="shared" si="119"/>
        <v>1163233.0590203851</v>
      </c>
      <c r="AU93" s="14">
        <f t="shared" si="120"/>
        <v>1153702.1565515685</v>
      </c>
      <c r="AV93" s="14">
        <f t="shared" si="121"/>
        <v>1144085.4759605324</v>
      </c>
      <c r="AW93" s="14">
        <f t="shared" si="122"/>
        <v>1134382.2452441771</v>
      </c>
      <c r="AX93" s="14">
        <f t="shared" si="123"/>
        <v>1124591.6854513746</v>
      </c>
      <c r="AY93" s="14">
        <f t="shared" si="124"/>
        <v>1114713.0106204369</v>
      </c>
      <c r="AZ93" s="14">
        <f t="shared" si="125"/>
        <v>1104745.4277160207</v>
      </c>
      <c r="BA93" s="14">
        <f t="shared" si="126"/>
        <v>1094688.1365654648</v>
      </c>
      <c r="BB93" s="14">
        <f t="shared" si="127"/>
        <v>1084540.3297945538</v>
      </c>
      <c r="BC93" s="14">
        <f t="shared" si="128"/>
        <v>1074301.1927627046</v>
      </c>
      <c r="BD93" s="14">
        <f t="shared" si="129"/>
        <v>1063969.9034975688</v>
      </c>
      <c r="BE93" s="14">
        <f t="shared" si="130"/>
        <v>1053545.6326290469</v>
      </c>
      <c r="BF93" s="14">
        <f t="shared" si="131"/>
        <v>1043027.5433227082</v>
      </c>
      <c r="BG93" s="14">
        <f t="shared" si="132"/>
        <v>1032414.7912126125</v>
      </c>
      <c r="BH93" s="14">
        <f t="shared" si="133"/>
        <v>1021706.5243335259</v>
      </c>
      <c r="BI93" s="14">
        <f t="shared" si="134"/>
        <v>1010901.8830525276</v>
      </c>
      <c r="BJ93" s="46">
        <f t="shared" si="135"/>
        <v>0</v>
      </c>
      <c r="BL93" s="48">
        <f t="shared" si="145"/>
        <v>353738.55050495407</v>
      </c>
      <c r="BM93" s="48">
        <f t="shared" si="145"/>
        <v>287210.81355998805</v>
      </c>
      <c r="BN93" s="48">
        <f t="shared" si="145"/>
        <v>223928.43884170358</v>
      </c>
      <c r="BO93" s="48">
        <f t="shared" si="145"/>
        <v>163721.96556234639</v>
      </c>
      <c r="BP93" s="48">
        <f t="shared" si="145"/>
        <v>106431.25570769887</v>
      </c>
      <c r="BQ93" s="48">
        <f t="shared" si="145"/>
        <v>51904.957321861293</v>
      </c>
      <c r="BR93" s="48">
        <f t="shared" si="145"/>
        <v>2027.5898693816271</v>
      </c>
      <c r="BS93" s="48">
        <f t="shared" si="145"/>
        <v>0</v>
      </c>
      <c r="BT93" s="48">
        <f t="shared" si="145"/>
        <v>-2023.6131242034025</v>
      </c>
      <c r="BU93" s="48">
        <f t="shared" si="145"/>
        <v>-49418.879420158686</v>
      </c>
      <c r="BV93" s="48">
        <f t="shared" si="145"/>
        <v>-96479.582847228041</v>
      </c>
      <c r="BW93" s="48">
        <f t="shared" si="145"/>
        <v>-141303.07036338025</v>
      </c>
      <c r="BX93" s="48">
        <f t="shared" si="145"/>
        <v>-184003.75473448308</v>
      </c>
      <c r="BY93" s="48">
        <f t="shared" si="145"/>
        <v>-224689.8725422218</v>
      </c>
      <c r="BZ93" s="48">
        <f t="shared" si="145"/>
        <v>-263463.83337859483</v>
      </c>
      <c r="CB93" s="48">
        <f t="shared" si="86"/>
        <v>-2025.6014967925148</v>
      </c>
      <c r="CC93" s="48">
        <f t="shared" si="87"/>
        <v>-203966.09678809333</v>
      </c>
    </row>
    <row r="94" spans="9:81" x14ac:dyDescent="0.25">
      <c r="I94" s="4" t="s">
        <v>18</v>
      </c>
      <c r="J94" s="15">
        <f t="shared" si="62"/>
        <v>0.02</v>
      </c>
      <c r="K94" s="3">
        <v>1</v>
      </c>
      <c r="L94" s="3" t="s">
        <v>27</v>
      </c>
      <c r="M94" s="15">
        <f>$B$2+$B$10*$K94</f>
        <v>5.4000000000000003E-3</v>
      </c>
      <c r="N94" s="18">
        <v>1</v>
      </c>
      <c r="O94" s="15">
        <f>$K94*B$22</f>
        <v>5.0000000000000001E-3</v>
      </c>
      <c r="P94" s="5">
        <v>1000000</v>
      </c>
      <c r="Q94" s="35">
        <f t="shared" si="65"/>
        <v>1014521.5834493733</v>
      </c>
      <c r="R94" s="5">
        <f t="shared" si="66"/>
        <v>1014521.5834493733</v>
      </c>
      <c r="S94" s="5">
        <f t="shared" si="67"/>
        <v>5072.6079172468662</v>
      </c>
      <c r="T94" s="5"/>
      <c r="U94" s="5">
        <f t="shared" ref="U94:AD103" si="148">$P94*((U$33&lt;=$K94)*$J94+(U$33=$K94)*1)</f>
        <v>1020000</v>
      </c>
      <c r="V94" s="5">
        <f t="shared" si="148"/>
        <v>0</v>
      </c>
      <c r="W94" s="5">
        <f t="shared" si="148"/>
        <v>0</v>
      </c>
      <c r="X94" s="5">
        <f t="shared" si="148"/>
        <v>0</v>
      </c>
      <c r="Y94" s="5">
        <f t="shared" si="148"/>
        <v>0</v>
      </c>
      <c r="Z94" s="5">
        <f t="shared" si="148"/>
        <v>0</v>
      </c>
      <c r="AA94" s="5">
        <f t="shared" si="148"/>
        <v>0</v>
      </c>
      <c r="AB94" s="5">
        <f t="shared" si="148"/>
        <v>0</v>
      </c>
      <c r="AC94" s="5">
        <f t="shared" si="148"/>
        <v>0</v>
      </c>
      <c r="AD94" s="5">
        <f t="shared" si="148"/>
        <v>0</v>
      </c>
      <c r="AE94" s="5">
        <f t="shared" ref="AE94:AN103" si="149">$P94*((AE$33&lt;=$K94)*$J94+(AE$33=$K94)*1)</f>
        <v>0</v>
      </c>
      <c r="AF94" s="5">
        <f t="shared" si="149"/>
        <v>0</v>
      </c>
      <c r="AG94" s="5">
        <f t="shared" si="149"/>
        <v>0</v>
      </c>
      <c r="AH94" s="5">
        <f t="shared" si="149"/>
        <v>0</v>
      </c>
      <c r="AI94" s="5">
        <f t="shared" si="149"/>
        <v>0</v>
      </c>
      <c r="AJ94" s="5">
        <f t="shared" si="149"/>
        <v>0</v>
      </c>
      <c r="AK94" s="5">
        <f t="shared" si="149"/>
        <v>0</v>
      </c>
      <c r="AL94" s="5">
        <f t="shared" si="149"/>
        <v>0</v>
      </c>
      <c r="AM94" s="5">
        <f t="shared" si="149"/>
        <v>0</v>
      </c>
      <c r="AN94" s="5">
        <f t="shared" si="149"/>
        <v>0</v>
      </c>
      <c r="AP94" s="38">
        <f t="shared" si="115"/>
        <v>1014521.5834493733</v>
      </c>
      <c r="AQ94" s="5">
        <f t="shared" si="116"/>
        <v>0</v>
      </c>
      <c r="AR94" s="5">
        <f t="shared" si="117"/>
        <v>0</v>
      </c>
      <c r="AS94" s="5">
        <f t="shared" si="118"/>
        <v>0</v>
      </c>
      <c r="AT94" s="5">
        <f t="shared" si="119"/>
        <v>0</v>
      </c>
      <c r="AU94" s="5">
        <f t="shared" si="120"/>
        <v>0</v>
      </c>
      <c r="AV94" s="5">
        <f t="shared" si="121"/>
        <v>0</v>
      </c>
      <c r="AW94" s="5">
        <f t="shared" si="122"/>
        <v>0</v>
      </c>
      <c r="AX94" s="5">
        <f t="shared" si="123"/>
        <v>0</v>
      </c>
      <c r="AY94" s="5">
        <f t="shared" si="124"/>
        <v>0</v>
      </c>
      <c r="AZ94" s="5">
        <f t="shared" si="125"/>
        <v>0</v>
      </c>
      <c r="BA94" s="5">
        <f t="shared" si="126"/>
        <v>0</v>
      </c>
      <c r="BB94" s="5">
        <f t="shared" si="127"/>
        <v>0</v>
      </c>
      <c r="BC94" s="5">
        <f t="shared" si="128"/>
        <v>0</v>
      </c>
      <c r="BD94" s="5">
        <f t="shared" si="129"/>
        <v>0</v>
      </c>
      <c r="BE94" s="5">
        <f t="shared" si="130"/>
        <v>0</v>
      </c>
      <c r="BF94" s="5">
        <f t="shared" si="131"/>
        <v>0</v>
      </c>
      <c r="BG94" s="5">
        <f t="shared" si="132"/>
        <v>0</v>
      </c>
      <c r="BH94" s="5">
        <f t="shared" si="133"/>
        <v>0</v>
      </c>
      <c r="BI94" s="5">
        <f t="shared" si="134"/>
        <v>0</v>
      </c>
      <c r="BJ94" s="45">
        <f t="shared" si="135"/>
        <v>0</v>
      </c>
      <c r="BL94" s="21">
        <f t="shared" si="145"/>
        <v>15365.330928655923</v>
      </c>
      <c r="BM94" s="21">
        <f t="shared" si="145"/>
        <v>12772.202430372941</v>
      </c>
      <c r="BN94" s="21">
        <f t="shared" si="145"/>
        <v>10192.099492157809</v>
      </c>
      <c r="BO94" s="21">
        <f t="shared" si="145"/>
        <v>7624.9242167255143</v>
      </c>
      <c r="BP94" s="21">
        <f t="shared" si="145"/>
        <v>5070.5796853728825</v>
      </c>
      <c r="BQ94" s="21">
        <f t="shared" si="145"/>
        <v>2528.9699457809329</v>
      </c>
      <c r="BR94" s="21">
        <f t="shared" si="145"/>
        <v>100.91729667258915</v>
      </c>
      <c r="BS94" s="21">
        <f t="shared" si="145"/>
        <v>0</v>
      </c>
      <c r="BT94" s="21">
        <f t="shared" si="145"/>
        <v>-100.89722361497115</v>
      </c>
      <c r="BU94" s="21">
        <f t="shared" si="145"/>
        <v>-2516.4242073849309</v>
      </c>
      <c r="BV94" s="21">
        <f t="shared" si="145"/>
        <v>-5020.3958009171765</v>
      </c>
      <c r="BW94" s="21">
        <f t="shared" si="145"/>
        <v>-7512.0069857538911</v>
      </c>
      <c r="BX94" s="21">
        <f t="shared" si="145"/>
        <v>-9991.3490589853609</v>
      </c>
      <c r="BY94" s="21">
        <f t="shared" si="145"/>
        <v>-12458.512420785031</v>
      </c>
      <c r="BZ94" s="21">
        <f t="shared" si="145"/>
        <v>-14913.586585398298</v>
      </c>
      <c r="CB94" s="21">
        <f t="shared" si="86"/>
        <v>-100.90726014378015</v>
      </c>
      <c r="CC94" s="21">
        <f t="shared" si="87"/>
        <v>-10091.724275571585</v>
      </c>
    </row>
    <row r="95" spans="9:81" x14ac:dyDescent="0.25">
      <c r="I95" s="4" t="s">
        <v>18</v>
      </c>
      <c r="J95" s="15">
        <f t="shared" si="62"/>
        <v>0.02</v>
      </c>
      <c r="K95" s="3">
        <v>2</v>
      </c>
      <c r="L95" s="3" t="s">
        <v>27</v>
      </c>
      <c r="M95" s="15">
        <f t="shared" ref="M95:M113" si="150">$B$2+$B$10*$K95</f>
        <v>5.8000000000000005E-3</v>
      </c>
      <c r="N95" s="18">
        <v>1</v>
      </c>
      <c r="O95" s="15">
        <f t="shared" ref="O95:O113" si="151">$K95*B$22</f>
        <v>0.01</v>
      </c>
      <c r="P95" s="5">
        <v>1000000</v>
      </c>
      <c r="Q95" s="35">
        <f t="shared" si="65"/>
        <v>1028154.8169948164</v>
      </c>
      <c r="R95" s="5">
        <f t="shared" si="66"/>
        <v>1028154.8169948164</v>
      </c>
      <c r="S95" s="5">
        <f t="shared" si="67"/>
        <v>10281.548169948164</v>
      </c>
      <c r="T95" s="5"/>
      <c r="U95" s="5">
        <f t="shared" si="148"/>
        <v>20000</v>
      </c>
      <c r="V95" s="5">
        <f t="shared" si="148"/>
        <v>1020000</v>
      </c>
      <c r="W95" s="5">
        <f t="shared" si="148"/>
        <v>0</v>
      </c>
      <c r="X95" s="5">
        <f t="shared" si="148"/>
        <v>0</v>
      </c>
      <c r="Y95" s="5">
        <f t="shared" si="148"/>
        <v>0</v>
      </c>
      <c r="Z95" s="5">
        <f t="shared" si="148"/>
        <v>0</v>
      </c>
      <c r="AA95" s="5">
        <f t="shared" si="148"/>
        <v>0</v>
      </c>
      <c r="AB95" s="5">
        <f t="shared" si="148"/>
        <v>0</v>
      </c>
      <c r="AC95" s="5">
        <f t="shared" si="148"/>
        <v>0</v>
      </c>
      <c r="AD95" s="5">
        <f t="shared" si="148"/>
        <v>0</v>
      </c>
      <c r="AE95" s="5">
        <f t="shared" si="149"/>
        <v>0</v>
      </c>
      <c r="AF95" s="5">
        <f t="shared" si="149"/>
        <v>0</v>
      </c>
      <c r="AG95" s="5">
        <f t="shared" si="149"/>
        <v>0</v>
      </c>
      <c r="AH95" s="5">
        <f t="shared" si="149"/>
        <v>0</v>
      </c>
      <c r="AI95" s="5">
        <f t="shared" si="149"/>
        <v>0</v>
      </c>
      <c r="AJ95" s="5">
        <f t="shared" si="149"/>
        <v>0</v>
      </c>
      <c r="AK95" s="5">
        <f t="shared" si="149"/>
        <v>0</v>
      </c>
      <c r="AL95" s="5">
        <f t="shared" si="149"/>
        <v>0</v>
      </c>
      <c r="AM95" s="5">
        <f t="shared" si="149"/>
        <v>0</v>
      </c>
      <c r="AN95" s="5">
        <f t="shared" si="149"/>
        <v>0</v>
      </c>
      <c r="AP95" s="38">
        <f t="shared" si="115"/>
        <v>1028154.8169948164</v>
      </c>
      <c r="AQ95" s="5">
        <f t="shared" si="116"/>
        <v>1014118.1149333863</v>
      </c>
      <c r="AR95" s="5">
        <f t="shared" si="117"/>
        <v>0</v>
      </c>
      <c r="AS95" s="5">
        <f t="shared" si="118"/>
        <v>0</v>
      </c>
      <c r="AT95" s="5">
        <f t="shared" si="119"/>
        <v>0</v>
      </c>
      <c r="AU95" s="5">
        <f t="shared" si="120"/>
        <v>0</v>
      </c>
      <c r="AV95" s="5">
        <f t="shared" si="121"/>
        <v>0</v>
      </c>
      <c r="AW95" s="5">
        <f t="shared" si="122"/>
        <v>0</v>
      </c>
      <c r="AX95" s="5">
        <f t="shared" si="123"/>
        <v>0</v>
      </c>
      <c r="AY95" s="5">
        <f t="shared" si="124"/>
        <v>0</v>
      </c>
      <c r="AZ95" s="5">
        <f t="shared" si="125"/>
        <v>0</v>
      </c>
      <c r="BA95" s="5">
        <f t="shared" si="126"/>
        <v>0</v>
      </c>
      <c r="BB95" s="5">
        <f t="shared" si="127"/>
        <v>0</v>
      </c>
      <c r="BC95" s="5">
        <f t="shared" si="128"/>
        <v>0</v>
      </c>
      <c r="BD95" s="5">
        <f t="shared" si="129"/>
        <v>0</v>
      </c>
      <c r="BE95" s="5">
        <f t="shared" si="130"/>
        <v>0</v>
      </c>
      <c r="BF95" s="5">
        <f t="shared" si="131"/>
        <v>0</v>
      </c>
      <c r="BG95" s="5">
        <f t="shared" si="132"/>
        <v>0</v>
      </c>
      <c r="BH95" s="5">
        <f t="shared" si="133"/>
        <v>0</v>
      </c>
      <c r="BI95" s="5">
        <f t="shared" si="134"/>
        <v>0</v>
      </c>
      <c r="BJ95" s="45">
        <f t="shared" si="135"/>
        <v>0</v>
      </c>
      <c r="BL95" s="21">
        <f t="shared" si="145"/>
        <v>31061.103914366919</v>
      </c>
      <c r="BM95" s="21">
        <f t="shared" si="145"/>
        <v>25786.687734407955</v>
      </c>
      <c r="BN95" s="21">
        <f t="shared" si="145"/>
        <v>20551.819567235769</v>
      </c>
      <c r="BO95" s="21">
        <f t="shared" si="145"/>
        <v>15356.104391333763</v>
      </c>
      <c r="BP95" s="21">
        <f t="shared" si="145"/>
        <v>10199.152108078939</v>
      </c>
      <c r="BQ95" s="21">
        <f t="shared" si="145"/>
        <v>5080.5774682812626</v>
      </c>
      <c r="BR95" s="21">
        <f t="shared" si="145"/>
        <v>202.49828185606748</v>
      </c>
      <c r="BS95" s="21">
        <f t="shared" si="145"/>
        <v>0</v>
      </c>
      <c r="BT95" s="21">
        <f t="shared" si="145"/>
        <v>-202.43808822403662</v>
      </c>
      <c r="BU95" s="21">
        <f t="shared" si="145"/>
        <v>-5042.9560623941943</v>
      </c>
      <c r="BV95" s="21">
        <f t="shared" si="145"/>
        <v>-10048.661847925512</v>
      </c>
      <c r="BW95" s="21">
        <f t="shared" si="145"/>
        <v>-15017.483917520731</v>
      </c>
      <c r="BX95" s="21">
        <f t="shared" si="145"/>
        <v>-19949.784331336617</v>
      </c>
      <c r="BY95" s="21">
        <f t="shared" si="145"/>
        <v>-24845.920714935288</v>
      </c>
      <c r="BZ95" s="21">
        <f t="shared" si="145"/>
        <v>-29706.246324323583</v>
      </c>
      <c r="CB95" s="21">
        <f t="shared" si="86"/>
        <v>-202.46818504005205</v>
      </c>
      <c r="CC95" s="21">
        <f t="shared" si="87"/>
        <v>-20250.801949286193</v>
      </c>
    </row>
    <row r="96" spans="9:81" x14ac:dyDescent="0.25">
      <c r="I96" s="4" t="s">
        <v>18</v>
      </c>
      <c r="J96" s="15">
        <f t="shared" si="62"/>
        <v>0.02</v>
      </c>
      <c r="K96" s="3">
        <v>3</v>
      </c>
      <c r="L96" s="3" t="s">
        <v>27</v>
      </c>
      <c r="M96" s="15">
        <f t="shared" si="150"/>
        <v>6.2000000000000006E-3</v>
      </c>
      <c r="N96" s="18">
        <v>1</v>
      </c>
      <c r="O96" s="15">
        <f t="shared" si="151"/>
        <v>1.4999999999999999E-2</v>
      </c>
      <c r="P96" s="5">
        <v>1000000</v>
      </c>
      <c r="Q96" s="35">
        <f t="shared" si="65"/>
        <v>1040891.8958108104</v>
      </c>
      <c r="R96" s="5">
        <f t="shared" si="66"/>
        <v>1040891.8958108104</v>
      </c>
      <c r="S96" s="5">
        <f t="shared" si="67"/>
        <v>15613.378437162155</v>
      </c>
      <c r="T96" s="5"/>
      <c r="U96" s="5">
        <f t="shared" si="148"/>
        <v>20000</v>
      </c>
      <c r="V96" s="5">
        <f t="shared" si="148"/>
        <v>20000</v>
      </c>
      <c r="W96" s="5">
        <f t="shared" si="148"/>
        <v>1020000</v>
      </c>
      <c r="X96" s="5">
        <f t="shared" si="148"/>
        <v>0</v>
      </c>
      <c r="Y96" s="5">
        <f t="shared" si="148"/>
        <v>0</v>
      </c>
      <c r="Z96" s="5">
        <f t="shared" si="148"/>
        <v>0</v>
      </c>
      <c r="AA96" s="5">
        <f t="shared" si="148"/>
        <v>0</v>
      </c>
      <c r="AB96" s="5">
        <f t="shared" si="148"/>
        <v>0</v>
      </c>
      <c r="AC96" s="5">
        <f t="shared" si="148"/>
        <v>0</v>
      </c>
      <c r="AD96" s="5">
        <f t="shared" si="148"/>
        <v>0</v>
      </c>
      <c r="AE96" s="5">
        <f t="shared" si="149"/>
        <v>0</v>
      </c>
      <c r="AF96" s="5">
        <f t="shared" si="149"/>
        <v>0</v>
      </c>
      <c r="AG96" s="5">
        <f t="shared" si="149"/>
        <v>0</v>
      </c>
      <c r="AH96" s="5">
        <f t="shared" si="149"/>
        <v>0</v>
      </c>
      <c r="AI96" s="5">
        <f t="shared" si="149"/>
        <v>0</v>
      </c>
      <c r="AJ96" s="5">
        <f t="shared" si="149"/>
        <v>0</v>
      </c>
      <c r="AK96" s="5">
        <f t="shared" si="149"/>
        <v>0</v>
      </c>
      <c r="AL96" s="5">
        <f t="shared" si="149"/>
        <v>0</v>
      </c>
      <c r="AM96" s="5">
        <f t="shared" si="149"/>
        <v>0</v>
      </c>
      <c r="AN96" s="5">
        <f t="shared" si="149"/>
        <v>0</v>
      </c>
      <c r="AP96" s="38">
        <f t="shared" si="115"/>
        <v>1040891.8958108104</v>
      </c>
      <c r="AQ96" s="5">
        <f t="shared" si="116"/>
        <v>1027345.4255648374</v>
      </c>
      <c r="AR96" s="5">
        <f t="shared" si="117"/>
        <v>1013714.9672033393</v>
      </c>
      <c r="AS96" s="5">
        <f t="shared" si="118"/>
        <v>0</v>
      </c>
      <c r="AT96" s="5">
        <f t="shared" si="119"/>
        <v>0</v>
      </c>
      <c r="AU96" s="5">
        <f t="shared" si="120"/>
        <v>0</v>
      </c>
      <c r="AV96" s="5">
        <f t="shared" si="121"/>
        <v>0</v>
      </c>
      <c r="AW96" s="5">
        <f t="shared" si="122"/>
        <v>0</v>
      </c>
      <c r="AX96" s="5">
        <f t="shared" si="123"/>
        <v>0</v>
      </c>
      <c r="AY96" s="5">
        <f t="shared" si="124"/>
        <v>0</v>
      </c>
      <c r="AZ96" s="5">
        <f t="shared" si="125"/>
        <v>0</v>
      </c>
      <c r="BA96" s="5">
        <f t="shared" si="126"/>
        <v>0</v>
      </c>
      <c r="BB96" s="5">
        <f t="shared" si="127"/>
        <v>0</v>
      </c>
      <c r="BC96" s="5">
        <f t="shared" si="128"/>
        <v>0</v>
      </c>
      <c r="BD96" s="5">
        <f t="shared" si="129"/>
        <v>0</v>
      </c>
      <c r="BE96" s="5">
        <f t="shared" si="130"/>
        <v>0</v>
      </c>
      <c r="BF96" s="5">
        <f t="shared" si="131"/>
        <v>0</v>
      </c>
      <c r="BG96" s="5">
        <f t="shared" si="132"/>
        <v>0</v>
      </c>
      <c r="BH96" s="5">
        <f t="shared" si="133"/>
        <v>0</v>
      </c>
      <c r="BI96" s="5">
        <f t="shared" si="134"/>
        <v>0</v>
      </c>
      <c r="BJ96" s="45">
        <f t="shared" si="135"/>
        <v>0</v>
      </c>
      <c r="BL96" s="21">
        <f t="shared" si="145"/>
        <v>47051.344975094544</v>
      </c>
      <c r="BM96" s="21">
        <f t="shared" si="145"/>
        <v>39012.782180135138</v>
      </c>
      <c r="BN96" s="21">
        <f t="shared" si="145"/>
        <v>31054.200603239238</v>
      </c>
      <c r="BO96" s="21">
        <f t="shared" si="145"/>
        <v>23174.604862410808</v>
      </c>
      <c r="BP96" s="21">
        <f t="shared" si="145"/>
        <v>15373.014422710752</v>
      </c>
      <c r="BQ96" s="21">
        <f t="shared" si="145"/>
        <v>7648.4633383685723</v>
      </c>
      <c r="BR96" s="21">
        <f t="shared" si="145"/>
        <v>304.48945454973727</v>
      </c>
      <c r="BS96" s="21">
        <f t="shared" si="145"/>
        <v>0</v>
      </c>
      <c r="BT96" s="21">
        <f t="shared" si="145"/>
        <v>-304.36921603244264</v>
      </c>
      <c r="BU96" s="21">
        <f t="shared" si="145"/>
        <v>-7573.3131131782429</v>
      </c>
      <c r="BV96" s="21">
        <f t="shared" si="145"/>
        <v>-15072.399676250294</v>
      </c>
      <c r="BW96" s="21">
        <f t="shared" si="145"/>
        <v>-22498.169756725314</v>
      </c>
      <c r="BX96" s="21">
        <f t="shared" si="145"/>
        <v>-29851.520047995495</v>
      </c>
      <c r="BY96" s="21">
        <f t="shared" si="145"/>
        <v>-37133.334098220337</v>
      </c>
      <c r="BZ96" s="21">
        <f t="shared" si="145"/>
        <v>-44344.482534748269</v>
      </c>
      <c r="CB96" s="21">
        <f t="shared" si="86"/>
        <v>-304.42933529108996</v>
      </c>
      <c r="CC96" s="21">
        <f t="shared" si="87"/>
        <v>-30452.860325617366</v>
      </c>
    </row>
    <row r="97" spans="9:81" x14ac:dyDescent="0.25">
      <c r="I97" s="4" t="s">
        <v>18</v>
      </c>
      <c r="J97" s="15">
        <f t="shared" si="62"/>
        <v>0.02</v>
      </c>
      <c r="K97" s="3">
        <v>4</v>
      </c>
      <c r="L97" s="3" t="s">
        <v>27</v>
      </c>
      <c r="M97" s="15">
        <f t="shared" si="150"/>
        <v>6.6E-3</v>
      </c>
      <c r="N97" s="18">
        <v>1</v>
      </c>
      <c r="O97" s="15">
        <f t="shared" si="151"/>
        <v>0.02</v>
      </c>
      <c r="P97" s="5">
        <v>1000000</v>
      </c>
      <c r="Q97" s="35">
        <f t="shared" si="65"/>
        <v>1052727.1406542759</v>
      </c>
      <c r="R97" s="5">
        <f t="shared" si="66"/>
        <v>1052727.1406542759</v>
      </c>
      <c r="S97" s="5">
        <f t="shared" si="67"/>
        <v>21054.542813085518</v>
      </c>
      <c r="T97" s="5"/>
      <c r="U97" s="5">
        <f t="shared" si="148"/>
        <v>20000</v>
      </c>
      <c r="V97" s="5">
        <f t="shared" si="148"/>
        <v>20000</v>
      </c>
      <c r="W97" s="5">
        <f t="shared" si="148"/>
        <v>20000</v>
      </c>
      <c r="X97" s="5">
        <f t="shared" si="148"/>
        <v>1020000</v>
      </c>
      <c r="Y97" s="5">
        <f t="shared" si="148"/>
        <v>0</v>
      </c>
      <c r="Z97" s="5">
        <f t="shared" si="148"/>
        <v>0</v>
      </c>
      <c r="AA97" s="5">
        <f t="shared" si="148"/>
        <v>0</v>
      </c>
      <c r="AB97" s="5">
        <f t="shared" si="148"/>
        <v>0</v>
      </c>
      <c r="AC97" s="5">
        <f t="shared" si="148"/>
        <v>0</v>
      </c>
      <c r="AD97" s="5">
        <f t="shared" si="148"/>
        <v>0</v>
      </c>
      <c r="AE97" s="5">
        <f t="shared" si="149"/>
        <v>0</v>
      </c>
      <c r="AF97" s="5">
        <f t="shared" si="149"/>
        <v>0</v>
      </c>
      <c r="AG97" s="5">
        <f t="shared" si="149"/>
        <v>0</v>
      </c>
      <c r="AH97" s="5">
        <f t="shared" si="149"/>
        <v>0</v>
      </c>
      <c r="AI97" s="5">
        <f t="shared" si="149"/>
        <v>0</v>
      </c>
      <c r="AJ97" s="5">
        <f t="shared" si="149"/>
        <v>0</v>
      </c>
      <c r="AK97" s="5">
        <f t="shared" si="149"/>
        <v>0</v>
      </c>
      <c r="AL97" s="5">
        <f t="shared" si="149"/>
        <v>0</v>
      </c>
      <c r="AM97" s="5">
        <f t="shared" si="149"/>
        <v>0</v>
      </c>
      <c r="AN97" s="5">
        <f t="shared" si="149"/>
        <v>0</v>
      </c>
      <c r="AP97" s="38">
        <f t="shared" si="115"/>
        <v>1052727.1406542759</v>
      </c>
      <c r="AQ97" s="5">
        <f t="shared" si="116"/>
        <v>1039675.1397825941</v>
      </c>
      <c r="AR97" s="5">
        <f t="shared" si="117"/>
        <v>1026536.9957051591</v>
      </c>
      <c r="AS97" s="5">
        <f t="shared" si="118"/>
        <v>1013312.1398768132</v>
      </c>
      <c r="AT97" s="5">
        <f t="shared" si="119"/>
        <v>0</v>
      </c>
      <c r="AU97" s="5">
        <f t="shared" si="120"/>
        <v>0</v>
      </c>
      <c r="AV97" s="5">
        <f t="shared" si="121"/>
        <v>0</v>
      </c>
      <c r="AW97" s="5">
        <f t="shared" si="122"/>
        <v>0</v>
      </c>
      <c r="AX97" s="5">
        <f t="shared" si="123"/>
        <v>0</v>
      </c>
      <c r="AY97" s="5">
        <f t="shared" si="124"/>
        <v>0</v>
      </c>
      <c r="AZ97" s="5">
        <f t="shared" si="125"/>
        <v>0</v>
      </c>
      <c r="BA97" s="5">
        <f t="shared" si="126"/>
        <v>0</v>
      </c>
      <c r="BB97" s="5">
        <f t="shared" si="127"/>
        <v>0</v>
      </c>
      <c r="BC97" s="5">
        <f t="shared" si="128"/>
        <v>0</v>
      </c>
      <c r="BD97" s="5">
        <f t="shared" si="129"/>
        <v>0</v>
      </c>
      <c r="BE97" s="5">
        <f t="shared" si="130"/>
        <v>0</v>
      </c>
      <c r="BF97" s="5">
        <f t="shared" si="131"/>
        <v>0</v>
      </c>
      <c r="BG97" s="5">
        <f t="shared" si="132"/>
        <v>0</v>
      </c>
      <c r="BH97" s="5">
        <f t="shared" si="133"/>
        <v>0</v>
      </c>
      <c r="BI97" s="5">
        <f t="shared" si="134"/>
        <v>0</v>
      </c>
      <c r="BJ97" s="45">
        <f t="shared" si="135"/>
        <v>0</v>
      </c>
      <c r="BL97" s="21">
        <f t="shared" si="145"/>
        <v>63299.134592626011</v>
      </c>
      <c r="BM97" s="21">
        <f t="shared" si="145"/>
        <v>52419.178874975769</v>
      </c>
      <c r="BN97" s="21">
        <f t="shared" si="145"/>
        <v>41673.901791710872</v>
      </c>
      <c r="BO97" s="21">
        <f t="shared" si="145"/>
        <v>31061.298459756654</v>
      </c>
      <c r="BP97" s="21">
        <f t="shared" si="145"/>
        <v>20579.398794636596</v>
      </c>
      <c r="BQ97" s="21">
        <f t="shared" si="145"/>
        <v>10226.266821254976</v>
      </c>
      <c r="BR97" s="21">
        <f t="shared" si="145"/>
        <v>406.63842188264243</v>
      </c>
      <c r="BS97" s="21">
        <f t="shared" si="145"/>
        <v>0</v>
      </c>
      <c r="BT97" s="21">
        <f t="shared" si="145"/>
        <v>-406.4384335372597</v>
      </c>
      <c r="BU97" s="21">
        <f t="shared" si="145"/>
        <v>-10101.271432199981</v>
      </c>
      <c r="BV97" s="21">
        <f t="shared" si="145"/>
        <v>-20079.385106235277</v>
      </c>
      <c r="BW97" s="21">
        <f t="shared" si="145"/>
        <v>-29936.14715095947</v>
      </c>
      <c r="BX97" s="21">
        <f t="shared" si="145"/>
        <v>-39673.332809447078</v>
      </c>
      <c r="BY97" s="21">
        <f t="shared" si="145"/>
        <v>-49292.68704172282</v>
      </c>
      <c r="BZ97" s="21">
        <f t="shared" si="145"/>
        <v>-58795.92511427775</v>
      </c>
      <c r="CB97" s="21">
        <f t="shared" si="86"/>
        <v>-406.53842770995107</v>
      </c>
      <c r="CC97" s="21">
        <f t="shared" si="87"/>
        <v>-40673.617300578975</v>
      </c>
    </row>
    <row r="98" spans="9:81" x14ac:dyDescent="0.25">
      <c r="I98" s="4" t="s">
        <v>18</v>
      </c>
      <c r="J98" s="15">
        <f t="shared" si="62"/>
        <v>0.02</v>
      </c>
      <c r="K98" s="3">
        <v>5</v>
      </c>
      <c r="L98" s="3" t="s">
        <v>27</v>
      </c>
      <c r="M98" s="15">
        <f t="shared" si="150"/>
        <v>7.0000000000000001E-3</v>
      </c>
      <c r="N98" s="18">
        <v>1</v>
      </c>
      <c r="O98" s="15">
        <f t="shared" si="151"/>
        <v>2.5000000000000001E-2</v>
      </c>
      <c r="P98" s="5">
        <v>1000000</v>
      </c>
      <c r="Q98" s="35">
        <f t="shared" si="65"/>
        <v>1063656.9867574549</v>
      </c>
      <c r="R98" s="5">
        <f t="shared" si="66"/>
        <v>1063656.9867574549</v>
      </c>
      <c r="S98" s="5">
        <f t="shared" si="67"/>
        <v>26591.424668936375</v>
      </c>
      <c r="T98" s="5"/>
      <c r="U98" s="5">
        <f t="shared" si="148"/>
        <v>20000</v>
      </c>
      <c r="V98" s="5">
        <f t="shared" si="148"/>
        <v>20000</v>
      </c>
      <c r="W98" s="5">
        <f t="shared" si="148"/>
        <v>20000</v>
      </c>
      <c r="X98" s="5">
        <f t="shared" si="148"/>
        <v>20000</v>
      </c>
      <c r="Y98" s="5">
        <f t="shared" si="148"/>
        <v>1020000</v>
      </c>
      <c r="Z98" s="5">
        <f t="shared" si="148"/>
        <v>0</v>
      </c>
      <c r="AA98" s="5">
        <f t="shared" si="148"/>
        <v>0</v>
      </c>
      <c r="AB98" s="5">
        <f t="shared" si="148"/>
        <v>0</v>
      </c>
      <c r="AC98" s="5">
        <f t="shared" si="148"/>
        <v>0</v>
      </c>
      <c r="AD98" s="5">
        <f t="shared" si="148"/>
        <v>0</v>
      </c>
      <c r="AE98" s="5">
        <f t="shared" si="149"/>
        <v>0</v>
      </c>
      <c r="AF98" s="5">
        <f t="shared" si="149"/>
        <v>0</v>
      </c>
      <c r="AG98" s="5">
        <f t="shared" si="149"/>
        <v>0</v>
      </c>
      <c r="AH98" s="5">
        <f t="shared" si="149"/>
        <v>0</v>
      </c>
      <c r="AI98" s="5">
        <f t="shared" si="149"/>
        <v>0</v>
      </c>
      <c r="AJ98" s="5">
        <f t="shared" si="149"/>
        <v>0</v>
      </c>
      <c r="AK98" s="5">
        <f t="shared" si="149"/>
        <v>0</v>
      </c>
      <c r="AL98" s="5">
        <f t="shared" si="149"/>
        <v>0</v>
      </c>
      <c r="AM98" s="5">
        <f t="shared" si="149"/>
        <v>0</v>
      </c>
      <c r="AN98" s="5">
        <f t="shared" si="149"/>
        <v>0</v>
      </c>
      <c r="AP98" s="38">
        <f t="shared" si="115"/>
        <v>1063656.9867574549</v>
      </c>
      <c r="AQ98" s="5">
        <f t="shared" si="116"/>
        <v>1051102.5856647571</v>
      </c>
      <c r="AR98" s="5">
        <f t="shared" si="117"/>
        <v>1038460.3037644103</v>
      </c>
      <c r="AS98" s="5">
        <f t="shared" si="118"/>
        <v>1025729.5258907611</v>
      </c>
      <c r="AT98" s="5">
        <f t="shared" si="119"/>
        <v>1012909.6325719963</v>
      </c>
      <c r="AU98" s="5">
        <f t="shared" si="120"/>
        <v>0</v>
      </c>
      <c r="AV98" s="5">
        <f t="shared" si="121"/>
        <v>0</v>
      </c>
      <c r="AW98" s="5">
        <f t="shared" si="122"/>
        <v>0</v>
      </c>
      <c r="AX98" s="5">
        <f t="shared" si="123"/>
        <v>0</v>
      </c>
      <c r="AY98" s="5">
        <f t="shared" si="124"/>
        <v>0</v>
      </c>
      <c r="AZ98" s="5">
        <f t="shared" si="125"/>
        <v>0</v>
      </c>
      <c r="BA98" s="5">
        <f t="shared" si="126"/>
        <v>0</v>
      </c>
      <c r="BB98" s="5">
        <f t="shared" si="127"/>
        <v>0</v>
      </c>
      <c r="BC98" s="5">
        <f t="shared" si="128"/>
        <v>0</v>
      </c>
      <c r="BD98" s="5">
        <f t="shared" si="129"/>
        <v>0</v>
      </c>
      <c r="BE98" s="5">
        <f t="shared" si="130"/>
        <v>0</v>
      </c>
      <c r="BF98" s="5">
        <f t="shared" si="131"/>
        <v>0</v>
      </c>
      <c r="BG98" s="5">
        <f t="shared" si="132"/>
        <v>0</v>
      </c>
      <c r="BH98" s="5">
        <f t="shared" si="133"/>
        <v>0</v>
      </c>
      <c r="BI98" s="5">
        <f t="shared" si="134"/>
        <v>0</v>
      </c>
      <c r="BJ98" s="45">
        <f t="shared" si="135"/>
        <v>0</v>
      </c>
      <c r="BL98" s="21">
        <f t="shared" si="145"/>
        <v>79766.751408360666</v>
      </c>
      <c r="BM98" s="21">
        <f t="shared" si="145"/>
        <v>65974.061314201448</v>
      </c>
      <c r="BN98" s="21">
        <f t="shared" si="145"/>
        <v>52385.30194846238</v>
      </c>
      <c r="BO98" s="21">
        <f t="shared" si="145"/>
        <v>38996.942797081312</v>
      </c>
      <c r="BP98" s="21">
        <f t="shared" si="145"/>
        <v>25805.523198712617</v>
      </c>
      <c r="BQ98" s="21">
        <f t="shared" si="145"/>
        <v>12807.650791808264</v>
      </c>
      <c r="BR98" s="21">
        <f t="shared" si="145"/>
        <v>508.69488366297446</v>
      </c>
      <c r="BS98" s="21">
        <f t="shared" si="145"/>
        <v>0</v>
      </c>
      <c r="BT98" s="21">
        <f t="shared" si="145"/>
        <v>-508.39575401088223</v>
      </c>
      <c r="BU98" s="21">
        <f t="shared" si="145"/>
        <v>-12620.689445270225</v>
      </c>
      <c r="BV98" s="21">
        <f t="shared" si="145"/>
        <v>-25057.613945861114</v>
      </c>
      <c r="BW98" s="21">
        <f t="shared" si="145"/>
        <v>-37313.907442786265</v>
      </c>
      <c r="BX98" s="21">
        <f t="shared" si="145"/>
        <v>-49392.642787724733</v>
      </c>
      <c r="BY98" s="21">
        <f t="shared" si="145"/>
        <v>-61296.833081140765</v>
      </c>
      <c r="BZ98" s="21">
        <f t="shared" si="145"/>
        <v>-73029.432977879071</v>
      </c>
      <c r="CB98" s="21">
        <f t="shared" si="86"/>
        <v>-508.54531883692835</v>
      </c>
      <c r="CC98" s="21">
        <f t="shared" si="87"/>
        <v>-50888.972368093557</v>
      </c>
    </row>
    <row r="99" spans="9:81" x14ac:dyDescent="0.25">
      <c r="I99" s="4" t="s">
        <v>18</v>
      </c>
      <c r="J99" s="15">
        <f t="shared" ref="J99:J162" si="152">$B$4</f>
        <v>0.02</v>
      </c>
      <c r="K99" s="3">
        <v>6</v>
      </c>
      <c r="L99" s="3" t="s">
        <v>27</v>
      </c>
      <c r="M99" s="15">
        <f t="shared" si="150"/>
        <v>7.4000000000000003E-3</v>
      </c>
      <c r="N99" s="18">
        <v>1</v>
      </c>
      <c r="O99" s="15">
        <f t="shared" si="151"/>
        <v>0.03</v>
      </c>
      <c r="P99" s="5">
        <v>1000000</v>
      </c>
      <c r="Q99" s="35">
        <f t="shared" ref="Q99:Q162" si="153">NPV($M99,U99:AN99)</f>
        <v>1073679.9647161611</v>
      </c>
      <c r="R99" s="5">
        <f t="shared" ref="R99:R162" si="154">Q99*N99</f>
        <v>1073679.9647161611</v>
      </c>
      <c r="S99" s="5">
        <f t="shared" ref="S99:S162" si="155">R99*O99</f>
        <v>32210.398941484833</v>
      </c>
      <c r="T99" s="5"/>
      <c r="U99" s="5">
        <f t="shared" si="148"/>
        <v>20000</v>
      </c>
      <c r="V99" s="5">
        <f t="shared" si="148"/>
        <v>20000</v>
      </c>
      <c r="W99" s="5">
        <f t="shared" si="148"/>
        <v>20000</v>
      </c>
      <c r="X99" s="5">
        <f t="shared" si="148"/>
        <v>20000</v>
      </c>
      <c r="Y99" s="5">
        <f t="shared" si="148"/>
        <v>20000</v>
      </c>
      <c r="Z99" s="5">
        <f t="shared" si="148"/>
        <v>1020000</v>
      </c>
      <c r="AA99" s="5">
        <f t="shared" si="148"/>
        <v>0</v>
      </c>
      <c r="AB99" s="5">
        <f t="shared" si="148"/>
        <v>0</v>
      </c>
      <c r="AC99" s="5">
        <f t="shared" si="148"/>
        <v>0</v>
      </c>
      <c r="AD99" s="5">
        <f t="shared" si="148"/>
        <v>0</v>
      </c>
      <c r="AE99" s="5">
        <f t="shared" si="149"/>
        <v>0</v>
      </c>
      <c r="AF99" s="5">
        <f t="shared" si="149"/>
        <v>0</v>
      </c>
      <c r="AG99" s="5">
        <f t="shared" si="149"/>
        <v>0</v>
      </c>
      <c r="AH99" s="5">
        <f t="shared" si="149"/>
        <v>0</v>
      </c>
      <c r="AI99" s="5">
        <f t="shared" si="149"/>
        <v>0</v>
      </c>
      <c r="AJ99" s="5">
        <f t="shared" si="149"/>
        <v>0</v>
      </c>
      <c r="AK99" s="5">
        <f t="shared" si="149"/>
        <v>0</v>
      </c>
      <c r="AL99" s="5">
        <f t="shared" si="149"/>
        <v>0</v>
      </c>
      <c r="AM99" s="5">
        <f t="shared" si="149"/>
        <v>0</v>
      </c>
      <c r="AN99" s="5">
        <f t="shared" si="149"/>
        <v>0</v>
      </c>
      <c r="AP99" s="38">
        <f t="shared" si="115"/>
        <v>1073679.9647161611</v>
      </c>
      <c r="AQ99" s="5">
        <f t="shared" si="116"/>
        <v>1061625.1964550607</v>
      </c>
      <c r="AR99" s="5">
        <f t="shared" si="117"/>
        <v>1049481.2229088282</v>
      </c>
      <c r="AS99" s="5">
        <f t="shared" si="118"/>
        <v>1037247.3839583537</v>
      </c>
      <c r="AT99" s="5">
        <f t="shared" si="119"/>
        <v>1024923.0145996455</v>
      </c>
      <c r="AU99" s="5">
        <f t="shared" si="120"/>
        <v>1012507.4449076829</v>
      </c>
      <c r="AV99" s="5">
        <f t="shared" si="121"/>
        <v>0</v>
      </c>
      <c r="AW99" s="5">
        <f t="shared" si="122"/>
        <v>0</v>
      </c>
      <c r="AX99" s="5">
        <f t="shared" si="123"/>
        <v>0</v>
      </c>
      <c r="AY99" s="5">
        <f t="shared" si="124"/>
        <v>0</v>
      </c>
      <c r="AZ99" s="5">
        <f t="shared" si="125"/>
        <v>0</v>
      </c>
      <c r="BA99" s="5">
        <f t="shared" si="126"/>
        <v>0</v>
      </c>
      <c r="BB99" s="5">
        <f t="shared" si="127"/>
        <v>0</v>
      </c>
      <c r="BC99" s="5">
        <f t="shared" si="128"/>
        <v>0</v>
      </c>
      <c r="BD99" s="5">
        <f t="shared" si="129"/>
        <v>0</v>
      </c>
      <c r="BE99" s="5">
        <f t="shared" si="130"/>
        <v>0</v>
      </c>
      <c r="BF99" s="5">
        <f t="shared" si="131"/>
        <v>0</v>
      </c>
      <c r="BG99" s="5">
        <f t="shared" si="132"/>
        <v>0</v>
      </c>
      <c r="BH99" s="5">
        <f t="shared" si="133"/>
        <v>0</v>
      </c>
      <c r="BI99" s="5">
        <f t="shared" si="134"/>
        <v>0</v>
      </c>
      <c r="BJ99" s="45">
        <f t="shared" si="135"/>
        <v>0</v>
      </c>
      <c r="BL99" s="21">
        <f t="shared" si="145"/>
        <v>96415.819254412316</v>
      </c>
      <c r="BM99" s="21">
        <f t="shared" si="145"/>
        <v>79645.228781378828</v>
      </c>
      <c r="BN99" s="21">
        <f t="shared" si="145"/>
        <v>63162.601050759898</v>
      </c>
      <c r="BO99" s="21">
        <f t="shared" si="145"/>
        <v>46962.256542371819</v>
      </c>
      <c r="BP99" s="21">
        <f t="shared" si="145"/>
        <v>31038.641830241075</v>
      </c>
      <c r="BQ99" s="21">
        <f t="shared" si="145"/>
        <v>15386.326474932255</v>
      </c>
      <c r="BR99" s="21">
        <f t="shared" si="145"/>
        <v>610.41159527702257</v>
      </c>
      <c r="BS99" s="21">
        <f t="shared" si="145"/>
        <v>0</v>
      </c>
      <c r="BT99" s="21">
        <f t="shared" si="145"/>
        <v>-609.99433779227547</v>
      </c>
      <c r="BU99" s="21">
        <f t="shared" si="145"/>
        <v>-15125.531049918383</v>
      </c>
      <c r="BV99" s="21">
        <f t="shared" si="145"/>
        <v>-29995.345971784787</v>
      </c>
      <c r="BW99" s="21">
        <f t="shared" si="145"/>
        <v>-44614.4126899197</v>
      </c>
      <c r="BX99" s="21">
        <f t="shared" si="145"/>
        <v>-58987.590467098285</v>
      </c>
      <c r="BY99" s="21">
        <f t="shared" si="145"/>
        <v>-73119.632543162443</v>
      </c>
      <c r="BZ99" s="21">
        <f t="shared" si="145"/>
        <v>-87015.188703266904</v>
      </c>
      <c r="CB99" s="21">
        <f t="shared" ref="CB99:CB162" si="156">(BT99-BR99)/2</f>
        <v>-610.20296653464902</v>
      </c>
      <c r="CC99" s="21">
        <f t="shared" ref="CC99:CC162" si="157">(BX99-BN99)/2</f>
        <v>-61075.095758929092</v>
      </c>
    </row>
    <row r="100" spans="9:81" x14ac:dyDescent="0.25">
      <c r="I100" s="4" t="s">
        <v>18</v>
      </c>
      <c r="J100" s="15">
        <f t="shared" si="152"/>
        <v>0.02</v>
      </c>
      <c r="K100" s="3">
        <v>7</v>
      </c>
      <c r="L100" s="3" t="s">
        <v>27</v>
      </c>
      <c r="M100" s="15">
        <f t="shared" si="150"/>
        <v>7.7999999999999996E-3</v>
      </c>
      <c r="N100" s="18">
        <v>1</v>
      </c>
      <c r="O100" s="15">
        <f t="shared" si="151"/>
        <v>3.5000000000000003E-2</v>
      </c>
      <c r="P100" s="5">
        <v>1000000</v>
      </c>
      <c r="Q100" s="35">
        <f t="shared" si="153"/>
        <v>1082796.6735721277</v>
      </c>
      <c r="R100" s="5">
        <f t="shared" si="154"/>
        <v>1082796.6735721277</v>
      </c>
      <c r="S100" s="5">
        <f t="shared" si="155"/>
        <v>37897.883575024476</v>
      </c>
      <c r="T100" s="5"/>
      <c r="U100" s="5">
        <f t="shared" si="148"/>
        <v>20000</v>
      </c>
      <c r="V100" s="5">
        <f t="shared" si="148"/>
        <v>20000</v>
      </c>
      <c r="W100" s="5">
        <f t="shared" si="148"/>
        <v>20000</v>
      </c>
      <c r="X100" s="5">
        <f t="shared" si="148"/>
        <v>20000</v>
      </c>
      <c r="Y100" s="5">
        <f t="shared" si="148"/>
        <v>20000</v>
      </c>
      <c r="Z100" s="5">
        <f t="shared" si="148"/>
        <v>20000</v>
      </c>
      <c r="AA100" s="5">
        <f t="shared" si="148"/>
        <v>1020000</v>
      </c>
      <c r="AB100" s="5">
        <f t="shared" si="148"/>
        <v>0</v>
      </c>
      <c r="AC100" s="5">
        <f t="shared" si="148"/>
        <v>0</v>
      </c>
      <c r="AD100" s="5">
        <f t="shared" si="148"/>
        <v>0</v>
      </c>
      <c r="AE100" s="5">
        <f t="shared" si="149"/>
        <v>0</v>
      </c>
      <c r="AF100" s="5">
        <f t="shared" si="149"/>
        <v>0</v>
      </c>
      <c r="AG100" s="5">
        <f t="shared" si="149"/>
        <v>0</v>
      </c>
      <c r="AH100" s="5">
        <f t="shared" si="149"/>
        <v>0</v>
      </c>
      <c r="AI100" s="5">
        <f t="shared" si="149"/>
        <v>0</v>
      </c>
      <c r="AJ100" s="5">
        <f t="shared" si="149"/>
        <v>0</v>
      </c>
      <c r="AK100" s="5">
        <f t="shared" si="149"/>
        <v>0</v>
      </c>
      <c r="AL100" s="5">
        <f t="shared" si="149"/>
        <v>0</v>
      </c>
      <c r="AM100" s="5">
        <f t="shared" si="149"/>
        <v>0</v>
      </c>
      <c r="AN100" s="5">
        <f t="shared" si="149"/>
        <v>0</v>
      </c>
      <c r="AP100" s="38">
        <f t="shared" si="115"/>
        <v>1082796.6735721277</v>
      </c>
      <c r="AQ100" s="5">
        <f t="shared" si="116"/>
        <v>1071242.4876259903</v>
      </c>
      <c r="AR100" s="5">
        <f t="shared" si="117"/>
        <v>1059598.1790294731</v>
      </c>
      <c r="AS100" s="5">
        <f t="shared" si="118"/>
        <v>1047863.0448259031</v>
      </c>
      <c r="AT100" s="5">
        <f t="shared" si="119"/>
        <v>1036036.3765755452</v>
      </c>
      <c r="AU100" s="5">
        <f t="shared" si="120"/>
        <v>1024117.4603128345</v>
      </c>
      <c r="AV100" s="5">
        <f t="shared" si="121"/>
        <v>1012105.5765032746</v>
      </c>
      <c r="AW100" s="5">
        <f t="shared" si="122"/>
        <v>0</v>
      </c>
      <c r="AX100" s="5">
        <f t="shared" si="123"/>
        <v>0</v>
      </c>
      <c r="AY100" s="5">
        <f t="shared" si="124"/>
        <v>0</v>
      </c>
      <c r="AZ100" s="5">
        <f t="shared" si="125"/>
        <v>0</v>
      </c>
      <c r="BA100" s="5">
        <f t="shared" si="126"/>
        <v>0</v>
      </c>
      <c r="BB100" s="5">
        <f t="shared" si="127"/>
        <v>0</v>
      </c>
      <c r="BC100" s="5">
        <f t="shared" si="128"/>
        <v>0</v>
      </c>
      <c r="BD100" s="5">
        <f t="shared" si="129"/>
        <v>0</v>
      </c>
      <c r="BE100" s="5">
        <f t="shared" si="130"/>
        <v>0</v>
      </c>
      <c r="BF100" s="5">
        <f t="shared" si="131"/>
        <v>0</v>
      </c>
      <c r="BG100" s="5">
        <f t="shared" si="132"/>
        <v>0</v>
      </c>
      <c r="BH100" s="5">
        <f t="shared" si="133"/>
        <v>0</v>
      </c>
      <c r="BI100" s="5">
        <f t="shared" si="134"/>
        <v>0</v>
      </c>
      <c r="BJ100" s="45">
        <f t="shared" si="135"/>
        <v>0</v>
      </c>
      <c r="BL100" s="21">
        <f t="shared" ref="BL100:BZ116" si="158">NPV($M100+BL$33,$U100:$AN100)-$Q100</f>
        <v>113207.45671609486</v>
      </c>
      <c r="BM100" s="21">
        <f t="shared" si="158"/>
        <v>93400.222910976503</v>
      </c>
      <c r="BN100" s="21">
        <f t="shared" si="158"/>
        <v>73979.921942171874</v>
      </c>
      <c r="BO100" s="21">
        <f t="shared" si="158"/>
        <v>54937.995248247404</v>
      </c>
      <c r="BP100" s="21">
        <f t="shared" si="158"/>
        <v>36266.094854958355</v>
      </c>
      <c r="BQ100" s="21">
        <f t="shared" si="158"/>
        <v>17956.077679065289</v>
      </c>
      <c r="BR100" s="21">
        <f t="shared" si="158"/>
        <v>711.54530390910804</v>
      </c>
      <c r="BS100" s="21">
        <f t="shared" si="158"/>
        <v>0</v>
      </c>
      <c r="BT100" s="21">
        <f t="shared" si="158"/>
        <v>-710.9914254010655</v>
      </c>
      <c r="BU100" s="21">
        <f t="shared" si="158"/>
        <v>-17609.887905985815</v>
      </c>
      <c r="BV100" s="21">
        <f t="shared" si="158"/>
        <v>-34881.146974318544</v>
      </c>
      <c r="BW100" s="21">
        <f t="shared" si="158"/>
        <v>-51821.154408268165</v>
      </c>
      <c r="BX100" s="21">
        <f t="shared" si="158"/>
        <v>-68437.108587573632</v>
      </c>
      <c r="BY100" s="21">
        <f t="shared" si="158"/>
        <v>-84736.03383421863</v>
      </c>
      <c r="BZ100" s="21">
        <f t="shared" si="158"/>
        <v>-100724.78503981093</v>
      </c>
      <c r="CB100" s="21">
        <f t="shared" si="156"/>
        <v>-711.26836465508677</v>
      </c>
      <c r="CC100" s="21">
        <f t="shared" si="157"/>
        <v>-71208.515264872753</v>
      </c>
    </row>
    <row r="101" spans="9:81" x14ac:dyDescent="0.25">
      <c r="I101" s="4" t="s">
        <v>18</v>
      </c>
      <c r="J101" s="15">
        <f t="shared" si="152"/>
        <v>0.02</v>
      </c>
      <c r="K101" s="3">
        <v>8</v>
      </c>
      <c r="L101" s="3" t="s">
        <v>27</v>
      </c>
      <c r="M101" s="15">
        <f t="shared" si="150"/>
        <v>8.2000000000000007E-3</v>
      </c>
      <c r="N101" s="18">
        <v>1</v>
      </c>
      <c r="O101" s="15">
        <f t="shared" si="151"/>
        <v>0.04</v>
      </c>
      <c r="P101" s="5">
        <v>1000000</v>
      </c>
      <c r="Q101" s="35">
        <f t="shared" si="153"/>
        <v>1091009.7463279208</v>
      </c>
      <c r="R101" s="5">
        <f t="shared" si="154"/>
        <v>1091009.7463279208</v>
      </c>
      <c r="S101" s="5">
        <f t="shared" si="155"/>
        <v>43640.389853116831</v>
      </c>
      <c r="T101" s="5"/>
      <c r="U101" s="5">
        <f t="shared" si="148"/>
        <v>20000</v>
      </c>
      <c r="V101" s="5">
        <f t="shared" si="148"/>
        <v>20000</v>
      </c>
      <c r="W101" s="5">
        <f t="shared" si="148"/>
        <v>20000</v>
      </c>
      <c r="X101" s="5">
        <f t="shared" si="148"/>
        <v>20000</v>
      </c>
      <c r="Y101" s="5">
        <f t="shared" si="148"/>
        <v>20000</v>
      </c>
      <c r="Z101" s="5">
        <f t="shared" si="148"/>
        <v>20000</v>
      </c>
      <c r="AA101" s="5">
        <f t="shared" si="148"/>
        <v>20000</v>
      </c>
      <c r="AB101" s="5">
        <f t="shared" si="148"/>
        <v>1020000</v>
      </c>
      <c r="AC101" s="5">
        <f t="shared" si="148"/>
        <v>0</v>
      </c>
      <c r="AD101" s="5">
        <f t="shared" si="148"/>
        <v>0</v>
      </c>
      <c r="AE101" s="5">
        <f t="shared" si="149"/>
        <v>0</v>
      </c>
      <c r="AF101" s="5">
        <f t="shared" si="149"/>
        <v>0</v>
      </c>
      <c r="AG101" s="5">
        <f t="shared" si="149"/>
        <v>0</v>
      </c>
      <c r="AH101" s="5">
        <f t="shared" si="149"/>
        <v>0</v>
      </c>
      <c r="AI101" s="5">
        <f t="shared" si="149"/>
        <v>0</v>
      </c>
      <c r="AJ101" s="5">
        <f t="shared" si="149"/>
        <v>0</v>
      </c>
      <c r="AK101" s="5">
        <f t="shared" si="149"/>
        <v>0</v>
      </c>
      <c r="AL101" s="5">
        <f t="shared" si="149"/>
        <v>0</v>
      </c>
      <c r="AM101" s="5">
        <f t="shared" si="149"/>
        <v>0</v>
      </c>
      <c r="AN101" s="5">
        <f t="shared" si="149"/>
        <v>0</v>
      </c>
      <c r="AP101" s="38">
        <f t="shared" si="115"/>
        <v>1091009.7463279208</v>
      </c>
      <c r="AQ101" s="5">
        <f t="shared" si="116"/>
        <v>1079956.0262478096</v>
      </c>
      <c r="AR101" s="5">
        <f t="shared" si="117"/>
        <v>1068811.6656630416</v>
      </c>
      <c r="AS101" s="5">
        <f t="shared" si="118"/>
        <v>1057575.9213214787</v>
      </c>
      <c r="AT101" s="5">
        <f t="shared" si="119"/>
        <v>1046248.0438763148</v>
      </c>
      <c r="AU101" s="5">
        <f t="shared" si="120"/>
        <v>1034827.2778361004</v>
      </c>
      <c r="AV101" s="5">
        <f t="shared" si="121"/>
        <v>1023312.8615143565</v>
      </c>
      <c r="AW101" s="5">
        <f t="shared" si="122"/>
        <v>1011704.0269787741</v>
      </c>
      <c r="AX101" s="5">
        <f t="shared" si="123"/>
        <v>0</v>
      </c>
      <c r="AY101" s="5">
        <f t="shared" si="124"/>
        <v>0</v>
      </c>
      <c r="AZ101" s="5">
        <f t="shared" si="125"/>
        <v>0</v>
      </c>
      <c r="BA101" s="5">
        <f t="shared" si="126"/>
        <v>0</v>
      </c>
      <c r="BB101" s="5">
        <f t="shared" si="127"/>
        <v>0</v>
      </c>
      <c r="BC101" s="5">
        <f t="shared" si="128"/>
        <v>0</v>
      </c>
      <c r="BD101" s="5">
        <f t="shared" si="129"/>
        <v>0</v>
      </c>
      <c r="BE101" s="5">
        <f t="shared" si="130"/>
        <v>0</v>
      </c>
      <c r="BF101" s="5">
        <f t="shared" si="131"/>
        <v>0</v>
      </c>
      <c r="BG101" s="5">
        <f t="shared" si="132"/>
        <v>0</v>
      </c>
      <c r="BH101" s="5">
        <f t="shared" si="133"/>
        <v>0</v>
      </c>
      <c r="BI101" s="5">
        <f t="shared" si="134"/>
        <v>0</v>
      </c>
      <c r="BJ101" s="45">
        <f t="shared" si="135"/>
        <v>0</v>
      </c>
      <c r="BL101" s="21">
        <f t="shared" si="158"/>
        <v>130102.42840979877</v>
      </c>
      <c r="BM101" s="21">
        <f t="shared" si="158"/>
        <v>107206.45472023194</v>
      </c>
      <c r="BN101" s="21">
        <f t="shared" si="158"/>
        <v>84811.41164944414</v>
      </c>
      <c r="BO101" s="21">
        <f t="shared" si="158"/>
        <v>62905.026331177447</v>
      </c>
      <c r="BP101" s="21">
        <f t="shared" si="158"/>
        <v>41475.357231868198</v>
      </c>
      <c r="BQ101" s="21">
        <f t="shared" si="158"/>
        <v>20510.784395633964</v>
      </c>
      <c r="BR101" s="21">
        <f t="shared" si="158"/>
        <v>811.85765329236165</v>
      </c>
      <c r="BS101" s="21">
        <f t="shared" si="158"/>
        <v>0</v>
      </c>
      <c r="BT101" s="21">
        <f t="shared" si="158"/>
        <v>-811.14923867117614</v>
      </c>
      <c r="BU101" s="21">
        <f t="shared" si="158"/>
        <v>-20068.000788243953</v>
      </c>
      <c r="BV101" s="21">
        <f t="shared" si="158"/>
        <v>-39703.928667335538</v>
      </c>
      <c r="BW101" s="21">
        <f t="shared" si="158"/>
        <v>-58918.208774840226</v>
      </c>
      <c r="BX101" s="21">
        <f t="shared" si="158"/>
        <v>-77720.988991508144</v>
      </c>
      <c r="BY101" s="21">
        <f t="shared" si="158"/>
        <v>-96122.14798381913</v>
      </c>
      <c r="BZ101" s="21">
        <f t="shared" si="158"/>
        <v>-114131.3029940906</v>
      </c>
      <c r="CB101" s="21">
        <f t="shared" si="156"/>
        <v>-811.50344598176889</v>
      </c>
      <c r="CC101" s="21">
        <f t="shared" si="157"/>
        <v>-81266.200320476142</v>
      </c>
    </row>
    <row r="102" spans="9:81" x14ac:dyDescent="0.25">
      <c r="I102" s="4" t="s">
        <v>18</v>
      </c>
      <c r="J102" s="15">
        <f t="shared" si="152"/>
        <v>0.02</v>
      </c>
      <c r="K102" s="3">
        <v>9</v>
      </c>
      <c r="L102" s="3" t="s">
        <v>27</v>
      </c>
      <c r="M102" s="15">
        <f t="shared" si="150"/>
        <v>8.6E-3</v>
      </c>
      <c r="N102" s="18">
        <v>1</v>
      </c>
      <c r="O102" s="15">
        <f t="shared" si="151"/>
        <v>4.4999999999999998E-2</v>
      </c>
      <c r="P102" s="5">
        <v>1000000</v>
      </c>
      <c r="Q102" s="35">
        <f t="shared" si="153"/>
        <v>1098323.8081706432</v>
      </c>
      <c r="R102" s="5">
        <f t="shared" si="154"/>
        <v>1098323.8081706432</v>
      </c>
      <c r="S102" s="5">
        <f t="shared" si="155"/>
        <v>49424.571367678938</v>
      </c>
      <c r="T102" s="5"/>
      <c r="U102" s="5">
        <f t="shared" si="148"/>
        <v>20000</v>
      </c>
      <c r="V102" s="5">
        <f t="shared" si="148"/>
        <v>20000</v>
      </c>
      <c r="W102" s="5">
        <f t="shared" si="148"/>
        <v>20000</v>
      </c>
      <c r="X102" s="5">
        <f t="shared" si="148"/>
        <v>20000</v>
      </c>
      <c r="Y102" s="5">
        <f t="shared" si="148"/>
        <v>20000</v>
      </c>
      <c r="Z102" s="5">
        <f t="shared" si="148"/>
        <v>20000</v>
      </c>
      <c r="AA102" s="5">
        <f t="shared" si="148"/>
        <v>20000</v>
      </c>
      <c r="AB102" s="5">
        <f t="shared" si="148"/>
        <v>20000</v>
      </c>
      <c r="AC102" s="5">
        <f t="shared" si="148"/>
        <v>1020000</v>
      </c>
      <c r="AD102" s="5">
        <f t="shared" si="148"/>
        <v>0</v>
      </c>
      <c r="AE102" s="5">
        <f t="shared" si="149"/>
        <v>0</v>
      </c>
      <c r="AF102" s="5">
        <f t="shared" si="149"/>
        <v>0</v>
      </c>
      <c r="AG102" s="5">
        <f t="shared" si="149"/>
        <v>0</v>
      </c>
      <c r="AH102" s="5">
        <f t="shared" si="149"/>
        <v>0</v>
      </c>
      <c r="AI102" s="5">
        <f t="shared" si="149"/>
        <v>0</v>
      </c>
      <c r="AJ102" s="5">
        <f t="shared" si="149"/>
        <v>0</v>
      </c>
      <c r="AK102" s="5">
        <f t="shared" si="149"/>
        <v>0</v>
      </c>
      <c r="AL102" s="5">
        <f t="shared" si="149"/>
        <v>0</v>
      </c>
      <c r="AM102" s="5">
        <f t="shared" si="149"/>
        <v>0</v>
      </c>
      <c r="AN102" s="5">
        <f t="shared" si="149"/>
        <v>0</v>
      </c>
      <c r="AP102" s="38">
        <f t="shared" si="115"/>
        <v>1098323.8081706432</v>
      </c>
      <c r="AQ102" s="5">
        <f t="shared" si="116"/>
        <v>1087769.3929209106</v>
      </c>
      <c r="AR102" s="5">
        <f t="shared" si="117"/>
        <v>1077124.2097000303</v>
      </c>
      <c r="AS102" s="5">
        <f t="shared" si="118"/>
        <v>1066387.4779034504</v>
      </c>
      <c r="AT102" s="5">
        <f t="shared" si="119"/>
        <v>1055558.4102134199</v>
      </c>
      <c r="AU102" s="5">
        <f t="shared" si="120"/>
        <v>1044636.2125412552</v>
      </c>
      <c r="AV102" s="5">
        <f t="shared" si="121"/>
        <v>1033620.0839691099</v>
      </c>
      <c r="AW102" s="5">
        <f t="shared" si="122"/>
        <v>1022509.2166912442</v>
      </c>
      <c r="AX102" s="5">
        <f t="shared" si="123"/>
        <v>1011302.7959547888</v>
      </c>
      <c r="AY102" s="5">
        <f t="shared" si="124"/>
        <v>0</v>
      </c>
      <c r="AZ102" s="5">
        <f t="shared" si="125"/>
        <v>0</v>
      </c>
      <c r="BA102" s="5">
        <f t="shared" si="126"/>
        <v>0</v>
      </c>
      <c r="BB102" s="5">
        <f t="shared" si="127"/>
        <v>0</v>
      </c>
      <c r="BC102" s="5">
        <f t="shared" si="128"/>
        <v>0</v>
      </c>
      <c r="BD102" s="5">
        <f t="shared" si="129"/>
        <v>0</v>
      </c>
      <c r="BE102" s="5">
        <f t="shared" si="130"/>
        <v>0</v>
      </c>
      <c r="BF102" s="5">
        <f t="shared" si="131"/>
        <v>0</v>
      </c>
      <c r="BG102" s="5">
        <f t="shared" si="132"/>
        <v>0</v>
      </c>
      <c r="BH102" s="5">
        <f t="shared" si="133"/>
        <v>0</v>
      </c>
      <c r="BI102" s="5">
        <f t="shared" si="134"/>
        <v>0</v>
      </c>
      <c r="BJ102" s="45">
        <f t="shared" si="135"/>
        <v>0</v>
      </c>
      <c r="BL102" s="21">
        <f t="shared" si="158"/>
        <v>147061.29715383891</v>
      </c>
      <c r="BM102" s="21">
        <f t="shared" si="158"/>
        <v>121031.33141906979</v>
      </c>
      <c r="BN102" s="21">
        <f t="shared" si="158"/>
        <v>95631.341762699885</v>
      </c>
      <c r="BO102" s="21">
        <f t="shared" si="158"/>
        <v>70844.402797707357</v>
      </c>
      <c r="BP102" s="21">
        <f t="shared" si="158"/>
        <v>46654.086351528997</v>
      </c>
      <c r="BQ102" s="21">
        <f t="shared" si="158"/>
        <v>23044.445642830571</v>
      </c>
      <c r="BR102" s="21">
        <f t="shared" si="158"/>
        <v>911.11605245852843</v>
      </c>
      <c r="BS102" s="21">
        <f t="shared" si="158"/>
        <v>0</v>
      </c>
      <c r="BT102" s="21">
        <f t="shared" si="158"/>
        <v>-910.23584544612095</v>
      </c>
      <c r="BU102" s="21">
        <f t="shared" si="158"/>
        <v>-22494.27989848773</v>
      </c>
      <c r="BV102" s="21">
        <f t="shared" si="158"/>
        <v>-44452.986280881567</v>
      </c>
      <c r="BW102" s="21">
        <f t="shared" si="158"/>
        <v>-65890.288054504199</v>
      </c>
      <c r="BX102" s="21">
        <f t="shared" si="158"/>
        <v>-86819.944111200864</v>
      </c>
      <c r="BY102" s="21">
        <f t="shared" si="158"/>
        <v>-107255.31618286367</v>
      </c>
      <c r="BZ102" s="21">
        <f t="shared" si="158"/>
        <v>-127209.38126328425</v>
      </c>
      <c r="CB102" s="21">
        <f t="shared" si="156"/>
        <v>-910.67594895232469</v>
      </c>
      <c r="CC102" s="21">
        <f t="shared" si="157"/>
        <v>-91225.642936950375</v>
      </c>
    </row>
    <row r="103" spans="9:81" x14ac:dyDescent="0.25">
      <c r="I103" s="4" t="s">
        <v>18</v>
      </c>
      <c r="J103" s="15">
        <f t="shared" si="152"/>
        <v>0.02</v>
      </c>
      <c r="K103" s="3">
        <v>10</v>
      </c>
      <c r="L103" s="3" t="s">
        <v>27</v>
      </c>
      <c r="M103" s="15">
        <f t="shared" si="150"/>
        <v>9.0000000000000011E-3</v>
      </c>
      <c r="N103" s="18">
        <v>1</v>
      </c>
      <c r="O103" s="15">
        <f t="shared" si="151"/>
        <v>0.05</v>
      </c>
      <c r="P103" s="5">
        <v>1000000</v>
      </c>
      <c r="Q103" s="35">
        <f t="shared" si="153"/>
        <v>1104745.4277160207</v>
      </c>
      <c r="R103" s="5">
        <f t="shared" si="154"/>
        <v>1104745.4277160207</v>
      </c>
      <c r="S103" s="5">
        <f t="shared" si="155"/>
        <v>55237.271385801039</v>
      </c>
      <c r="T103" s="5"/>
      <c r="U103" s="5">
        <f t="shared" si="148"/>
        <v>20000</v>
      </c>
      <c r="V103" s="5">
        <f t="shared" si="148"/>
        <v>20000</v>
      </c>
      <c r="W103" s="5">
        <f t="shared" si="148"/>
        <v>20000</v>
      </c>
      <c r="X103" s="5">
        <f t="shared" si="148"/>
        <v>20000</v>
      </c>
      <c r="Y103" s="5">
        <f t="shared" si="148"/>
        <v>20000</v>
      </c>
      <c r="Z103" s="5">
        <f t="shared" si="148"/>
        <v>20000</v>
      </c>
      <c r="AA103" s="5">
        <f t="shared" si="148"/>
        <v>20000</v>
      </c>
      <c r="AB103" s="5">
        <f t="shared" si="148"/>
        <v>20000</v>
      </c>
      <c r="AC103" s="5">
        <f t="shared" si="148"/>
        <v>20000</v>
      </c>
      <c r="AD103" s="5">
        <f t="shared" si="148"/>
        <v>1020000</v>
      </c>
      <c r="AE103" s="5">
        <f t="shared" si="149"/>
        <v>0</v>
      </c>
      <c r="AF103" s="5">
        <f t="shared" si="149"/>
        <v>0</v>
      </c>
      <c r="AG103" s="5">
        <f t="shared" si="149"/>
        <v>0</v>
      </c>
      <c r="AH103" s="5">
        <f t="shared" si="149"/>
        <v>0</v>
      </c>
      <c r="AI103" s="5">
        <f t="shared" si="149"/>
        <v>0</v>
      </c>
      <c r="AJ103" s="5">
        <f t="shared" si="149"/>
        <v>0</v>
      </c>
      <c r="AK103" s="5">
        <f t="shared" si="149"/>
        <v>0</v>
      </c>
      <c r="AL103" s="5">
        <f t="shared" si="149"/>
        <v>0</v>
      </c>
      <c r="AM103" s="5">
        <f t="shared" si="149"/>
        <v>0</v>
      </c>
      <c r="AN103" s="5">
        <f t="shared" si="149"/>
        <v>0</v>
      </c>
      <c r="AP103" s="38">
        <f t="shared" si="115"/>
        <v>1104745.4277160207</v>
      </c>
      <c r="AQ103" s="5">
        <f t="shared" si="116"/>
        <v>1094688.1365654648</v>
      </c>
      <c r="AR103" s="5">
        <f t="shared" si="117"/>
        <v>1084540.3297945538</v>
      </c>
      <c r="AS103" s="5">
        <f t="shared" si="118"/>
        <v>1074301.1927627046</v>
      </c>
      <c r="AT103" s="5">
        <f t="shared" si="119"/>
        <v>1063969.9034975688</v>
      </c>
      <c r="AU103" s="5">
        <f t="shared" si="120"/>
        <v>1053545.6326290469</v>
      </c>
      <c r="AV103" s="5">
        <f t="shared" si="121"/>
        <v>1043027.5433227082</v>
      </c>
      <c r="AW103" s="5">
        <f t="shared" si="122"/>
        <v>1032414.7912126125</v>
      </c>
      <c r="AX103" s="5">
        <f t="shared" si="123"/>
        <v>1021706.5243335259</v>
      </c>
      <c r="AY103" s="5">
        <f t="shared" si="124"/>
        <v>1010901.8830525276</v>
      </c>
      <c r="AZ103" s="5">
        <f t="shared" si="125"/>
        <v>0</v>
      </c>
      <c r="BA103" s="5">
        <f t="shared" si="126"/>
        <v>0</v>
      </c>
      <c r="BB103" s="5">
        <f t="shared" si="127"/>
        <v>0</v>
      </c>
      <c r="BC103" s="5">
        <f t="shared" si="128"/>
        <v>0</v>
      </c>
      <c r="BD103" s="5">
        <f t="shared" si="129"/>
        <v>0</v>
      </c>
      <c r="BE103" s="5">
        <f t="shared" si="130"/>
        <v>0</v>
      </c>
      <c r="BF103" s="5">
        <f t="shared" si="131"/>
        <v>0</v>
      </c>
      <c r="BG103" s="5">
        <f t="shared" si="132"/>
        <v>0</v>
      </c>
      <c r="BH103" s="5">
        <f t="shared" si="133"/>
        <v>0</v>
      </c>
      <c r="BI103" s="5">
        <f t="shared" si="134"/>
        <v>0</v>
      </c>
      <c r="BJ103" s="45">
        <f t="shared" si="135"/>
        <v>0</v>
      </c>
      <c r="BL103" s="21">
        <f t="shared" si="158"/>
        <v>164044.57620931859</v>
      </c>
      <c r="BM103" s="21">
        <f t="shared" si="158"/>
        <v>134842.38231342915</v>
      </c>
      <c r="BN103" s="21">
        <f t="shared" si="158"/>
        <v>106414.20734112663</v>
      </c>
      <c r="BO103" s="21">
        <f t="shared" si="158"/>
        <v>78737.435327965301</v>
      </c>
      <c r="BP103" s="21">
        <f t="shared" si="158"/>
        <v>51790.16824291274</v>
      </c>
      <c r="BQ103" s="21">
        <f t="shared" si="158"/>
        <v>25551.201438561082</v>
      </c>
      <c r="BR103" s="21">
        <f t="shared" si="158"/>
        <v>1009.0945042585954</v>
      </c>
      <c r="BS103" s="21">
        <f t="shared" si="158"/>
        <v>0</v>
      </c>
      <c r="BT103" s="21">
        <f t="shared" si="158"/>
        <v>-1008.0259836120531</v>
      </c>
      <c r="BU103" s="21">
        <f t="shared" si="158"/>
        <v>-24883.324042707449</v>
      </c>
      <c r="BV103" s="21">
        <f t="shared" si="158"/>
        <v>-49118.033672012622</v>
      </c>
      <c r="BW103" s="21">
        <f t="shared" si="158"/>
        <v>-72722.788042573491</v>
      </c>
      <c r="BX103" s="21">
        <f t="shared" si="158"/>
        <v>-95715.662873981753</v>
      </c>
      <c r="BY103" s="21">
        <f t="shared" si="158"/>
        <v>-118114.17010616558</v>
      </c>
      <c r="BZ103" s="21">
        <f t="shared" si="158"/>
        <v>-139935.2768458525</v>
      </c>
      <c r="CB103" s="21">
        <f t="shared" si="156"/>
        <v>-1008.5602439353243</v>
      </c>
      <c r="CC103" s="21">
        <f t="shared" si="157"/>
        <v>-101064.93510755419</v>
      </c>
    </row>
    <row r="104" spans="9:81" x14ac:dyDescent="0.25">
      <c r="I104" s="4" t="s">
        <v>18</v>
      </c>
      <c r="J104" s="15">
        <f t="shared" si="152"/>
        <v>0.02</v>
      </c>
      <c r="K104" s="3">
        <v>11</v>
      </c>
      <c r="L104" s="3" t="s">
        <v>27</v>
      </c>
      <c r="M104" s="15">
        <f t="shared" si="150"/>
        <v>9.4000000000000004E-3</v>
      </c>
      <c r="N104" s="18">
        <v>1</v>
      </c>
      <c r="O104" s="15">
        <f t="shared" si="151"/>
        <v>5.5E-2</v>
      </c>
      <c r="P104" s="5">
        <v>1000000</v>
      </c>
      <c r="Q104" s="35">
        <f t="shared" si="153"/>
        <v>1110283.0616173933</v>
      </c>
      <c r="R104" s="5">
        <f t="shared" si="154"/>
        <v>1110283.0616173933</v>
      </c>
      <c r="S104" s="5">
        <f t="shared" si="155"/>
        <v>61065.568388956628</v>
      </c>
      <c r="T104" s="5"/>
      <c r="U104" s="5">
        <f t="shared" ref="U104:AD113" si="159">$P104*((U$33&lt;=$K104)*$J104+(U$33=$K104)*1)</f>
        <v>20000</v>
      </c>
      <c r="V104" s="5">
        <f t="shared" si="159"/>
        <v>20000</v>
      </c>
      <c r="W104" s="5">
        <f t="shared" si="159"/>
        <v>20000</v>
      </c>
      <c r="X104" s="5">
        <f t="shared" si="159"/>
        <v>20000</v>
      </c>
      <c r="Y104" s="5">
        <f t="shared" si="159"/>
        <v>20000</v>
      </c>
      <c r="Z104" s="5">
        <f t="shared" si="159"/>
        <v>20000</v>
      </c>
      <c r="AA104" s="5">
        <f t="shared" si="159"/>
        <v>20000</v>
      </c>
      <c r="AB104" s="5">
        <f t="shared" si="159"/>
        <v>20000</v>
      </c>
      <c r="AC104" s="5">
        <f t="shared" si="159"/>
        <v>20000</v>
      </c>
      <c r="AD104" s="5">
        <f t="shared" si="159"/>
        <v>20000</v>
      </c>
      <c r="AE104" s="5">
        <f t="shared" ref="AE104:AN113" si="160">$P104*((AE$33&lt;=$K104)*$J104+(AE$33=$K104)*1)</f>
        <v>1020000</v>
      </c>
      <c r="AF104" s="5">
        <f t="shared" si="160"/>
        <v>0</v>
      </c>
      <c r="AG104" s="5">
        <f t="shared" si="160"/>
        <v>0</v>
      </c>
      <c r="AH104" s="5">
        <f t="shared" si="160"/>
        <v>0</v>
      </c>
      <c r="AI104" s="5">
        <f t="shared" si="160"/>
        <v>0</v>
      </c>
      <c r="AJ104" s="5">
        <f t="shared" si="160"/>
        <v>0</v>
      </c>
      <c r="AK104" s="5">
        <f t="shared" si="160"/>
        <v>0</v>
      </c>
      <c r="AL104" s="5">
        <f t="shared" si="160"/>
        <v>0</v>
      </c>
      <c r="AM104" s="5">
        <f t="shared" si="160"/>
        <v>0</v>
      </c>
      <c r="AN104" s="5">
        <f t="shared" si="160"/>
        <v>0</v>
      </c>
      <c r="AP104" s="38">
        <f t="shared" si="115"/>
        <v>1110283.0616173933</v>
      </c>
      <c r="AQ104" s="5">
        <f t="shared" si="116"/>
        <v>1100719.7223965968</v>
      </c>
      <c r="AR104" s="5">
        <f t="shared" si="117"/>
        <v>1091066.4877871249</v>
      </c>
      <c r="AS104" s="5">
        <f t="shared" si="118"/>
        <v>1081322.512772324</v>
      </c>
      <c r="AT104" s="5">
        <f t="shared" si="119"/>
        <v>1071486.944392384</v>
      </c>
      <c r="AU104" s="5">
        <f t="shared" si="120"/>
        <v>1061558.9216696725</v>
      </c>
      <c r="AV104" s="5">
        <f t="shared" si="121"/>
        <v>1051537.5755333675</v>
      </c>
      <c r="AW104" s="5">
        <f t="shared" si="122"/>
        <v>1041422.0287433811</v>
      </c>
      <c r="AX104" s="5">
        <f t="shared" si="123"/>
        <v>1031211.395813569</v>
      </c>
      <c r="AY104" s="5">
        <f t="shared" si="124"/>
        <v>1020904.7829342165</v>
      </c>
      <c r="AZ104" s="5">
        <f t="shared" si="125"/>
        <v>1010501.2878937983</v>
      </c>
      <c r="BA104" s="5">
        <f t="shared" si="126"/>
        <v>0</v>
      </c>
      <c r="BB104" s="5">
        <f t="shared" si="127"/>
        <v>0</v>
      </c>
      <c r="BC104" s="5">
        <f t="shared" si="128"/>
        <v>0</v>
      </c>
      <c r="BD104" s="5">
        <f t="shared" si="129"/>
        <v>0</v>
      </c>
      <c r="BE104" s="5">
        <f t="shared" si="130"/>
        <v>0</v>
      </c>
      <c r="BF104" s="5">
        <f t="shared" si="131"/>
        <v>0</v>
      </c>
      <c r="BG104" s="5">
        <f t="shared" si="132"/>
        <v>0</v>
      </c>
      <c r="BH104" s="5">
        <f t="shared" si="133"/>
        <v>0</v>
      </c>
      <c r="BI104" s="5">
        <f t="shared" si="134"/>
        <v>0</v>
      </c>
      <c r="BJ104" s="45">
        <f t="shared" si="135"/>
        <v>0</v>
      </c>
      <c r="BL104" s="21">
        <f t="shared" si="158"/>
        <v>181012.88077301206</v>
      </c>
      <c r="BM104" s="21">
        <f t="shared" si="158"/>
        <v>148607.38312864024</v>
      </c>
      <c r="BN104" s="21">
        <f t="shared" si="158"/>
        <v>117134.82382068713</v>
      </c>
      <c r="BO104" s="21">
        <f t="shared" si="158"/>
        <v>86565.762341337046</v>
      </c>
      <c r="BP104" s="21">
        <f t="shared" si="158"/>
        <v>56871.762114126235</v>
      </c>
      <c r="BQ104" s="21">
        <f t="shared" si="158"/>
        <v>28025.353794436669</v>
      </c>
      <c r="BR104" s="21">
        <f t="shared" si="158"/>
        <v>1105.5743897301145</v>
      </c>
      <c r="BS104" s="21">
        <f t="shared" si="158"/>
        <v>0</v>
      </c>
      <c r="BT104" s="21">
        <f t="shared" si="158"/>
        <v>-1104.3018405900802</v>
      </c>
      <c r="BU104" s="21">
        <f t="shared" si="158"/>
        <v>-27229.93858773075</v>
      </c>
      <c r="BV104" s="21">
        <f t="shared" si="158"/>
        <v>-53689.235807893332</v>
      </c>
      <c r="BW104" s="21">
        <f t="shared" si="158"/>
        <v>-79401.831344248494</v>
      </c>
      <c r="BX104" s="21">
        <f t="shared" si="158"/>
        <v>-104390.86084069242</v>
      </c>
      <c r="BY104" s="21">
        <f t="shared" si="158"/>
        <v>-128678.68485769036</v>
      </c>
      <c r="BZ104" s="21">
        <f t="shared" si="158"/>
        <v>-152286.91671702138</v>
      </c>
      <c r="CB104" s="21">
        <f t="shared" si="156"/>
        <v>-1104.9381151600974</v>
      </c>
      <c r="CC104" s="21">
        <f t="shared" si="157"/>
        <v>-110762.84233068977</v>
      </c>
    </row>
    <row r="105" spans="9:81" x14ac:dyDescent="0.25">
      <c r="I105" s="4" t="s">
        <v>18</v>
      </c>
      <c r="J105" s="15">
        <f t="shared" si="152"/>
        <v>0.02</v>
      </c>
      <c r="K105" s="3">
        <v>12</v>
      </c>
      <c r="L105" s="3" t="s">
        <v>27</v>
      </c>
      <c r="M105" s="15">
        <f t="shared" si="150"/>
        <v>9.7999999999999997E-3</v>
      </c>
      <c r="N105" s="18">
        <v>1</v>
      </c>
      <c r="O105" s="15">
        <f t="shared" si="151"/>
        <v>0.06</v>
      </c>
      <c r="P105" s="5">
        <v>1000000</v>
      </c>
      <c r="Q105" s="35">
        <f t="shared" si="153"/>
        <v>1114946.9929143409</v>
      </c>
      <c r="R105" s="5">
        <f t="shared" si="154"/>
        <v>1114946.9929143409</v>
      </c>
      <c r="S105" s="5">
        <f t="shared" si="155"/>
        <v>66896.819574860448</v>
      </c>
      <c r="T105" s="5"/>
      <c r="U105" s="5">
        <f t="shared" si="159"/>
        <v>20000</v>
      </c>
      <c r="V105" s="5">
        <f t="shared" si="159"/>
        <v>20000</v>
      </c>
      <c r="W105" s="5">
        <f t="shared" si="159"/>
        <v>20000</v>
      </c>
      <c r="X105" s="5">
        <f t="shared" si="159"/>
        <v>20000</v>
      </c>
      <c r="Y105" s="5">
        <f t="shared" si="159"/>
        <v>20000</v>
      </c>
      <c r="Z105" s="5">
        <f t="shared" si="159"/>
        <v>20000</v>
      </c>
      <c r="AA105" s="5">
        <f t="shared" si="159"/>
        <v>20000</v>
      </c>
      <c r="AB105" s="5">
        <f t="shared" si="159"/>
        <v>20000</v>
      </c>
      <c r="AC105" s="5">
        <f t="shared" si="159"/>
        <v>20000</v>
      </c>
      <c r="AD105" s="5">
        <f t="shared" si="159"/>
        <v>20000</v>
      </c>
      <c r="AE105" s="5">
        <f t="shared" si="160"/>
        <v>20000</v>
      </c>
      <c r="AF105" s="5">
        <f t="shared" si="160"/>
        <v>1020000</v>
      </c>
      <c r="AG105" s="5">
        <f t="shared" si="160"/>
        <v>0</v>
      </c>
      <c r="AH105" s="5">
        <f t="shared" si="160"/>
        <v>0</v>
      </c>
      <c r="AI105" s="5">
        <f t="shared" si="160"/>
        <v>0</v>
      </c>
      <c r="AJ105" s="5">
        <f t="shared" si="160"/>
        <v>0</v>
      </c>
      <c r="AK105" s="5">
        <f t="shared" si="160"/>
        <v>0</v>
      </c>
      <c r="AL105" s="5">
        <f t="shared" si="160"/>
        <v>0</v>
      </c>
      <c r="AM105" s="5">
        <f t="shared" si="160"/>
        <v>0</v>
      </c>
      <c r="AN105" s="5">
        <f t="shared" si="160"/>
        <v>0</v>
      </c>
      <c r="AP105" s="38">
        <f t="shared" si="115"/>
        <v>1114946.9929143409</v>
      </c>
      <c r="AQ105" s="5">
        <f t="shared" si="116"/>
        <v>1105873.4734449014</v>
      </c>
      <c r="AR105" s="5">
        <f t="shared" si="117"/>
        <v>1096711.0334846615</v>
      </c>
      <c r="AS105" s="5">
        <f t="shared" si="118"/>
        <v>1087458.8016128112</v>
      </c>
      <c r="AT105" s="5">
        <f t="shared" si="119"/>
        <v>1078115.8978686167</v>
      </c>
      <c r="AU105" s="5">
        <f t="shared" si="120"/>
        <v>1068681.4336677291</v>
      </c>
      <c r="AV105" s="5">
        <f t="shared" si="121"/>
        <v>1059154.5117176729</v>
      </c>
      <c r="AW105" s="5">
        <f t="shared" si="122"/>
        <v>1049534.2259325061</v>
      </c>
      <c r="AX105" s="5">
        <f t="shared" si="123"/>
        <v>1039819.6613466446</v>
      </c>
      <c r="AY105" s="5">
        <f t="shared" si="124"/>
        <v>1030009.8940278417</v>
      </c>
      <c r="AZ105" s="5">
        <f t="shared" si="125"/>
        <v>1020103.9909893146</v>
      </c>
      <c r="BA105" s="5">
        <f t="shared" si="126"/>
        <v>1010101.01010101</v>
      </c>
      <c r="BB105" s="5">
        <f t="shared" si="127"/>
        <v>0</v>
      </c>
      <c r="BC105" s="5">
        <f t="shared" si="128"/>
        <v>0</v>
      </c>
      <c r="BD105" s="5">
        <f t="shared" si="129"/>
        <v>0</v>
      </c>
      <c r="BE105" s="5">
        <f t="shared" si="130"/>
        <v>0</v>
      </c>
      <c r="BF105" s="5">
        <f t="shared" si="131"/>
        <v>0</v>
      </c>
      <c r="BG105" s="5">
        <f t="shared" si="132"/>
        <v>0</v>
      </c>
      <c r="BH105" s="5">
        <f t="shared" si="133"/>
        <v>0</v>
      </c>
      <c r="BI105" s="5">
        <f t="shared" si="134"/>
        <v>0</v>
      </c>
      <c r="BJ105" s="45">
        <f t="shared" si="135"/>
        <v>0</v>
      </c>
      <c r="BL105" s="21">
        <f t="shared" si="158"/>
        <v>197927.07791504799</v>
      </c>
      <c r="BM105" s="21">
        <f t="shared" si="158"/>
        <v>162294.47809527791</v>
      </c>
      <c r="BN105" s="21">
        <f t="shared" si="158"/>
        <v>127768.42141838395</v>
      </c>
      <c r="BO105" s="21">
        <f t="shared" si="158"/>
        <v>94311.417686391389</v>
      </c>
      <c r="BP105" s="21">
        <f t="shared" si="158"/>
        <v>61887.343005853472</v>
      </c>
      <c r="BQ105" s="21">
        <f t="shared" si="158"/>
        <v>30461.38663048693</v>
      </c>
      <c r="BR105" s="21">
        <f t="shared" si="158"/>
        <v>1200.345204748679</v>
      </c>
      <c r="BS105" s="21">
        <f t="shared" si="158"/>
        <v>0</v>
      </c>
      <c r="BT105" s="21">
        <f t="shared" si="158"/>
        <v>-1198.8537847809494</v>
      </c>
      <c r="BU105" s="21">
        <f t="shared" si="158"/>
        <v>-29529.15212086332</v>
      </c>
      <c r="BV105" s="21">
        <f t="shared" si="158"/>
        <v>-58157.238494549412</v>
      </c>
      <c r="BW105" s="21">
        <f t="shared" si="158"/>
        <v>-85914.30634156731</v>
      </c>
      <c r="BX105" s="21">
        <f t="shared" si="158"/>
        <v>-112829.32443330251</v>
      </c>
      <c r="BY105" s="21">
        <f t="shared" si="158"/>
        <v>-138930.22442633682</v>
      </c>
      <c r="BZ105" s="21">
        <f t="shared" si="158"/>
        <v>-164243.94051411399</v>
      </c>
      <c r="CB105" s="21">
        <f t="shared" si="156"/>
        <v>-1199.5994947648142</v>
      </c>
      <c r="CC105" s="21">
        <f t="shared" si="157"/>
        <v>-120298.87292584323</v>
      </c>
    </row>
    <row r="106" spans="9:81" x14ac:dyDescent="0.25">
      <c r="I106" s="4" t="s">
        <v>18</v>
      </c>
      <c r="J106" s="15">
        <f t="shared" si="152"/>
        <v>0.02</v>
      </c>
      <c r="K106" s="3">
        <v>13</v>
      </c>
      <c r="L106" s="3" t="s">
        <v>27</v>
      </c>
      <c r="M106" s="15">
        <f t="shared" si="150"/>
        <v>1.0200000000000001E-2</v>
      </c>
      <c r="N106" s="18">
        <v>1</v>
      </c>
      <c r="O106" s="15">
        <f t="shared" si="151"/>
        <v>6.5000000000000002E-2</v>
      </c>
      <c r="P106" s="5">
        <v>1000000</v>
      </c>
      <c r="Q106" s="35">
        <f t="shared" si="153"/>
        <v>1118749.2635229705</v>
      </c>
      <c r="R106" s="5">
        <f t="shared" si="154"/>
        <v>1118749.2635229705</v>
      </c>
      <c r="S106" s="5">
        <f t="shared" si="155"/>
        <v>72718.702128993085</v>
      </c>
      <c r="T106" s="5"/>
      <c r="U106" s="5">
        <f t="shared" si="159"/>
        <v>20000</v>
      </c>
      <c r="V106" s="5">
        <f t="shared" si="159"/>
        <v>20000</v>
      </c>
      <c r="W106" s="5">
        <f t="shared" si="159"/>
        <v>20000</v>
      </c>
      <c r="X106" s="5">
        <f t="shared" si="159"/>
        <v>20000</v>
      </c>
      <c r="Y106" s="5">
        <f t="shared" si="159"/>
        <v>20000</v>
      </c>
      <c r="Z106" s="5">
        <f t="shared" si="159"/>
        <v>20000</v>
      </c>
      <c r="AA106" s="5">
        <f t="shared" si="159"/>
        <v>20000</v>
      </c>
      <c r="AB106" s="5">
        <f t="shared" si="159"/>
        <v>20000</v>
      </c>
      <c r="AC106" s="5">
        <f t="shared" si="159"/>
        <v>20000</v>
      </c>
      <c r="AD106" s="5">
        <f t="shared" si="159"/>
        <v>20000</v>
      </c>
      <c r="AE106" s="5">
        <f t="shared" si="160"/>
        <v>20000</v>
      </c>
      <c r="AF106" s="5">
        <f t="shared" si="160"/>
        <v>20000</v>
      </c>
      <c r="AG106" s="5">
        <f t="shared" si="160"/>
        <v>1020000</v>
      </c>
      <c r="AH106" s="5">
        <f t="shared" si="160"/>
        <v>0</v>
      </c>
      <c r="AI106" s="5">
        <f t="shared" si="160"/>
        <v>0</v>
      </c>
      <c r="AJ106" s="5">
        <f t="shared" si="160"/>
        <v>0</v>
      </c>
      <c r="AK106" s="5">
        <f t="shared" si="160"/>
        <v>0</v>
      </c>
      <c r="AL106" s="5">
        <f t="shared" si="160"/>
        <v>0</v>
      </c>
      <c r="AM106" s="5">
        <f t="shared" si="160"/>
        <v>0</v>
      </c>
      <c r="AN106" s="5">
        <f t="shared" si="160"/>
        <v>0</v>
      </c>
      <c r="AP106" s="38">
        <f t="shared" si="115"/>
        <v>1118749.2635229705</v>
      </c>
      <c r="AQ106" s="5">
        <f t="shared" si="116"/>
        <v>1110160.5060109047</v>
      </c>
      <c r="AR106" s="5">
        <f t="shared" si="117"/>
        <v>1101484.1431722159</v>
      </c>
      <c r="AS106" s="5">
        <f t="shared" si="118"/>
        <v>1092719.2814325725</v>
      </c>
      <c r="AT106" s="5">
        <f t="shared" si="119"/>
        <v>1083865.0181031846</v>
      </c>
      <c r="AU106" s="5">
        <f t="shared" si="120"/>
        <v>1074920.4412878372</v>
      </c>
      <c r="AV106" s="5">
        <f t="shared" si="121"/>
        <v>1065884.6297889731</v>
      </c>
      <c r="AW106" s="5">
        <f t="shared" si="122"/>
        <v>1056756.6530128208</v>
      </c>
      <c r="AX106" s="5">
        <f t="shared" si="123"/>
        <v>1047535.5708735515</v>
      </c>
      <c r="AY106" s="5">
        <f t="shared" si="124"/>
        <v>1038220.4336964618</v>
      </c>
      <c r="AZ106" s="5">
        <f t="shared" si="125"/>
        <v>1028810.2821201656</v>
      </c>
      <c r="BA106" s="5">
        <f t="shared" si="126"/>
        <v>1019304.1469977914</v>
      </c>
      <c r="BB106" s="5">
        <f t="shared" si="127"/>
        <v>1009701.0492971689</v>
      </c>
      <c r="BC106" s="5">
        <f t="shared" si="128"/>
        <v>0</v>
      </c>
      <c r="BD106" s="5">
        <f t="shared" si="129"/>
        <v>0</v>
      </c>
      <c r="BE106" s="5">
        <f t="shared" si="130"/>
        <v>0</v>
      </c>
      <c r="BF106" s="5">
        <f t="shared" si="131"/>
        <v>0</v>
      </c>
      <c r="BG106" s="5">
        <f t="shared" si="132"/>
        <v>0</v>
      </c>
      <c r="BH106" s="5">
        <f t="shared" si="133"/>
        <v>0</v>
      </c>
      <c r="BI106" s="5">
        <f t="shared" si="134"/>
        <v>0</v>
      </c>
      <c r="BJ106" s="45">
        <f t="shared" si="135"/>
        <v>0</v>
      </c>
      <c r="BL106" s="21">
        <f t="shared" si="158"/>
        <v>214748.43417032179</v>
      </c>
      <c r="BM106" s="21">
        <f t="shared" si="158"/>
        <v>175872.2991602961</v>
      </c>
      <c r="BN106" s="21">
        <f t="shared" si="158"/>
        <v>138290.73654893739</v>
      </c>
      <c r="BO106" s="21">
        <f t="shared" si="158"/>
        <v>101956.8956165486</v>
      </c>
      <c r="BP106" s="21">
        <f t="shared" si="158"/>
        <v>66825.742351428838</v>
      </c>
      <c r="BQ106" s="21">
        <f t="shared" si="158"/>
        <v>32853.984518659301</v>
      </c>
      <c r="BR106" s="21">
        <f t="shared" si="158"/>
        <v>1293.2052457418758</v>
      </c>
      <c r="BS106" s="21">
        <f t="shared" si="158"/>
        <v>0</v>
      </c>
      <c r="BT106" s="21">
        <f t="shared" si="158"/>
        <v>-1291.4810457285494</v>
      </c>
      <c r="BU106" s="21">
        <f t="shared" si="158"/>
        <v>-31776.23174561467</v>
      </c>
      <c r="BV106" s="21">
        <f t="shared" si="158"/>
        <v>-62513.195244305534</v>
      </c>
      <c r="BW106" s="21">
        <f t="shared" si="158"/>
        <v>-92247.901728539611</v>
      </c>
      <c r="BX106" s="21">
        <f t="shared" si="158"/>
        <v>-121015.94914732419</v>
      </c>
      <c r="BY106" s="21">
        <f t="shared" si="158"/>
        <v>-148851.57958882011</v>
      </c>
      <c r="BZ106" s="21">
        <f t="shared" si="158"/>
        <v>-175787.73423306702</v>
      </c>
      <c r="CB106" s="21">
        <f t="shared" si="156"/>
        <v>-1292.3431457352126</v>
      </c>
      <c r="CC106" s="21">
        <f t="shared" si="157"/>
        <v>-129653.34284813079</v>
      </c>
    </row>
    <row r="107" spans="9:81" x14ac:dyDescent="0.25">
      <c r="I107" s="4" t="s">
        <v>18</v>
      </c>
      <c r="J107" s="15">
        <f t="shared" si="152"/>
        <v>0.02</v>
      </c>
      <c r="K107" s="3">
        <v>14</v>
      </c>
      <c r="L107" s="3" t="s">
        <v>27</v>
      </c>
      <c r="M107" s="15">
        <f t="shared" si="150"/>
        <v>1.06E-2</v>
      </c>
      <c r="N107" s="18">
        <v>1</v>
      </c>
      <c r="O107" s="15">
        <f t="shared" si="151"/>
        <v>7.0000000000000007E-2</v>
      </c>
      <c r="P107" s="5">
        <v>1000000</v>
      </c>
      <c r="Q107" s="35">
        <f t="shared" si="153"/>
        <v>1121703.6012943045</v>
      </c>
      <c r="R107" s="5">
        <f t="shared" si="154"/>
        <v>1121703.6012943045</v>
      </c>
      <c r="S107" s="5">
        <f t="shared" si="155"/>
        <v>78519.252090601323</v>
      </c>
      <c r="T107" s="5"/>
      <c r="U107" s="5">
        <f t="shared" si="159"/>
        <v>20000</v>
      </c>
      <c r="V107" s="5">
        <f t="shared" si="159"/>
        <v>20000</v>
      </c>
      <c r="W107" s="5">
        <f t="shared" si="159"/>
        <v>20000</v>
      </c>
      <c r="X107" s="5">
        <f t="shared" si="159"/>
        <v>20000</v>
      </c>
      <c r="Y107" s="5">
        <f t="shared" si="159"/>
        <v>20000</v>
      </c>
      <c r="Z107" s="5">
        <f t="shared" si="159"/>
        <v>20000</v>
      </c>
      <c r="AA107" s="5">
        <f t="shared" si="159"/>
        <v>20000</v>
      </c>
      <c r="AB107" s="5">
        <f t="shared" si="159"/>
        <v>20000</v>
      </c>
      <c r="AC107" s="5">
        <f t="shared" si="159"/>
        <v>20000</v>
      </c>
      <c r="AD107" s="5">
        <f t="shared" si="159"/>
        <v>20000</v>
      </c>
      <c r="AE107" s="5">
        <f t="shared" si="160"/>
        <v>20000</v>
      </c>
      <c r="AF107" s="5">
        <f t="shared" si="160"/>
        <v>20000</v>
      </c>
      <c r="AG107" s="5">
        <f t="shared" si="160"/>
        <v>20000</v>
      </c>
      <c r="AH107" s="5">
        <f t="shared" si="160"/>
        <v>1020000</v>
      </c>
      <c r="AI107" s="5">
        <f t="shared" si="160"/>
        <v>0</v>
      </c>
      <c r="AJ107" s="5">
        <f t="shared" si="160"/>
        <v>0</v>
      </c>
      <c r="AK107" s="5">
        <f t="shared" si="160"/>
        <v>0</v>
      </c>
      <c r="AL107" s="5">
        <f t="shared" si="160"/>
        <v>0</v>
      </c>
      <c r="AM107" s="5">
        <f t="shared" si="160"/>
        <v>0</v>
      </c>
      <c r="AN107" s="5">
        <f t="shared" si="160"/>
        <v>0</v>
      </c>
      <c r="AP107" s="38">
        <f t="shared" si="115"/>
        <v>1121703.6012943045</v>
      </c>
      <c r="AQ107" s="5">
        <f t="shared" si="116"/>
        <v>1113593.659468024</v>
      </c>
      <c r="AR107" s="5">
        <f t="shared" si="117"/>
        <v>1105397.7522583851</v>
      </c>
      <c r="AS107" s="5">
        <f t="shared" si="118"/>
        <v>1097114.9684323238</v>
      </c>
      <c r="AT107" s="5">
        <f t="shared" si="119"/>
        <v>1088744.3870977063</v>
      </c>
      <c r="AU107" s="5">
        <f t="shared" si="120"/>
        <v>1080285.077600942</v>
      </c>
      <c r="AV107" s="5">
        <f t="shared" si="121"/>
        <v>1071736.0994235119</v>
      </c>
      <c r="AW107" s="5">
        <f t="shared" si="122"/>
        <v>1063096.5020774012</v>
      </c>
      <c r="AX107" s="5">
        <f t="shared" si="123"/>
        <v>1054365.3249994216</v>
      </c>
      <c r="AY107" s="5">
        <f t="shared" si="124"/>
        <v>1045541.5974444153</v>
      </c>
      <c r="AZ107" s="5">
        <f t="shared" si="125"/>
        <v>1036624.338377326</v>
      </c>
      <c r="BA107" s="5">
        <f t="shared" si="126"/>
        <v>1027612.5563641256</v>
      </c>
      <c r="BB107" s="5">
        <f t="shared" si="127"/>
        <v>1018505.2494615852</v>
      </c>
      <c r="BC107" s="5">
        <f t="shared" si="128"/>
        <v>1009301.4051058779</v>
      </c>
      <c r="BD107" s="5">
        <f t="shared" si="129"/>
        <v>0</v>
      </c>
      <c r="BE107" s="5">
        <f t="shared" si="130"/>
        <v>0</v>
      </c>
      <c r="BF107" s="5">
        <f t="shared" si="131"/>
        <v>0</v>
      </c>
      <c r="BG107" s="5">
        <f t="shared" si="132"/>
        <v>0</v>
      </c>
      <c r="BH107" s="5">
        <f t="shared" si="133"/>
        <v>0</v>
      </c>
      <c r="BI107" s="5">
        <f t="shared" si="134"/>
        <v>0</v>
      </c>
      <c r="BJ107" s="45">
        <f t="shared" si="135"/>
        <v>0</v>
      </c>
      <c r="BL107" s="21">
        <f t="shared" si="158"/>
        <v>231438.76001400314</v>
      </c>
      <c r="BM107" s="21">
        <f t="shared" si="158"/>
        <v>189310.08171061939</v>
      </c>
      <c r="BN107" s="21">
        <f t="shared" si="158"/>
        <v>148678.09979404579</v>
      </c>
      <c r="BO107" s="21">
        <f t="shared" si="158"/>
        <v>109485.21273448202</v>
      </c>
      <c r="BP107" s="21">
        <f t="shared" si="158"/>
        <v>71676.18625358236</v>
      </c>
      <c r="BQ107" s="21">
        <f t="shared" si="158"/>
        <v>35198.050171914278</v>
      </c>
      <c r="BR107" s="21">
        <f t="shared" si="158"/>
        <v>1383.9622416254133</v>
      </c>
      <c r="BS107" s="21">
        <f t="shared" si="158"/>
        <v>0</v>
      </c>
      <c r="BT107" s="21">
        <f t="shared" si="158"/>
        <v>-1381.9923402792774</v>
      </c>
      <c r="BU107" s="21">
        <f t="shared" si="158"/>
        <v>-33966.69695649785</v>
      </c>
      <c r="BV107" s="21">
        <f t="shared" si="158"/>
        <v>-66748.791195154656</v>
      </c>
      <c r="BW107" s="21">
        <f t="shared" si="158"/>
        <v>-98391.136525517912</v>
      </c>
      <c r="BX107" s="21">
        <f t="shared" si="158"/>
        <v>-128936.77168444323</v>
      </c>
      <c r="BY107" s="21">
        <f t="shared" si="158"/>
        <v>-158426.99824450817</v>
      </c>
      <c r="BZ107" s="21">
        <f t="shared" si="158"/>
        <v>-186901.45499254775</v>
      </c>
      <c r="CB107" s="21">
        <f t="shared" si="156"/>
        <v>-1382.9772909523454</v>
      </c>
      <c r="CC107" s="21">
        <f t="shared" si="157"/>
        <v>-138807.43573924451</v>
      </c>
    </row>
    <row r="108" spans="9:81" x14ac:dyDescent="0.25">
      <c r="I108" s="4" t="s">
        <v>18</v>
      </c>
      <c r="J108" s="15">
        <f t="shared" si="152"/>
        <v>0.02</v>
      </c>
      <c r="K108" s="3">
        <v>15</v>
      </c>
      <c r="L108" s="3" t="s">
        <v>27</v>
      </c>
      <c r="M108" s="15">
        <f t="shared" si="150"/>
        <v>1.0999999999999999E-2</v>
      </c>
      <c r="N108" s="18">
        <v>1</v>
      </c>
      <c r="O108" s="15">
        <f t="shared" si="151"/>
        <v>7.4999999999999997E-2</v>
      </c>
      <c r="P108" s="5">
        <v>1000000</v>
      </c>
      <c r="Q108" s="35">
        <f t="shared" si="153"/>
        <v>1123825.3420883298</v>
      </c>
      <c r="R108" s="5">
        <f t="shared" si="154"/>
        <v>1123825.3420883298</v>
      </c>
      <c r="S108" s="5">
        <f t="shared" si="155"/>
        <v>84286.900656624741</v>
      </c>
      <c r="T108" s="5"/>
      <c r="U108" s="5">
        <f t="shared" si="159"/>
        <v>20000</v>
      </c>
      <c r="V108" s="5">
        <f t="shared" si="159"/>
        <v>20000</v>
      </c>
      <c r="W108" s="5">
        <f t="shared" si="159"/>
        <v>20000</v>
      </c>
      <c r="X108" s="5">
        <f t="shared" si="159"/>
        <v>20000</v>
      </c>
      <c r="Y108" s="5">
        <f t="shared" si="159"/>
        <v>20000</v>
      </c>
      <c r="Z108" s="5">
        <f t="shared" si="159"/>
        <v>20000</v>
      </c>
      <c r="AA108" s="5">
        <f t="shared" si="159"/>
        <v>20000</v>
      </c>
      <c r="AB108" s="5">
        <f t="shared" si="159"/>
        <v>20000</v>
      </c>
      <c r="AC108" s="5">
        <f t="shared" si="159"/>
        <v>20000</v>
      </c>
      <c r="AD108" s="5">
        <f t="shared" si="159"/>
        <v>20000</v>
      </c>
      <c r="AE108" s="5">
        <f t="shared" si="160"/>
        <v>20000</v>
      </c>
      <c r="AF108" s="5">
        <f t="shared" si="160"/>
        <v>20000</v>
      </c>
      <c r="AG108" s="5">
        <f t="shared" si="160"/>
        <v>20000</v>
      </c>
      <c r="AH108" s="5">
        <f t="shared" si="160"/>
        <v>20000</v>
      </c>
      <c r="AI108" s="5">
        <f t="shared" si="160"/>
        <v>1020000</v>
      </c>
      <c r="AJ108" s="5">
        <f t="shared" si="160"/>
        <v>0</v>
      </c>
      <c r="AK108" s="5">
        <f t="shared" si="160"/>
        <v>0</v>
      </c>
      <c r="AL108" s="5">
        <f t="shared" si="160"/>
        <v>0</v>
      </c>
      <c r="AM108" s="5">
        <f t="shared" si="160"/>
        <v>0</v>
      </c>
      <c r="AN108" s="5">
        <f t="shared" si="160"/>
        <v>0</v>
      </c>
      <c r="AP108" s="38">
        <f t="shared" si="115"/>
        <v>1123825.3420883298</v>
      </c>
      <c r="AQ108" s="5">
        <f t="shared" si="116"/>
        <v>1116187.4208513014</v>
      </c>
      <c r="AR108" s="5">
        <f t="shared" si="117"/>
        <v>1108465.4824806657</v>
      </c>
      <c r="AS108" s="5">
        <f t="shared" si="118"/>
        <v>1100658.6027879529</v>
      </c>
      <c r="AT108" s="5">
        <f t="shared" si="119"/>
        <v>1092765.8474186203</v>
      </c>
      <c r="AU108" s="5">
        <f t="shared" si="120"/>
        <v>1084786.2717402249</v>
      </c>
      <c r="AV108" s="5">
        <f t="shared" si="121"/>
        <v>1076718.9207293673</v>
      </c>
      <c r="AW108" s="5">
        <f t="shared" si="122"/>
        <v>1068562.8288573902</v>
      </c>
      <c r="AX108" s="5">
        <f t="shared" si="123"/>
        <v>1060317.0199748215</v>
      </c>
      <c r="AY108" s="5">
        <f t="shared" si="124"/>
        <v>1051980.5071945444</v>
      </c>
      <c r="AZ108" s="5">
        <f t="shared" si="125"/>
        <v>1043552.2927736843</v>
      </c>
      <c r="BA108" s="5">
        <f t="shared" si="126"/>
        <v>1035031.3679941946</v>
      </c>
      <c r="BB108" s="5">
        <f t="shared" si="127"/>
        <v>1026416.7130421307</v>
      </c>
      <c r="BC108" s="5">
        <f t="shared" si="128"/>
        <v>1017707.296885594</v>
      </c>
      <c r="BD108" s="5">
        <f t="shared" si="129"/>
        <v>1008902.0771513354</v>
      </c>
      <c r="BE108" s="5">
        <f t="shared" si="130"/>
        <v>0</v>
      </c>
      <c r="BF108" s="5">
        <f t="shared" si="131"/>
        <v>0</v>
      </c>
      <c r="BG108" s="5">
        <f t="shared" si="132"/>
        <v>0</v>
      </c>
      <c r="BH108" s="5">
        <f t="shared" si="133"/>
        <v>0</v>
      </c>
      <c r="BI108" s="5">
        <f t="shared" si="134"/>
        <v>0</v>
      </c>
      <c r="BJ108" s="45">
        <f t="shared" si="135"/>
        <v>0</v>
      </c>
      <c r="BL108" s="21">
        <f t="shared" si="158"/>
        <v>247960.55047822581</v>
      </c>
      <c r="BM108" s="21">
        <f t="shared" si="158"/>
        <v>202577.77622491098</v>
      </c>
      <c r="BN108" s="21">
        <f t="shared" si="158"/>
        <v>158907.51999186981</v>
      </c>
      <c r="BO108" s="21">
        <f t="shared" si="158"/>
        <v>116879.9666118056</v>
      </c>
      <c r="BP108" s="21">
        <f t="shared" si="158"/>
        <v>76428.33130525169</v>
      </c>
      <c r="BQ108" s="21">
        <f t="shared" si="158"/>
        <v>37488.720605191775</v>
      </c>
      <c r="BR108" s="21">
        <f t="shared" si="158"/>
        <v>1472.433929536026</v>
      </c>
      <c r="BS108" s="21">
        <f t="shared" si="158"/>
        <v>0</v>
      </c>
      <c r="BT108" s="21">
        <f t="shared" si="158"/>
        <v>-1470.2064422764815</v>
      </c>
      <c r="BU108" s="21">
        <f t="shared" si="158"/>
        <v>-36096.332045833115</v>
      </c>
      <c r="BV108" s="21">
        <f t="shared" si="158"/>
        <v>-70856.264015533961</v>
      </c>
      <c r="BW108" s="21">
        <f t="shared" si="158"/>
        <v>-104333.38551385142</v>
      </c>
      <c r="BX108" s="21">
        <f t="shared" si="158"/>
        <v>-136578.99598001374</v>
      </c>
      <c r="BY108" s="21">
        <f t="shared" si="158"/>
        <v>-167642.20821390348</v>
      </c>
      <c r="BZ108" s="21">
        <f t="shared" si="158"/>
        <v>-197570.0469750528</v>
      </c>
      <c r="CB108" s="21">
        <f t="shared" si="156"/>
        <v>-1471.3201859062538</v>
      </c>
      <c r="CC108" s="21">
        <f t="shared" si="157"/>
        <v>-147743.25798594177</v>
      </c>
    </row>
    <row r="109" spans="9:81" x14ac:dyDescent="0.25">
      <c r="I109" s="4" t="s">
        <v>18</v>
      </c>
      <c r="J109" s="15">
        <f t="shared" si="152"/>
        <v>0.02</v>
      </c>
      <c r="K109" s="3">
        <v>16</v>
      </c>
      <c r="L109" s="3" t="s">
        <v>27</v>
      </c>
      <c r="M109" s="15">
        <f t="shared" si="150"/>
        <v>1.14E-2</v>
      </c>
      <c r="N109" s="18">
        <v>1</v>
      </c>
      <c r="O109" s="15">
        <f t="shared" si="151"/>
        <v>0.08</v>
      </c>
      <c r="P109" s="5">
        <v>1000000</v>
      </c>
      <c r="Q109" s="35">
        <f t="shared" si="153"/>
        <v>1125131.3473293411</v>
      </c>
      <c r="R109" s="5">
        <f t="shared" si="154"/>
        <v>1125131.3473293411</v>
      </c>
      <c r="S109" s="5">
        <f t="shared" si="155"/>
        <v>90010.507786347283</v>
      </c>
      <c r="T109" s="5"/>
      <c r="U109" s="5">
        <f t="shared" si="159"/>
        <v>20000</v>
      </c>
      <c r="V109" s="5">
        <f t="shared" si="159"/>
        <v>20000</v>
      </c>
      <c r="W109" s="5">
        <f t="shared" si="159"/>
        <v>20000</v>
      </c>
      <c r="X109" s="5">
        <f t="shared" si="159"/>
        <v>20000</v>
      </c>
      <c r="Y109" s="5">
        <f t="shared" si="159"/>
        <v>20000</v>
      </c>
      <c r="Z109" s="5">
        <f t="shared" si="159"/>
        <v>20000</v>
      </c>
      <c r="AA109" s="5">
        <f t="shared" si="159"/>
        <v>20000</v>
      </c>
      <c r="AB109" s="5">
        <f t="shared" si="159"/>
        <v>20000</v>
      </c>
      <c r="AC109" s="5">
        <f t="shared" si="159"/>
        <v>20000</v>
      </c>
      <c r="AD109" s="5">
        <f t="shared" si="159"/>
        <v>20000</v>
      </c>
      <c r="AE109" s="5">
        <f t="shared" si="160"/>
        <v>20000</v>
      </c>
      <c r="AF109" s="5">
        <f t="shared" si="160"/>
        <v>20000</v>
      </c>
      <c r="AG109" s="5">
        <f t="shared" si="160"/>
        <v>20000</v>
      </c>
      <c r="AH109" s="5">
        <f t="shared" si="160"/>
        <v>20000</v>
      </c>
      <c r="AI109" s="5">
        <f t="shared" si="160"/>
        <v>20000</v>
      </c>
      <c r="AJ109" s="5">
        <f t="shared" si="160"/>
        <v>1020000</v>
      </c>
      <c r="AK109" s="5">
        <f t="shared" si="160"/>
        <v>0</v>
      </c>
      <c r="AL109" s="5">
        <f t="shared" si="160"/>
        <v>0</v>
      </c>
      <c r="AM109" s="5">
        <f t="shared" si="160"/>
        <v>0</v>
      </c>
      <c r="AN109" s="5">
        <f t="shared" si="160"/>
        <v>0</v>
      </c>
      <c r="AP109" s="38">
        <f t="shared" si="115"/>
        <v>1125131.3473293411</v>
      </c>
      <c r="AQ109" s="5">
        <f t="shared" si="116"/>
        <v>1117957.8446888956</v>
      </c>
      <c r="AR109" s="5">
        <f t="shared" si="117"/>
        <v>1110702.5641183492</v>
      </c>
      <c r="AS109" s="5">
        <f t="shared" si="118"/>
        <v>1103364.5733492984</v>
      </c>
      <c r="AT109" s="5">
        <f t="shared" si="119"/>
        <v>1095942.9294854805</v>
      </c>
      <c r="AU109" s="5">
        <f t="shared" si="120"/>
        <v>1088436.6788816152</v>
      </c>
      <c r="AV109" s="5">
        <f t="shared" si="121"/>
        <v>1080844.8570208657</v>
      </c>
      <c r="AW109" s="5">
        <f t="shared" si="122"/>
        <v>1073166.4883909037</v>
      </c>
      <c r="AX109" s="5">
        <f t="shared" si="123"/>
        <v>1065400.58635856</v>
      </c>
      <c r="AY109" s="5">
        <f t="shared" si="124"/>
        <v>1057546.1530430478</v>
      </c>
      <c r="AZ109" s="5">
        <f t="shared" si="125"/>
        <v>1049602.1791877386</v>
      </c>
      <c r="BA109" s="5">
        <f t="shared" si="126"/>
        <v>1041567.6440304788</v>
      </c>
      <c r="BB109" s="5">
        <f t="shared" si="127"/>
        <v>1033441.5151724264</v>
      </c>
      <c r="BC109" s="5">
        <f t="shared" si="128"/>
        <v>1025222.7484453921</v>
      </c>
      <c r="BD109" s="5">
        <f t="shared" si="129"/>
        <v>1016910.2877776696</v>
      </c>
      <c r="BE109" s="5">
        <f t="shared" si="130"/>
        <v>1008503.0650583351</v>
      </c>
      <c r="BF109" s="5">
        <f t="shared" si="131"/>
        <v>0</v>
      </c>
      <c r="BG109" s="5">
        <f t="shared" si="132"/>
        <v>0</v>
      </c>
      <c r="BH109" s="5">
        <f t="shared" si="133"/>
        <v>0</v>
      </c>
      <c r="BI109" s="5">
        <f t="shared" si="134"/>
        <v>0</v>
      </c>
      <c r="BJ109" s="45">
        <f t="shared" si="135"/>
        <v>0</v>
      </c>
      <c r="BL109" s="21">
        <f t="shared" si="158"/>
        <v>264277.12119835149</v>
      </c>
      <c r="BM109" s="21">
        <f t="shared" si="158"/>
        <v>215646.15530143818</v>
      </c>
      <c r="BN109" s="21">
        <f t="shared" si="158"/>
        <v>168956.76404423406</v>
      </c>
      <c r="BO109" s="21">
        <f t="shared" si="158"/>
        <v>124125.3908156394</v>
      </c>
      <c r="BP109" s="21">
        <f t="shared" si="158"/>
        <v>81072.29780007503</v>
      </c>
      <c r="BQ109" s="21">
        <f t="shared" si="158"/>
        <v>39721.381904026959</v>
      </c>
      <c r="BR109" s="21">
        <f t="shared" si="158"/>
        <v>1558.4485722789541</v>
      </c>
      <c r="BS109" s="21">
        <f t="shared" si="158"/>
        <v>0</v>
      </c>
      <c r="BT109" s="21">
        <f t="shared" si="158"/>
        <v>-1555.9526938269846</v>
      </c>
      <c r="BU109" s="21">
        <f t="shared" si="158"/>
        <v>-38161.197005769238</v>
      </c>
      <c r="BV109" s="21">
        <f t="shared" si="158"/>
        <v>-74828.42174827354</v>
      </c>
      <c r="BW109" s="21">
        <f t="shared" si="158"/>
        <v>-110064.90006194194</v>
      </c>
      <c r="BX109" s="21">
        <f t="shared" si="158"/>
        <v>-143931.01313852181</v>
      </c>
      <c r="BY109" s="21">
        <f t="shared" si="158"/>
        <v>-176484.43257812096</v>
      </c>
      <c r="BZ109" s="21">
        <f t="shared" si="158"/>
        <v>-207780.24870541098</v>
      </c>
      <c r="CB109" s="21">
        <f t="shared" si="156"/>
        <v>-1557.2006330529694</v>
      </c>
      <c r="CC109" s="21">
        <f t="shared" si="157"/>
        <v>-156443.88859137794</v>
      </c>
    </row>
    <row r="110" spans="9:81" x14ac:dyDescent="0.25">
      <c r="I110" s="4" t="s">
        <v>18</v>
      </c>
      <c r="J110" s="15">
        <f t="shared" si="152"/>
        <v>0.02</v>
      </c>
      <c r="K110" s="3">
        <v>17</v>
      </c>
      <c r="L110" s="3" t="s">
        <v>27</v>
      </c>
      <c r="M110" s="15">
        <f t="shared" si="150"/>
        <v>1.1800000000000001E-2</v>
      </c>
      <c r="N110" s="18">
        <v>1</v>
      </c>
      <c r="O110" s="15">
        <f t="shared" si="151"/>
        <v>8.5000000000000006E-2</v>
      </c>
      <c r="P110" s="5">
        <v>1000000</v>
      </c>
      <c r="Q110" s="35">
        <f t="shared" si="153"/>
        <v>1125639.9175229124</v>
      </c>
      <c r="R110" s="5">
        <f t="shared" si="154"/>
        <v>1125639.9175229124</v>
      </c>
      <c r="S110" s="5">
        <f t="shared" si="155"/>
        <v>95679.392989447559</v>
      </c>
      <c r="T110" s="5"/>
      <c r="U110" s="5">
        <f t="shared" si="159"/>
        <v>20000</v>
      </c>
      <c r="V110" s="5">
        <f t="shared" si="159"/>
        <v>20000</v>
      </c>
      <c r="W110" s="5">
        <f t="shared" si="159"/>
        <v>20000</v>
      </c>
      <c r="X110" s="5">
        <f t="shared" si="159"/>
        <v>20000</v>
      </c>
      <c r="Y110" s="5">
        <f t="shared" si="159"/>
        <v>20000</v>
      </c>
      <c r="Z110" s="5">
        <f t="shared" si="159"/>
        <v>20000</v>
      </c>
      <c r="AA110" s="5">
        <f t="shared" si="159"/>
        <v>20000</v>
      </c>
      <c r="AB110" s="5">
        <f t="shared" si="159"/>
        <v>20000</v>
      </c>
      <c r="AC110" s="5">
        <f t="shared" si="159"/>
        <v>20000</v>
      </c>
      <c r="AD110" s="5">
        <f t="shared" si="159"/>
        <v>20000</v>
      </c>
      <c r="AE110" s="5">
        <f t="shared" si="160"/>
        <v>20000</v>
      </c>
      <c r="AF110" s="5">
        <f t="shared" si="160"/>
        <v>20000</v>
      </c>
      <c r="AG110" s="5">
        <f t="shared" si="160"/>
        <v>20000</v>
      </c>
      <c r="AH110" s="5">
        <f t="shared" si="160"/>
        <v>20000</v>
      </c>
      <c r="AI110" s="5">
        <f t="shared" si="160"/>
        <v>20000</v>
      </c>
      <c r="AJ110" s="5">
        <f t="shared" si="160"/>
        <v>20000</v>
      </c>
      <c r="AK110" s="5">
        <f t="shared" si="160"/>
        <v>1020000</v>
      </c>
      <c r="AL110" s="5">
        <f t="shared" si="160"/>
        <v>0</v>
      </c>
      <c r="AM110" s="5">
        <f t="shared" si="160"/>
        <v>0</v>
      </c>
      <c r="AN110" s="5">
        <f t="shared" si="160"/>
        <v>0</v>
      </c>
      <c r="AP110" s="38">
        <f t="shared" si="115"/>
        <v>1125639.9175229124</v>
      </c>
      <c r="AQ110" s="5">
        <f t="shared" si="116"/>
        <v>1118922.4685496828</v>
      </c>
      <c r="AR110" s="5">
        <f t="shared" si="117"/>
        <v>1112125.7536785691</v>
      </c>
      <c r="AS110" s="5">
        <f t="shared" si="118"/>
        <v>1105248.8375719762</v>
      </c>
      <c r="AT110" s="5">
        <f t="shared" si="119"/>
        <v>1098290.7738553255</v>
      </c>
      <c r="AU110" s="5">
        <f t="shared" si="120"/>
        <v>1091250.6049868185</v>
      </c>
      <c r="AV110" s="5">
        <f t="shared" si="121"/>
        <v>1084127.3621256631</v>
      </c>
      <c r="AW110" s="5">
        <f t="shared" si="122"/>
        <v>1076920.0649987459</v>
      </c>
      <c r="AX110" s="5">
        <f t="shared" si="123"/>
        <v>1069627.7217657312</v>
      </c>
      <c r="AY110" s="5">
        <f t="shared" si="124"/>
        <v>1062249.3288825669</v>
      </c>
      <c r="AZ110" s="5">
        <f t="shared" si="125"/>
        <v>1054783.8709633811</v>
      </c>
      <c r="BA110" s="5">
        <f t="shared" si="126"/>
        <v>1047230.3206407491</v>
      </c>
      <c r="BB110" s="5">
        <f t="shared" si="127"/>
        <v>1039587.6384243099</v>
      </c>
      <c r="BC110" s="5">
        <f t="shared" si="128"/>
        <v>1031854.7725577168</v>
      </c>
      <c r="BD110" s="5">
        <f t="shared" si="129"/>
        <v>1024030.6588738979</v>
      </c>
      <c r="BE110" s="5">
        <f t="shared" si="130"/>
        <v>1016114.2206486099</v>
      </c>
      <c r="BF110" s="5">
        <f t="shared" si="131"/>
        <v>1008104.3684522635</v>
      </c>
      <c r="BG110" s="5">
        <f t="shared" si="132"/>
        <v>0</v>
      </c>
      <c r="BH110" s="5">
        <f t="shared" si="133"/>
        <v>0</v>
      </c>
      <c r="BI110" s="5">
        <f t="shared" si="134"/>
        <v>0</v>
      </c>
      <c r="BJ110" s="45">
        <f t="shared" si="135"/>
        <v>0</v>
      </c>
      <c r="BL110" s="21">
        <f t="shared" si="158"/>
        <v>280352.73921329714</v>
      </c>
      <c r="BM110" s="21">
        <f t="shared" si="158"/>
        <v>228486.91554546892</v>
      </c>
      <c r="BN110" s="21">
        <f t="shared" si="158"/>
        <v>178804.43207145529</v>
      </c>
      <c r="BO110" s="21">
        <f t="shared" si="158"/>
        <v>131206.40610041609</v>
      </c>
      <c r="BP110" s="21">
        <f t="shared" si="158"/>
        <v>85598.700197126716</v>
      </c>
      <c r="BQ110" s="21">
        <f t="shared" si="158"/>
        <v>41891.682546579512</v>
      </c>
      <c r="BR110" s="21">
        <f t="shared" si="158"/>
        <v>1641.8454158911481</v>
      </c>
      <c r="BS110" s="21">
        <f t="shared" si="158"/>
        <v>0</v>
      </c>
      <c r="BT110" s="21">
        <f t="shared" si="158"/>
        <v>-1639.0714565131348</v>
      </c>
      <c r="BU110" s="21">
        <f t="shared" si="158"/>
        <v>-40157.636898846366</v>
      </c>
      <c r="BV110" s="21">
        <f t="shared" si="158"/>
        <v>-78658.657567709684</v>
      </c>
      <c r="BW110" s="21">
        <f t="shared" si="158"/>
        <v>-115576.82434306876</v>
      </c>
      <c r="BX110" s="21">
        <f t="shared" si="158"/>
        <v>-150982.41532747226</v>
      </c>
      <c r="BY110" s="21">
        <f t="shared" si="158"/>
        <v>-184942.39768053358</v>
      </c>
      <c r="BZ110" s="21">
        <f t="shared" si="158"/>
        <v>-217520.59187538538</v>
      </c>
      <c r="CB110" s="21">
        <f t="shared" si="156"/>
        <v>-1640.4584362021415</v>
      </c>
      <c r="CC110" s="21">
        <f t="shared" si="157"/>
        <v>-164893.42369946378</v>
      </c>
    </row>
    <row r="111" spans="9:81" x14ac:dyDescent="0.25">
      <c r="I111" s="4" t="s">
        <v>18</v>
      </c>
      <c r="J111" s="15">
        <f t="shared" si="152"/>
        <v>0.02</v>
      </c>
      <c r="K111" s="3">
        <v>18</v>
      </c>
      <c r="L111" s="3" t="s">
        <v>27</v>
      </c>
      <c r="M111" s="15">
        <f t="shared" si="150"/>
        <v>1.2200000000000001E-2</v>
      </c>
      <c r="N111" s="18">
        <v>1</v>
      </c>
      <c r="O111" s="15">
        <f t="shared" si="151"/>
        <v>0.09</v>
      </c>
      <c r="P111" s="5">
        <v>1000000</v>
      </c>
      <c r="Q111" s="35">
        <f t="shared" si="153"/>
        <v>1125370.7022262304</v>
      </c>
      <c r="R111" s="5">
        <f t="shared" si="154"/>
        <v>1125370.7022262304</v>
      </c>
      <c r="S111" s="5">
        <f t="shared" si="155"/>
        <v>101283.36320036073</v>
      </c>
      <c r="T111" s="5"/>
      <c r="U111" s="5">
        <f t="shared" si="159"/>
        <v>20000</v>
      </c>
      <c r="V111" s="5">
        <f t="shared" si="159"/>
        <v>20000</v>
      </c>
      <c r="W111" s="5">
        <f t="shared" si="159"/>
        <v>20000</v>
      </c>
      <c r="X111" s="5">
        <f t="shared" si="159"/>
        <v>20000</v>
      </c>
      <c r="Y111" s="5">
        <f t="shared" si="159"/>
        <v>20000</v>
      </c>
      <c r="Z111" s="5">
        <f t="shared" si="159"/>
        <v>20000</v>
      </c>
      <c r="AA111" s="5">
        <f t="shared" si="159"/>
        <v>20000</v>
      </c>
      <c r="AB111" s="5">
        <f t="shared" si="159"/>
        <v>20000</v>
      </c>
      <c r="AC111" s="5">
        <f t="shared" si="159"/>
        <v>20000</v>
      </c>
      <c r="AD111" s="5">
        <f t="shared" si="159"/>
        <v>20000</v>
      </c>
      <c r="AE111" s="5">
        <f t="shared" si="160"/>
        <v>20000</v>
      </c>
      <c r="AF111" s="5">
        <f t="shared" si="160"/>
        <v>20000</v>
      </c>
      <c r="AG111" s="5">
        <f t="shared" si="160"/>
        <v>20000</v>
      </c>
      <c r="AH111" s="5">
        <f t="shared" si="160"/>
        <v>20000</v>
      </c>
      <c r="AI111" s="5">
        <f t="shared" si="160"/>
        <v>20000</v>
      </c>
      <c r="AJ111" s="5">
        <f t="shared" si="160"/>
        <v>20000</v>
      </c>
      <c r="AK111" s="5">
        <f t="shared" si="160"/>
        <v>20000</v>
      </c>
      <c r="AL111" s="5">
        <f t="shared" si="160"/>
        <v>1020000</v>
      </c>
      <c r="AM111" s="5">
        <f t="shared" si="160"/>
        <v>0</v>
      </c>
      <c r="AN111" s="5">
        <f t="shared" si="160"/>
        <v>0</v>
      </c>
      <c r="AP111" s="38">
        <f t="shared" si="115"/>
        <v>1125370.7022262304</v>
      </c>
      <c r="AQ111" s="5">
        <f t="shared" si="116"/>
        <v>1119100.2247933904</v>
      </c>
      <c r="AR111" s="5">
        <f t="shared" si="117"/>
        <v>1112753.2475358697</v>
      </c>
      <c r="AS111" s="5">
        <f t="shared" si="118"/>
        <v>1106328.8371558073</v>
      </c>
      <c r="AT111" s="5">
        <f t="shared" si="119"/>
        <v>1099826.0489691081</v>
      </c>
      <c r="AU111" s="5">
        <f t="shared" si="120"/>
        <v>1093243.9267665313</v>
      </c>
      <c r="AV111" s="5">
        <f t="shared" si="121"/>
        <v>1086581.502673083</v>
      </c>
      <c r="AW111" s="5">
        <f t="shared" si="122"/>
        <v>1079837.7970056946</v>
      </c>
      <c r="AX111" s="5">
        <f t="shared" si="123"/>
        <v>1073011.8181291642</v>
      </c>
      <c r="AY111" s="5">
        <f t="shared" si="124"/>
        <v>1066102.5623103399</v>
      </c>
      <c r="AZ111" s="5">
        <f t="shared" si="125"/>
        <v>1059109.0135705259</v>
      </c>
      <c r="BA111" s="5">
        <f t="shared" si="126"/>
        <v>1052030.1435360864</v>
      </c>
      <c r="BB111" s="5">
        <f t="shared" si="127"/>
        <v>1044864.9112872267</v>
      </c>
      <c r="BC111" s="5">
        <f t="shared" si="128"/>
        <v>1037612.2632049308</v>
      </c>
      <c r="BD111" s="5">
        <f t="shared" si="129"/>
        <v>1030271.1328160309</v>
      </c>
      <c r="BE111" s="5">
        <f t="shared" si="130"/>
        <v>1022840.4406363864</v>
      </c>
      <c r="BF111" s="5">
        <f t="shared" si="131"/>
        <v>1015319.0940121503</v>
      </c>
      <c r="BG111" s="5">
        <f t="shared" si="132"/>
        <v>1007705.9869590985</v>
      </c>
      <c r="BH111" s="5">
        <f t="shared" si="133"/>
        <v>0</v>
      </c>
      <c r="BI111" s="5">
        <f t="shared" si="134"/>
        <v>0</v>
      </c>
      <c r="BJ111" s="45">
        <f t="shared" si="135"/>
        <v>0</v>
      </c>
      <c r="BL111" s="21">
        <f t="shared" si="158"/>
        <v>296152.74788461532</v>
      </c>
      <c r="BM111" s="21">
        <f t="shared" si="158"/>
        <v>241072.77383848256</v>
      </c>
      <c r="BN111" s="21">
        <f t="shared" si="158"/>
        <v>188430.02757911407</v>
      </c>
      <c r="BO111" s="21">
        <f t="shared" si="158"/>
        <v>138108.66755111841</v>
      </c>
      <c r="BP111" s="21">
        <f t="shared" si="158"/>
        <v>89998.674724109704</v>
      </c>
      <c r="BQ111" s="21">
        <f t="shared" si="158"/>
        <v>43995.54523499799</v>
      </c>
      <c r="BR111" s="21">
        <f t="shared" si="158"/>
        <v>1722.4750860538334</v>
      </c>
      <c r="BS111" s="21">
        <f t="shared" si="158"/>
        <v>0</v>
      </c>
      <c r="BT111" s="21">
        <f t="shared" si="158"/>
        <v>-1719.4145013885573</v>
      </c>
      <c r="BU111" s="21">
        <f t="shared" si="158"/>
        <v>-42082.289680624148</v>
      </c>
      <c r="BV111" s="21">
        <f t="shared" si="158"/>
        <v>-82340.961443738895</v>
      </c>
      <c r="BW111" s="21">
        <f t="shared" si="158"/>
        <v>-120861.2069739952</v>
      </c>
      <c r="BX111" s="21">
        <f t="shared" si="158"/>
        <v>-157724.00371623039</v>
      </c>
      <c r="BY111" s="21">
        <f t="shared" si="158"/>
        <v>-193006.33395340515</v>
      </c>
      <c r="BZ111" s="21">
        <f t="shared" si="158"/>
        <v>-226781.39196868381</v>
      </c>
      <c r="CB111" s="21">
        <f t="shared" si="156"/>
        <v>-1720.9447937211953</v>
      </c>
      <c r="CC111" s="21">
        <f t="shared" si="157"/>
        <v>-173077.01564767223</v>
      </c>
    </row>
    <row r="112" spans="9:81" x14ac:dyDescent="0.25">
      <c r="I112" s="4" t="s">
        <v>18</v>
      </c>
      <c r="J112" s="15">
        <f t="shared" si="152"/>
        <v>0.02</v>
      </c>
      <c r="K112" s="3">
        <v>19</v>
      </c>
      <c r="L112" s="3" t="s">
        <v>27</v>
      </c>
      <c r="M112" s="15">
        <f t="shared" si="150"/>
        <v>1.26E-2</v>
      </c>
      <c r="N112" s="18">
        <v>1</v>
      </c>
      <c r="O112" s="15">
        <f t="shared" si="151"/>
        <v>9.5000000000000001E-2</v>
      </c>
      <c r="P112" s="5">
        <v>1000000</v>
      </c>
      <c r="Q112" s="35">
        <f t="shared" si="153"/>
        <v>1124344.6069717281</v>
      </c>
      <c r="R112" s="5">
        <f t="shared" si="154"/>
        <v>1124344.6069717281</v>
      </c>
      <c r="S112" s="5">
        <f t="shared" si="155"/>
        <v>106812.73766231418</v>
      </c>
      <c r="T112" s="5"/>
      <c r="U112" s="5">
        <f t="shared" si="159"/>
        <v>20000</v>
      </c>
      <c r="V112" s="5">
        <f t="shared" si="159"/>
        <v>20000</v>
      </c>
      <c r="W112" s="5">
        <f t="shared" si="159"/>
        <v>20000</v>
      </c>
      <c r="X112" s="5">
        <f t="shared" si="159"/>
        <v>20000</v>
      </c>
      <c r="Y112" s="5">
        <f t="shared" si="159"/>
        <v>20000</v>
      </c>
      <c r="Z112" s="5">
        <f t="shared" si="159"/>
        <v>20000</v>
      </c>
      <c r="AA112" s="5">
        <f t="shared" si="159"/>
        <v>20000</v>
      </c>
      <c r="AB112" s="5">
        <f t="shared" si="159"/>
        <v>20000</v>
      </c>
      <c r="AC112" s="5">
        <f t="shared" si="159"/>
        <v>20000</v>
      </c>
      <c r="AD112" s="5">
        <f t="shared" si="159"/>
        <v>20000</v>
      </c>
      <c r="AE112" s="5">
        <f t="shared" si="160"/>
        <v>20000</v>
      </c>
      <c r="AF112" s="5">
        <f t="shared" si="160"/>
        <v>20000</v>
      </c>
      <c r="AG112" s="5">
        <f t="shared" si="160"/>
        <v>20000</v>
      </c>
      <c r="AH112" s="5">
        <f t="shared" si="160"/>
        <v>20000</v>
      </c>
      <c r="AI112" s="5">
        <f t="shared" si="160"/>
        <v>20000</v>
      </c>
      <c r="AJ112" s="5">
        <f t="shared" si="160"/>
        <v>20000</v>
      </c>
      <c r="AK112" s="5">
        <f t="shared" si="160"/>
        <v>20000</v>
      </c>
      <c r="AL112" s="5">
        <f t="shared" si="160"/>
        <v>20000</v>
      </c>
      <c r="AM112" s="5">
        <f t="shared" si="160"/>
        <v>1020000</v>
      </c>
      <c r="AN112" s="5">
        <f t="shared" si="160"/>
        <v>0</v>
      </c>
      <c r="AP112" s="38">
        <f t="shared" si="115"/>
        <v>1124344.6069717281</v>
      </c>
      <c r="AQ112" s="5">
        <f t="shared" si="116"/>
        <v>1118511.3490195719</v>
      </c>
      <c r="AR112" s="5">
        <f t="shared" si="117"/>
        <v>1112604.5920172185</v>
      </c>
      <c r="AS112" s="5">
        <f t="shared" si="118"/>
        <v>1106623.4098766353</v>
      </c>
      <c r="AT112" s="5">
        <f t="shared" si="119"/>
        <v>1100566.8648410807</v>
      </c>
      <c r="AU112" s="5">
        <f t="shared" si="120"/>
        <v>1094434.0073380782</v>
      </c>
      <c r="AV112" s="5">
        <f t="shared" si="121"/>
        <v>1088223.8758305379</v>
      </c>
      <c r="AW112" s="5">
        <f t="shared" si="122"/>
        <v>1081935.4966660026</v>
      </c>
      <c r="AX112" s="5">
        <f t="shared" si="123"/>
        <v>1075567.8839239941</v>
      </c>
      <c r="AY112" s="5">
        <f t="shared" si="124"/>
        <v>1069120.0392614363</v>
      </c>
      <c r="AZ112" s="5">
        <f t="shared" si="125"/>
        <v>1062590.9517561304</v>
      </c>
      <c r="BA112" s="5">
        <f t="shared" si="126"/>
        <v>1055979.5977482577</v>
      </c>
      <c r="BB112" s="5">
        <f t="shared" si="127"/>
        <v>1049284.9406798857</v>
      </c>
      <c r="BC112" s="5">
        <f t="shared" si="128"/>
        <v>1042505.9309324522</v>
      </c>
      <c r="BD112" s="5">
        <f t="shared" si="129"/>
        <v>1035641.505662201</v>
      </c>
      <c r="BE112" s="5">
        <f t="shared" si="130"/>
        <v>1028690.5886335447</v>
      </c>
      <c r="BF112" s="5">
        <f t="shared" si="131"/>
        <v>1021652.0900503274</v>
      </c>
      <c r="BG112" s="5">
        <f t="shared" si="132"/>
        <v>1014524.9063849614</v>
      </c>
      <c r="BH112" s="5">
        <f t="shared" si="133"/>
        <v>1007307.9202054119</v>
      </c>
      <c r="BI112" s="5">
        <f t="shared" si="134"/>
        <v>0</v>
      </c>
      <c r="BJ112" s="45">
        <f t="shared" si="135"/>
        <v>0</v>
      </c>
      <c r="BL112" s="21">
        <f t="shared" si="158"/>
        <v>311643.68534296262</v>
      </c>
      <c r="BM112" s="21">
        <f t="shared" si="158"/>
        <v>253377.55755277071</v>
      </c>
      <c r="BN112" s="21">
        <f t="shared" si="158"/>
        <v>197814.02233732771</v>
      </c>
      <c r="BO112" s="21">
        <f t="shared" si="158"/>
        <v>144818.60749301198</v>
      </c>
      <c r="BP112" s="21">
        <f t="shared" si="158"/>
        <v>94263.904023211449</v>
      </c>
      <c r="BQ112" s="21">
        <f t="shared" si="158"/>
        <v>46029.177202085266</v>
      </c>
      <c r="BR112" s="21">
        <f t="shared" si="158"/>
        <v>1800.1999225483742</v>
      </c>
      <c r="BS112" s="21">
        <f t="shared" si="158"/>
        <v>0</v>
      </c>
      <c r="BT112" s="21">
        <f t="shared" si="158"/>
        <v>-1796.8453369571362</v>
      </c>
      <c r="BU112" s="21">
        <f t="shared" si="158"/>
        <v>-43932.092468017247</v>
      </c>
      <c r="BV112" s="21">
        <f t="shared" si="158"/>
        <v>-85869.928726111422</v>
      </c>
      <c r="BW112" s="21">
        <f t="shared" si="158"/>
        <v>-125911.0081311739</v>
      </c>
      <c r="BX112" s="21">
        <f t="shared" si="158"/>
        <v>-164147.7905808005</v>
      </c>
      <c r="BY112" s="21">
        <f t="shared" si="158"/>
        <v>-200667.96977198764</v>
      </c>
      <c r="BZ112" s="21">
        <f t="shared" si="158"/>
        <v>-235554.73098319909</v>
      </c>
      <c r="CB112" s="21">
        <f t="shared" si="156"/>
        <v>-1798.5226297527552</v>
      </c>
      <c r="CC112" s="21">
        <f t="shared" si="157"/>
        <v>-180980.90645906411</v>
      </c>
    </row>
    <row r="113" spans="9:81" x14ac:dyDescent="0.25">
      <c r="I113" s="9" t="s">
        <v>18</v>
      </c>
      <c r="J113" s="16">
        <f t="shared" si="152"/>
        <v>0.02</v>
      </c>
      <c r="K113" s="10">
        <v>20</v>
      </c>
      <c r="L113" s="10" t="s">
        <v>27</v>
      </c>
      <c r="M113" s="16">
        <f t="shared" si="150"/>
        <v>1.3000000000000001E-2</v>
      </c>
      <c r="N113" s="19">
        <v>1</v>
      </c>
      <c r="O113" s="16">
        <f t="shared" si="151"/>
        <v>0.1</v>
      </c>
      <c r="P113" s="14">
        <v>1000000</v>
      </c>
      <c r="Q113" s="36">
        <f t="shared" si="153"/>
        <v>1122583.6976486607</v>
      </c>
      <c r="R113" s="14">
        <f t="shared" si="154"/>
        <v>1122583.6976486607</v>
      </c>
      <c r="S113" s="14">
        <f t="shared" si="155"/>
        <v>112258.36976486607</v>
      </c>
      <c r="T113" s="14"/>
      <c r="U113" s="14">
        <f t="shared" si="159"/>
        <v>20000</v>
      </c>
      <c r="V113" s="14">
        <f t="shared" si="159"/>
        <v>20000</v>
      </c>
      <c r="W113" s="14">
        <f t="shared" si="159"/>
        <v>20000</v>
      </c>
      <c r="X113" s="14">
        <f t="shared" si="159"/>
        <v>20000</v>
      </c>
      <c r="Y113" s="14">
        <f t="shared" si="159"/>
        <v>20000</v>
      </c>
      <c r="Z113" s="14">
        <f t="shared" si="159"/>
        <v>20000</v>
      </c>
      <c r="AA113" s="14">
        <f t="shared" si="159"/>
        <v>20000</v>
      </c>
      <c r="AB113" s="14">
        <f t="shared" si="159"/>
        <v>20000</v>
      </c>
      <c r="AC113" s="14">
        <f t="shared" si="159"/>
        <v>20000</v>
      </c>
      <c r="AD113" s="14">
        <f t="shared" si="159"/>
        <v>20000</v>
      </c>
      <c r="AE113" s="14">
        <f t="shared" si="160"/>
        <v>20000</v>
      </c>
      <c r="AF113" s="14">
        <f t="shared" si="160"/>
        <v>20000</v>
      </c>
      <c r="AG113" s="14">
        <f t="shared" si="160"/>
        <v>20000</v>
      </c>
      <c r="AH113" s="14">
        <f t="shared" si="160"/>
        <v>20000</v>
      </c>
      <c r="AI113" s="14">
        <f t="shared" si="160"/>
        <v>20000</v>
      </c>
      <c r="AJ113" s="14">
        <f t="shared" si="160"/>
        <v>20000</v>
      </c>
      <c r="AK113" s="14">
        <f t="shared" si="160"/>
        <v>20000</v>
      </c>
      <c r="AL113" s="14">
        <f t="shared" si="160"/>
        <v>20000</v>
      </c>
      <c r="AM113" s="14">
        <f t="shared" si="160"/>
        <v>20000</v>
      </c>
      <c r="AN113" s="14">
        <f t="shared" si="160"/>
        <v>1020000</v>
      </c>
      <c r="AP113" s="39">
        <f t="shared" si="115"/>
        <v>1122583.6976486607</v>
      </c>
      <c r="AQ113" s="14">
        <f t="shared" si="116"/>
        <v>1117177.2857180932</v>
      </c>
      <c r="AR113" s="14">
        <f t="shared" si="117"/>
        <v>1111700.5904324283</v>
      </c>
      <c r="AS113" s="14">
        <f t="shared" si="118"/>
        <v>1106152.6981080498</v>
      </c>
      <c r="AT113" s="14">
        <f t="shared" si="119"/>
        <v>1100532.6831834544</v>
      </c>
      <c r="AU113" s="14">
        <f t="shared" si="120"/>
        <v>1094839.6080648392</v>
      </c>
      <c r="AV113" s="14">
        <f t="shared" si="121"/>
        <v>1089072.522969682</v>
      </c>
      <c r="AW113" s="14">
        <f t="shared" si="122"/>
        <v>1083230.4657682877</v>
      </c>
      <c r="AX113" s="14">
        <f t="shared" si="123"/>
        <v>1077312.4618232753</v>
      </c>
      <c r="AY113" s="14">
        <f t="shared" si="124"/>
        <v>1071317.5238269777</v>
      </c>
      <c r="AZ113" s="14">
        <f t="shared" si="125"/>
        <v>1065244.6516367283</v>
      </c>
      <c r="BA113" s="14">
        <f t="shared" si="126"/>
        <v>1059092.8321080056</v>
      </c>
      <c r="BB113" s="14">
        <f t="shared" si="127"/>
        <v>1052861.0389254095</v>
      </c>
      <c r="BC113" s="14">
        <f t="shared" si="128"/>
        <v>1046548.2324314397</v>
      </c>
      <c r="BD113" s="14">
        <f t="shared" si="129"/>
        <v>1040153.3594530483</v>
      </c>
      <c r="BE113" s="14">
        <f t="shared" si="130"/>
        <v>1033675.3531259377</v>
      </c>
      <c r="BF113" s="14">
        <f t="shared" si="131"/>
        <v>1027113.1327165748</v>
      </c>
      <c r="BG113" s="14">
        <f t="shared" si="132"/>
        <v>1020465.6034418902</v>
      </c>
      <c r="BH113" s="14">
        <f t="shared" si="133"/>
        <v>1013731.6562866347</v>
      </c>
      <c r="BI113" s="14">
        <f t="shared" si="134"/>
        <v>1006910.1678183608</v>
      </c>
      <c r="BJ113" s="46">
        <f t="shared" si="135"/>
        <v>0</v>
      </c>
      <c r="BL113" s="48">
        <f t="shared" si="158"/>
        <v>326793.39591835788</v>
      </c>
      <c r="BM113" s="48">
        <f t="shared" si="158"/>
        <v>265376.28831897234</v>
      </c>
      <c r="BN113" s="48">
        <f t="shared" si="158"/>
        <v>206937.91571081523</v>
      </c>
      <c r="BO113" s="48">
        <f t="shared" si="158"/>
        <v>151323.47401272599</v>
      </c>
      <c r="BP113" s="48">
        <f t="shared" si="158"/>
        <v>98386.638764141826</v>
      </c>
      <c r="BQ113" s="48">
        <f t="shared" si="158"/>
        <v>47989.078969693743</v>
      </c>
      <c r="BR113" s="48">
        <f t="shared" si="158"/>
        <v>1874.8942513435613</v>
      </c>
      <c r="BS113" s="48">
        <f t="shared" si="158"/>
        <v>0</v>
      </c>
      <c r="BT113" s="48">
        <f t="shared" si="158"/>
        <v>-1871.2394747820217</v>
      </c>
      <c r="BU113" s="48">
        <f t="shared" si="158"/>
        <v>-45704.286256699124</v>
      </c>
      <c r="BV113" s="48">
        <f t="shared" si="158"/>
        <v>-89240.765681051067</v>
      </c>
      <c r="BW113" s="48">
        <f t="shared" si="158"/>
        <v>-130720.1022277337</v>
      </c>
      <c r="BX113" s="48">
        <f t="shared" si="158"/>
        <v>-170246.99572816957</v>
      </c>
      <c r="BY113" s="48">
        <f t="shared" si="158"/>
        <v>-207920.51857530384</v>
      </c>
      <c r="BZ113" s="48">
        <f t="shared" si="158"/>
        <v>-243834.43258641835</v>
      </c>
      <c r="CB113" s="48">
        <f t="shared" si="156"/>
        <v>-1873.0668630627915</v>
      </c>
      <c r="CC113" s="48">
        <f t="shared" si="157"/>
        <v>-188592.4557194924</v>
      </c>
    </row>
    <row r="114" spans="9:81" x14ac:dyDescent="0.25">
      <c r="I114" s="4" t="s">
        <v>18</v>
      </c>
      <c r="J114" s="15">
        <f t="shared" si="152"/>
        <v>0.02</v>
      </c>
      <c r="K114" s="3">
        <v>1</v>
      </c>
      <c r="L114" s="3" t="s">
        <v>28</v>
      </c>
      <c r="M114" s="15">
        <f>$B$2+$B$11*$K114</f>
        <v>5.8000000000000005E-3</v>
      </c>
      <c r="N114" s="18">
        <v>1</v>
      </c>
      <c r="O114" s="15">
        <f>$K114*B$23</f>
        <v>8.0000000000000002E-3</v>
      </c>
      <c r="P114" s="5">
        <v>1000000</v>
      </c>
      <c r="Q114" s="35">
        <f t="shared" si="153"/>
        <v>1014118.1149333863</v>
      </c>
      <c r="R114" s="5">
        <f t="shared" si="154"/>
        <v>1014118.1149333863</v>
      </c>
      <c r="S114" s="5">
        <f t="shared" si="155"/>
        <v>8112.9449194670906</v>
      </c>
      <c r="T114" s="5"/>
      <c r="U114" s="5">
        <f t="shared" ref="U114:AD123" si="161">$P114*((U$33&lt;=$K114)*$J114+(U$33=$K114)*1)</f>
        <v>1020000</v>
      </c>
      <c r="V114" s="5">
        <f t="shared" si="161"/>
        <v>0</v>
      </c>
      <c r="W114" s="5">
        <f t="shared" si="161"/>
        <v>0</v>
      </c>
      <c r="X114" s="5">
        <f t="shared" si="161"/>
        <v>0</v>
      </c>
      <c r="Y114" s="5">
        <f t="shared" si="161"/>
        <v>0</v>
      </c>
      <c r="Z114" s="5">
        <f t="shared" si="161"/>
        <v>0</v>
      </c>
      <c r="AA114" s="5">
        <f t="shared" si="161"/>
        <v>0</v>
      </c>
      <c r="AB114" s="5">
        <f t="shared" si="161"/>
        <v>0</v>
      </c>
      <c r="AC114" s="5">
        <f t="shared" si="161"/>
        <v>0</v>
      </c>
      <c r="AD114" s="5">
        <f t="shared" si="161"/>
        <v>0</v>
      </c>
      <c r="AE114" s="5">
        <f t="shared" ref="AE114:AN123" si="162">$P114*((AE$33&lt;=$K114)*$J114+(AE$33=$K114)*1)</f>
        <v>0</v>
      </c>
      <c r="AF114" s="5">
        <f t="shared" si="162"/>
        <v>0</v>
      </c>
      <c r="AG114" s="5">
        <f t="shared" si="162"/>
        <v>0</v>
      </c>
      <c r="AH114" s="5">
        <f t="shared" si="162"/>
        <v>0</v>
      </c>
      <c r="AI114" s="5">
        <f t="shared" si="162"/>
        <v>0</v>
      </c>
      <c r="AJ114" s="5">
        <f t="shared" si="162"/>
        <v>0</v>
      </c>
      <c r="AK114" s="5">
        <f t="shared" si="162"/>
        <v>0</v>
      </c>
      <c r="AL114" s="5">
        <f t="shared" si="162"/>
        <v>0</v>
      </c>
      <c r="AM114" s="5">
        <f t="shared" si="162"/>
        <v>0</v>
      </c>
      <c r="AN114" s="5">
        <f t="shared" si="162"/>
        <v>0</v>
      </c>
      <c r="AP114" s="38">
        <f t="shared" si="115"/>
        <v>1014118.1149333863</v>
      </c>
      <c r="AQ114" s="5">
        <f t="shared" si="116"/>
        <v>0</v>
      </c>
      <c r="AR114" s="5">
        <f t="shared" si="117"/>
        <v>0</v>
      </c>
      <c r="AS114" s="5">
        <f t="shared" si="118"/>
        <v>0</v>
      </c>
      <c r="AT114" s="5">
        <f t="shared" si="119"/>
        <v>0</v>
      </c>
      <c r="AU114" s="5">
        <f t="shared" si="120"/>
        <v>0</v>
      </c>
      <c r="AV114" s="5">
        <f t="shared" si="121"/>
        <v>0</v>
      </c>
      <c r="AW114" s="5">
        <f t="shared" si="122"/>
        <v>0</v>
      </c>
      <c r="AX114" s="5">
        <f t="shared" si="123"/>
        <v>0</v>
      </c>
      <c r="AY114" s="5">
        <f t="shared" si="124"/>
        <v>0</v>
      </c>
      <c r="AZ114" s="5">
        <f t="shared" si="125"/>
        <v>0</v>
      </c>
      <c r="BA114" s="5">
        <f t="shared" si="126"/>
        <v>0</v>
      </c>
      <c r="BB114" s="5">
        <f t="shared" si="127"/>
        <v>0</v>
      </c>
      <c r="BC114" s="5">
        <f t="shared" si="128"/>
        <v>0</v>
      </c>
      <c r="BD114" s="5">
        <f t="shared" si="129"/>
        <v>0</v>
      </c>
      <c r="BE114" s="5">
        <f t="shared" si="130"/>
        <v>0</v>
      </c>
      <c r="BF114" s="5">
        <f t="shared" si="131"/>
        <v>0</v>
      </c>
      <c r="BG114" s="5">
        <f t="shared" si="132"/>
        <v>0</v>
      </c>
      <c r="BH114" s="5">
        <f t="shared" si="133"/>
        <v>0</v>
      </c>
      <c r="BI114" s="5">
        <f t="shared" si="134"/>
        <v>0</v>
      </c>
      <c r="BJ114" s="45">
        <f t="shared" si="135"/>
        <v>0</v>
      </c>
      <c r="BL114" s="21">
        <f t="shared" si="158"/>
        <v>15353.019503432442</v>
      </c>
      <c r="BM114" s="21">
        <f t="shared" si="158"/>
        <v>12761.981714152265</v>
      </c>
      <c r="BN114" s="21">
        <f t="shared" si="158"/>
        <v>10183.953755105264</v>
      </c>
      <c r="BO114" s="21">
        <f t="shared" si="158"/>
        <v>7618.8378864073893</v>
      </c>
      <c r="BP114" s="21">
        <f t="shared" si="158"/>
        <v>5066.537344791228</v>
      </c>
      <c r="BQ114" s="21">
        <f t="shared" si="158"/>
        <v>2526.9563314396655</v>
      </c>
      <c r="BR114" s="21">
        <f t="shared" si="158"/>
        <v>100.83704036322888</v>
      </c>
      <c r="BS114" s="21">
        <f t="shared" si="158"/>
        <v>0</v>
      </c>
      <c r="BT114" s="21">
        <f t="shared" si="158"/>
        <v>-100.81699124502484</v>
      </c>
      <c r="BU114" s="21">
        <f t="shared" si="158"/>
        <v>-2514.4255552249961</v>
      </c>
      <c r="BV114" s="21">
        <f t="shared" si="158"/>
        <v>-5016.4133109090617</v>
      </c>
      <c r="BW114" s="21">
        <f t="shared" si="158"/>
        <v>-7506.0553261624882</v>
      </c>
      <c r="BX114" s="21">
        <f t="shared" si="158"/>
        <v>-9983.442753823474</v>
      </c>
      <c r="BY114" s="21">
        <f t="shared" si="158"/>
        <v>-12448.665851583355</v>
      </c>
      <c r="BZ114" s="21">
        <f t="shared" si="158"/>
        <v>-14901.81399294734</v>
      </c>
      <c r="CB114" s="21">
        <f t="shared" si="156"/>
        <v>-100.82701580412686</v>
      </c>
      <c r="CC114" s="21">
        <f t="shared" si="157"/>
        <v>-10083.698254464369</v>
      </c>
    </row>
    <row r="115" spans="9:81" x14ac:dyDescent="0.25">
      <c r="I115" s="4" t="s">
        <v>18</v>
      </c>
      <c r="J115" s="15">
        <f t="shared" si="152"/>
        <v>0.02</v>
      </c>
      <c r="K115" s="3">
        <v>2</v>
      </c>
      <c r="L115" s="3" t="s">
        <v>28</v>
      </c>
      <c r="M115" s="15">
        <f t="shared" ref="M115:M133" si="163">$B$2+$B$11*$K115</f>
        <v>6.6E-3</v>
      </c>
      <c r="N115" s="18">
        <v>1</v>
      </c>
      <c r="O115" s="15">
        <f t="shared" ref="O115:O133" si="164">$K115*B$23</f>
        <v>1.6E-2</v>
      </c>
      <c r="P115" s="5">
        <v>1000000</v>
      </c>
      <c r="Q115" s="35">
        <f t="shared" si="153"/>
        <v>1026536.995705159</v>
      </c>
      <c r="R115" s="5">
        <f t="shared" si="154"/>
        <v>1026536.995705159</v>
      </c>
      <c r="S115" s="5">
        <f t="shared" si="155"/>
        <v>16424.591931282546</v>
      </c>
      <c r="T115" s="5"/>
      <c r="U115" s="5">
        <f t="shared" si="161"/>
        <v>20000</v>
      </c>
      <c r="V115" s="5">
        <f t="shared" si="161"/>
        <v>1020000</v>
      </c>
      <c r="W115" s="5">
        <f t="shared" si="161"/>
        <v>0</v>
      </c>
      <c r="X115" s="5">
        <f t="shared" si="161"/>
        <v>0</v>
      </c>
      <c r="Y115" s="5">
        <f t="shared" si="161"/>
        <v>0</v>
      </c>
      <c r="Z115" s="5">
        <f t="shared" si="161"/>
        <v>0</v>
      </c>
      <c r="AA115" s="5">
        <f t="shared" si="161"/>
        <v>0</v>
      </c>
      <c r="AB115" s="5">
        <f t="shared" si="161"/>
        <v>0</v>
      </c>
      <c r="AC115" s="5">
        <f t="shared" si="161"/>
        <v>0</v>
      </c>
      <c r="AD115" s="5">
        <f t="shared" si="161"/>
        <v>0</v>
      </c>
      <c r="AE115" s="5">
        <f t="shared" si="162"/>
        <v>0</v>
      </c>
      <c r="AF115" s="5">
        <f t="shared" si="162"/>
        <v>0</v>
      </c>
      <c r="AG115" s="5">
        <f t="shared" si="162"/>
        <v>0</v>
      </c>
      <c r="AH115" s="5">
        <f t="shared" si="162"/>
        <v>0</v>
      </c>
      <c r="AI115" s="5">
        <f t="shared" si="162"/>
        <v>0</v>
      </c>
      <c r="AJ115" s="5">
        <f t="shared" si="162"/>
        <v>0</v>
      </c>
      <c r="AK115" s="5">
        <f t="shared" si="162"/>
        <v>0</v>
      </c>
      <c r="AL115" s="5">
        <f t="shared" si="162"/>
        <v>0</v>
      </c>
      <c r="AM115" s="5">
        <f t="shared" si="162"/>
        <v>0</v>
      </c>
      <c r="AN115" s="5">
        <f t="shared" si="162"/>
        <v>0</v>
      </c>
      <c r="AP115" s="38">
        <f t="shared" si="115"/>
        <v>1026536.995705159</v>
      </c>
      <c r="AQ115" s="5">
        <f t="shared" si="116"/>
        <v>1013312.139876813</v>
      </c>
      <c r="AR115" s="5">
        <f t="shared" si="117"/>
        <v>0</v>
      </c>
      <c r="AS115" s="5">
        <f t="shared" si="118"/>
        <v>0</v>
      </c>
      <c r="AT115" s="5">
        <f t="shared" si="119"/>
        <v>0</v>
      </c>
      <c r="AU115" s="5">
        <f t="shared" si="120"/>
        <v>0</v>
      </c>
      <c r="AV115" s="5">
        <f t="shared" si="121"/>
        <v>0</v>
      </c>
      <c r="AW115" s="5">
        <f t="shared" si="122"/>
        <v>0</v>
      </c>
      <c r="AX115" s="5">
        <f t="shared" si="123"/>
        <v>0</v>
      </c>
      <c r="AY115" s="5">
        <f t="shared" si="124"/>
        <v>0</v>
      </c>
      <c r="AZ115" s="5">
        <f t="shared" si="125"/>
        <v>0</v>
      </c>
      <c r="BA115" s="5">
        <f t="shared" si="126"/>
        <v>0</v>
      </c>
      <c r="BB115" s="5">
        <f t="shared" si="127"/>
        <v>0</v>
      </c>
      <c r="BC115" s="5">
        <f t="shared" si="128"/>
        <v>0</v>
      </c>
      <c r="BD115" s="5">
        <f t="shared" si="129"/>
        <v>0</v>
      </c>
      <c r="BE115" s="5">
        <f t="shared" si="130"/>
        <v>0</v>
      </c>
      <c r="BF115" s="5">
        <f t="shared" si="131"/>
        <v>0</v>
      </c>
      <c r="BG115" s="5">
        <f t="shared" si="132"/>
        <v>0</v>
      </c>
      <c r="BH115" s="5">
        <f t="shared" si="133"/>
        <v>0</v>
      </c>
      <c r="BI115" s="5">
        <f t="shared" si="134"/>
        <v>0</v>
      </c>
      <c r="BJ115" s="45">
        <f t="shared" si="135"/>
        <v>0</v>
      </c>
      <c r="BL115" s="21">
        <f t="shared" si="158"/>
        <v>30986.784931576462</v>
      </c>
      <c r="BM115" s="21">
        <f t="shared" si="158"/>
        <v>25725.067397030187</v>
      </c>
      <c r="BN115" s="21">
        <f t="shared" si="158"/>
        <v>20502.770928245736</v>
      </c>
      <c r="BO115" s="21">
        <f t="shared" si="158"/>
        <v>15319.502087103785</v>
      </c>
      <c r="BP115" s="21">
        <f t="shared" si="158"/>
        <v>10174.872334731044</v>
      </c>
      <c r="BQ115" s="21">
        <f t="shared" si="158"/>
        <v>5068.4979584509274</v>
      </c>
      <c r="BR115" s="21">
        <f t="shared" si="158"/>
        <v>202.01740115520079</v>
      </c>
      <c r="BS115" s="21">
        <f t="shared" si="158"/>
        <v>0</v>
      </c>
      <c r="BT115" s="21">
        <f t="shared" si="158"/>
        <v>-201.95739833987318</v>
      </c>
      <c r="BU115" s="21">
        <f t="shared" si="158"/>
        <v>-5030.9958150108578</v>
      </c>
      <c r="BV115" s="21">
        <f t="shared" si="158"/>
        <v>-10024.859146417235</v>
      </c>
      <c r="BW115" s="21">
        <f t="shared" si="158"/>
        <v>-14981.95510763058</v>
      </c>
      <c r="BX115" s="21">
        <f t="shared" si="158"/>
        <v>-19902.644332592376</v>
      </c>
      <c r="BY115" s="21">
        <f t="shared" si="158"/>
        <v>-24787.283041584189</v>
      </c>
      <c r="BZ115" s="21">
        <f t="shared" si="158"/>
        <v>-29636.223105910583</v>
      </c>
      <c r="CB115" s="21">
        <f t="shared" si="156"/>
        <v>-201.98739974753698</v>
      </c>
      <c r="CC115" s="21">
        <f t="shared" si="157"/>
        <v>-20202.707630419056</v>
      </c>
    </row>
    <row r="116" spans="9:81" x14ac:dyDescent="0.25">
      <c r="I116" s="4" t="s">
        <v>18</v>
      </c>
      <c r="J116" s="15">
        <f t="shared" si="152"/>
        <v>0.02</v>
      </c>
      <c r="K116" s="3">
        <v>3</v>
      </c>
      <c r="L116" s="3" t="s">
        <v>28</v>
      </c>
      <c r="M116" s="15">
        <f t="shared" si="163"/>
        <v>7.4000000000000003E-3</v>
      </c>
      <c r="N116" s="18">
        <v>1</v>
      </c>
      <c r="O116" s="15">
        <f t="shared" si="164"/>
        <v>2.4E-2</v>
      </c>
      <c r="P116" s="5">
        <v>1000000</v>
      </c>
      <c r="Q116" s="35">
        <f t="shared" si="153"/>
        <v>1037247.3839583537</v>
      </c>
      <c r="R116" s="5">
        <f t="shared" si="154"/>
        <v>1037247.3839583537</v>
      </c>
      <c r="S116" s="5">
        <f t="shared" si="155"/>
        <v>24893.937215000489</v>
      </c>
      <c r="T116" s="5"/>
      <c r="U116" s="5">
        <f t="shared" si="161"/>
        <v>20000</v>
      </c>
      <c r="V116" s="5">
        <f t="shared" si="161"/>
        <v>20000</v>
      </c>
      <c r="W116" s="5">
        <f t="shared" si="161"/>
        <v>1020000</v>
      </c>
      <c r="X116" s="5">
        <f t="shared" si="161"/>
        <v>0</v>
      </c>
      <c r="Y116" s="5">
        <f t="shared" si="161"/>
        <v>0</v>
      </c>
      <c r="Z116" s="5">
        <f t="shared" si="161"/>
        <v>0</v>
      </c>
      <c r="AA116" s="5">
        <f t="shared" si="161"/>
        <v>0</v>
      </c>
      <c r="AB116" s="5">
        <f t="shared" si="161"/>
        <v>0</v>
      </c>
      <c r="AC116" s="5">
        <f t="shared" si="161"/>
        <v>0</v>
      </c>
      <c r="AD116" s="5">
        <f t="shared" si="161"/>
        <v>0</v>
      </c>
      <c r="AE116" s="5">
        <f t="shared" si="162"/>
        <v>0</v>
      </c>
      <c r="AF116" s="5">
        <f t="shared" si="162"/>
        <v>0</v>
      </c>
      <c r="AG116" s="5">
        <f t="shared" si="162"/>
        <v>0</v>
      </c>
      <c r="AH116" s="5">
        <f t="shared" si="162"/>
        <v>0</v>
      </c>
      <c r="AI116" s="5">
        <f t="shared" si="162"/>
        <v>0</v>
      </c>
      <c r="AJ116" s="5">
        <f t="shared" si="162"/>
        <v>0</v>
      </c>
      <c r="AK116" s="5">
        <f t="shared" si="162"/>
        <v>0</v>
      </c>
      <c r="AL116" s="5">
        <f t="shared" si="162"/>
        <v>0</v>
      </c>
      <c r="AM116" s="5">
        <f t="shared" si="162"/>
        <v>0</v>
      </c>
      <c r="AN116" s="5">
        <f t="shared" si="162"/>
        <v>0</v>
      </c>
      <c r="AP116" s="38">
        <f t="shared" si="115"/>
        <v>1037247.3839583537</v>
      </c>
      <c r="AQ116" s="5">
        <f t="shared" si="116"/>
        <v>1024923.0145996455</v>
      </c>
      <c r="AR116" s="5">
        <f t="shared" si="117"/>
        <v>1012507.4449076829</v>
      </c>
      <c r="AS116" s="5">
        <f t="shared" si="118"/>
        <v>0</v>
      </c>
      <c r="AT116" s="5">
        <f t="shared" si="119"/>
        <v>0</v>
      </c>
      <c r="AU116" s="5">
        <f t="shared" si="120"/>
        <v>0</v>
      </c>
      <c r="AV116" s="5">
        <f t="shared" si="121"/>
        <v>0</v>
      </c>
      <c r="AW116" s="5">
        <f t="shared" si="122"/>
        <v>0</v>
      </c>
      <c r="AX116" s="5">
        <f t="shared" si="123"/>
        <v>0</v>
      </c>
      <c r="AY116" s="5">
        <f t="shared" si="124"/>
        <v>0</v>
      </c>
      <c r="AZ116" s="5">
        <f t="shared" si="125"/>
        <v>0</v>
      </c>
      <c r="BA116" s="5">
        <f t="shared" si="126"/>
        <v>0</v>
      </c>
      <c r="BB116" s="5">
        <f t="shared" si="127"/>
        <v>0</v>
      </c>
      <c r="BC116" s="5">
        <f t="shared" si="128"/>
        <v>0</v>
      </c>
      <c r="BD116" s="5">
        <f t="shared" si="129"/>
        <v>0</v>
      </c>
      <c r="BE116" s="5">
        <f t="shared" si="130"/>
        <v>0</v>
      </c>
      <c r="BF116" s="5">
        <f t="shared" si="131"/>
        <v>0</v>
      </c>
      <c r="BG116" s="5">
        <f t="shared" si="132"/>
        <v>0</v>
      </c>
      <c r="BH116" s="5">
        <f t="shared" si="133"/>
        <v>0</v>
      </c>
      <c r="BI116" s="5">
        <f t="shared" si="134"/>
        <v>0</v>
      </c>
      <c r="BJ116" s="45">
        <f t="shared" si="135"/>
        <v>0</v>
      </c>
      <c r="BL116" s="21">
        <f t="shared" si="158"/>
        <v>46827.30149117019</v>
      </c>
      <c r="BM116" s="21">
        <f t="shared" si="158"/>
        <v>38827.254853782477</v>
      </c>
      <c r="BN116" s="21">
        <f t="shared" si="158"/>
        <v>30906.70978167397</v>
      </c>
      <c r="BO116" s="21">
        <f t="shared" si="158"/>
        <v>23064.678051947849</v>
      </c>
      <c r="BP116" s="21">
        <f t="shared" si="158"/>
        <v>15300.186164333718</v>
      </c>
      <c r="BQ116" s="21">
        <f t="shared" si="158"/>
        <v>7612.2750857633073</v>
      </c>
      <c r="BR116" s="21">
        <f t="shared" si="158"/>
        <v>303.05051398533396</v>
      </c>
      <c r="BS116" s="21">
        <f t="shared" si="158"/>
        <v>0</v>
      </c>
      <c r="BT116" s="21">
        <f t="shared" si="158"/>
        <v>-302.93098757637199</v>
      </c>
      <c r="BU116" s="21">
        <f t="shared" si="158"/>
        <v>-7537.5699377839919</v>
      </c>
      <c r="BV116" s="21">
        <f t="shared" si="158"/>
        <v>-15001.351841609925</v>
      </c>
      <c r="BW116" s="21">
        <f t="shared" si="158"/>
        <v>-22392.249330559745</v>
      </c>
      <c r="BX116" s="21">
        <f t="shared" si="158"/>
        <v>-29711.152760026278</v>
      </c>
      <c r="BY116" s="21">
        <f t="shared" si="158"/>
        <v>-36958.939448442077</v>
      </c>
      <c r="BZ116" s="21">
        <f t="shared" si="158"/>
        <v>-44136.473899592645</v>
      </c>
      <c r="CB116" s="21">
        <f t="shared" si="156"/>
        <v>-302.99075078085298</v>
      </c>
      <c r="CC116" s="21">
        <f t="shared" si="157"/>
        <v>-30308.931270850124</v>
      </c>
    </row>
    <row r="117" spans="9:81" x14ac:dyDescent="0.25">
      <c r="I117" s="4" t="s">
        <v>18</v>
      </c>
      <c r="J117" s="15">
        <f t="shared" si="152"/>
        <v>0.02</v>
      </c>
      <c r="K117" s="3">
        <v>4</v>
      </c>
      <c r="L117" s="3" t="s">
        <v>28</v>
      </c>
      <c r="M117" s="15">
        <f t="shared" si="163"/>
        <v>8.2000000000000007E-3</v>
      </c>
      <c r="N117" s="18">
        <v>1</v>
      </c>
      <c r="O117" s="15">
        <f t="shared" si="164"/>
        <v>3.2000000000000001E-2</v>
      </c>
      <c r="P117" s="5">
        <v>1000000</v>
      </c>
      <c r="Q117" s="35">
        <f t="shared" si="153"/>
        <v>1046248.0438763147</v>
      </c>
      <c r="R117" s="5">
        <f t="shared" si="154"/>
        <v>1046248.0438763147</v>
      </c>
      <c r="S117" s="5">
        <f t="shared" si="155"/>
        <v>33479.937404042066</v>
      </c>
      <c r="T117" s="5"/>
      <c r="U117" s="5">
        <f t="shared" si="161"/>
        <v>20000</v>
      </c>
      <c r="V117" s="5">
        <f t="shared" si="161"/>
        <v>20000</v>
      </c>
      <c r="W117" s="5">
        <f t="shared" si="161"/>
        <v>20000</v>
      </c>
      <c r="X117" s="5">
        <f t="shared" si="161"/>
        <v>1020000</v>
      </c>
      <c r="Y117" s="5">
        <f t="shared" si="161"/>
        <v>0</v>
      </c>
      <c r="Z117" s="5">
        <f t="shared" si="161"/>
        <v>0</v>
      </c>
      <c r="AA117" s="5">
        <f t="shared" si="161"/>
        <v>0</v>
      </c>
      <c r="AB117" s="5">
        <f t="shared" si="161"/>
        <v>0</v>
      </c>
      <c r="AC117" s="5">
        <f t="shared" si="161"/>
        <v>0</v>
      </c>
      <c r="AD117" s="5">
        <f t="shared" si="161"/>
        <v>0</v>
      </c>
      <c r="AE117" s="5">
        <f t="shared" si="162"/>
        <v>0</v>
      </c>
      <c r="AF117" s="5">
        <f t="shared" si="162"/>
        <v>0</v>
      </c>
      <c r="AG117" s="5">
        <f t="shared" si="162"/>
        <v>0</v>
      </c>
      <c r="AH117" s="5">
        <f t="shared" si="162"/>
        <v>0</v>
      </c>
      <c r="AI117" s="5">
        <f t="shared" si="162"/>
        <v>0</v>
      </c>
      <c r="AJ117" s="5">
        <f t="shared" si="162"/>
        <v>0</v>
      </c>
      <c r="AK117" s="5">
        <f t="shared" si="162"/>
        <v>0</v>
      </c>
      <c r="AL117" s="5">
        <f t="shared" si="162"/>
        <v>0</v>
      </c>
      <c r="AM117" s="5">
        <f t="shared" si="162"/>
        <v>0</v>
      </c>
      <c r="AN117" s="5">
        <f t="shared" si="162"/>
        <v>0</v>
      </c>
      <c r="AP117" s="38">
        <f t="shared" si="115"/>
        <v>1046248.0438763147</v>
      </c>
      <c r="AQ117" s="5">
        <f t="shared" si="116"/>
        <v>1034827.2778361004</v>
      </c>
      <c r="AR117" s="5">
        <f t="shared" si="117"/>
        <v>1023312.8615143565</v>
      </c>
      <c r="AS117" s="5">
        <f t="shared" si="118"/>
        <v>1011704.0269787741</v>
      </c>
      <c r="AT117" s="5">
        <f t="shared" si="119"/>
        <v>0</v>
      </c>
      <c r="AU117" s="5">
        <f t="shared" si="120"/>
        <v>0</v>
      </c>
      <c r="AV117" s="5">
        <f t="shared" si="121"/>
        <v>0</v>
      </c>
      <c r="AW117" s="5">
        <f t="shared" si="122"/>
        <v>0</v>
      </c>
      <c r="AX117" s="5">
        <f t="shared" si="123"/>
        <v>0</v>
      </c>
      <c r="AY117" s="5">
        <f t="shared" si="124"/>
        <v>0</v>
      </c>
      <c r="AZ117" s="5">
        <f t="shared" si="125"/>
        <v>0</v>
      </c>
      <c r="BA117" s="5">
        <f t="shared" si="126"/>
        <v>0</v>
      </c>
      <c r="BB117" s="5">
        <f t="shared" si="127"/>
        <v>0</v>
      </c>
      <c r="BC117" s="5">
        <f t="shared" si="128"/>
        <v>0</v>
      </c>
      <c r="BD117" s="5">
        <f t="shared" si="129"/>
        <v>0</v>
      </c>
      <c r="BE117" s="5">
        <f t="shared" si="130"/>
        <v>0</v>
      </c>
      <c r="BF117" s="5">
        <f t="shared" si="131"/>
        <v>0</v>
      </c>
      <c r="BG117" s="5">
        <f t="shared" si="132"/>
        <v>0</v>
      </c>
      <c r="BH117" s="5">
        <f t="shared" si="133"/>
        <v>0</v>
      </c>
      <c r="BI117" s="5">
        <f t="shared" si="134"/>
        <v>0</v>
      </c>
      <c r="BJ117" s="45">
        <f t="shared" si="135"/>
        <v>0</v>
      </c>
      <c r="BL117" s="21">
        <f t="shared" ref="BL117:BZ133" si="165">NPV($M117+BL$33,$U117:$AN117)-$Q117</f>
        <v>62799.438942870474</v>
      </c>
      <c r="BM117" s="21">
        <f t="shared" si="165"/>
        <v>52005.910352638573</v>
      </c>
      <c r="BN117" s="21">
        <f t="shared" si="165"/>
        <v>41345.773226351594</v>
      </c>
      <c r="BO117" s="21">
        <f t="shared" si="165"/>
        <v>30817.045032248483</v>
      </c>
      <c r="BP117" s="21">
        <f t="shared" si="165"/>
        <v>20417.777594279847</v>
      </c>
      <c r="BQ117" s="21">
        <f t="shared" si="165"/>
        <v>10146.056412744219</v>
      </c>
      <c r="BR117" s="21">
        <f t="shared" si="165"/>
        <v>403.45279268722516</v>
      </c>
      <c r="BS117" s="21">
        <f t="shared" si="165"/>
        <v>0</v>
      </c>
      <c r="BT117" s="21">
        <f t="shared" si="165"/>
        <v>-403.25469188101124</v>
      </c>
      <c r="BU117" s="21">
        <f t="shared" si="165"/>
        <v>-10022.240769102238</v>
      </c>
      <c r="BV117" s="21">
        <f t="shared" si="165"/>
        <v>-19922.483292438672</v>
      </c>
      <c r="BW117" s="21">
        <f t="shared" si="165"/>
        <v>-29702.513861829531</v>
      </c>
      <c r="BX117" s="21">
        <f t="shared" si="165"/>
        <v>-39364.088270602282</v>
      </c>
      <c r="BY117" s="21">
        <f t="shared" si="165"/>
        <v>-48908.932407825603</v>
      </c>
      <c r="BZ117" s="21">
        <f t="shared" si="165"/>
        <v>-58338.742839545128</v>
      </c>
      <c r="CB117" s="21">
        <f t="shared" si="156"/>
        <v>-403.3537422841182</v>
      </c>
      <c r="CC117" s="21">
        <f t="shared" si="157"/>
        <v>-40354.930748476938</v>
      </c>
    </row>
    <row r="118" spans="9:81" x14ac:dyDescent="0.25">
      <c r="I118" s="4" t="s">
        <v>18</v>
      </c>
      <c r="J118" s="15">
        <f t="shared" si="152"/>
        <v>0.02</v>
      </c>
      <c r="K118" s="3">
        <v>5</v>
      </c>
      <c r="L118" s="3" t="s">
        <v>28</v>
      </c>
      <c r="M118" s="15">
        <f t="shared" si="163"/>
        <v>9.0000000000000011E-3</v>
      </c>
      <c r="N118" s="18">
        <v>1</v>
      </c>
      <c r="O118" s="15">
        <f t="shared" si="164"/>
        <v>0.04</v>
      </c>
      <c r="P118" s="5">
        <v>1000000</v>
      </c>
      <c r="Q118" s="35">
        <f t="shared" si="153"/>
        <v>1053545.6326290469</v>
      </c>
      <c r="R118" s="5">
        <f t="shared" si="154"/>
        <v>1053545.6326290469</v>
      </c>
      <c r="S118" s="5">
        <f t="shared" si="155"/>
        <v>42141.825305161874</v>
      </c>
      <c r="T118" s="5"/>
      <c r="U118" s="5">
        <f t="shared" si="161"/>
        <v>20000</v>
      </c>
      <c r="V118" s="5">
        <f t="shared" si="161"/>
        <v>20000</v>
      </c>
      <c r="W118" s="5">
        <f t="shared" si="161"/>
        <v>20000</v>
      </c>
      <c r="X118" s="5">
        <f t="shared" si="161"/>
        <v>20000</v>
      </c>
      <c r="Y118" s="5">
        <f t="shared" si="161"/>
        <v>1020000</v>
      </c>
      <c r="Z118" s="5">
        <f t="shared" si="161"/>
        <v>0</v>
      </c>
      <c r="AA118" s="5">
        <f t="shared" si="161"/>
        <v>0</v>
      </c>
      <c r="AB118" s="5">
        <f t="shared" si="161"/>
        <v>0</v>
      </c>
      <c r="AC118" s="5">
        <f t="shared" si="161"/>
        <v>0</v>
      </c>
      <c r="AD118" s="5">
        <f t="shared" si="161"/>
        <v>0</v>
      </c>
      <c r="AE118" s="5">
        <f t="shared" si="162"/>
        <v>0</v>
      </c>
      <c r="AF118" s="5">
        <f t="shared" si="162"/>
        <v>0</v>
      </c>
      <c r="AG118" s="5">
        <f t="shared" si="162"/>
        <v>0</v>
      </c>
      <c r="AH118" s="5">
        <f t="shared" si="162"/>
        <v>0</v>
      </c>
      <c r="AI118" s="5">
        <f t="shared" si="162"/>
        <v>0</v>
      </c>
      <c r="AJ118" s="5">
        <f t="shared" si="162"/>
        <v>0</v>
      </c>
      <c r="AK118" s="5">
        <f t="shared" si="162"/>
        <v>0</v>
      </c>
      <c r="AL118" s="5">
        <f t="shared" si="162"/>
        <v>0</v>
      </c>
      <c r="AM118" s="5">
        <f t="shared" si="162"/>
        <v>0</v>
      </c>
      <c r="AN118" s="5">
        <f t="shared" si="162"/>
        <v>0</v>
      </c>
      <c r="AP118" s="38">
        <f t="shared" ref="AP118:AP181" si="166">Q118</f>
        <v>1053545.6326290469</v>
      </c>
      <c r="AQ118" s="5">
        <f t="shared" ref="AQ118:AQ181" si="167">AP118*(1+$M118)-U118</f>
        <v>1043027.5433227082</v>
      </c>
      <c r="AR118" s="5">
        <f t="shared" ref="AR118:AR181" si="168">AQ118*(1+$M118)-V118</f>
        <v>1032414.7912126125</v>
      </c>
      <c r="AS118" s="5">
        <f t="shared" ref="AS118:AS181" si="169">AR118*(1+$M118)-W118</f>
        <v>1021706.5243335259</v>
      </c>
      <c r="AT118" s="5">
        <f t="shared" ref="AT118:AT181" si="170">AS118*(1+$M118)-X118</f>
        <v>1010901.8830525276</v>
      </c>
      <c r="AU118" s="5">
        <f t="shared" ref="AU118:AU181" si="171">AT118*(1+$M118)-Y118</f>
        <v>0</v>
      </c>
      <c r="AV118" s="5">
        <f t="shared" ref="AV118:AV181" si="172">AU118*(1+$M118)-Z118</f>
        <v>0</v>
      </c>
      <c r="AW118" s="5">
        <f t="shared" ref="AW118:AW181" si="173">AV118*(1+$M118)-AA118</f>
        <v>0</v>
      </c>
      <c r="AX118" s="5">
        <f t="shared" ref="AX118:AX181" si="174">AW118*(1+$M118)-AB118</f>
        <v>0</v>
      </c>
      <c r="AY118" s="5">
        <f t="shared" ref="AY118:AY181" si="175">AX118*(1+$M118)-AC118</f>
        <v>0</v>
      </c>
      <c r="AZ118" s="5">
        <f t="shared" ref="AZ118:AZ181" si="176">AY118*(1+$M118)-AD118</f>
        <v>0</v>
      </c>
      <c r="BA118" s="5">
        <f t="shared" ref="BA118:BA181" si="177">AZ118*(1+$M118)-AE118</f>
        <v>0</v>
      </c>
      <c r="BB118" s="5">
        <f t="shared" ref="BB118:BB181" si="178">BA118*(1+$M118)-AF118</f>
        <v>0</v>
      </c>
      <c r="BC118" s="5">
        <f t="shared" ref="BC118:BC181" si="179">BB118*(1+$M118)-AG118</f>
        <v>0</v>
      </c>
      <c r="BD118" s="5">
        <f t="shared" ref="BD118:BD181" si="180">BC118*(1+$M118)-AH118</f>
        <v>0</v>
      </c>
      <c r="BE118" s="5">
        <f t="shared" ref="BE118:BE181" si="181">BD118*(1+$M118)-AI118</f>
        <v>0</v>
      </c>
      <c r="BF118" s="5">
        <f t="shared" ref="BF118:BF181" si="182">BE118*(1+$M118)-AJ118</f>
        <v>0</v>
      </c>
      <c r="BG118" s="5">
        <f t="shared" ref="BG118:BG181" si="183">BF118*(1+$M118)-AK118</f>
        <v>0</v>
      </c>
      <c r="BH118" s="5">
        <f t="shared" ref="BH118:BH181" si="184">BG118*(1+$M118)-AL118</f>
        <v>0</v>
      </c>
      <c r="BI118" s="5">
        <f t="shared" ref="BI118:BI181" si="185">BH118*(1+$M118)-AM118</f>
        <v>0</v>
      </c>
      <c r="BJ118" s="45">
        <f t="shared" ref="BJ118:BJ181" si="186">BI118*(1+$M118)-AN118</f>
        <v>0</v>
      </c>
      <c r="BL118" s="21">
        <f t="shared" si="165"/>
        <v>78827.524779509986</v>
      </c>
      <c r="BM118" s="21">
        <f t="shared" si="165"/>
        <v>65198.263972269371</v>
      </c>
      <c r="BN118" s="21">
        <f t="shared" si="165"/>
        <v>51770.103843603516</v>
      </c>
      <c r="BO118" s="21">
        <f t="shared" si="165"/>
        <v>38539.569887099089</v>
      </c>
      <c r="BP118" s="21">
        <f t="shared" si="165"/>
        <v>25503.256203629775</v>
      </c>
      <c r="BQ118" s="21">
        <f t="shared" si="165"/>
        <v>12657.82397915842</v>
      </c>
      <c r="BR118" s="21">
        <f t="shared" si="165"/>
        <v>502.75134180253372</v>
      </c>
      <c r="BS118" s="21">
        <f t="shared" si="165"/>
        <v>0</v>
      </c>
      <c r="BT118" s="21">
        <f t="shared" si="165"/>
        <v>-502.45631146128289</v>
      </c>
      <c r="BU118" s="21">
        <f t="shared" si="165"/>
        <v>-12473.424795464729</v>
      </c>
      <c r="BV118" s="21">
        <f t="shared" si="165"/>
        <v>-24765.596729607787</v>
      </c>
      <c r="BW118" s="21">
        <f t="shared" si="165"/>
        <v>-36879.600763871684</v>
      </c>
      <c r="BX118" s="21">
        <f t="shared" si="165"/>
        <v>-48818.461843486875</v>
      </c>
      <c r="BY118" s="21">
        <f t="shared" si="165"/>
        <v>-60585.146209507366</v>
      </c>
      <c r="BZ118" s="21">
        <f t="shared" si="165"/>
        <v>-72182.562679026159</v>
      </c>
      <c r="CB118" s="21">
        <f t="shared" si="156"/>
        <v>-502.6038266319083</v>
      </c>
      <c r="CC118" s="21">
        <f t="shared" si="157"/>
        <v>-50294.282843545196</v>
      </c>
    </row>
    <row r="119" spans="9:81" x14ac:dyDescent="0.25">
      <c r="I119" s="4" t="s">
        <v>18</v>
      </c>
      <c r="J119" s="15">
        <f t="shared" si="152"/>
        <v>0.02</v>
      </c>
      <c r="K119" s="3">
        <v>6</v>
      </c>
      <c r="L119" s="3" t="s">
        <v>28</v>
      </c>
      <c r="M119" s="15">
        <f t="shared" si="163"/>
        <v>9.7999999999999997E-3</v>
      </c>
      <c r="N119" s="18">
        <v>1</v>
      </c>
      <c r="O119" s="15">
        <f t="shared" si="164"/>
        <v>4.8000000000000001E-2</v>
      </c>
      <c r="P119" s="5">
        <v>1000000</v>
      </c>
      <c r="Q119" s="35">
        <f t="shared" si="153"/>
        <v>1059154.5117176729</v>
      </c>
      <c r="R119" s="5">
        <f t="shared" si="154"/>
        <v>1059154.5117176729</v>
      </c>
      <c r="S119" s="5">
        <f t="shared" si="155"/>
        <v>50839.416562448299</v>
      </c>
      <c r="T119" s="5"/>
      <c r="U119" s="5">
        <f t="shared" si="161"/>
        <v>20000</v>
      </c>
      <c r="V119" s="5">
        <f t="shared" si="161"/>
        <v>20000</v>
      </c>
      <c r="W119" s="5">
        <f t="shared" si="161"/>
        <v>20000</v>
      </c>
      <c r="X119" s="5">
        <f t="shared" si="161"/>
        <v>20000</v>
      </c>
      <c r="Y119" s="5">
        <f t="shared" si="161"/>
        <v>20000</v>
      </c>
      <c r="Z119" s="5">
        <f t="shared" si="161"/>
        <v>1020000</v>
      </c>
      <c r="AA119" s="5">
        <f t="shared" si="161"/>
        <v>0</v>
      </c>
      <c r="AB119" s="5">
        <f t="shared" si="161"/>
        <v>0</v>
      </c>
      <c r="AC119" s="5">
        <f t="shared" si="161"/>
        <v>0</v>
      </c>
      <c r="AD119" s="5">
        <f t="shared" si="161"/>
        <v>0</v>
      </c>
      <c r="AE119" s="5">
        <f t="shared" si="162"/>
        <v>0</v>
      </c>
      <c r="AF119" s="5">
        <f t="shared" si="162"/>
        <v>0</v>
      </c>
      <c r="AG119" s="5">
        <f t="shared" si="162"/>
        <v>0</v>
      </c>
      <c r="AH119" s="5">
        <f t="shared" si="162"/>
        <v>0</v>
      </c>
      <c r="AI119" s="5">
        <f t="shared" si="162"/>
        <v>0</v>
      </c>
      <c r="AJ119" s="5">
        <f t="shared" si="162"/>
        <v>0</v>
      </c>
      <c r="AK119" s="5">
        <f t="shared" si="162"/>
        <v>0</v>
      </c>
      <c r="AL119" s="5">
        <f t="shared" si="162"/>
        <v>0</v>
      </c>
      <c r="AM119" s="5">
        <f t="shared" si="162"/>
        <v>0</v>
      </c>
      <c r="AN119" s="5">
        <f t="shared" si="162"/>
        <v>0</v>
      </c>
      <c r="AP119" s="38">
        <f t="shared" si="166"/>
        <v>1059154.5117176729</v>
      </c>
      <c r="AQ119" s="5">
        <f t="shared" si="167"/>
        <v>1049534.2259325061</v>
      </c>
      <c r="AR119" s="5">
        <f t="shared" si="168"/>
        <v>1039819.6613466446</v>
      </c>
      <c r="AS119" s="5">
        <f t="shared" si="169"/>
        <v>1030009.8940278417</v>
      </c>
      <c r="AT119" s="5">
        <f t="shared" si="170"/>
        <v>1020103.9909893146</v>
      </c>
      <c r="AU119" s="5">
        <f t="shared" si="171"/>
        <v>1010101.01010101</v>
      </c>
      <c r="AV119" s="5">
        <f t="shared" si="172"/>
        <v>0</v>
      </c>
      <c r="AW119" s="5">
        <f t="shared" si="173"/>
        <v>0</v>
      </c>
      <c r="AX119" s="5">
        <f t="shared" si="174"/>
        <v>0</v>
      </c>
      <c r="AY119" s="5">
        <f t="shared" si="175"/>
        <v>0</v>
      </c>
      <c r="AZ119" s="5">
        <f t="shared" si="176"/>
        <v>0</v>
      </c>
      <c r="BA119" s="5">
        <f t="shared" si="177"/>
        <v>0</v>
      </c>
      <c r="BB119" s="5">
        <f t="shared" si="178"/>
        <v>0</v>
      </c>
      <c r="BC119" s="5">
        <f t="shared" si="179"/>
        <v>0</v>
      </c>
      <c r="BD119" s="5">
        <f t="shared" si="180"/>
        <v>0</v>
      </c>
      <c r="BE119" s="5">
        <f t="shared" si="181"/>
        <v>0</v>
      </c>
      <c r="BF119" s="5">
        <f t="shared" si="182"/>
        <v>0</v>
      </c>
      <c r="BG119" s="5">
        <f t="shared" si="183"/>
        <v>0</v>
      </c>
      <c r="BH119" s="5">
        <f t="shared" si="184"/>
        <v>0</v>
      </c>
      <c r="BI119" s="5">
        <f t="shared" si="185"/>
        <v>0</v>
      </c>
      <c r="BJ119" s="45">
        <f t="shared" si="186"/>
        <v>0</v>
      </c>
      <c r="BL119" s="21">
        <f t="shared" si="165"/>
        <v>94835.938276680186</v>
      </c>
      <c r="BM119" s="21">
        <f t="shared" si="165"/>
        <v>78341.901933161309</v>
      </c>
      <c r="BN119" s="21">
        <f t="shared" si="165"/>
        <v>62130.373550696531</v>
      </c>
      <c r="BO119" s="21">
        <f t="shared" si="165"/>
        <v>46195.794719779864</v>
      </c>
      <c r="BP119" s="21">
        <f t="shared" si="165"/>
        <v>30532.730140117463</v>
      </c>
      <c r="BQ119" s="21">
        <f t="shared" si="165"/>
        <v>15135.864593765233</v>
      </c>
      <c r="BR119" s="21">
        <f t="shared" si="165"/>
        <v>600.48750401986763</v>
      </c>
      <c r="BS119" s="21">
        <f t="shared" si="165"/>
        <v>0</v>
      </c>
      <c r="BT119" s="21">
        <f t="shared" si="165"/>
        <v>-600.07805143017322</v>
      </c>
      <c r="BU119" s="21">
        <f t="shared" si="165"/>
        <v>-14879.947450485779</v>
      </c>
      <c r="BV119" s="21">
        <f t="shared" si="165"/>
        <v>-29508.950084373821</v>
      </c>
      <c r="BW119" s="21">
        <f t="shared" si="165"/>
        <v>-43891.87145976536</v>
      </c>
      <c r="BX119" s="21">
        <f t="shared" si="165"/>
        <v>-58033.469007647363</v>
      </c>
      <c r="BY119" s="21">
        <f t="shared" si="165"/>
        <v>-71938.396602916182</v>
      </c>
      <c r="BZ119" s="21">
        <f t="shared" si="165"/>
        <v>-85611.207066974253</v>
      </c>
      <c r="CB119" s="21">
        <f t="shared" si="156"/>
        <v>-600.28277772502042</v>
      </c>
      <c r="CC119" s="21">
        <f t="shared" si="157"/>
        <v>-60081.921279171947</v>
      </c>
    </row>
    <row r="120" spans="9:81" x14ac:dyDescent="0.25">
      <c r="I120" s="4" t="s">
        <v>18</v>
      </c>
      <c r="J120" s="15">
        <f t="shared" si="152"/>
        <v>0.02</v>
      </c>
      <c r="K120" s="3">
        <v>7</v>
      </c>
      <c r="L120" s="3" t="s">
        <v>28</v>
      </c>
      <c r="M120" s="15">
        <f t="shared" si="163"/>
        <v>1.06E-2</v>
      </c>
      <c r="N120" s="18">
        <v>1</v>
      </c>
      <c r="O120" s="15">
        <f t="shared" si="164"/>
        <v>5.6000000000000001E-2</v>
      </c>
      <c r="P120" s="5">
        <v>1000000</v>
      </c>
      <c r="Q120" s="35">
        <f t="shared" si="153"/>
        <v>1063096.5020774009</v>
      </c>
      <c r="R120" s="5">
        <f t="shared" si="154"/>
        <v>1063096.5020774009</v>
      </c>
      <c r="S120" s="5">
        <f t="shared" si="155"/>
        <v>59533.404116334452</v>
      </c>
      <c r="T120" s="5"/>
      <c r="U120" s="5">
        <f t="shared" si="161"/>
        <v>20000</v>
      </c>
      <c r="V120" s="5">
        <f t="shared" si="161"/>
        <v>20000</v>
      </c>
      <c r="W120" s="5">
        <f t="shared" si="161"/>
        <v>20000</v>
      </c>
      <c r="X120" s="5">
        <f t="shared" si="161"/>
        <v>20000</v>
      </c>
      <c r="Y120" s="5">
        <f t="shared" si="161"/>
        <v>20000</v>
      </c>
      <c r="Z120" s="5">
        <f t="shared" si="161"/>
        <v>20000</v>
      </c>
      <c r="AA120" s="5">
        <f t="shared" si="161"/>
        <v>1020000</v>
      </c>
      <c r="AB120" s="5">
        <f t="shared" si="161"/>
        <v>0</v>
      </c>
      <c r="AC120" s="5">
        <f t="shared" si="161"/>
        <v>0</v>
      </c>
      <c r="AD120" s="5">
        <f t="shared" si="161"/>
        <v>0</v>
      </c>
      <c r="AE120" s="5">
        <f t="shared" si="162"/>
        <v>0</v>
      </c>
      <c r="AF120" s="5">
        <f t="shared" si="162"/>
        <v>0</v>
      </c>
      <c r="AG120" s="5">
        <f t="shared" si="162"/>
        <v>0</v>
      </c>
      <c r="AH120" s="5">
        <f t="shared" si="162"/>
        <v>0</v>
      </c>
      <c r="AI120" s="5">
        <f t="shared" si="162"/>
        <v>0</v>
      </c>
      <c r="AJ120" s="5">
        <f t="shared" si="162"/>
        <v>0</v>
      </c>
      <c r="AK120" s="5">
        <f t="shared" si="162"/>
        <v>0</v>
      </c>
      <c r="AL120" s="5">
        <f t="shared" si="162"/>
        <v>0</v>
      </c>
      <c r="AM120" s="5">
        <f t="shared" si="162"/>
        <v>0</v>
      </c>
      <c r="AN120" s="5">
        <f t="shared" si="162"/>
        <v>0</v>
      </c>
      <c r="AP120" s="38">
        <f t="shared" si="166"/>
        <v>1063096.5020774009</v>
      </c>
      <c r="AQ120" s="5">
        <f t="shared" si="167"/>
        <v>1054365.3249994214</v>
      </c>
      <c r="AR120" s="5">
        <f t="shared" si="168"/>
        <v>1045541.5974444151</v>
      </c>
      <c r="AS120" s="5">
        <f t="shared" si="169"/>
        <v>1036624.3383773258</v>
      </c>
      <c r="AT120" s="5">
        <f t="shared" si="170"/>
        <v>1027612.5563641253</v>
      </c>
      <c r="AU120" s="5">
        <f t="shared" si="171"/>
        <v>1018505.249461585</v>
      </c>
      <c r="AV120" s="5">
        <f t="shared" si="172"/>
        <v>1009301.4051058777</v>
      </c>
      <c r="AW120" s="5">
        <f t="shared" si="173"/>
        <v>0</v>
      </c>
      <c r="AX120" s="5">
        <f t="shared" si="174"/>
        <v>0</v>
      </c>
      <c r="AY120" s="5">
        <f t="shared" si="175"/>
        <v>0</v>
      </c>
      <c r="AZ120" s="5">
        <f t="shared" si="176"/>
        <v>0</v>
      </c>
      <c r="BA120" s="5">
        <f t="shared" si="177"/>
        <v>0</v>
      </c>
      <c r="BB120" s="5">
        <f t="shared" si="178"/>
        <v>0</v>
      </c>
      <c r="BC120" s="5">
        <f t="shared" si="179"/>
        <v>0</v>
      </c>
      <c r="BD120" s="5">
        <f t="shared" si="180"/>
        <v>0</v>
      </c>
      <c r="BE120" s="5">
        <f t="shared" si="181"/>
        <v>0</v>
      </c>
      <c r="BF120" s="5">
        <f t="shared" si="182"/>
        <v>0</v>
      </c>
      <c r="BG120" s="5">
        <f t="shared" si="183"/>
        <v>0</v>
      </c>
      <c r="BH120" s="5">
        <f t="shared" si="184"/>
        <v>0</v>
      </c>
      <c r="BI120" s="5">
        <f t="shared" si="185"/>
        <v>0</v>
      </c>
      <c r="BJ120" s="45">
        <f t="shared" si="186"/>
        <v>0</v>
      </c>
      <c r="BL120" s="21">
        <f t="shared" si="165"/>
        <v>110749.69892405602</v>
      </c>
      <c r="BM120" s="21">
        <f t="shared" si="165"/>
        <v>91375.250555498991</v>
      </c>
      <c r="BN120" s="21">
        <f t="shared" si="165"/>
        <v>72378.163699775701</v>
      </c>
      <c r="BO120" s="21">
        <f t="shared" si="165"/>
        <v>53750.115266960813</v>
      </c>
      <c r="BP120" s="21">
        <f t="shared" si="165"/>
        <v>35482.986385984812</v>
      </c>
      <c r="BQ120" s="21">
        <f t="shared" si="165"/>
        <v>17568.856896060286</v>
      </c>
      <c r="BR120" s="21">
        <f t="shared" si="165"/>
        <v>696.22021042509004</v>
      </c>
      <c r="BS120" s="21">
        <f t="shared" si="165"/>
        <v>0</v>
      </c>
      <c r="BT120" s="21">
        <f t="shared" si="165"/>
        <v>-695.67986044986174</v>
      </c>
      <c r="BU120" s="21">
        <f t="shared" si="165"/>
        <v>-17231.122925751726</v>
      </c>
      <c r="BV120" s="21">
        <f t="shared" si="165"/>
        <v>-34131.867369320011</v>
      </c>
      <c r="BW120" s="21">
        <f t="shared" si="165"/>
        <v>-50709.410574654001</v>
      </c>
      <c r="BX120" s="21">
        <f t="shared" si="165"/>
        <v>-66970.756290445453</v>
      </c>
      <c r="BY120" s="21">
        <f t="shared" si="165"/>
        <v>-82922.739381209598</v>
      </c>
      <c r="BZ120" s="21">
        <f t="shared" si="165"/>
        <v>-98572.030304845306</v>
      </c>
      <c r="CB120" s="21">
        <f t="shared" si="156"/>
        <v>-695.95003543747589</v>
      </c>
      <c r="CC120" s="21">
        <f t="shared" si="157"/>
        <v>-69674.459995110577</v>
      </c>
    </row>
    <row r="121" spans="9:81" x14ac:dyDescent="0.25">
      <c r="I121" s="4" t="s">
        <v>18</v>
      </c>
      <c r="J121" s="15">
        <f t="shared" si="152"/>
        <v>0.02</v>
      </c>
      <c r="K121" s="3">
        <v>8</v>
      </c>
      <c r="L121" s="3" t="s">
        <v>28</v>
      </c>
      <c r="M121" s="15">
        <f t="shared" si="163"/>
        <v>1.14E-2</v>
      </c>
      <c r="N121" s="18">
        <v>1</v>
      </c>
      <c r="O121" s="15">
        <f t="shared" si="164"/>
        <v>6.4000000000000001E-2</v>
      </c>
      <c r="P121" s="5">
        <v>1000000</v>
      </c>
      <c r="Q121" s="35">
        <f t="shared" si="153"/>
        <v>1065400.5863585598</v>
      </c>
      <c r="R121" s="5">
        <f t="shared" si="154"/>
        <v>1065400.5863585598</v>
      </c>
      <c r="S121" s="5">
        <f t="shared" si="155"/>
        <v>68185.63752694783</v>
      </c>
      <c r="T121" s="5"/>
      <c r="U121" s="5">
        <f t="shared" si="161"/>
        <v>20000</v>
      </c>
      <c r="V121" s="5">
        <f t="shared" si="161"/>
        <v>20000</v>
      </c>
      <c r="W121" s="5">
        <f t="shared" si="161"/>
        <v>20000</v>
      </c>
      <c r="X121" s="5">
        <f t="shared" si="161"/>
        <v>20000</v>
      </c>
      <c r="Y121" s="5">
        <f t="shared" si="161"/>
        <v>20000</v>
      </c>
      <c r="Z121" s="5">
        <f t="shared" si="161"/>
        <v>20000</v>
      </c>
      <c r="AA121" s="5">
        <f t="shared" si="161"/>
        <v>20000</v>
      </c>
      <c r="AB121" s="5">
        <f t="shared" si="161"/>
        <v>1020000</v>
      </c>
      <c r="AC121" s="5">
        <f t="shared" si="161"/>
        <v>0</v>
      </c>
      <c r="AD121" s="5">
        <f t="shared" si="161"/>
        <v>0</v>
      </c>
      <c r="AE121" s="5">
        <f t="shared" si="162"/>
        <v>0</v>
      </c>
      <c r="AF121" s="5">
        <f t="shared" si="162"/>
        <v>0</v>
      </c>
      <c r="AG121" s="5">
        <f t="shared" si="162"/>
        <v>0</v>
      </c>
      <c r="AH121" s="5">
        <f t="shared" si="162"/>
        <v>0</v>
      </c>
      <c r="AI121" s="5">
        <f t="shared" si="162"/>
        <v>0</v>
      </c>
      <c r="AJ121" s="5">
        <f t="shared" si="162"/>
        <v>0</v>
      </c>
      <c r="AK121" s="5">
        <f t="shared" si="162"/>
        <v>0</v>
      </c>
      <c r="AL121" s="5">
        <f t="shared" si="162"/>
        <v>0</v>
      </c>
      <c r="AM121" s="5">
        <f t="shared" si="162"/>
        <v>0</v>
      </c>
      <c r="AN121" s="5">
        <f t="shared" si="162"/>
        <v>0</v>
      </c>
      <c r="AP121" s="38">
        <f t="shared" si="166"/>
        <v>1065400.5863585598</v>
      </c>
      <c r="AQ121" s="5">
        <f t="shared" si="167"/>
        <v>1057546.1530430475</v>
      </c>
      <c r="AR121" s="5">
        <f t="shared" si="168"/>
        <v>1049602.1791877383</v>
      </c>
      <c r="AS121" s="5">
        <f t="shared" si="169"/>
        <v>1041567.6440304786</v>
      </c>
      <c r="AT121" s="5">
        <f t="shared" si="170"/>
        <v>1033441.5151724261</v>
      </c>
      <c r="AU121" s="5">
        <f t="shared" si="171"/>
        <v>1025222.7484453919</v>
      </c>
      <c r="AV121" s="5">
        <f t="shared" si="172"/>
        <v>1016910.2877776694</v>
      </c>
      <c r="AW121" s="5">
        <f t="shared" si="173"/>
        <v>1008503.0650583348</v>
      </c>
      <c r="AX121" s="5">
        <f t="shared" si="174"/>
        <v>0</v>
      </c>
      <c r="AY121" s="5">
        <f t="shared" si="175"/>
        <v>0</v>
      </c>
      <c r="AZ121" s="5">
        <f t="shared" si="176"/>
        <v>0</v>
      </c>
      <c r="BA121" s="5">
        <f t="shared" si="177"/>
        <v>0</v>
      </c>
      <c r="BB121" s="5">
        <f t="shared" si="178"/>
        <v>0</v>
      </c>
      <c r="BC121" s="5">
        <f t="shared" si="179"/>
        <v>0</v>
      </c>
      <c r="BD121" s="5">
        <f t="shared" si="180"/>
        <v>0</v>
      </c>
      <c r="BE121" s="5">
        <f t="shared" si="181"/>
        <v>0</v>
      </c>
      <c r="BF121" s="5">
        <f t="shared" si="182"/>
        <v>0</v>
      </c>
      <c r="BG121" s="5">
        <f t="shared" si="183"/>
        <v>0</v>
      </c>
      <c r="BH121" s="5">
        <f t="shared" si="184"/>
        <v>0</v>
      </c>
      <c r="BI121" s="5">
        <f t="shared" si="185"/>
        <v>0</v>
      </c>
      <c r="BJ121" s="45">
        <f t="shared" si="186"/>
        <v>0</v>
      </c>
      <c r="BL121" s="21">
        <f t="shared" si="165"/>
        <v>126495.04288243758</v>
      </c>
      <c r="BM121" s="21">
        <f t="shared" si="165"/>
        <v>104238.04665371822</v>
      </c>
      <c r="BN121" s="21">
        <f t="shared" si="165"/>
        <v>82466.331575187854</v>
      </c>
      <c r="BO121" s="21">
        <f t="shared" si="165"/>
        <v>61168.047124774195</v>
      </c>
      <c r="BP121" s="21">
        <f t="shared" si="165"/>
        <v>40331.661682827165</v>
      </c>
      <c r="BQ121" s="21">
        <f t="shared" si="165"/>
        <v>19945.953172945417</v>
      </c>
      <c r="BR121" s="21">
        <f t="shared" si="165"/>
        <v>789.52910057036206</v>
      </c>
      <c r="BS121" s="21">
        <f t="shared" si="165"/>
        <v>0</v>
      </c>
      <c r="BT121" s="21">
        <f t="shared" si="165"/>
        <v>-788.84253754932433</v>
      </c>
      <c r="BU121" s="21">
        <f t="shared" si="165"/>
        <v>-19516.827724769013</v>
      </c>
      <c r="BV121" s="21">
        <f t="shared" si="165"/>
        <v>-38614.876681399764</v>
      </c>
      <c r="BW121" s="21">
        <f t="shared" si="165"/>
        <v>-57304.218570973724</v>
      </c>
      <c r="BX121" s="21">
        <f t="shared" si="165"/>
        <v>-75594.658086610143</v>
      </c>
      <c r="BY121" s="21">
        <f t="shared" si="165"/>
        <v>-93495.740634416696</v>
      </c>
      <c r="BZ121" s="21">
        <f t="shared" si="165"/>
        <v>-111016.75981285819</v>
      </c>
      <c r="CB121" s="21">
        <f t="shared" si="156"/>
        <v>-789.1858190598432</v>
      </c>
      <c r="CC121" s="21">
        <f t="shared" si="157"/>
        <v>-79030.494830898999</v>
      </c>
    </row>
    <row r="122" spans="9:81" x14ac:dyDescent="0.25">
      <c r="I122" s="4" t="s">
        <v>18</v>
      </c>
      <c r="J122" s="15">
        <f t="shared" si="152"/>
        <v>0.02</v>
      </c>
      <c r="K122" s="3">
        <v>9</v>
      </c>
      <c r="L122" s="3" t="s">
        <v>28</v>
      </c>
      <c r="M122" s="15">
        <f t="shared" si="163"/>
        <v>1.2200000000000001E-2</v>
      </c>
      <c r="N122" s="18">
        <v>1</v>
      </c>
      <c r="O122" s="15">
        <f t="shared" si="164"/>
        <v>7.2000000000000008E-2</v>
      </c>
      <c r="P122" s="5">
        <v>1000000</v>
      </c>
      <c r="Q122" s="35">
        <f t="shared" si="153"/>
        <v>1066102.5623103401</v>
      </c>
      <c r="R122" s="5">
        <f t="shared" si="154"/>
        <v>1066102.5623103401</v>
      </c>
      <c r="S122" s="5">
        <f t="shared" si="155"/>
        <v>76759.384486344497</v>
      </c>
      <c r="T122" s="5"/>
      <c r="U122" s="5">
        <f t="shared" si="161"/>
        <v>20000</v>
      </c>
      <c r="V122" s="5">
        <f t="shared" si="161"/>
        <v>20000</v>
      </c>
      <c r="W122" s="5">
        <f t="shared" si="161"/>
        <v>20000</v>
      </c>
      <c r="X122" s="5">
        <f t="shared" si="161"/>
        <v>20000</v>
      </c>
      <c r="Y122" s="5">
        <f t="shared" si="161"/>
        <v>20000</v>
      </c>
      <c r="Z122" s="5">
        <f t="shared" si="161"/>
        <v>20000</v>
      </c>
      <c r="AA122" s="5">
        <f t="shared" si="161"/>
        <v>20000</v>
      </c>
      <c r="AB122" s="5">
        <f t="shared" si="161"/>
        <v>20000</v>
      </c>
      <c r="AC122" s="5">
        <f t="shared" si="161"/>
        <v>1020000</v>
      </c>
      <c r="AD122" s="5">
        <f t="shared" si="161"/>
        <v>0</v>
      </c>
      <c r="AE122" s="5">
        <f t="shared" si="162"/>
        <v>0</v>
      </c>
      <c r="AF122" s="5">
        <f t="shared" si="162"/>
        <v>0</v>
      </c>
      <c r="AG122" s="5">
        <f t="shared" si="162"/>
        <v>0</v>
      </c>
      <c r="AH122" s="5">
        <f t="shared" si="162"/>
        <v>0</v>
      </c>
      <c r="AI122" s="5">
        <f t="shared" si="162"/>
        <v>0</v>
      </c>
      <c r="AJ122" s="5">
        <f t="shared" si="162"/>
        <v>0</v>
      </c>
      <c r="AK122" s="5">
        <f t="shared" si="162"/>
        <v>0</v>
      </c>
      <c r="AL122" s="5">
        <f t="shared" si="162"/>
        <v>0</v>
      </c>
      <c r="AM122" s="5">
        <f t="shared" si="162"/>
        <v>0</v>
      </c>
      <c r="AN122" s="5">
        <f t="shared" si="162"/>
        <v>0</v>
      </c>
      <c r="AP122" s="38">
        <f t="shared" si="166"/>
        <v>1066102.5623103401</v>
      </c>
      <c r="AQ122" s="5">
        <f t="shared" si="167"/>
        <v>1059109.0135705261</v>
      </c>
      <c r="AR122" s="5">
        <f t="shared" si="168"/>
        <v>1052030.1435360867</v>
      </c>
      <c r="AS122" s="5">
        <f t="shared" si="169"/>
        <v>1044864.9112872269</v>
      </c>
      <c r="AT122" s="5">
        <f t="shared" si="170"/>
        <v>1037612.263204931</v>
      </c>
      <c r="AU122" s="5">
        <f t="shared" si="171"/>
        <v>1030271.1328160311</v>
      </c>
      <c r="AV122" s="5">
        <f t="shared" si="172"/>
        <v>1022840.4406363866</v>
      </c>
      <c r="AW122" s="5">
        <f t="shared" si="173"/>
        <v>1015319.0940121505</v>
      </c>
      <c r="AX122" s="5">
        <f t="shared" si="174"/>
        <v>1007705.9869590987</v>
      </c>
      <c r="AY122" s="5">
        <f t="shared" si="175"/>
        <v>0</v>
      </c>
      <c r="AZ122" s="5">
        <f t="shared" si="176"/>
        <v>0</v>
      </c>
      <c r="BA122" s="5">
        <f t="shared" si="177"/>
        <v>0</v>
      </c>
      <c r="BB122" s="5">
        <f t="shared" si="178"/>
        <v>0</v>
      </c>
      <c r="BC122" s="5">
        <f t="shared" si="179"/>
        <v>0</v>
      </c>
      <c r="BD122" s="5">
        <f t="shared" si="180"/>
        <v>0</v>
      </c>
      <c r="BE122" s="5">
        <f t="shared" si="181"/>
        <v>0</v>
      </c>
      <c r="BF122" s="5">
        <f t="shared" si="182"/>
        <v>0</v>
      </c>
      <c r="BG122" s="5">
        <f t="shared" si="183"/>
        <v>0</v>
      </c>
      <c r="BH122" s="5">
        <f t="shared" si="184"/>
        <v>0</v>
      </c>
      <c r="BI122" s="5">
        <f t="shared" si="185"/>
        <v>0</v>
      </c>
      <c r="BJ122" s="45">
        <f t="shared" si="186"/>
        <v>0</v>
      </c>
      <c r="BL122" s="21">
        <f t="shared" si="165"/>
        <v>141999.98133540899</v>
      </c>
      <c r="BM122" s="21">
        <f t="shared" si="165"/>
        <v>116871.78941618092</v>
      </c>
      <c r="BN122" s="21">
        <f t="shared" si="165"/>
        <v>92349.359484038316</v>
      </c>
      <c r="BO122" s="21">
        <f t="shared" si="165"/>
        <v>68416.47709547542</v>
      </c>
      <c r="BP122" s="21">
        <f t="shared" si="165"/>
        <v>45057.40240880684</v>
      </c>
      <c r="BQ122" s="21">
        <f t="shared" si="165"/>
        <v>22256.855134685757</v>
      </c>
      <c r="BR122" s="21">
        <f t="shared" si="165"/>
        <v>880.01738292980008</v>
      </c>
      <c r="BS122" s="21">
        <f t="shared" si="165"/>
        <v>0</v>
      </c>
      <c r="BT122" s="21">
        <f t="shared" si="165"/>
        <v>-879.1705779414624</v>
      </c>
      <c r="BU122" s="21">
        <f t="shared" si="165"/>
        <v>-21727.567293548025</v>
      </c>
      <c r="BV122" s="21">
        <f t="shared" si="165"/>
        <v>-42939.833634230425</v>
      </c>
      <c r="BW122" s="21">
        <f t="shared" si="165"/>
        <v>-63650.381605723407</v>
      </c>
      <c r="BX122" s="21">
        <f t="shared" si="165"/>
        <v>-83872.402149855858</v>
      </c>
      <c r="BY122" s="21">
        <f t="shared" si="165"/>
        <v>-103618.70680264139</v>
      </c>
      <c r="BZ122" s="21">
        <f t="shared" si="165"/>
        <v>-122901.73951899621</v>
      </c>
      <c r="CB122" s="21">
        <f t="shared" si="156"/>
        <v>-879.59398043563124</v>
      </c>
      <c r="CC122" s="21">
        <f t="shared" si="157"/>
        <v>-88110.880816947087</v>
      </c>
    </row>
    <row r="123" spans="9:81" x14ac:dyDescent="0.25">
      <c r="I123" s="4" t="s">
        <v>18</v>
      </c>
      <c r="J123" s="15">
        <f t="shared" si="152"/>
        <v>0.02</v>
      </c>
      <c r="K123" s="3">
        <v>10</v>
      </c>
      <c r="L123" s="3" t="s">
        <v>28</v>
      </c>
      <c r="M123" s="15">
        <f t="shared" si="163"/>
        <v>1.3000000000000001E-2</v>
      </c>
      <c r="N123" s="18">
        <v>1</v>
      </c>
      <c r="O123" s="15">
        <f t="shared" si="164"/>
        <v>0.08</v>
      </c>
      <c r="P123" s="5">
        <v>1000000</v>
      </c>
      <c r="Q123" s="35">
        <f t="shared" si="153"/>
        <v>1065244.6516367286</v>
      </c>
      <c r="R123" s="5">
        <f t="shared" si="154"/>
        <v>1065244.6516367286</v>
      </c>
      <c r="S123" s="5">
        <f t="shared" si="155"/>
        <v>85219.572130938279</v>
      </c>
      <c r="T123" s="5"/>
      <c r="U123" s="5">
        <f t="shared" si="161"/>
        <v>20000</v>
      </c>
      <c r="V123" s="5">
        <f t="shared" si="161"/>
        <v>20000</v>
      </c>
      <c r="W123" s="5">
        <f t="shared" si="161"/>
        <v>20000</v>
      </c>
      <c r="X123" s="5">
        <f t="shared" si="161"/>
        <v>20000</v>
      </c>
      <c r="Y123" s="5">
        <f t="shared" si="161"/>
        <v>20000</v>
      </c>
      <c r="Z123" s="5">
        <f t="shared" si="161"/>
        <v>20000</v>
      </c>
      <c r="AA123" s="5">
        <f t="shared" si="161"/>
        <v>20000</v>
      </c>
      <c r="AB123" s="5">
        <f t="shared" si="161"/>
        <v>20000</v>
      </c>
      <c r="AC123" s="5">
        <f t="shared" si="161"/>
        <v>20000</v>
      </c>
      <c r="AD123" s="5">
        <f t="shared" si="161"/>
        <v>1020000</v>
      </c>
      <c r="AE123" s="5">
        <f t="shared" si="162"/>
        <v>0</v>
      </c>
      <c r="AF123" s="5">
        <f t="shared" si="162"/>
        <v>0</v>
      </c>
      <c r="AG123" s="5">
        <f t="shared" si="162"/>
        <v>0</v>
      </c>
      <c r="AH123" s="5">
        <f t="shared" si="162"/>
        <v>0</v>
      </c>
      <c r="AI123" s="5">
        <f t="shared" si="162"/>
        <v>0</v>
      </c>
      <c r="AJ123" s="5">
        <f t="shared" si="162"/>
        <v>0</v>
      </c>
      <c r="AK123" s="5">
        <f t="shared" si="162"/>
        <v>0</v>
      </c>
      <c r="AL123" s="5">
        <f t="shared" si="162"/>
        <v>0</v>
      </c>
      <c r="AM123" s="5">
        <f t="shared" si="162"/>
        <v>0</v>
      </c>
      <c r="AN123" s="5">
        <f t="shared" si="162"/>
        <v>0</v>
      </c>
      <c r="AP123" s="38">
        <f t="shared" si="166"/>
        <v>1065244.6516367286</v>
      </c>
      <c r="AQ123" s="5">
        <f t="shared" si="167"/>
        <v>1059092.8321080059</v>
      </c>
      <c r="AR123" s="5">
        <f t="shared" si="168"/>
        <v>1052861.0389254098</v>
      </c>
      <c r="AS123" s="5">
        <f t="shared" si="169"/>
        <v>1046548.2324314399</v>
      </c>
      <c r="AT123" s="5">
        <f t="shared" si="170"/>
        <v>1040153.3594530486</v>
      </c>
      <c r="AU123" s="5">
        <f t="shared" si="171"/>
        <v>1033675.353125938</v>
      </c>
      <c r="AV123" s="5">
        <f t="shared" si="172"/>
        <v>1027113.1327165751</v>
      </c>
      <c r="AW123" s="5">
        <f t="shared" si="173"/>
        <v>1020465.6034418904</v>
      </c>
      <c r="AX123" s="5">
        <f t="shared" si="174"/>
        <v>1013731.656286635</v>
      </c>
      <c r="AY123" s="5">
        <f t="shared" si="175"/>
        <v>1006910.1678183611</v>
      </c>
      <c r="AZ123" s="5">
        <f t="shared" si="176"/>
        <v>0</v>
      </c>
      <c r="BA123" s="5">
        <f t="shared" si="177"/>
        <v>0</v>
      </c>
      <c r="BB123" s="5">
        <f t="shared" si="178"/>
        <v>0</v>
      </c>
      <c r="BC123" s="5">
        <f t="shared" si="179"/>
        <v>0</v>
      </c>
      <c r="BD123" s="5">
        <f t="shared" si="180"/>
        <v>0</v>
      </c>
      <c r="BE123" s="5">
        <f t="shared" si="181"/>
        <v>0</v>
      </c>
      <c r="BF123" s="5">
        <f t="shared" si="182"/>
        <v>0</v>
      </c>
      <c r="BG123" s="5">
        <f t="shared" si="183"/>
        <v>0</v>
      </c>
      <c r="BH123" s="5">
        <f t="shared" si="184"/>
        <v>0</v>
      </c>
      <c r="BI123" s="5">
        <f t="shared" si="185"/>
        <v>0</v>
      </c>
      <c r="BJ123" s="45">
        <f t="shared" si="186"/>
        <v>0</v>
      </c>
      <c r="BL123" s="21">
        <f t="shared" si="165"/>
        <v>157194.834911515</v>
      </c>
      <c r="BM123" s="21">
        <f t="shared" si="165"/>
        <v>129220.16912289662</v>
      </c>
      <c r="BN123" s="21">
        <f t="shared" si="165"/>
        <v>101983.68291448941</v>
      </c>
      <c r="BO123" s="21">
        <f t="shared" si="165"/>
        <v>75463.897173100384</v>
      </c>
      <c r="BP123" s="21">
        <f t="shared" si="165"/>
        <v>49640.011872914154</v>
      </c>
      <c r="BQ123" s="21">
        <f t="shared" si="165"/>
        <v>24491.882946651662</v>
      </c>
      <c r="BR123" s="21">
        <f t="shared" si="165"/>
        <v>967.3144102205988</v>
      </c>
      <c r="BS123" s="21">
        <f t="shared" si="165"/>
        <v>0</v>
      </c>
      <c r="BT123" s="21">
        <f t="shared" si="165"/>
        <v>-966.29473249684088</v>
      </c>
      <c r="BU123" s="21">
        <f t="shared" si="165"/>
        <v>-23854.53516342002</v>
      </c>
      <c r="BV123" s="21">
        <f t="shared" si="165"/>
        <v>-47090.029237930663</v>
      </c>
      <c r="BW123" s="21">
        <f t="shared" si="165"/>
        <v>-69724.217362672789</v>
      </c>
      <c r="BX123" s="21">
        <f t="shared" si="165"/>
        <v>-91774.282348304638</v>
      </c>
      <c r="BY123" s="21">
        <f t="shared" si="165"/>
        <v>-113256.87321125995</v>
      </c>
      <c r="BZ123" s="21">
        <f t="shared" si="165"/>
        <v>-134188.1230420972</v>
      </c>
      <c r="CB123" s="21">
        <f t="shared" si="156"/>
        <v>-966.80457135871984</v>
      </c>
      <c r="CC123" s="21">
        <f t="shared" si="157"/>
        <v>-96878.982631397026</v>
      </c>
    </row>
    <row r="124" spans="9:81" x14ac:dyDescent="0.25">
      <c r="I124" s="4" t="s">
        <v>18</v>
      </c>
      <c r="J124" s="15">
        <f t="shared" si="152"/>
        <v>0.02</v>
      </c>
      <c r="K124" s="3">
        <v>11</v>
      </c>
      <c r="L124" s="3" t="s">
        <v>28</v>
      </c>
      <c r="M124" s="15">
        <f t="shared" si="163"/>
        <v>1.38E-2</v>
      </c>
      <c r="N124" s="18">
        <v>1</v>
      </c>
      <c r="O124" s="15">
        <f t="shared" si="164"/>
        <v>8.7999999999999995E-2</v>
      </c>
      <c r="P124" s="5">
        <v>1000000</v>
      </c>
      <c r="Q124" s="35">
        <f t="shared" si="153"/>
        <v>1062875.0690741935</v>
      </c>
      <c r="R124" s="5">
        <f t="shared" si="154"/>
        <v>1062875.0690741935</v>
      </c>
      <c r="S124" s="5">
        <f t="shared" si="155"/>
        <v>93533.006078529026</v>
      </c>
      <c r="T124" s="5"/>
      <c r="U124" s="5">
        <f t="shared" ref="U124:AD133" si="187">$P124*((U$33&lt;=$K124)*$J124+(U$33=$K124)*1)</f>
        <v>20000</v>
      </c>
      <c r="V124" s="5">
        <f t="shared" si="187"/>
        <v>20000</v>
      </c>
      <c r="W124" s="5">
        <f t="shared" si="187"/>
        <v>20000</v>
      </c>
      <c r="X124" s="5">
        <f t="shared" si="187"/>
        <v>20000</v>
      </c>
      <c r="Y124" s="5">
        <f t="shared" si="187"/>
        <v>20000</v>
      </c>
      <c r="Z124" s="5">
        <f t="shared" si="187"/>
        <v>20000</v>
      </c>
      <c r="AA124" s="5">
        <f t="shared" si="187"/>
        <v>20000</v>
      </c>
      <c r="AB124" s="5">
        <f t="shared" si="187"/>
        <v>20000</v>
      </c>
      <c r="AC124" s="5">
        <f t="shared" si="187"/>
        <v>20000</v>
      </c>
      <c r="AD124" s="5">
        <f t="shared" si="187"/>
        <v>20000</v>
      </c>
      <c r="AE124" s="5">
        <f t="shared" ref="AE124:AN133" si="188">$P124*((AE$33&lt;=$K124)*$J124+(AE$33=$K124)*1)</f>
        <v>1020000</v>
      </c>
      <c r="AF124" s="5">
        <f t="shared" si="188"/>
        <v>0</v>
      </c>
      <c r="AG124" s="5">
        <f t="shared" si="188"/>
        <v>0</v>
      </c>
      <c r="AH124" s="5">
        <f t="shared" si="188"/>
        <v>0</v>
      </c>
      <c r="AI124" s="5">
        <f t="shared" si="188"/>
        <v>0</v>
      </c>
      <c r="AJ124" s="5">
        <f t="shared" si="188"/>
        <v>0</v>
      </c>
      <c r="AK124" s="5">
        <f t="shared" si="188"/>
        <v>0</v>
      </c>
      <c r="AL124" s="5">
        <f t="shared" si="188"/>
        <v>0</v>
      </c>
      <c r="AM124" s="5">
        <f t="shared" si="188"/>
        <v>0</v>
      </c>
      <c r="AN124" s="5">
        <f t="shared" si="188"/>
        <v>0</v>
      </c>
      <c r="AP124" s="38">
        <f t="shared" si="166"/>
        <v>1062875.0690741935</v>
      </c>
      <c r="AQ124" s="5">
        <f t="shared" si="167"/>
        <v>1057542.7450274173</v>
      </c>
      <c r="AR124" s="5">
        <f t="shared" si="168"/>
        <v>1052136.8349087958</v>
      </c>
      <c r="AS124" s="5">
        <f t="shared" si="169"/>
        <v>1046656.3232305371</v>
      </c>
      <c r="AT124" s="5">
        <f t="shared" si="170"/>
        <v>1041100.1804911185</v>
      </c>
      <c r="AU124" s="5">
        <f t="shared" si="171"/>
        <v>1035467.3629818959</v>
      </c>
      <c r="AV124" s="5">
        <f t="shared" si="172"/>
        <v>1029756.8125910461</v>
      </c>
      <c r="AW124" s="5">
        <f t="shared" si="173"/>
        <v>1023967.4566048025</v>
      </c>
      <c r="AX124" s="5">
        <f t="shared" si="174"/>
        <v>1018098.2075059488</v>
      </c>
      <c r="AY124" s="5">
        <f t="shared" si="175"/>
        <v>1012147.9627695309</v>
      </c>
      <c r="AZ124" s="5">
        <f t="shared" si="176"/>
        <v>1006115.6046557506</v>
      </c>
      <c r="BA124" s="5">
        <f t="shared" si="177"/>
        <v>0</v>
      </c>
      <c r="BB124" s="5">
        <f t="shared" si="178"/>
        <v>0</v>
      </c>
      <c r="BC124" s="5">
        <f t="shared" si="179"/>
        <v>0</v>
      </c>
      <c r="BD124" s="5">
        <f t="shared" si="180"/>
        <v>0</v>
      </c>
      <c r="BE124" s="5">
        <f t="shared" si="181"/>
        <v>0</v>
      </c>
      <c r="BF124" s="5">
        <f t="shared" si="182"/>
        <v>0</v>
      </c>
      <c r="BG124" s="5">
        <f t="shared" si="183"/>
        <v>0</v>
      </c>
      <c r="BH124" s="5">
        <f t="shared" si="184"/>
        <v>0</v>
      </c>
      <c r="BI124" s="5">
        <f t="shared" si="185"/>
        <v>0</v>
      </c>
      <c r="BJ124" s="45">
        <f t="shared" si="186"/>
        <v>0</v>
      </c>
      <c r="BL124" s="21">
        <f t="shared" si="165"/>
        <v>172012.73873647652</v>
      </c>
      <c r="BM124" s="21">
        <f t="shared" si="165"/>
        <v>141229.46841865499</v>
      </c>
      <c r="BN124" s="21">
        <f t="shared" si="165"/>
        <v>111327.99456052366</v>
      </c>
      <c r="BO124" s="21">
        <f t="shared" si="165"/>
        <v>82280.618951304583</v>
      </c>
      <c r="BP124" s="21">
        <f t="shared" si="165"/>
        <v>54060.583680042299</v>
      </c>
      <c r="BQ124" s="21">
        <f t="shared" si="165"/>
        <v>26642.036913209129</v>
      </c>
      <c r="BR124" s="21">
        <f t="shared" si="165"/>
        <v>1051.0779482140206</v>
      </c>
      <c r="BS124" s="21">
        <f t="shared" si="165"/>
        <v>0</v>
      </c>
      <c r="BT124" s="21">
        <f t="shared" si="165"/>
        <v>-1049.8742597529199</v>
      </c>
      <c r="BU124" s="21">
        <f t="shared" si="165"/>
        <v>-25889.664149385178</v>
      </c>
      <c r="BV124" s="21">
        <f t="shared" si="165"/>
        <v>-51050.28146468848</v>
      </c>
      <c r="BW124" s="21">
        <f t="shared" si="165"/>
        <v>-75504.395945823868</v>
      </c>
      <c r="BX124" s="21">
        <f t="shared" si="165"/>
        <v>-99273.797770201694</v>
      </c>
      <c r="BY124" s="21">
        <f t="shared" si="165"/>
        <v>-122379.55032295699</v>
      </c>
      <c r="BZ124" s="21">
        <f t="shared" si="165"/>
        <v>-144842.0161938396</v>
      </c>
      <c r="CB124" s="21">
        <f t="shared" si="156"/>
        <v>-1050.4761039834702</v>
      </c>
      <c r="CC124" s="21">
        <f t="shared" si="157"/>
        <v>-105300.89616536268</v>
      </c>
    </row>
    <row r="125" spans="9:81" x14ac:dyDescent="0.25">
      <c r="I125" s="4" t="s">
        <v>18</v>
      </c>
      <c r="J125" s="15">
        <f t="shared" si="152"/>
        <v>0.02</v>
      </c>
      <c r="K125" s="3">
        <v>12</v>
      </c>
      <c r="L125" s="3" t="s">
        <v>28</v>
      </c>
      <c r="M125" s="15">
        <f t="shared" si="163"/>
        <v>1.4600000000000002E-2</v>
      </c>
      <c r="N125" s="18">
        <v>1</v>
      </c>
      <c r="O125" s="15">
        <f t="shared" si="164"/>
        <v>9.6000000000000002E-2</v>
      </c>
      <c r="P125" s="5">
        <v>1000000</v>
      </c>
      <c r="Q125" s="35">
        <f t="shared" si="153"/>
        <v>1059047.5567519171</v>
      </c>
      <c r="R125" s="5">
        <f t="shared" si="154"/>
        <v>1059047.5567519171</v>
      </c>
      <c r="S125" s="5">
        <f t="shared" si="155"/>
        <v>101668.56544818405</v>
      </c>
      <c r="T125" s="5"/>
      <c r="U125" s="5">
        <f t="shared" si="187"/>
        <v>20000</v>
      </c>
      <c r="V125" s="5">
        <f t="shared" si="187"/>
        <v>20000</v>
      </c>
      <c r="W125" s="5">
        <f t="shared" si="187"/>
        <v>20000</v>
      </c>
      <c r="X125" s="5">
        <f t="shared" si="187"/>
        <v>20000</v>
      </c>
      <c r="Y125" s="5">
        <f t="shared" si="187"/>
        <v>20000</v>
      </c>
      <c r="Z125" s="5">
        <f t="shared" si="187"/>
        <v>20000</v>
      </c>
      <c r="AA125" s="5">
        <f t="shared" si="187"/>
        <v>20000</v>
      </c>
      <c r="AB125" s="5">
        <f t="shared" si="187"/>
        <v>20000</v>
      </c>
      <c r="AC125" s="5">
        <f t="shared" si="187"/>
        <v>20000</v>
      </c>
      <c r="AD125" s="5">
        <f t="shared" si="187"/>
        <v>20000</v>
      </c>
      <c r="AE125" s="5">
        <f t="shared" si="188"/>
        <v>20000</v>
      </c>
      <c r="AF125" s="5">
        <f t="shared" si="188"/>
        <v>1020000</v>
      </c>
      <c r="AG125" s="5">
        <f t="shared" si="188"/>
        <v>0</v>
      </c>
      <c r="AH125" s="5">
        <f t="shared" si="188"/>
        <v>0</v>
      </c>
      <c r="AI125" s="5">
        <f t="shared" si="188"/>
        <v>0</v>
      </c>
      <c r="AJ125" s="5">
        <f t="shared" si="188"/>
        <v>0</v>
      </c>
      <c r="AK125" s="5">
        <f t="shared" si="188"/>
        <v>0</v>
      </c>
      <c r="AL125" s="5">
        <f t="shared" si="188"/>
        <v>0</v>
      </c>
      <c r="AM125" s="5">
        <f t="shared" si="188"/>
        <v>0</v>
      </c>
      <c r="AN125" s="5">
        <f t="shared" si="188"/>
        <v>0</v>
      </c>
      <c r="AP125" s="38">
        <f t="shared" si="166"/>
        <v>1059047.5567519171</v>
      </c>
      <c r="AQ125" s="5">
        <f t="shared" si="167"/>
        <v>1054509.651080495</v>
      </c>
      <c r="AR125" s="5">
        <f t="shared" si="168"/>
        <v>1049905.4919862701</v>
      </c>
      <c r="AS125" s="5">
        <f t="shared" si="169"/>
        <v>1045234.1121692695</v>
      </c>
      <c r="AT125" s="5">
        <f t="shared" si="170"/>
        <v>1040494.5302069408</v>
      </c>
      <c r="AU125" s="5">
        <f t="shared" si="171"/>
        <v>1035685.7503479621</v>
      </c>
      <c r="AV125" s="5">
        <f t="shared" si="172"/>
        <v>1030806.7623030422</v>
      </c>
      <c r="AW125" s="5">
        <f t="shared" si="173"/>
        <v>1025856.5410326666</v>
      </c>
      <c r="AX125" s="5">
        <f t="shared" si="174"/>
        <v>1020834.0465317435</v>
      </c>
      <c r="AY125" s="5">
        <f t="shared" si="175"/>
        <v>1015738.2236111069</v>
      </c>
      <c r="AZ125" s="5">
        <f t="shared" si="176"/>
        <v>1010568.0016758289</v>
      </c>
      <c r="BA125" s="5">
        <f t="shared" si="177"/>
        <v>1005322.294500296</v>
      </c>
      <c r="BB125" s="5">
        <f t="shared" si="178"/>
        <v>0</v>
      </c>
      <c r="BC125" s="5">
        <f t="shared" si="179"/>
        <v>0</v>
      </c>
      <c r="BD125" s="5">
        <f t="shared" si="180"/>
        <v>0</v>
      </c>
      <c r="BE125" s="5">
        <f t="shared" si="181"/>
        <v>0</v>
      </c>
      <c r="BF125" s="5">
        <f t="shared" si="182"/>
        <v>0</v>
      </c>
      <c r="BG125" s="5">
        <f t="shared" si="183"/>
        <v>0</v>
      </c>
      <c r="BH125" s="5">
        <f t="shared" si="184"/>
        <v>0</v>
      </c>
      <c r="BI125" s="5">
        <f t="shared" si="185"/>
        <v>0</v>
      </c>
      <c r="BJ125" s="45">
        <f t="shared" si="186"/>
        <v>0</v>
      </c>
      <c r="BL125" s="21">
        <f t="shared" si="165"/>
        <v>186390.11312850984</v>
      </c>
      <c r="BM125" s="21">
        <f t="shared" si="165"/>
        <v>152848.93227703287</v>
      </c>
      <c r="BN125" s="21">
        <f t="shared" si="165"/>
        <v>120343.52137466776</v>
      </c>
      <c r="BO125" s="21">
        <f t="shared" si="165"/>
        <v>88838.966527201701</v>
      </c>
      <c r="BP125" s="21">
        <f t="shared" si="165"/>
        <v>58301.620024777949</v>
      </c>
      <c r="BQ125" s="21">
        <f t="shared" si="165"/>
        <v>28699.051316344645</v>
      </c>
      <c r="BR125" s="21">
        <f t="shared" si="165"/>
        <v>1130.9961210370529</v>
      </c>
      <c r="BS125" s="21">
        <f t="shared" si="165"/>
        <v>0</v>
      </c>
      <c r="BT125" s="21">
        <f t="shared" si="165"/>
        <v>-1129.5988537268713</v>
      </c>
      <c r="BU125" s="21">
        <f t="shared" si="165"/>
        <v>-27825.669258467155</v>
      </c>
      <c r="BV125" s="21">
        <f t="shared" si="165"/>
        <v>-54807.009962470736</v>
      </c>
      <c r="BW125" s="21">
        <f t="shared" si="165"/>
        <v>-80972.035256767063</v>
      </c>
      <c r="BX125" s="21">
        <f t="shared" si="165"/>
        <v>-106347.75771104207</v>
      </c>
      <c r="BY125" s="21">
        <f t="shared" si="165"/>
        <v>-130960.22748763103</v>
      </c>
      <c r="BZ125" s="21">
        <f t="shared" si="165"/>
        <v>-154834.56896280136</v>
      </c>
      <c r="CB125" s="21">
        <f t="shared" si="156"/>
        <v>-1130.2974873819621</v>
      </c>
      <c r="CC125" s="21">
        <f t="shared" si="157"/>
        <v>-113345.63954285491</v>
      </c>
    </row>
    <row r="126" spans="9:81" x14ac:dyDescent="0.25">
      <c r="I126" s="4" t="s">
        <v>18</v>
      </c>
      <c r="J126" s="15">
        <f t="shared" si="152"/>
        <v>0.02</v>
      </c>
      <c r="K126" s="3">
        <v>13</v>
      </c>
      <c r="L126" s="3" t="s">
        <v>28</v>
      </c>
      <c r="M126" s="15">
        <f t="shared" si="163"/>
        <v>1.54E-2</v>
      </c>
      <c r="N126" s="18">
        <v>1</v>
      </c>
      <c r="O126" s="15">
        <f t="shared" si="164"/>
        <v>0.10400000000000001</v>
      </c>
      <c r="P126" s="5">
        <v>1000000</v>
      </c>
      <c r="Q126" s="35">
        <f t="shared" si="153"/>
        <v>1053820.8891353828</v>
      </c>
      <c r="R126" s="5">
        <f t="shared" si="154"/>
        <v>1053820.8891353828</v>
      </c>
      <c r="S126" s="5">
        <f t="shared" si="155"/>
        <v>109597.37247007982</v>
      </c>
      <c r="T126" s="5"/>
      <c r="U126" s="5">
        <f t="shared" si="187"/>
        <v>20000</v>
      </c>
      <c r="V126" s="5">
        <f t="shared" si="187"/>
        <v>20000</v>
      </c>
      <c r="W126" s="5">
        <f t="shared" si="187"/>
        <v>20000</v>
      </c>
      <c r="X126" s="5">
        <f t="shared" si="187"/>
        <v>20000</v>
      </c>
      <c r="Y126" s="5">
        <f t="shared" si="187"/>
        <v>20000</v>
      </c>
      <c r="Z126" s="5">
        <f t="shared" si="187"/>
        <v>20000</v>
      </c>
      <c r="AA126" s="5">
        <f t="shared" si="187"/>
        <v>20000</v>
      </c>
      <c r="AB126" s="5">
        <f t="shared" si="187"/>
        <v>20000</v>
      </c>
      <c r="AC126" s="5">
        <f t="shared" si="187"/>
        <v>20000</v>
      </c>
      <c r="AD126" s="5">
        <f t="shared" si="187"/>
        <v>20000</v>
      </c>
      <c r="AE126" s="5">
        <f t="shared" si="188"/>
        <v>20000</v>
      </c>
      <c r="AF126" s="5">
        <f t="shared" si="188"/>
        <v>20000</v>
      </c>
      <c r="AG126" s="5">
        <f t="shared" si="188"/>
        <v>1020000</v>
      </c>
      <c r="AH126" s="5">
        <f t="shared" si="188"/>
        <v>0</v>
      </c>
      <c r="AI126" s="5">
        <f t="shared" si="188"/>
        <v>0</v>
      </c>
      <c r="AJ126" s="5">
        <f t="shared" si="188"/>
        <v>0</v>
      </c>
      <c r="AK126" s="5">
        <f t="shared" si="188"/>
        <v>0</v>
      </c>
      <c r="AL126" s="5">
        <f t="shared" si="188"/>
        <v>0</v>
      </c>
      <c r="AM126" s="5">
        <f t="shared" si="188"/>
        <v>0</v>
      </c>
      <c r="AN126" s="5">
        <f t="shared" si="188"/>
        <v>0</v>
      </c>
      <c r="AP126" s="38">
        <f t="shared" si="166"/>
        <v>1053820.8891353828</v>
      </c>
      <c r="AQ126" s="5">
        <f t="shared" si="167"/>
        <v>1050049.7308280678</v>
      </c>
      <c r="AR126" s="5">
        <f t="shared" si="168"/>
        <v>1046220.4966828201</v>
      </c>
      <c r="AS126" s="5">
        <f t="shared" si="169"/>
        <v>1042332.2923317356</v>
      </c>
      <c r="AT126" s="5">
        <f t="shared" si="170"/>
        <v>1038384.2096336444</v>
      </c>
      <c r="AU126" s="5">
        <f t="shared" si="171"/>
        <v>1034375.3264620027</v>
      </c>
      <c r="AV126" s="5">
        <f t="shared" si="172"/>
        <v>1030304.7064895176</v>
      </c>
      <c r="AW126" s="5">
        <f t="shared" si="173"/>
        <v>1026171.3989694562</v>
      </c>
      <c r="AX126" s="5">
        <f t="shared" si="174"/>
        <v>1021974.4385135859</v>
      </c>
      <c r="AY126" s="5">
        <f t="shared" si="175"/>
        <v>1017712.8448666952</v>
      </c>
      <c r="AZ126" s="5">
        <f t="shared" si="176"/>
        <v>1013385.6226776424</v>
      </c>
      <c r="BA126" s="5">
        <f t="shared" si="177"/>
        <v>1008991.7612668781</v>
      </c>
      <c r="BB126" s="5">
        <f t="shared" si="178"/>
        <v>1004530.2343903881</v>
      </c>
      <c r="BC126" s="5">
        <f t="shared" si="179"/>
        <v>0</v>
      </c>
      <c r="BD126" s="5">
        <f t="shared" si="180"/>
        <v>0</v>
      </c>
      <c r="BE126" s="5">
        <f t="shared" si="181"/>
        <v>0</v>
      </c>
      <c r="BF126" s="5">
        <f t="shared" si="182"/>
        <v>0</v>
      </c>
      <c r="BG126" s="5">
        <f t="shared" si="183"/>
        <v>0</v>
      </c>
      <c r="BH126" s="5">
        <f t="shared" si="184"/>
        <v>0</v>
      </c>
      <c r="BI126" s="5">
        <f t="shared" si="185"/>
        <v>0</v>
      </c>
      <c r="BJ126" s="45">
        <f t="shared" si="186"/>
        <v>0</v>
      </c>
      <c r="BL126" s="21">
        <f t="shared" si="165"/>
        <v>200267.09546471154</v>
      </c>
      <c r="BM126" s="21">
        <f t="shared" si="165"/>
        <v>164031.10325463722</v>
      </c>
      <c r="BN126" s="21">
        <f t="shared" si="165"/>
        <v>128994.27220540005</v>
      </c>
      <c r="BO126" s="21">
        <f t="shared" si="165"/>
        <v>95113.446286226856</v>
      </c>
      <c r="BP126" s="21">
        <f t="shared" si="165"/>
        <v>62347.133986970643</v>
      </c>
      <c r="BQ126" s="21">
        <f t="shared" si="165"/>
        <v>30655.440021965653</v>
      </c>
      <c r="BR126" s="21">
        <f t="shared" si="165"/>
        <v>1206.7890204482246</v>
      </c>
      <c r="BS126" s="21">
        <f t="shared" si="165"/>
        <v>0</v>
      </c>
      <c r="BT126" s="21">
        <f t="shared" si="165"/>
        <v>-1205.1902352010366</v>
      </c>
      <c r="BU126" s="21">
        <f t="shared" si="165"/>
        <v>-29656.082075390499</v>
      </c>
      <c r="BV126" s="21">
        <f t="shared" si="165"/>
        <v>-58348.293604646344</v>
      </c>
      <c r="BW126" s="21">
        <f t="shared" si="165"/>
        <v>-86110.770612953929</v>
      </c>
      <c r="BX126" s="21">
        <f t="shared" si="165"/>
        <v>-112976.35251029197</v>
      </c>
      <c r="BY126" s="21">
        <f t="shared" si="165"/>
        <v>-138976.63450230833</v>
      </c>
      <c r="BZ126" s="21">
        <f t="shared" si="165"/>
        <v>-164142.01775834931</v>
      </c>
      <c r="CB126" s="21">
        <f t="shared" si="156"/>
        <v>-1205.9896278246306</v>
      </c>
      <c r="CC126" s="21">
        <f t="shared" si="157"/>
        <v>-120985.31235784601</v>
      </c>
    </row>
    <row r="127" spans="9:81" x14ac:dyDescent="0.25">
      <c r="I127" s="4" t="s">
        <v>18</v>
      </c>
      <c r="J127" s="15">
        <f t="shared" si="152"/>
        <v>0.02</v>
      </c>
      <c r="K127" s="3">
        <v>14</v>
      </c>
      <c r="L127" s="3" t="s">
        <v>28</v>
      </c>
      <c r="M127" s="15">
        <f t="shared" si="163"/>
        <v>1.6199999999999999E-2</v>
      </c>
      <c r="N127" s="18">
        <v>1</v>
      </c>
      <c r="O127" s="15">
        <f t="shared" si="164"/>
        <v>0.112</v>
      </c>
      <c r="P127" s="5">
        <v>1000000</v>
      </c>
      <c r="Q127" s="35">
        <f t="shared" si="153"/>
        <v>1047258.3540215901</v>
      </c>
      <c r="R127" s="5">
        <f t="shared" si="154"/>
        <v>1047258.3540215901</v>
      </c>
      <c r="S127" s="5">
        <f t="shared" si="155"/>
        <v>117292.93565041809</v>
      </c>
      <c r="T127" s="5"/>
      <c r="U127" s="5">
        <f t="shared" si="187"/>
        <v>20000</v>
      </c>
      <c r="V127" s="5">
        <f t="shared" si="187"/>
        <v>20000</v>
      </c>
      <c r="W127" s="5">
        <f t="shared" si="187"/>
        <v>20000</v>
      </c>
      <c r="X127" s="5">
        <f t="shared" si="187"/>
        <v>20000</v>
      </c>
      <c r="Y127" s="5">
        <f t="shared" si="187"/>
        <v>20000</v>
      </c>
      <c r="Z127" s="5">
        <f t="shared" si="187"/>
        <v>20000</v>
      </c>
      <c r="AA127" s="5">
        <f t="shared" si="187"/>
        <v>20000</v>
      </c>
      <c r="AB127" s="5">
        <f t="shared" si="187"/>
        <v>20000</v>
      </c>
      <c r="AC127" s="5">
        <f t="shared" si="187"/>
        <v>20000</v>
      </c>
      <c r="AD127" s="5">
        <f t="shared" si="187"/>
        <v>20000</v>
      </c>
      <c r="AE127" s="5">
        <f t="shared" si="188"/>
        <v>20000</v>
      </c>
      <c r="AF127" s="5">
        <f t="shared" si="188"/>
        <v>20000</v>
      </c>
      <c r="AG127" s="5">
        <f t="shared" si="188"/>
        <v>20000</v>
      </c>
      <c r="AH127" s="5">
        <f t="shared" si="188"/>
        <v>1020000</v>
      </c>
      <c r="AI127" s="5">
        <f t="shared" si="188"/>
        <v>0</v>
      </c>
      <c r="AJ127" s="5">
        <f t="shared" si="188"/>
        <v>0</v>
      </c>
      <c r="AK127" s="5">
        <f t="shared" si="188"/>
        <v>0</v>
      </c>
      <c r="AL127" s="5">
        <f t="shared" si="188"/>
        <v>0</v>
      </c>
      <c r="AM127" s="5">
        <f t="shared" si="188"/>
        <v>0</v>
      </c>
      <c r="AN127" s="5">
        <f t="shared" si="188"/>
        <v>0</v>
      </c>
      <c r="AP127" s="38">
        <f t="shared" si="166"/>
        <v>1047258.3540215901</v>
      </c>
      <c r="AQ127" s="5">
        <f t="shared" si="167"/>
        <v>1044223.9393567399</v>
      </c>
      <c r="AR127" s="5">
        <f t="shared" si="168"/>
        <v>1041140.367174319</v>
      </c>
      <c r="AS127" s="5">
        <f t="shared" si="169"/>
        <v>1038006.841122543</v>
      </c>
      <c r="AT127" s="5">
        <f t="shared" si="170"/>
        <v>1034822.5519487283</v>
      </c>
      <c r="AU127" s="5">
        <f t="shared" si="171"/>
        <v>1031586.6772902976</v>
      </c>
      <c r="AV127" s="5">
        <f t="shared" si="172"/>
        <v>1028298.3814624004</v>
      </c>
      <c r="AW127" s="5">
        <f t="shared" si="173"/>
        <v>1024956.8152420913</v>
      </c>
      <c r="AX127" s="5">
        <f t="shared" si="174"/>
        <v>1021561.1156490132</v>
      </c>
      <c r="AY127" s="5">
        <f t="shared" si="175"/>
        <v>1018110.4057225272</v>
      </c>
      <c r="AZ127" s="5">
        <f t="shared" si="176"/>
        <v>1014603.7942952322</v>
      </c>
      <c r="BA127" s="5">
        <f t="shared" si="177"/>
        <v>1011040.3757628149</v>
      </c>
      <c r="BB127" s="5">
        <f t="shared" si="178"/>
        <v>1007419.2298501725</v>
      </c>
      <c r="BC127" s="5">
        <f t="shared" si="179"/>
        <v>1003739.4213737453</v>
      </c>
      <c r="BD127" s="5">
        <f t="shared" si="180"/>
        <v>0</v>
      </c>
      <c r="BE127" s="5">
        <f t="shared" si="181"/>
        <v>0</v>
      </c>
      <c r="BF127" s="5">
        <f t="shared" si="182"/>
        <v>0</v>
      </c>
      <c r="BG127" s="5">
        <f t="shared" si="183"/>
        <v>0</v>
      </c>
      <c r="BH127" s="5">
        <f t="shared" si="184"/>
        <v>0</v>
      </c>
      <c r="BI127" s="5">
        <f t="shared" si="185"/>
        <v>0</v>
      </c>
      <c r="BJ127" s="45">
        <f t="shared" si="186"/>
        <v>0</v>
      </c>
      <c r="BL127" s="21">
        <f t="shared" si="165"/>
        <v>213587.92931352428</v>
      </c>
      <c r="BM127" s="21">
        <f t="shared" si="165"/>
        <v>174732.11913669633</v>
      </c>
      <c r="BN127" s="21">
        <f t="shared" si="165"/>
        <v>137247.25399620144</v>
      </c>
      <c r="BO127" s="21">
        <f t="shared" si="165"/>
        <v>101080.89227921388</v>
      </c>
      <c r="BP127" s="21">
        <f t="shared" si="165"/>
        <v>66182.735124810017</v>
      </c>
      <c r="BQ127" s="21">
        <f t="shared" si="165"/>
        <v>32504.533579740557</v>
      </c>
      <c r="BR127" s="21">
        <f t="shared" si="165"/>
        <v>1278.2099711073097</v>
      </c>
      <c r="BS127" s="21">
        <f t="shared" si="165"/>
        <v>0</v>
      </c>
      <c r="BT127" s="21">
        <f t="shared" si="165"/>
        <v>-1276.4033988133306</v>
      </c>
      <c r="BU127" s="21">
        <f t="shared" si="165"/>
        <v>-31375.27650594851</v>
      </c>
      <c r="BV127" s="21">
        <f t="shared" si="165"/>
        <v>-61663.910786222667</v>
      </c>
      <c r="BW127" s="21">
        <f t="shared" si="165"/>
        <v>-90906.798690938973</v>
      </c>
      <c r="BX127" s="21">
        <f t="shared" si="165"/>
        <v>-119143.19062895142</v>
      </c>
      <c r="BY127" s="21">
        <f t="shared" si="165"/>
        <v>-146410.76180199138</v>
      </c>
      <c r="BZ127" s="21">
        <f t="shared" si="165"/>
        <v>-172745.67927409231</v>
      </c>
      <c r="CB127" s="21">
        <f t="shared" si="156"/>
        <v>-1277.3066849603201</v>
      </c>
      <c r="CC127" s="21">
        <f t="shared" si="157"/>
        <v>-128195.22231257643</v>
      </c>
    </row>
    <row r="128" spans="9:81" x14ac:dyDescent="0.25">
      <c r="I128" s="4" t="s">
        <v>18</v>
      </c>
      <c r="J128" s="15">
        <f t="shared" si="152"/>
        <v>0.02</v>
      </c>
      <c r="K128" s="3">
        <v>15</v>
      </c>
      <c r="L128" s="3" t="s">
        <v>28</v>
      </c>
      <c r="M128" s="15">
        <f t="shared" si="163"/>
        <v>1.7000000000000001E-2</v>
      </c>
      <c r="N128" s="18">
        <v>1</v>
      </c>
      <c r="O128" s="15">
        <f t="shared" si="164"/>
        <v>0.12</v>
      </c>
      <c r="P128" s="5">
        <v>1000000</v>
      </c>
      <c r="Q128" s="35">
        <f t="shared" si="153"/>
        <v>1039427.2151485308</v>
      </c>
      <c r="R128" s="5">
        <f t="shared" si="154"/>
        <v>1039427.2151485308</v>
      </c>
      <c r="S128" s="5">
        <f t="shared" si="155"/>
        <v>124731.26581782369</v>
      </c>
      <c r="T128" s="5"/>
      <c r="U128" s="5">
        <f t="shared" si="187"/>
        <v>20000</v>
      </c>
      <c r="V128" s="5">
        <f t="shared" si="187"/>
        <v>20000</v>
      </c>
      <c r="W128" s="5">
        <f t="shared" si="187"/>
        <v>20000</v>
      </c>
      <c r="X128" s="5">
        <f t="shared" si="187"/>
        <v>20000</v>
      </c>
      <c r="Y128" s="5">
        <f t="shared" si="187"/>
        <v>20000</v>
      </c>
      <c r="Z128" s="5">
        <f t="shared" si="187"/>
        <v>20000</v>
      </c>
      <c r="AA128" s="5">
        <f t="shared" si="187"/>
        <v>20000</v>
      </c>
      <c r="AB128" s="5">
        <f t="shared" si="187"/>
        <v>20000</v>
      </c>
      <c r="AC128" s="5">
        <f t="shared" si="187"/>
        <v>20000</v>
      </c>
      <c r="AD128" s="5">
        <f t="shared" si="187"/>
        <v>20000</v>
      </c>
      <c r="AE128" s="5">
        <f t="shared" si="188"/>
        <v>20000</v>
      </c>
      <c r="AF128" s="5">
        <f t="shared" si="188"/>
        <v>20000</v>
      </c>
      <c r="AG128" s="5">
        <f t="shared" si="188"/>
        <v>20000</v>
      </c>
      <c r="AH128" s="5">
        <f t="shared" si="188"/>
        <v>20000</v>
      </c>
      <c r="AI128" s="5">
        <f t="shared" si="188"/>
        <v>1020000</v>
      </c>
      <c r="AJ128" s="5">
        <f t="shared" si="188"/>
        <v>0</v>
      </c>
      <c r="AK128" s="5">
        <f t="shared" si="188"/>
        <v>0</v>
      </c>
      <c r="AL128" s="5">
        <f t="shared" si="188"/>
        <v>0</v>
      </c>
      <c r="AM128" s="5">
        <f t="shared" si="188"/>
        <v>0</v>
      </c>
      <c r="AN128" s="5">
        <f t="shared" si="188"/>
        <v>0</v>
      </c>
      <c r="AP128" s="38">
        <f t="shared" si="166"/>
        <v>1039427.2151485308</v>
      </c>
      <c r="AQ128" s="5">
        <f t="shared" si="167"/>
        <v>1037097.4778060557</v>
      </c>
      <c r="AR128" s="5">
        <f t="shared" si="168"/>
        <v>1034728.1349287585</v>
      </c>
      <c r="AS128" s="5">
        <f t="shared" si="169"/>
        <v>1032318.5132225472</v>
      </c>
      <c r="AT128" s="5">
        <f t="shared" si="170"/>
        <v>1029867.9279473305</v>
      </c>
      <c r="AU128" s="5">
        <f t="shared" si="171"/>
        <v>1027375.682722435</v>
      </c>
      <c r="AV128" s="5">
        <f t="shared" si="172"/>
        <v>1024841.0693287163</v>
      </c>
      <c r="AW128" s="5">
        <f t="shared" si="173"/>
        <v>1022263.3675073043</v>
      </c>
      <c r="AX128" s="5">
        <f t="shared" si="174"/>
        <v>1019641.8447549284</v>
      </c>
      <c r="AY128" s="5">
        <f t="shared" si="175"/>
        <v>1016975.7561157621</v>
      </c>
      <c r="AZ128" s="5">
        <f t="shared" si="176"/>
        <v>1014264.34396973</v>
      </c>
      <c r="BA128" s="5">
        <f t="shared" si="177"/>
        <v>1011506.8378172152</v>
      </c>
      <c r="BB128" s="5">
        <f t="shared" si="178"/>
        <v>1008702.4540601078</v>
      </c>
      <c r="BC128" s="5">
        <f t="shared" si="179"/>
        <v>1005850.3957791296</v>
      </c>
      <c r="BD128" s="5">
        <f t="shared" si="180"/>
        <v>1002949.8525073747</v>
      </c>
      <c r="BE128" s="5">
        <f t="shared" si="181"/>
        <v>0</v>
      </c>
      <c r="BF128" s="5">
        <f t="shared" si="182"/>
        <v>0</v>
      </c>
      <c r="BG128" s="5">
        <f t="shared" si="183"/>
        <v>0</v>
      </c>
      <c r="BH128" s="5">
        <f t="shared" si="184"/>
        <v>0</v>
      </c>
      <c r="BI128" s="5">
        <f t="shared" si="185"/>
        <v>0</v>
      </c>
      <c r="BJ128" s="45">
        <f t="shared" si="186"/>
        <v>0</v>
      </c>
      <c r="BL128" s="21">
        <f t="shared" si="165"/>
        <v>226301.30753814045</v>
      </c>
      <c r="BM128" s="21">
        <f t="shared" si="165"/>
        <v>184911.97060610016</v>
      </c>
      <c r="BN128" s="21">
        <f t="shared" si="165"/>
        <v>145072.65496200335</v>
      </c>
      <c r="BO128" s="21">
        <f t="shared" si="165"/>
        <v>106720.58623925445</v>
      </c>
      <c r="BP128" s="21">
        <f t="shared" si="165"/>
        <v>69795.69788805733</v>
      </c>
      <c r="BQ128" s="21">
        <f t="shared" si="165"/>
        <v>34240.507656005793</v>
      </c>
      <c r="BR128" s="21">
        <f t="shared" si="165"/>
        <v>1345.0464483682299</v>
      </c>
      <c r="BS128" s="21">
        <f t="shared" si="165"/>
        <v>0</v>
      </c>
      <c r="BT128" s="21">
        <f t="shared" si="165"/>
        <v>-1343.0275126926135</v>
      </c>
      <c r="BU128" s="21">
        <f t="shared" si="165"/>
        <v>-32978.485869386117</v>
      </c>
      <c r="BV128" s="21">
        <f t="shared" si="165"/>
        <v>-64745.362594081671</v>
      </c>
      <c r="BW128" s="21">
        <f t="shared" si="165"/>
        <v>-95348.896193464519</v>
      </c>
      <c r="BX128" s="21">
        <f t="shared" si="165"/>
        <v>-124835.30276211805</v>
      </c>
      <c r="BY128" s="21">
        <f t="shared" si="165"/>
        <v>-153248.84058125981</v>
      </c>
      <c r="BZ128" s="21">
        <f t="shared" si="165"/>
        <v>-180631.8978720447</v>
      </c>
      <c r="CB128" s="21">
        <f t="shared" si="156"/>
        <v>-1344.0369805304217</v>
      </c>
      <c r="CC128" s="21">
        <f t="shared" si="157"/>
        <v>-134953.9788620607</v>
      </c>
    </row>
    <row r="129" spans="9:81" x14ac:dyDescent="0.25">
      <c r="I129" s="4" t="s">
        <v>18</v>
      </c>
      <c r="J129" s="15">
        <f t="shared" si="152"/>
        <v>0.02</v>
      </c>
      <c r="K129" s="3">
        <v>16</v>
      </c>
      <c r="L129" s="3" t="s">
        <v>28</v>
      </c>
      <c r="M129" s="15">
        <f t="shared" si="163"/>
        <v>1.78E-2</v>
      </c>
      <c r="N129" s="18">
        <v>1</v>
      </c>
      <c r="O129" s="15">
        <f t="shared" si="164"/>
        <v>0.128</v>
      </c>
      <c r="P129" s="5">
        <v>1000000</v>
      </c>
      <c r="Q129" s="35">
        <f t="shared" si="153"/>
        <v>1030398.1620042386</v>
      </c>
      <c r="R129" s="5">
        <f t="shared" si="154"/>
        <v>1030398.1620042386</v>
      </c>
      <c r="S129" s="5">
        <f t="shared" si="155"/>
        <v>131890.96473654255</v>
      </c>
      <c r="T129" s="5"/>
      <c r="U129" s="5">
        <f t="shared" si="187"/>
        <v>20000</v>
      </c>
      <c r="V129" s="5">
        <f t="shared" si="187"/>
        <v>20000</v>
      </c>
      <c r="W129" s="5">
        <f t="shared" si="187"/>
        <v>20000</v>
      </c>
      <c r="X129" s="5">
        <f t="shared" si="187"/>
        <v>20000</v>
      </c>
      <c r="Y129" s="5">
        <f t="shared" si="187"/>
        <v>20000</v>
      </c>
      <c r="Z129" s="5">
        <f t="shared" si="187"/>
        <v>20000</v>
      </c>
      <c r="AA129" s="5">
        <f t="shared" si="187"/>
        <v>20000</v>
      </c>
      <c r="AB129" s="5">
        <f t="shared" si="187"/>
        <v>20000</v>
      </c>
      <c r="AC129" s="5">
        <f t="shared" si="187"/>
        <v>20000</v>
      </c>
      <c r="AD129" s="5">
        <f t="shared" si="187"/>
        <v>20000</v>
      </c>
      <c r="AE129" s="5">
        <f t="shared" si="188"/>
        <v>20000</v>
      </c>
      <c r="AF129" s="5">
        <f t="shared" si="188"/>
        <v>20000</v>
      </c>
      <c r="AG129" s="5">
        <f t="shared" si="188"/>
        <v>20000</v>
      </c>
      <c r="AH129" s="5">
        <f t="shared" si="188"/>
        <v>20000</v>
      </c>
      <c r="AI129" s="5">
        <f t="shared" si="188"/>
        <v>20000</v>
      </c>
      <c r="AJ129" s="5">
        <f t="shared" si="188"/>
        <v>1020000</v>
      </c>
      <c r="AK129" s="5">
        <f t="shared" si="188"/>
        <v>0</v>
      </c>
      <c r="AL129" s="5">
        <f t="shared" si="188"/>
        <v>0</v>
      </c>
      <c r="AM129" s="5">
        <f t="shared" si="188"/>
        <v>0</v>
      </c>
      <c r="AN129" s="5">
        <f t="shared" si="188"/>
        <v>0</v>
      </c>
      <c r="AP129" s="38">
        <f t="shared" si="166"/>
        <v>1030398.1620042386</v>
      </c>
      <c r="AQ129" s="5">
        <f t="shared" si="167"/>
        <v>1028739.249287914</v>
      </c>
      <c r="AR129" s="5">
        <f t="shared" si="168"/>
        <v>1027050.807925239</v>
      </c>
      <c r="AS129" s="5">
        <f t="shared" si="169"/>
        <v>1025332.3123063083</v>
      </c>
      <c r="AT129" s="5">
        <f t="shared" si="170"/>
        <v>1023583.2274653607</v>
      </c>
      <c r="AU129" s="5">
        <f t="shared" si="171"/>
        <v>1021803.0089142441</v>
      </c>
      <c r="AV129" s="5">
        <f t="shared" si="172"/>
        <v>1019991.1024729178</v>
      </c>
      <c r="AW129" s="5">
        <f t="shared" si="173"/>
        <v>1018146.9440969357</v>
      </c>
      <c r="AX129" s="5">
        <f t="shared" si="174"/>
        <v>1016269.9597018611</v>
      </c>
      <c r="AY129" s="5">
        <f t="shared" si="175"/>
        <v>1014359.5649845543</v>
      </c>
      <c r="AZ129" s="5">
        <f t="shared" si="176"/>
        <v>1012415.1652412794</v>
      </c>
      <c r="BA129" s="5">
        <f t="shared" si="177"/>
        <v>1010436.1551825742</v>
      </c>
      <c r="BB129" s="5">
        <f t="shared" si="178"/>
        <v>1008421.918744824</v>
      </c>
      <c r="BC129" s="5">
        <f t="shared" si="179"/>
        <v>1006371.8288984819</v>
      </c>
      <c r="BD129" s="5">
        <f t="shared" si="180"/>
        <v>1004285.2474528749</v>
      </c>
      <c r="BE129" s="5">
        <f t="shared" si="181"/>
        <v>1002161.5248575361</v>
      </c>
      <c r="BF129" s="5">
        <f t="shared" si="182"/>
        <v>0</v>
      </c>
      <c r="BG129" s="5">
        <f t="shared" si="183"/>
        <v>0</v>
      </c>
      <c r="BH129" s="5">
        <f t="shared" si="184"/>
        <v>0</v>
      </c>
      <c r="BI129" s="5">
        <f t="shared" si="185"/>
        <v>0</v>
      </c>
      <c r="BJ129" s="45">
        <f t="shared" si="186"/>
        <v>0</v>
      </c>
      <c r="BL129" s="21">
        <f t="shared" si="165"/>
        <v>238360.66671711777</v>
      </c>
      <c r="BM129" s="21">
        <f t="shared" si="165"/>
        <v>194534.71711902774</v>
      </c>
      <c r="BN129" s="21">
        <f t="shared" si="165"/>
        <v>152443.99360833957</v>
      </c>
      <c r="BO129" s="21">
        <f t="shared" si="165"/>
        <v>112014.35162611364</v>
      </c>
      <c r="BP129" s="21">
        <f t="shared" si="165"/>
        <v>73175.012600750779</v>
      </c>
      <c r="BQ129" s="21">
        <f t="shared" si="165"/>
        <v>35858.402751580463</v>
      </c>
      <c r="BR129" s="21">
        <f t="shared" si="165"/>
        <v>1407.1206495644292</v>
      </c>
      <c r="BS129" s="21">
        <f t="shared" si="165"/>
        <v>0</v>
      </c>
      <c r="BT129" s="21">
        <f t="shared" si="165"/>
        <v>-1404.8864718399709</v>
      </c>
      <c r="BU129" s="21">
        <f t="shared" si="165"/>
        <v>-34461.81143877795</v>
      </c>
      <c r="BV129" s="21">
        <f t="shared" si="165"/>
        <v>-67585.879186689504</v>
      </c>
      <c r="BW129" s="21">
        <f t="shared" si="165"/>
        <v>-99428.413937861449</v>
      </c>
      <c r="BX129" s="21">
        <f t="shared" si="165"/>
        <v>-130043.11415810301</v>
      </c>
      <c r="BY129" s="21">
        <f t="shared" si="165"/>
        <v>-159481.28458966303</v>
      </c>
      <c r="BZ129" s="21">
        <f t="shared" si="165"/>
        <v>-187791.94888338936</v>
      </c>
      <c r="CB129" s="21">
        <f t="shared" si="156"/>
        <v>-1406.0035607022</v>
      </c>
      <c r="CC129" s="21">
        <f t="shared" si="157"/>
        <v>-141243.55388322129</v>
      </c>
    </row>
    <row r="130" spans="9:81" x14ac:dyDescent="0.25">
      <c r="I130" s="4" t="s">
        <v>18</v>
      </c>
      <c r="J130" s="15">
        <f t="shared" si="152"/>
        <v>0.02</v>
      </c>
      <c r="K130" s="3">
        <v>17</v>
      </c>
      <c r="L130" s="3" t="s">
        <v>28</v>
      </c>
      <c r="M130" s="15">
        <f t="shared" si="163"/>
        <v>1.8600000000000002E-2</v>
      </c>
      <c r="N130" s="18">
        <v>1</v>
      </c>
      <c r="O130" s="15">
        <f t="shared" si="164"/>
        <v>0.13600000000000001</v>
      </c>
      <c r="P130" s="5">
        <v>1000000</v>
      </c>
      <c r="Q130" s="35">
        <f t="shared" si="153"/>
        <v>1020244.7523732239</v>
      </c>
      <c r="R130" s="5">
        <f t="shared" si="154"/>
        <v>1020244.7523732239</v>
      </c>
      <c r="S130" s="5">
        <f t="shared" si="155"/>
        <v>138753.28632275845</v>
      </c>
      <c r="T130" s="5"/>
      <c r="U130" s="5">
        <f t="shared" si="187"/>
        <v>20000</v>
      </c>
      <c r="V130" s="5">
        <f t="shared" si="187"/>
        <v>20000</v>
      </c>
      <c r="W130" s="5">
        <f t="shared" si="187"/>
        <v>20000</v>
      </c>
      <c r="X130" s="5">
        <f t="shared" si="187"/>
        <v>20000</v>
      </c>
      <c r="Y130" s="5">
        <f t="shared" si="187"/>
        <v>20000</v>
      </c>
      <c r="Z130" s="5">
        <f t="shared" si="187"/>
        <v>20000</v>
      </c>
      <c r="AA130" s="5">
        <f t="shared" si="187"/>
        <v>20000</v>
      </c>
      <c r="AB130" s="5">
        <f t="shared" si="187"/>
        <v>20000</v>
      </c>
      <c r="AC130" s="5">
        <f t="shared" si="187"/>
        <v>20000</v>
      </c>
      <c r="AD130" s="5">
        <f t="shared" si="187"/>
        <v>20000</v>
      </c>
      <c r="AE130" s="5">
        <f t="shared" si="188"/>
        <v>20000</v>
      </c>
      <c r="AF130" s="5">
        <f t="shared" si="188"/>
        <v>20000</v>
      </c>
      <c r="AG130" s="5">
        <f t="shared" si="188"/>
        <v>20000</v>
      </c>
      <c r="AH130" s="5">
        <f t="shared" si="188"/>
        <v>20000</v>
      </c>
      <c r="AI130" s="5">
        <f t="shared" si="188"/>
        <v>20000</v>
      </c>
      <c r="AJ130" s="5">
        <f t="shared" si="188"/>
        <v>20000</v>
      </c>
      <c r="AK130" s="5">
        <f t="shared" si="188"/>
        <v>1020000</v>
      </c>
      <c r="AL130" s="5">
        <f t="shared" si="188"/>
        <v>0</v>
      </c>
      <c r="AM130" s="5">
        <f t="shared" si="188"/>
        <v>0</v>
      </c>
      <c r="AN130" s="5">
        <f t="shared" si="188"/>
        <v>0</v>
      </c>
      <c r="AP130" s="38">
        <f t="shared" si="166"/>
        <v>1020244.7523732239</v>
      </c>
      <c r="AQ130" s="5">
        <f t="shared" si="167"/>
        <v>1019221.3047673658</v>
      </c>
      <c r="AR130" s="5">
        <f t="shared" si="168"/>
        <v>1018178.8210360388</v>
      </c>
      <c r="AS130" s="5">
        <f t="shared" si="169"/>
        <v>1017116.9471073091</v>
      </c>
      <c r="AT130" s="5">
        <f t="shared" si="170"/>
        <v>1016035.3223235051</v>
      </c>
      <c r="AU130" s="5">
        <f t="shared" si="171"/>
        <v>1014933.5793187222</v>
      </c>
      <c r="AV130" s="5">
        <f t="shared" si="172"/>
        <v>1013811.3438940505</v>
      </c>
      <c r="AW130" s="5">
        <f t="shared" si="173"/>
        <v>1012668.2348904797</v>
      </c>
      <c r="AX130" s="5">
        <f t="shared" si="174"/>
        <v>1011503.8640594425</v>
      </c>
      <c r="AY130" s="5">
        <f t="shared" si="175"/>
        <v>1010317.8359309481</v>
      </c>
      <c r="AZ130" s="5">
        <f t="shared" si="176"/>
        <v>1009109.7476792637</v>
      </c>
      <c r="BA130" s="5">
        <f t="shared" si="177"/>
        <v>1007879.1889860979</v>
      </c>
      <c r="BB130" s="5">
        <f t="shared" si="178"/>
        <v>1006625.7419012393</v>
      </c>
      <c r="BC130" s="5">
        <f t="shared" si="179"/>
        <v>1005348.9807006023</v>
      </c>
      <c r="BD130" s="5">
        <f t="shared" si="180"/>
        <v>1004048.4717416335</v>
      </c>
      <c r="BE130" s="5">
        <f t="shared" si="181"/>
        <v>1002723.7733160278</v>
      </c>
      <c r="BF130" s="5">
        <f t="shared" si="182"/>
        <v>1001374.4354997058</v>
      </c>
      <c r="BG130" s="5">
        <f t="shared" si="183"/>
        <v>0</v>
      </c>
      <c r="BH130" s="5">
        <f t="shared" si="184"/>
        <v>0</v>
      </c>
      <c r="BI130" s="5">
        <f t="shared" si="185"/>
        <v>0</v>
      </c>
      <c r="BJ130" s="45">
        <f t="shared" si="186"/>
        <v>0</v>
      </c>
      <c r="BL130" s="21">
        <f t="shared" si="165"/>
        <v>249724.43089183886</v>
      </c>
      <c r="BM130" s="21">
        <f t="shared" si="165"/>
        <v>203568.65973289893</v>
      </c>
      <c r="BN130" s="21">
        <f t="shared" si="165"/>
        <v>159338.23291182425</v>
      </c>
      <c r="BO130" s="21">
        <f t="shared" si="165"/>
        <v>116946.62142533204</v>
      </c>
      <c r="BP130" s="21">
        <f t="shared" si="165"/>
        <v>76311.418986622943</v>
      </c>
      <c r="BQ130" s="21">
        <f t="shared" si="165"/>
        <v>37354.135266153142</v>
      </c>
      <c r="BR130" s="21">
        <f t="shared" si="165"/>
        <v>1464.2897239994491</v>
      </c>
      <c r="BS130" s="21">
        <f t="shared" si="165"/>
        <v>0</v>
      </c>
      <c r="BT130" s="21">
        <f t="shared" si="165"/>
        <v>-1461.8391107083298</v>
      </c>
      <c r="BU130" s="21">
        <f t="shared" si="165"/>
        <v>-35822.222631069017</v>
      </c>
      <c r="BV130" s="21">
        <f t="shared" si="165"/>
        <v>-70180.409914429532</v>
      </c>
      <c r="BW130" s="21">
        <f t="shared" si="165"/>
        <v>-103139.2473408638</v>
      </c>
      <c r="BX130" s="21">
        <f t="shared" si="165"/>
        <v>-134760.38666258694</v>
      </c>
      <c r="BY130" s="21">
        <f t="shared" si="165"/>
        <v>-165102.5957458748</v>
      </c>
      <c r="BZ130" s="21">
        <f t="shared" si="165"/>
        <v>-194221.90066345199</v>
      </c>
      <c r="CB130" s="21">
        <f t="shared" si="156"/>
        <v>-1463.0644173538894</v>
      </c>
      <c r="CC130" s="21">
        <f t="shared" si="157"/>
        <v>-147049.3097872056</v>
      </c>
    </row>
    <row r="131" spans="9:81" x14ac:dyDescent="0.25">
      <c r="I131" s="4" t="s">
        <v>18</v>
      </c>
      <c r="J131" s="15">
        <f t="shared" si="152"/>
        <v>0.02</v>
      </c>
      <c r="K131" s="3">
        <v>18</v>
      </c>
      <c r="L131" s="3" t="s">
        <v>28</v>
      </c>
      <c r="M131" s="15">
        <f t="shared" si="163"/>
        <v>1.9400000000000001E-2</v>
      </c>
      <c r="N131" s="18">
        <v>1</v>
      </c>
      <c r="O131" s="15">
        <f t="shared" si="164"/>
        <v>0.14400000000000002</v>
      </c>
      <c r="P131" s="5">
        <v>1000000</v>
      </c>
      <c r="Q131" s="35">
        <f t="shared" si="153"/>
        <v>1009042.8530437317</v>
      </c>
      <c r="R131" s="5">
        <f t="shared" si="154"/>
        <v>1009042.8530437317</v>
      </c>
      <c r="S131" s="5">
        <f t="shared" si="155"/>
        <v>145302.17083829737</v>
      </c>
      <c r="T131" s="5"/>
      <c r="U131" s="5">
        <f t="shared" si="187"/>
        <v>20000</v>
      </c>
      <c r="V131" s="5">
        <f t="shared" si="187"/>
        <v>20000</v>
      </c>
      <c r="W131" s="5">
        <f t="shared" si="187"/>
        <v>20000</v>
      </c>
      <c r="X131" s="5">
        <f t="shared" si="187"/>
        <v>20000</v>
      </c>
      <c r="Y131" s="5">
        <f t="shared" si="187"/>
        <v>20000</v>
      </c>
      <c r="Z131" s="5">
        <f t="shared" si="187"/>
        <v>20000</v>
      </c>
      <c r="AA131" s="5">
        <f t="shared" si="187"/>
        <v>20000</v>
      </c>
      <c r="AB131" s="5">
        <f t="shared" si="187"/>
        <v>20000</v>
      </c>
      <c r="AC131" s="5">
        <f t="shared" si="187"/>
        <v>20000</v>
      </c>
      <c r="AD131" s="5">
        <f t="shared" si="187"/>
        <v>20000</v>
      </c>
      <c r="AE131" s="5">
        <f t="shared" si="188"/>
        <v>20000</v>
      </c>
      <c r="AF131" s="5">
        <f t="shared" si="188"/>
        <v>20000</v>
      </c>
      <c r="AG131" s="5">
        <f t="shared" si="188"/>
        <v>20000</v>
      </c>
      <c r="AH131" s="5">
        <f t="shared" si="188"/>
        <v>20000</v>
      </c>
      <c r="AI131" s="5">
        <f t="shared" si="188"/>
        <v>20000</v>
      </c>
      <c r="AJ131" s="5">
        <f t="shared" si="188"/>
        <v>20000</v>
      </c>
      <c r="AK131" s="5">
        <f t="shared" si="188"/>
        <v>20000</v>
      </c>
      <c r="AL131" s="5">
        <f t="shared" si="188"/>
        <v>1020000</v>
      </c>
      <c r="AM131" s="5">
        <f t="shared" si="188"/>
        <v>0</v>
      </c>
      <c r="AN131" s="5">
        <f t="shared" si="188"/>
        <v>0</v>
      </c>
      <c r="AP131" s="38">
        <f t="shared" si="166"/>
        <v>1009042.8530437317</v>
      </c>
      <c r="AQ131" s="5">
        <f t="shared" si="167"/>
        <v>1008618.2843927802</v>
      </c>
      <c r="AR131" s="5">
        <f t="shared" si="168"/>
        <v>1008185.4791100002</v>
      </c>
      <c r="AS131" s="5">
        <f t="shared" si="169"/>
        <v>1007744.2774047343</v>
      </c>
      <c r="AT131" s="5">
        <f t="shared" si="170"/>
        <v>1007294.5163863862</v>
      </c>
      <c r="AU131" s="5">
        <f t="shared" si="171"/>
        <v>1006836.0300042822</v>
      </c>
      <c r="AV131" s="5">
        <f t="shared" si="172"/>
        <v>1006368.6489863654</v>
      </c>
      <c r="AW131" s="5">
        <f t="shared" si="173"/>
        <v>1005892.200776701</v>
      </c>
      <c r="AX131" s="5">
        <f t="shared" si="174"/>
        <v>1005406.5094717691</v>
      </c>
      <c r="AY131" s="5">
        <f t="shared" si="175"/>
        <v>1004911.3957555215</v>
      </c>
      <c r="AZ131" s="5">
        <f t="shared" si="176"/>
        <v>1004406.6768331787</v>
      </c>
      <c r="BA131" s="5">
        <f t="shared" si="177"/>
        <v>1003892.1663637424</v>
      </c>
      <c r="BB131" s="5">
        <f t="shared" si="178"/>
        <v>1003367.6743911991</v>
      </c>
      <c r="BC131" s="5">
        <f t="shared" si="179"/>
        <v>1002833.0072743885</v>
      </c>
      <c r="BD131" s="5">
        <f t="shared" si="180"/>
        <v>1002287.9676155116</v>
      </c>
      <c r="BE131" s="5">
        <f t="shared" si="181"/>
        <v>1001732.3541872526</v>
      </c>
      <c r="BF131" s="5">
        <f t="shared" si="182"/>
        <v>1001165.9618584854</v>
      </c>
      <c r="BG131" s="5">
        <f t="shared" si="183"/>
        <v>1000588.58151854</v>
      </c>
      <c r="BH131" s="5">
        <f t="shared" si="184"/>
        <v>0</v>
      </c>
      <c r="BI131" s="5">
        <f t="shared" si="185"/>
        <v>0</v>
      </c>
      <c r="BJ131" s="45">
        <f t="shared" si="186"/>
        <v>0</v>
      </c>
      <c r="BL131" s="21">
        <f t="shared" si="165"/>
        <v>260356.20332419721</v>
      </c>
      <c r="BM131" s="21">
        <f t="shared" si="165"/>
        <v>211986.47019691521</v>
      </c>
      <c r="BN131" s="21">
        <f t="shared" si="165"/>
        <v>165735.85943050904</v>
      </c>
      <c r="BO131" s="21">
        <f t="shared" si="165"/>
        <v>121504.47976227605</v>
      </c>
      <c r="BP131" s="21">
        <f t="shared" si="165"/>
        <v>79197.422427473241</v>
      </c>
      <c r="BQ131" s="21">
        <f t="shared" si="165"/>
        <v>38724.5000759369</v>
      </c>
      <c r="BR131" s="21">
        <f t="shared" si="165"/>
        <v>1516.4456709191436</v>
      </c>
      <c r="BS131" s="21">
        <f t="shared" si="165"/>
        <v>0</v>
      </c>
      <c r="BT131" s="21">
        <f t="shared" si="165"/>
        <v>-1513.7790844654664</v>
      </c>
      <c r="BU131" s="21">
        <f t="shared" si="165"/>
        <v>-37057.549144407152</v>
      </c>
      <c r="BV131" s="21">
        <f t="shared" si="165"/>
        <v>-72525.597893055994</v>
      </c>
      <c r="BW131" s="21">
        <f t="shared" si="165"/>
        <v>-106477.78452887421</v>
      </c>
      <c r="BX131" s="21">
        <f t="shared" si="165"/>
        <v>-138984.13231862197</v>
      </c>
      <c r="BY131" s="21">
        <f t="shared" si="165"/>
        <v>-170111.23607152223</v>
      </c>
      <c r="BZ131" s="21">
        <f t="shared" si="165"/>
        <v>-199922.43862292566</v>
      </c>
      <c r="CB131" s="21">
        <f t="shared" si="156"/>
        <v>-1515.112377692305</v>
      </c>
      <c r="CC131" s="21">
        <f t="shared" si="157"/>
        <v>-152359.9958745655</v>
      </c>
    </row>
    <row r="132" spans="9:81" x14ac:dyDescent="0.25">
      <c r="I132" s="4" t="s">
        <v>18</v>
      </c>
      <c r="J132" s="15">
        <f t="shared" si="152"/>
        <v>0.02</v>
      </c>
      <c r="K132" s="3">
        <v>19</v>
      </c>
      <c r="L132" s="3" t="s">
        <v>28</v>
      </c>
      <c r="M132" s="15">
        <f t="shared" si="163"/>
        <v>2.0199999999999999E-2</v>
      </c>
      <c r="N132" s="18">
        <v>1</v>
      </c>
      <c r="O132" s="15">
        <f t="shared" si="164"/>
        <v>0.152</v>
      </c>
      <c r="P132" s="5">
        <v>1000000</v>
      </c>
      <c r="Q132" s="35">
        <f t="shared" si="153"/>
        <v>996870.08392203657</v>
      </c>
      <c r="R132" s="5">
        <f t="shared" si="154"/>
        <v>996870.08392203657</v>
      </c>
      <c r="S132" s="5">
        <f t="shared" si="155"/>
        <v>151524.25275614957</v>
      </c>
      <c r="T132" s="5"/>
      <c r="U132" s="5">
        <f t="shared" si="187"/>
        <v>20000</v>
      </c>
      <c r="V132" s="5">
        <f t="shared" si="187"/>
        <v>20000</v>
      </c>
      <c r="W132" s="5">
        <f t="shared" si="187"/>
        <v>20000</v>
      </c>
      <c r="X132" s="5">
        <f t="shared" si="187"/>
        <v>20000</v>
      </c>
      <c r="Y132" s="5">
        <f t="shared" si="187"/>
        <v>20000</v>
      </c>
      <c r="Z132" s="5">
        <f t="shared" si="187"/>
        <v>20000</v>
      </c>
      <c r="AA132" s="5">
        <f t="shared" si="187"/>
        <v>20000</v>
      </c>
      <c r="AB132" s="5">
        <f t="shared" si="187"/>
        <v>20000</v>
      </c>
      <c r="AC132" s="5">
        <f t="shared" si="187"/>
        <v>20000</v>
      </c>
      <c r="AD132" s="5">
        <f t="shared" si="187"/>
        <v>20000</v>
      </c>
      <c r="AE132" s="5">
        <f t="shared" si="188"/>
        <v>20000</v>
      </c>
      <c r="AF132" s="5">
        <f t="shared" si="188"/>
        <v>20000</v>
      </c>
      <c r="AG132" s="5">
        <f t="shared" si="188"/>
        <v>20000</v>
      </c>
      <c r="AH132" s="5">
        <f t="shared" si="188"/>
        <v>20000</v>
      </c>
      <c r="AI132" s="5">
        <f t="shared" si="188"/>
        <v>20000</v>
      </c>
      <c r="AJ132" s="5">
        <f t="shared" si="188"/>
        <v>20000</v>
      </c>
      <c r="AK132" s="5">
        <f t="shared" si="188"/>
        <v>20000</v>
      </c>
      <c r="AL132" s="5">
        <f t="shared" si="188"/>
        <v>20000</v>
      </c>
      <c r="AM132" s="5">
        <f t="shared" si="188"/>
        <v>1020000</v>
      </c>
      <c r="AN132" s="5">
        <f t="shared" si="188"/>
        <v>0</v>
      </c>
      <c r="AP132" s="38">
        <f t="shared" si="166"/>
        <v>996870.08392203657</v>
      </c>
      <c r="AQ132" s="5">
        <f t="shared" si="167"/>
        <v>997006.85961726168</v>
      </c>
      <c r="AR132" s="5">
        <f t="shared" si="168"/>
        <v>997146.39818153041</v>
      </c>
      <c r="AS132" s="5">
        <f t="shared" si="169"/>
        <v>997288.7554247973</v>
      </c>
      <c r="AT132" s="5">
        <f t="shared" si="170"/>
        <v>997433.9882843782</v>
      </c>
      <c r="AU132" s="5">
        <f t="shared" si="171"/>
        <v>997582.15484772262</v>
      </c>
      <c r="AV132" s="5">
        <f t="shared" si="172"/>
        <v>997733.31437564665</v>
      </c>
      <c r="AW132" s="5">
        <f t="shared" si="173"/>
        <v>997887.52732603473</v>
      </c>
      <c r="AX132" s="5">
        <f t="shared" si="174"/>
        <v>998044.85537802067</v>
      </c>
      <c r="AY132" s="5">
        <f t="shared" si="175"/>
        <v>998205.36145665671</v>
      </c>
      <c r="AZ132" s="5">
        <f t="shared" si="176"/>
        <v>998369.10975808115</v>
      </c>
      <c r="BA132" s="5">
        <f t="shared" si="177"/>
        <v>998536.16577519441</v>
      </c>
      <c r="BB132" s="5">
        <f t="shared" si="178"/>
        <v>998706.59632385336</v>
      </c>
      <c r="BC132" s="5">
        <f t="shared" si="179"/>
        <v>998880.46956959518</v>
      </c>
      <c r="BD132" s="5">
        <f t="shared" si="180"/>
        <v>999057.85505490098</v>
      </c>
      <c r="BE132" s="5">
        <f t="shared" si="181"/>
        <v>999238.82372700993</v>
      </c>
      <c r="BF132" s="5">
        <f t="shared" si="182"/>
        <v>999423.44796629553</v>
      </c>
      <c r="BG132" s="5">
        <f t="shared" si="183"/>
        <v>999611.80161521467</v>
      </c>
      <c r="BH132" s="5">
        <f t="shared" si="184"/>
        <v>999803.96000784205</v>
      </c>
      <c r="BI132" s="5">
        <f t="shared" si="185"/>
        <v>0</v>
      </c>
      <c r="BJ132" s="45">
        <f t="shared" si="186"/>
        <v>0</v>
      </c>
      <c r="BL132" s="21">
        <f t="shared" si="165"/>
        <v>270224.90562151547</v>
      </c>
      <c r="BM132" s="21">
        <f t="shared" si="165"/>
        <v>219765.27617363969</v>
      </c>
      <c r="BN132" s="21">
        <f t="shared" si="165"/>
        <v>171620.92755231855</v>
      </c>
      <c r="BO132" s="21">
        <f t="shared" si="165"/>
        <v>125677.67771273444</v>
      </c>
      <c r="BP132" s="21">
        <f t="shared" si="165"/>
        <v>81827.29335191648</v>
      </c>
      <c r="BQ132" s="21">
        <f t="shared" si="165"/>
        <v>39967.164890643791</v>
      </c>
      <c r="BR132" s="21">
        <f t="shared" si="165"/>
        <v>1563.5149185176706</v>
      </c>
      <c r="BS132" s="21">
        <f t="shared" si="165"/>
        <v>0</v>
      </c>
      <c r="BT132" s="21">
        <f t="shared" si="165"/>
        <v>-1560.6344321715878</v>
      </c>
      <c r="BU132" s="21">
        <f t="shared" si="165"/>
        <v>-38166.4654291193</v>
      </c>
      <c r="BV132" s="21">
        <f t="shared" si="165"/>
        <v>-74619.739907389972</v>
      </c>
      <c r="BW132" s="21">
        <f t="shared" si="165"/>
        <v>-109442.83352942858</v>
      </c>
      <c r="BX132" s="21">
        <f t="shared" si="165"/>
        <v>-142714.50062767463</v>
      </c>
      <c r="BY132" s="21">
        <f t="shared" si="165"/>
        <v>-174509.46875255799</v>
      </c>
      <c r="BZ132" s="21">
        <f t="shared" si="165"/>
        <v>-204898.65478138928</v>
      </c>
      <c r="CB132" s="21">
        <f t="shared" si="156"/>
        <v>-1562.0746753446292</v>
      </c>
      <c r="CC132" s="21">
        <f t="shared" si="157"/>
        <v>-157167.71408999659</v>
      </c>
    </row>
    <row r="133" spans="9:81" x14ac:dyDescent="0.25">
      <c r="I133" s="9" t="s">
        <v>18</v>
      </c>
      <c r="J133" s="16">
        <f t="shared" si="152"/>
        <v>0.02</v>
      </c>
      <c r="K133" s="10">
        <v>20</v>
      </c>
      <c r="L133" s="10" t="s">
        <v>28</v>
      </c>
      <c r="M133" s="16">
        <f t="shared" si="163"/>
        <v>2.1000000000000001E-2</v>
      </c>
      <c r="N133" s="19">
        <v>1</v>
      </c>
      <c r="O133" s="16">
        <f t="shared" si="164"/>
        <v>0.16</v>
      </c>
      <c r="P133" s="14">
        <v>1000000</v>
      </c>
      <c r="Q133" s="36">
        <f t="shared" si="153"/>
        <v>983805.27056426869</v>
      </c>
      <c r="R133" s="14">
        <f t="shared" si="154"/>
        <v>983805.27056426869</v>
      </c>
      <c r="S133" s="14">
        <f t="shared" si="155"/>
        <v>157408.843290283</v>
      </c>
      <c r="T133" s="14"/>
      <c r="U133" s="14">
        <f t="shared" si="187"/>
        <v>20000</v>
      </c>
      <c r="V133" s="14">
        <f t="shared" si="187"/>
        <v>20000</v>
      </c>
      <c r="W133" s="14">
        <f t="shared" si="187"/>
        <v>20000</v>
      </c>
      <c r="X133" s="14">
        <f t="shared" si="187"/>
        <v>20000</v>
      </c>
      <c r="Y133" s="14">
        <f t="shared" si="187"/>
        <v>20000</v>
      </c>
      <c r="Z133" s="14">
        <f t="shared" si="187"/>
        <v>20000</v>
      </c>
      <c r="AA133" s="14">
        <f t="shared" si="187"/>
        <v>20000</v>
      </c>
      <c r="AB133" s="14">
        <f t="shared" si="187"/>
        <v>20000</v>
      </c>
      <c r="AC133" s="14">
        <f t="shared" si="187"/>
        <v>20000</v>
      </c>
      <c r="AD133" s="14">
        <f t="shared" si="187"/>
        <v>20000</v>
      </c>
      <c r="AE133" s="14">
        <f t="shared" si="188"/>
        <v>20000</v>
      </c>
      <c r="AF133" s="14">
        <f t="shared" si="188"/>
        <v>20000</v>
      </c>
      <c r="AG133" s="14">
        <f t="shared" si="188"/>
        <v>20000</v>
      </c>
      <c r="AH133" s="14">
        <f t="shared" si="188"/>
        <v>20000</v>
      </c>
      <c r="AI133" s="14">
        <f t="shared" si="188"/>
        <v>20000</v>
      </c>
      <c r="AJ133" s="14">
        <f t="shared" si="188"/>
        <v>20000</v>
      </c>
      <c r="AK133" s="14">
        <f t="shared" si="188"/>
        <v>20000</v>
      </c>
      <c r="AL133" s="14">
        <f t="shared" si="188"/>
        <v>20000</v>
      </c>
      <c r="AM133" s="14">
        <f t="shared" si="188"/>
        <v>20000</v>
      </c>
      <c r="AN133" s="14">
        <f t="shared" si="188"/>
        <v>1020000</v>
      </c>
      <c r="AP133" s="39">
        <f t="shared" si="166"/>
        <v>983805.27056426869</v>
      </c>
      <c r="AQ133" s="14">
        <f t="shared" si="167"/>
        <v>984465.18124611827</v>
      </c>
      <c r="AR133" s="14">
        <f t="shared" si="168"/>
        <v>985138.95005228661</v>
      </c>
      <c r="AS133" s="14">
        <f t="shared" si="169"/>
        <v>985826.86800338456</v>
      </c>
      <c r="AT133" s="14">
        <f t="shared" si="170"/>
        <v>986529.23223145551</v>
      </c>
      <c r="AU133" s="14">
        <f t="shared" si="171"/>
        <v>987246.34610831598</v>
      </c>
      <c r="AV133" s="14">
        <f t="shared" si="172"/>
        <v>987978.5193765905</v>
      </c>
      <c r="AW133" s="14">
        <f t="shared" si="173"/>
        <v>988726.06828349875</v>
      </c>
      <c r="AX133" s="14">
        <f t="shared" si="174"/>
        <v>989489.31571745209</v>
      </c>
      <c r="AY133" s="14">
        <f t="shared" si="175"/>
        <v>990268.59134751849</v>
      </c>
      <c r="AZ133" s="14">
        <f t="shared" si="176"/>
        <v>991064.23176581634</v>
      </c>
      <c r="BA133" s="14">
        <f t="shared" si="177"/>
        <v>991876.58063289837</v>
      </c>
      <c r="BB133" s="14">
        <f t="shared" si="178"/>
        <v>992705.98882618919</v>
      </c>
      <c r="BC133" s="14">
        <f t="shared" si="179"/>
        <v>993552.81459153909</v>
      </c>
      <c r="BD133" s="14">
        <f t="shared" si="180"/>
        <v>994417.42369796138</v>
      </c>
      <c r="BE133" s="14">
        <f t="shared" si="181"/>
        <v>995300.18959561852</v>
      </c>
      <c r="BF133" s="14">
        <f t="shared" si="182"/>
        <v>996201.49357712641</v>
      </c>
      <c r="BG133" s="14">
        <f t="shared" si="183"/>
        <v>997121.72494224599</v>
      </c>
      <c r="BH133" s="14">
        <f t="shared" si="184"/>
        <v>998061.281166033</v>
      </c>
      <c r="BI133" s="14">
        <f t="shared" si="185"/>
        <v>999020.5680705196</v>
      </c>
      <c r="BJ133" s="46">
        <f t="shared" si="186"/>
        <v>0</v>
      </c>
      <c r="BL133" s="48">
        <f t="shared" si="165"/>
        <v>279304.86424961651</v>
      </c>
      <c r="BM133" s="48">
        <f t="shared" si="165"/>
        <v>226886.70300338615</v>
      </c>
      <c r="BN133" s="48">
        <f t="shared" si="165"/>
        <v>176981.06951266143</v>
      </c>
      <c r="BO133" s="48">
        <f t="shared" si="165"/>
        <v>129458.62399785977</v>
      </c>
      <c r="BP133" s="48">
        <f t="shared" si="165"/>
        <v>84197.050346876378</v>
      </c>
      <c r="BQ133" s="48">
        <f t="shared" si="165"/>
        <v>41080.656747902045</v>
      </c>
      <c r="BR133" s="48">
        <f t="shared" si="165"/>
        <v>1605.4576004866976</v>
      </c>
      <c r="BS133" s="48">
        <f t="shared" si="165"/>
        <v>0</v>
      </c>
      <c r="BT133" s="48">
        <f t="shared" si="165"/>
        <v>-1602.3668385595083</v>
      </c>
      <c r="BU133" s="48">
        <f t="shared" si="165"/>
        <v>-39148.467958205496</v>
      </c>
      <c r="BV133" s="48">
        <f t="shared" si="165"/>
        <v>-76462.732667931239</v>
      </c>
      <c r="BW133" s="48">
        <f t="shared" si="165"/>
        <v>-112035.53019686521</v>
      </c>
      <c r="BX133" s="48">
        <f t="shared" si="165"/>
        <v>-145954.64181062509</v>
      </c>
      <c r="BY133" s="48">
        <f t="shared" si="165"/>
        <v>-178303.17139073752</v>
      </c>
      <c r="BZ133" s="48">
        <f t="shared" si="165"/>
        <v>-209159.80664969177</v>
      </c>
      <c r="CB133" s="48">
        <f t="shared" si="156"/>
        <v>-1603.912219523103</v>
      </c>
      <c r="CC133" s="48">
        <f t="shared" si="157"/>
        <v>-161467.85566164326</v>
      </c>
    </row>
    <row r="134" spans="9:81" x14ac:dyDescent="0.25">
      <c r="I134" s="4" t="s">
        <v>18</v>
      </c>
      <c r="J134" s="15">
        <f t="shared" si="152"/>
        <v>0.02</v>
      </c>
      <c r="K134" s="3">
        <v>1</v>
      </c>
      <c r="L134" s="3" t="s">
        <v>29</v>
      </c>
      <c r="M134" s="15">
        <f>$B$2+$B$12*$K134</f>
        <v>6.5000000000000006E-3</v>
      </c>
      <c r="N134" s="18">
        <v>1</v>
      </c>
      <c r="O134" s="15">
        <f>$K134*B$24</f>
        <v>1.2E-2</v>
      </c>
      <c r="P134" s="5">
        <v>1000000</v>
      </c>
      <c r="Q134" s="35">
        <f t="shared" si="153"/>
        <v>1013412.8166915053</v>
      </c>
      <c r="R134" s="5">
        <f t="shared" si="154"/>
        <v>1013412.8166915053</v>
      </c>
      <c r="S134" s="5">
        <f t="shared" si="155"/>
        <v>12160.953800298063</v>
      </c>
      <c r="T134" s="5"/>
      <c r="U134" s="5">
        <f t="shared" ref="U134:AD143" si="189">$P134*((U$33&lt;=$K134)*$J134+(U$33=$K134)*1)</f>
        <v>1020000</v>
      </c>
      <c r="V134" s="5">
        <f t="shared" si="189"/>
        <v>0</v>
      </c>
      <c r="W134" s="5">
        <f t="shared" si="189"/>
        <v>0</v>
      </c>
      <c r="X134" s="5">
        <f t="shared" si="189"/>
        <v>0</v>
      </c>
      <c r="Y134" s="5">
        <f t="shared" si="189"/>
        <v>0</v>
      </c>
      <c r="Z134" s="5">
        <f t="shared" si="189"/>
        <v>0</v>
      </c>
      <c r="AA134" s="5">
        <f t="shared" si="189"/>
        <v>0</v>
      </c>
      <c r="AB134" s="5">
        <f t="shared" si="189"/>
        <v>0</v>
      </c>
      <c r="AC134" s="5">
        <f t="shared" si="189"/>
        <v>0</v>
      </c>
      <c r="AD134" s="5">
        <f t="shared" si="189"/>
        <v>0</v>
      </c>
      <c r="AE134" s="5">
        <f t="shared" ref="AE134:AN143" si="190">$P134*((AE$33&lt;=$K134)*$J134+(AE$33=$K134)*1)</f>
        <v>0</v>
      </c>
      <c r="AF134" s="5">
        <f t="shared" si="190"/>
        <v>0</v>
      </c>
      <c r="AG134" s="5">
        <f t="shared" si="190"/>
        <v>0</v>
      </c>
      <c r="AH134" s="5">
        <f t="shared" si="190"/>
        <v>0</v>
      </c>
      <c r="AI134" s="5">
        <f t="shared" si="190"/>
        <v>0</v>
      </c>
      <c r="AJ134" s="5">
        <f t="shared" si="190"/>
        <v>0</v>
      </c>
      <c r="AK134" s="5">
        <f t="shared" si="190"/>
        <v>0</v>
      </c>
      <c r="AL134" s="5">
        <f t="shared" si="190"/>
        <v>0</v>
      </c>
      <c r="AM134" s="5">
        <f t="shared" si="190"/>
        <v>0</v>
      </c>
      <c r="AN134" s="5">
        <f t="shared" si="190"/>
        <v>0</v>
      </c>
      <c r="AP134" s="38">
        <f t="shared" si="166"/>
        <v>1013412.8166915053</v>
      </c>
      <c r="AQ134" s="5">
        <f t="shared" si="167"/>
        <v>0</v>
      </c>
      <c r="AR134" s="5">
        <f t="shared" si="168"/>
        <v>0</v>
      </c>
      <c r="AS134" s="5">
        <f t="shared" si="169"/>
        <v>0</v>
      </c>
      <c r="AT134" s="5">
        <f t="shared" si="170"/>
        <v>0</v>
      </c>
      <c r="AU134" s="5">
        <f t="shared" si="171"/>
        <v>0</v>
      </c>
      <c r="AV134" s="5">
        <f t="shared" si="172"/>
        <v>0</v>
      </c>
      <c r="AW134" s="5">
        <f t="shared" si="173"/>
        <v>0</v>
      </c>
      <c r="AX134" s="5">
        <f t="shared" si="174"/>
        <v>0</v>
      </c>
      <c r="AY134" s="5">
        <f t="shared" si="175"/>
        <v>0</v>
      </c>
      <c r="AZ134" s="5">
        <f t="shared" si="176"/>
        <v>0</v>
      </c>
      <c r="BA134" s="5">
        <f t="shared" si="177"/>
        <v>0</v>
      </c>
      <c r="BB134" s="5">
        <f t="shared" si="178"/>
        <v>0</v>
      </c>
      <c r="BC134" s="5">
        <f t="shared" si="179"/>
        <v>0</v>
      </c>
      <c r="BD134" s="5">
        <f t="shared" si="180"/>
        <v>0</v>
      </c>
      <c r="BE134" s="5">
        <f t="shared" si="181"/>
        <v>0</v>
      </c>
      <c r="BF134" s="5">
        <f t="shared" si="182"/>
        <v>0</v>
      </c>
      <c r="BG134" s="5">
        <f t="shared" si="183"/>
        <v>0</v>
      </c>
      <c r="BH134" s="5">
        <f t="shared" si="184"/>
        <v>0</v>
      </c>
      <c r="BI134" s="5">
        <f t="shared" si="185"/>
        <v>0</v>
      </c>
      <c r="BJ134" s="45">
        <f t="shared" si="186"/>
        <v>0</v>
      </c>
      <c r="BL134" s="21">
        <f t="shared" ref="BL134:BZ150" si="191">NPV($M134+BL$33,$U134:$AN134)-$Q134</f>
        <v>15331.51008610439</v>
      </c>
      <c r="BM134" s="21">
        <f t="shared" si="191"/>
        <v>12744.124958394095</v>
      </c>
      <c r="BN134" s="21">
        <f t="shared" si="191"/>
        <v>10169.722194596077</v>
      </c>
      <c r="BO134" s="21">
        <f t="shared" si="191"/>
        <v>7608.2043295158073</v>
      </c>
      <c r="BP134" s="21">
        <f t="shared" si="191"/>
        <v>5059.4748711506836</v>
      </c>
      <c r="BQ134" s="21">
        <f t="shared" si="191"/>
        <v>2523.4382885744562</v>
      </c>
      <c r="BR134" s="21">
        <f t="shared" si="191"/>
        <v>100.69682200835086</v>
      </c>
      <c r="BS134" s="21">
        <f t="shared" si="191"/>
        <v>0</v>
      </c>
      <c r="BT134" s="21">
        <f t="shared" si="191"/>
        <v>-100.67681469221134</v>
      </c>
      <c r="BU134" s="21">
        <f t="shared" si="191"/>
        <v>-2510.9336389779346</v>
      </c>
      <c r="BV134" s="21">
        <f t="shared" si="191"/>
        <v>-5009.4553469675593</v>
      </c>
      <c r="BW134" s="21">
        <f t="shared" si="191"/>
        <v>-7495.65692819166</v>
      </c>
      <c r="BX134" s="21">
        <f t="shared" si="191"/>
        <v>-9969.6292837334331</v>
      </c>
      <c r="BY134" s="21">
        <f t="shared" si="191"/>
        <v>-12431.462422614102</v>
      </c>
      <c r="BZ134" s="21">
        <f t="shared" si="191"/>
        <v>-14881.245472709415</v>
      </c>
      <c r="CB134" s="21">
        <f t="shared" si="156"/>
        <v>-100.6868183502811</v>
      </c>
      <c r="CC134" s="21">
        <f t="shared" si="157"/>
        <v>-10069.675739164755</v>
      </c>
    </row>
    <row r="135" spans="9:81" x14ac:dyDescent="0.25">
      <c r="I135" s="4" t="s">
        <v>18</v>
      </c>
      <c r="J135" s="15">
        <f t="shared" si="152"/>
        <v>0.02</v>
      </c>
      <c r="K135" s="3">
        <v>2</v>
      </c>
      <c r="L135" s="3" t="s">
        <v>29</v>
      </c>
      <c r="M135" s="15">
        <f t="shared" ref="M135:M153" si="192">$B$2+$B$12*$K135</f>
        <v>8.0000000000000002E-3</v>
      </c>
      <c r="N135" s="18">
        <v>1</v>
      </c>
      <c r="O135" s="15">
        <f t="shared" ref="O135:O153" si="193">$K135*B$24</f>
        <v>2.4E-2</v>
      </c>
      <c r="P135" s="5">
        <v>1000000</v>
      </c>
      <c r="Q135" s="35">
        <f t="shared" si="153"/>
        <v>1023715.0415721844</v>
      </c>
      <c r="R135" s="5">
        <f t="shared" si="154"/>
        <v>1023715.0415721844</v>
      </c>
      <c r="S135" s="5">
        <f t="shared" si="155"/>
        <v>24569.160997732426</v>
      </c>
      <c r="T135" s="5"/>
      <c r="U135" s="5">
        <f t="shared" si="189"/>
        <v>20000</v>
      </c>
      <c r="V135" s="5">
        <f t="shared" si="189"/>
        <v>1020000</v>
      </c>
      <c r="W135" s="5">
        <f t="shared" si="189"/>
        <v>0</v>
      </c>
      <c r="X135" s="5">
        <f t="shared" si="189"/>
        <v>0</v>
      </c>
      <c r="Y135" s="5">
        <f t="shared" si="189"/>
        <v>0</v>
      </c>
      <c r="Z135" s="5">
        <f t="shared" si="189"/>
        <v>0</v>
      </c>
      <c r="AA135" s="5">
        <f t="shared" si="189"/>
        <v>0</v>
      </c>
      <c r="AB135" s="5">
        <f t="shared" si="189"/>
        <v>0</v>
      </c>
      <c r="AC135" s="5">
        <f t="shared" si="189"/>
        <v>0</v>
      </c>
      <c r="AD135" s="5">
        <f t="shared" si="189"/>
        <v>0</v>
      </c>
      <c r="AE135" s="5">
        <f t="shared" si="190"/>
        <v>0</v>
      </c>
      <c r="AF135" s="5">
        <f t="shared" si="190"/>
        <v>0</v>
      </c>
      <c r="AG135" s="5">
        <f t="shared" si="190"/>
        <v>0</v>
      </c>
      <c r="AH135" s="5">
        <f t="shared" si="190"/>
        <v>0</v>
      </c>
      <c r="AI135" s="5">
        <f t="shared" si="190"/>
        <v>0</v>
      </c>
      <c r="AJ135" s="5">
        <f t="shared" si="190"/>
        <v>0</v>
      </c>
      <c r="AK135" s="5">
        <f t="shared" si="190"/>
        <v>0</v>
      </c>
      <c r="AL135" s="5">
        <f t="shared" si="190"/>
        <v>0</v>
      </c>
      <c r="AM135" s="5">
        <f t="shared" si="190"/>
        <v>0</v>
      </c>
      <c r="AN135" s="5">
        <f t="shared" si="190"/>
        <v>0</v>
      </c>
      <c r="AP135" s="38">
        <f t="shared" si="166"/>
        <v>1023715.0415721844</v>
      </c>
      <c r="AQ135" s="5">
        <f t="shared" si="167"/>
        <v>1011904.7619047619</v>
      </c>
      <c r="AR135" s="5">
        <f t="shared" si="168"/>
        <v>0</v>
      </c>
      <c r="AS135" s="5">
        <f t="shared" si="169"/>
        <v>0</v>
      </c>
      <c r="AT135" s="5">
        <f t="shared" si="170"/>
        <v>0</v>
      </c>
      <c r="AU135" s="5">
        <f t="shared" si="171"/>
        <v>0</v>
      </c>
      <c r="AV135" s="5">
        <f t="shared" si="172"/>
        <v>0</v>
      </c>
      <c r="AW135" s="5">
        <f t="shared" si="173"/>
        <v>0</v>
      </c>
      <c r="AX135" s="5">
        <f t="shared" si="174"/>
        <v>0</v>
      </c>
      <c r="AY135" s="5">
        <f t="shared" si="175"/>
        <v>0</v>
      </c>
      <c r="AZ135" s="5">
        <f t="shared" si="176"/>
        <v>0</v>
      </c>
      <c r="BA135" s="5">
        <f t="shared" si="177"/>
        <v>0</v>
      </c>
      <c r="BB135" s="5">
        <f t="shared" si="178"/>
        <v>0</v>
      </c>
      <c r="BC135" s="5">
        <f t="shared" si="179"/>
        <v>0</v>
      </c>
      <c r="BD135" s="5">
        <f t="shared" si="180"/>
        <v>0</v>
      </c>
      <c r="BE135" s="5">
        <f t="shared" si="181"/>
        <v>0</v>
      </c>
      <c r="BF135" s="5">
        <f t="shared" si="182"/>
        <v>0</v>
      </c>
      <c r="BG135" s="5">
        <f t="shared" si="183"/>
        <v>0</v>
      </c>
      <c r="BH135" s="5">
        <f t="shared" si="184"/>
        <v>0</v>
      </c>
      <c r="BI135" s="5">
        <f t="shared" si="185"/>
        <v>0</v>
      </c>
      <c r="BJ135" s="45">
        <f t="shared" si="186"/>
        <v>0</v>
      </c>
      <c r="BL135" s="21">
        <f t="shared" si="191"/>
        <v>30857.297124979668</v>
      </c>
      <c r="BM135" s="21">
        <f t="shared" si="191"/>
        <v>25617.70415122516</v>
      </c>
      <c r="BN135" s="21">
        <f t="shared" si="191"/>
        <v>20417.311309932498</v>
      </c>
      <c r="BO135" s="21">
        <f t="shared" si="191"/>
        <v>15255.727915635449</v>
      </c>
      <c r="BP135" s="21">
        <f t="shared" si="191"/>
        <v>10132.568141048541</v>
      </c>
      <c r="BQ135" s="21">
        <f t="shared" si="191"/>
        <v>5047.4509447307792</v>
      </c>
      <c r="BR135" s="21">
        <f t="shared" si="191"/>
        <v>201.17952315078583</v>
      </c>
      <c r="BS135" s="21">
        <f t="shared" si="191"/>
        <v>0</v>
      </c>
      <c r="BT135" s="21">
        <f t="shared" si="191"/>
        <v>-201.11985244823154</v>
      </c>
      <c r="BU135" s="21">
        <f t="shared" si="191"/>
        <v>-5010.1563749199267</v>
      </c>
      <c r="BV135" s="21">
        <f t="shared" si="191"/>
        <v>-9983.3852855490986</v>
      </c>
      <c r="BW135" s="21">
        <f t="shared" si="191"/>
        <v>-14920.049328621593</v>
      </c>
      <c r="BX135" s="21">
        <f t="shared" si="191"/>
        <v>-19820.506658392958</v>
      </c>
      <c r="BY135" s="21">
        <f t="shared" si="191"/>
        <v>-24685.111051820451</v>
      </c>
      <c r="BZ135" s="21">
        <f t="shared" si="191"/>
        <v>-29514.211972622317</v>
      </c>
      <c r="CB135" s="21">
        <f t="shared" si="156"/>
        <v>-201.14968779950868</v>
      </c>
      <c r="CC135" s="21">
        <f t="shared" si="157"/>
        <v>-20118.908984162728</v>
      </c>
    </row>
    <row r="136" spans="9:81" x14ac:dyDescent="0.25">
      <c r="I136" s="4" t="s">
        <v>18</v>
      </c>
      <c r="J136" s="15">
        <f t="shared" si="152"/>
        <v>0.02</v>
      </c>
      <c r="K136" s="3">
        <v>3</v>
      </c>
      <c r="L136" s="3" t="s">
        <v>29</v>
      </c>
      <c r="M136" s="15">
        <f t="shared" si="192"/>
        <v>9.5000000000000015E-3</v>
      </c>
      <c r="N136" s="18">
        <v>1</v>
      </c>
      <c r="O136" s="15">
        <f t="shared" si="193"/>
        <v>3.6000000000000004E-2</v>
      </c>
      <c r="P136" s="5">
        <v>1000000</v>
      </c>
      <c r="Q136" s="35">
        <f t="shared" si="153"/>
        <v>1030910.842986949</v>
      </c>
      <c r="R136" s="5">
        <f t="shared" si="154"/>
        <v>1030910.842986949</v>
      </c>
      <c r="S136" s="5">
        <f t="shared" si="155"/>
        <v>37112.790347530172</v>
      </c>
      <c r="T136" s="5"/>
      <c r="U136" s="5">
        <f t="shared" si="189"/>
        <v>20000</v>
      </c>
      <c r="V136" s="5">
        <f t="shared" si="189"/>
        <v>20000</v>
      </c>
      <c r="W136" s="5">
        <f t="shared" si="189"/>
        <v>1020000</v>
      </c>
      <c r="X136" s="5">
        <f t="shared" si="189"/>
        <v>0</v>
      </c>
      <c r="Y136" s="5">
        <f t="shared" si="189"/>
        <v>0</v>
      </c>
      <c r="Z136" s="5">
        <f t="shared" si="189"/>
        <v>0</v>
      </c>
      <c r="AA136" s="5">
        <f t="shared" si="189"/>
        <v>0</v>
      </c>
      <c r="AB136" s="5">
        <f t="shared" si="189"/>
        <v>0</v>
      </c>
      <c r="AC136" s="5">
        <f t="shared" si="189"/>
        <v>0</v>
      </c>
      <c r="AD136" s="5">
        <f t="shared" si="189"/>
        <v>0</v>
      </c>
      <c r="AE136" s="5">
        <f t="shared" si="190"/>
        <v>0</v>
      </c>
      <c r="AF136" s="5">
        <f t="shared" si="190"/>
        <v>0</v>
      </c>
      <c r="AG136" s="5">
        <f t="shared" si="190"/>
        <v>0</v>
      </c>
      <c r="AH136" s="5">
        <f t="shared" si="190"/>
        <v>0</v>
      </c>
      <c r="AI136" s="5">
        <f t="shared" si="190"/>
        <v>0</v>
      </c>
      <c r="AJ136" s="5">
        <f t="shared" si="190"/>
        <v>0</v>
      </c>
      <c r="AK136" s="5">
        <f t="shared" si="190"/>
        <v>0</v>
      </c>
      <c r="AL136" s="5">
        <f t="shared" si="190"/>
        <v>0</v>
      </c>
      <c r="AM136" s="5">
        <f t="shared" si="190"/>
        <v>0</v>
      </c>
      <c r="AN136" s="5">
        <f t="shared" si="190"/>
        <v>0</v>
      </c>
      <c r="AP136" s="38">
        <f t="shared" si="166"/>
        <v>1030910.842986949</v>
      </c>
      <c r="AQ136" s="5">
        <f t="shared" si="167"/>
        <v>1020704.4959953252</v>
      </c>
      <c r="AR136" s="5">
        <f t="shared" si="168"/>
        <v>1010401.1887072808</v>
      </c>
      <c r="AS136" s="5">
        <f t="shared" si="169"/>
        <v>0</v>
      </c>
      <c r="AT136" s="5">
        <f t="shared" si="170"/>
        <v>0</v>
      </c>
      <c r="AU136" s="5">
        <f t="shared" si="171"/>
        <v>0</v>
      </c>
      <c r="AV136" s="5">
        <f t="shared" si="172"/>
        <v>0</v>
      </c>
      <c r="AW136" s="5">
        <f t="shared" si="173"/>
        <v>0</v>
      </c>
      <c r="AX136" s="5">
        <f t="shared" si="174"/>
        <v>0</v>
      </c>
      <c r="AY136" s="5">
        <f t="shared" si="175"/>
        <v>0</v>
      </c>
      <c r="AZ136" s="5">
        <f t="shared" si="176"/>
        <v>0</v>
      </c>
      <c r="BA136" s="5">
        <f t="shared" si="177"/>
        <v>0</v>
      </c>
      <c r="BB136" s="5">
        <f t="shared" si="178"/>
        <v>0</v>
      </c>
      <c r="BC136" s="5">
        <f t="shared" si="179"/>
        <v>0</v>
      </c>
      <c r="BD136" s="5">
        <f t="shared" si="180"/>
        <v>0</v>
      </c>
      <c r="BE136" s="5">
        <f t="shared" si="181"/>
        <v>0</v>
      </c>
      <c r="BF136" s="5">
        <f t="shared" si="182"/>
        <v>0</v>
      </c>
      <c r="BG136" s="5">
        <f t="shared" si="183"/>
        <v>0</v>
      </c>
      <c r="BH136" s="5">
        <f t="shared" si="184"/>
        <v>0</v>
      </c>
      <c r="BI136" s="5">
        <f t="shared" si="185"/>
        <v>0</v>
      </c>
      <c r="BJ136" s="45">
        <f t="shared" si="186"/>
        <v>0</v>
      </c>
      <c r="BL136" s="21">
        <f t="shared" si="191"/>
        <v>46438.434895123355</v>
      </c>
      <c r="BM136" s="21">
        <f t="shared" si="191"/>
        <v>38505.236367331119</v>
      </c>
      <c r="BN136" s="21">
        <f t="shared" si="191"/>
        <v>30650.708301515086</v>
      </c>
      <c r="BO136" s="21">
        <f t="shared" si="191"/>
        <v>22873.874859082978</v>
      </c>
      <c r="BP136" s="21">
        <f t="shared" si="191"/>
        <v>15173.774709167774</v>
      </c>
      <c r="BQ136" s="21">
        <f t="shared" si="191"/>
        <v>7549.4607774611795</v>
      </c>
      <c r="BR136" s="21">
        <f t="shared" si="191"/>
        <v>300.55282662005629</v>
      </c>
      <c r="BS136" s="21">
        <f t="shared" si="191"/>
        <v>0</v>
      </c>
      <c r="BT136" s="21">
        <f t="shared" si="191"/>
        <v>-300.43453424621839</v>
      </c>
      <c r="BU136" s="21">
        <f t="shared" si="191"/>
        <v>-7475.5269181921612</v>
      </c>
      <c r="BV136" s="21">
        <f t="shared" si="191"/>
        <v>-14878.025739729172</v>
      </c>
      <c r="BW136" s="21">
        <f t="shared" si="191"/>
        <v>-22208.388926841202</v>
      </c>
      <c r="BX136" s="21">
        <f t="shared" si="191"/>
        <v>-29467.495868823258</v>
      </c>
      <c r="BY136" s="21">
        <f t="shared" si="191"/>
        <v>-36656.213105042465</v>
      </c>
      <c r="BZ136" s="21">
        <f t="shared" si="191"/>
        <v>-43775.394543615053</v>
      </c>
      <c r="CB136" s="21">
        <f t="shared" si="156"/>
        <v>-300.49368043313734</v>
      </c>
      <c r="CC136" s="21">
        <f t="shared" si="157"/>
        <v>-30059.102085169172</v>
      </c>
    </row>
    <row r="137" spans="9:81" x14ac:dyDescent="0.25">
      <c r="I137" s="4" t="s">
        <v>18</v>
      </c>
      <c r="J137" s="15">
        <f t="shared" si="152"/>
        <v>0.02</v>
      </c>
      <c r="K137" s="3">
        <v>4</v>
      </c>
      <c r="L137" s="3" t="s">
        <v>29</v>
      </c>
      <c r="M137" s="15">
        <f t="shared" si="192"/>
        <v>1.0999999999999999E-2</v>
      </c>
      <c r="N137" s="18">
        <v>1</v>
      </c>
      <c r="O137" s="15">
        <f t="shared" si="193"/>
        <v>4.8000000000000001E-2</v>
      </c>
      <c r="P137" s="5">
        <v>1000000</v>
      </c>
      <c r="Q137" s="35">
        <f t="shared" si="153"/>
        <v>1035031.3679941945</v>
      </c>
      <c r="R137" s="5">
        <f t="shared" si="154"/>
        <v>1035031.3679941945</v>
      </c>
      <c r="S137" s="5">
        <f t="shared" si="155"/>
        <v>49681.505663721335</v>
      </c>
      <c r="T137" s="5"/>
      <c r="U137" s="5">
        <f t="shared" si="189"/>
        <v>20000</v>
      </c>
      <c r="V137" s="5">
        <f t="shared" si="189"/>
        <v>20000</v>
      </c>
      <c r="W137" s="5">
        <f t="shared" si="189"/>
        <v>20000</v>
      </c>
      <c r="X137" s="5">
        <f t="shared" si="189"/>
        <v>1020000</v>
      </c>
      <c r="Y137" s="5">
        <f t="shared" si="189"/>
        <v>0</v>
      </c>
      <c r="Z137" s="5">
        <f t="shared" si="189"/>
        <v>0</v>
      </c>
      <c r="AA137" s="5">
        <f t="shared" si="189"/>
        <v>0</v>
      </c>
      <c r="AB137" s="5">
        <f t="shared" si="189"/>
        <v>0</v>
      </c>
      <c r="AC137" s="5">
        <f t="shared" si="189"/>
        <v>0</v>
      </c>
      <c r="AD137" s="5">
        <f t="shared" si="189"/>
        <v>0</v>
      </c>
      <c r="AE137" s="5">
        <f t="shared" si="190"/>
        <v>0</v>
      </c>
      <c r="AF137" s="5">
        <f t="shared" si="190"/>
        <v>0</v>
      </c>
      <c r="AG137" s="5">
        <f t="shared" si="190"/>
        <v>0</v>
      </c>
      <c r="AH137" s="5">
        <f t="shared" si="190"/>
        <v>0</v>
      </c>
      <c r="AI137" s="5">
        <f t="shared" si="190"/>
        <v>0</v>
      </c>
      <c r="AJ137" s="5">
        <f t="shared" si="190"/>
        <v>0</v>
      </c>
      <c r="AK137" s="5">
        <f t="shared" si="190"/>
        <v>0</v>
      </c>
      <c r="AL137" s="5">
        <f t="shared" si="190"/>
        <v>0</v>
      </c>
      <c r="AM137" s="5">
        <f t="shared" si="190"/>
        <v>0</v>
      </c>
      <c r="AN137" s="5">
        <f t="shared" si="190"/>
        <v>0</v>
      </c>
      <c r="AP137" s="38">
        <f t="shared" si="166"/>
        <v>1035031.3679941945</v>
      </c>
      <c r="AQ137" s="5">
        <f t="shared" si="167"/>
        <v>1026416.7130421306</v>
      </c>
      <c r="AR137" s="5">
        <f t="shared" si="168"/>
        <v>1017707.2968855939</v>
      </c>
      <c r="AS137" s="5">
        <f t="shared" si="169"/>
        <v>1008902.0771513353</v>
      </c>
      <c r="AT137" s="5">
        <f t="shared" si="170"/>
        <v>0</v>
      </c>
      <c r="AU137" s="5">
        <f t="shared" si="171"/>
        <v>0</v>
      </c>
      <c r="AV137" s="5">
        <f t="shared" si="172"/>
        <v>0</v>
      </c>
      <c r="AW137" s="5">
        <f t="shared" si="173"/>
        <v>0</v>
      </c>
      <c r="AX137" s="5">
        <f t="shared" si="174"/>
        <v>0</v>
      </c>
      <c r="AY137" s="5">
        <f t="shared" si="175"/>
        <v>0</v>
      </c>
      <c r="AZ137" s="5">
        <f t="shared" si="176"/>
        <v>0</v>
      </c>
      <c r="BA137" s="5">
        <f t="shared" si="177"/>
        <v>0</v>
      </c>
      <c r="BB137" s="5">
        <f t="shared" si="178"/>
        <v>0</v>
      </c>
      <c r="BC137" s="5">
        <f t="shared" si="179"/>
        <v>0</v>
      </c>
      <c r="BD137" s="5">
        <f t="shared" si="180"/>
        <v>0</v>
      </c>
      <c r="BE137" s="5">
        <f t="shared" si="181"/>
        <v>0</v>
      </c>
      <c r="BF137" s="5">
        <f t="shared" si="182"/>
        <v>0</v>
      </c>
      <c r="BG137" s="5">
        <f t="shared" si="183"/>
        <v>0</v>
      </c>
      <c r="BH137" s="5">
        <f t="shared" si="184"/>
        <v>0</v>
      </c>
      <c r="BI137" s="5">
        <f t="shared" si="185"/>
        <v>0</v>
      </c>
      <c r="BJ137" s="45">
        <f t="shared" si="186"/>
        <v>0</v>
      </c>
      <c r="BL137" s="21">
        <f t="shared" si="191"/>
        <v>61936.36611194571</v>
      </c>
      <c r="BM137" s="21">
        <f t="shared" si="191"/>
        <v>51292.102051601862</v>
      </c>
      <c r="BN137" s="21">
        <f t="shared" si="191"/>
        <v>40779.011341868551</v>
      </c>
      <c r="BO137" s="21">
        <f t="shared" si="191"/>
        <v>30395.149883426144</v>
      </c>
      <c r="BP137" s="21">
        <f t="shared" si="191"/>
        <v>20138.607172802906</v>
      </c>
      <c r="BQ137" s="21">
        <f t="shared" si="191"/>
        <v>10007.505639865878</v>
      </c>
      <c r="BR137" s="21">
        <f t="shared" si="191"/>
        <v>397.95003668114077</v>
      </c>
      <c r="BS137" s="21">
        <f t="shared" si="191"/>
        <v>0</v>
      </c>
      <c r="BT137" s="21">
        <f t="shared" si="191"/>
        <v>-397.75518919504248</v>
      </c>
      <c r="BU137" s="21">
        <f t="shared" si="191"/>
        <v>-9885.7233794172062</v>
      </c>
      <c r="BV137" s="21">
        <f t="shared" si="191"/>
        <v>-19651.447098572506</v>
      </c>
      <c r="BW137" s="21">
        <f t="shared" si="191"/>
        <v>-29298.923331166618</v>
      </c>
      <c r="BX137" s="21">
        <f t="shared" si="191"/>
        <v>-38829.874417068437</v>
      </c>
      <c r="BY137" s="21">
        <f t="shared" si="191"/>
        <v>-48245.993442014675</v>
      </c>
      <c r="BZ137" s="21">
        <f t="shared" si="191"/>
        <v>-57548.944804651546</v>
      </c>
      <c r="CB137" s="21">
        <f t="shared" si="156"/>
        <v>-397.85261293809162</v>
      </c>
      <c r="CC137" s="21">
        <f t="shared" si="157"/>
        <v>-39804.442879468494</v>
      </c>
    </row>
    <row r="138" spans="9:81" x14ac:dyDescent="0.25">
      <c r="I138" s="4" t="s">
        <v>18</v>
      </c>
      <c r="J138" s="15">
        <f t="shared" si="152"/>
        <v>0.02</v>
      </c>
      <c r="K138" s="3">
        <v>5</v>
      </c>
      <c r="L138" s="3" t="s">
        <v>29</v>
      </c>
      <c r="M138" s="15">
        <f t="shared" si="192"/>
        <v>1.2500000000000001E-2</v>
      </c>
      <c r="N138" s="18">
        <v>1</v>
      </c>
      <c r="O138" s="15">
        <f t="shared" si="193"/>
        <v>0.06</v>
      </c>
      <c r="P138" s="5">
        <v>1000000</v>
      </c>
      <c r="Q138" s="35">
        <f t="shared" si="153"/>
        <v>1036133.76283428</v>
      </c>
      <c r="R138" s="5">
        <f t="shared" si="154"/>
        <v>1036133.76283428</v>
      </c>
      <c r="S138" s="5">
        <f t="shared" si="155"/>
        <v>62168.025770056796</v>
      </c>
      <c r="T138" s="5"/>
      <c r="U138" s="5">
        <f t="shared" si="189"/>
        <v>20000</v>
      </c>
      <c r="V138" s="5">
        <f t="shared" si="189"/>
        <v>20000</v>
      </c>
      <c r="W138" s="5">
        <f t="shared" si="189"/>
        <v>20000</v>
      </c>
      <c r="X138" s="5">
        <f t="shared" si="189"/>
        <v>20000</v>
      </c>
      <c r="Y138" s="5">
        <f t="shared" si="189"/>
        <v>1020000</v>
      </c>
      <c r="Z138" s="5">
        <f t="shared" si="189"/>
        <v>0</v>
      </c>
      <c r="AA138" s="5">
        <f t="shared" si="189"/>
        <v>0</v>
      </c>
      <c r="AB138" s="5">
        <f t="shared" si="189"/>
        <v>0</v>
      </c>
      <c r="AC138" s="5">
        <f t="shared" si="189"/>
        <v>0</v>
      </c>
      <c r="AD138" s="5">
        <f t="shared" si="189"/>
        <v>0</v>
      </c>
      <c r="AE138" s="5">
        <f t="shared" si="190"/>
        <v>0</v>
      </c>
      <c r="AF138" s="5">
        <f t="shared" si="190"/>
        <v>0</v>
      </c>
      <c r="AG138" s="5">
        <f t="shared" si="190"/>
        <v>0</v>
      </c>
      <c r="AH138" s="5">
        <f t="shared" si="190"/>
        <v>0</v>
      </c>
      <c r="AI138" s="5">
        <f t="shared" si="190"/>
        <v>0</v>
      </c>
      <c r="AJ138" s="5">
        <f t="shared" si="190"/>
        <v>0</v>
      </c>
      <c r="AK138" s="5">
        <f t="shared" si="190"/>
        <v>0</v>
      </c>
      <c r="AL138" s="5">
        <f t="shared" si="190"/>
        <v>0</v>
      </c>
      <c r="AM138" s="5">
        <f t="shared" si="190"/>
        <v>0</v>
      </c>
      <c r="AN138" s="5">
        <f t="shared" si="190"/>
        <v>0</v>
      </c>
      <c r="AP138" s="38">
        <f t="shared" si="166"/>
        <v>1036133.76283428</v>
      </c>
      <c r="AQ138" s="5">
        <f t="shared" si="167"/>
        <v>1029085.4348697085</v>
      </c>
      <c r="AR138" s="5">
        <f t="shared" si="168"/>
        <v>1021949.0028055798</v>
      </c>
      <c r="AS138" s="5">
        <f t="shared" si="169"/>
        <v>1014723.3653406495</v>
      </c>
      <c r="AT138" s="5">
        <f t="shared" si="170"/>
        <v>1007407.4074074075</v>
      </c>
      <c r="AU138" s="5">
        <f t="shared" si="171"/>
        <v>0</v>
      </c>
      <c r="AV138" s="5">
        <f t="shared" si="172"/>
        <v>0</v>
      </c>
      <c r="AW138" s="5">
        <f t="shared" si="173"/>
        <v>0</v>
      </c>
      <c r="AX138" s="5">
        <f t="shared" si="174"/>
        <v>0</v>
      </c>
      <c r="AY138" s="5">
        <f t="shared" si="175"/>
        <v>0</v>
      </c>
      <c r="AZ138" s="5">
        <f t="shared" si="176"/>
        <v>0</v>
      </c>
      <c r="BA138" s="5">
        <f t="shared" si="177"/>
        <v>0</v>
      </c>
      <c r="BB138" s="5">
        <f t="shared" si="178"/>
        <v>0</v>
      </c>
      <c r="BC138" s="5">
        <f t="shared" si="179"/>
        <v>0</v>
      </c>
      <c r="BD138" s="5">
        <f t="shared" si="180"/>
        <v>0</v>
      </c>
      <c r="BE138" s="5">
        <f t="shared" si="181"/>
        <v>0</v>
      </c>
      <c r="BF138" s="5">
        <f t="shared" si="182"/>
        <v>0</v>
      </c>
      <c r="BG138" s="5">
        <f t="shared" si="183"/>
        <v>0</v>
      </c>
      <c r="BH138" s="5">
        <f t="shared" si="184"/>
        <v>0</v>
      </c>
      <c r="BI138" s="5">
        <f t="shared" si="185"/>
        <v>0</v>
      </c>
      <c r="BJ138" s="45">
        <f t="shared" si="186"/>
        <v>0</v>
      </c>
      <c r="BL138" s="21">
        <f t="shared" si="191"/>
        <v>77214.933761300053</v>
      </c>
      <c r="BM138" s="21">
        <f t="shared" si="191"/>
        <v>63866.237165719969</v>
      </c>
      <c r="BN138" s="21">
        <f t="shared" si="191"/>
        <v>50713.79623587057</v>
      </c>
      <c r="BO138" s="21">
        <f t="shared" si="191"/>
        <v>37754.232087203534</v>
      </c>
      <c r="BP138" s="21">
        <f t="shared" si="191"/>
        <v>24984.232321926393</v>
      </c>
      <c r="BQ138" s="21">
        <f t="shared" si="191"/>
        <v>12400.549558971194</v>
      </c>
      <c r="BR138" s="21">
        <f t="shared" si="191"/>
        <v>492.54518252634443</v>
      </c>
      <c r="BS138" s="21">
        <f t="shared" si="191"/>
        <v>0</v>
      </c>
      <c r="BT138" s="21">
        <f t="shared" si="191"/>
        <v>-492.25717207894195</v>
      </c>
      <c r="BU138" s="21">
        <f t="shared" si="191"/>
        <v>-12220.537969492609</v>
      </c>
      <c r="BV138" s="21">
        <f t="shared" si="191"/>
        <v>-24264.125144947669</v>
      </c>
      <c r="BW138" s="21">
        <f t="shared" si="191"/>
        <v>-36133.762834280031</v>
      </c>
      <c r="BX138" s="21">
        <f t="shared" si="191"/>
        <v>-47832.394157086848</v>
      </c>
      <c r="BY138" s="21">
        <f t="shared" si="191"/>
        <v>-59362.90531237633</v>
      </c>
      <c r="BZ138" s="21">
        <f t="shared" si="191"/>
        <v>-70728.126815661089</v>
      </c>
      <c r="CB138" s="21">
        <f t="shared" si="156"/>
        <v>-492.40117730264319</v>
      </c>
      <c r="CC138" s="21">
        <f t="shared" si="157"/>
        <v>-49273.095196478709</v>
      </c>
    </row>
    <row r="139" spans="9:81" x14ac:dyDescent="0.25">
      <c r="I139" s="4" t="s">
        <v>18</v>
      </c>
      <c r="J139" s="15">
        <f t="shared" si="152"/>
        <v>0.02</v>
      </c>
      <c r="K139" s="3">
        <v>6</v>
      </c>
      <c r="L139" s="3" t="s">
        <v>29</v>
      </c>
      <c r="M139" s="15">
        <f t="shared" si="192"/>
        <v>1.4000000000000002E-2</v>
      </c>
      <c r="N139" s="18">
        <v>1</v>
      </c>
      <c r="O139" s="15">
        <f t="shared" si="193"/>
        <v>7.2000000000000008E-2</v>
      </c>
      <c r="P139" s="5">
        <v>1000000</v>
      </c>
      <c r="Q139" s="35">
        <f t="shared" si="153"/>
        <v>1034299.8381651271</v>
      </c>
      <c r="R139" s="5">
        <f t="shared" si="154"/>
        <v>1034299.8381651271</v>
      </c>
      <c r="S139" s="5">
        <f t="shared" si="155"/>
        <v>74469.588347889163</v>
      </c>
      <c r="T139" s="5"/>
      <c r="U139" s="5">
        <f t="shared" si="189"/>
        <v>20000</v>
      </c>
      <c r="V139" s="5">
        <f t="shared" si="189"/>
        <v>20000</v>
      </c>
      <c r="W139" s="5">
        <f t="shared" si="189"/>
        <v>20000</v>
      </c>
      <c r="X139" s="5">
        <f t="shared" si="189"/>
        <v>20000</v>
      </c>
      <c r="Y139" s="5">
        <f t="shared" si="189"/>
        <v>20000</v>
      </c>
      <c r="Z139" s="5">
        <f t="shared" si="189"/>
        <v>1020000</v>
      </c>
      <c r="AA139" s="5">
        <f t="shared" si="189"/>
        <v>0</v>
      </c>
      <c r="AB139" s="5">
        <f t="shared" si="189"/>
        <v>0</v>
      </c>
      <c r="AC139" s="5">
        <f t="shared" si="189"/>
        <v>0</v>
      </c>
      <c r="AD139" s="5">
        <f t="shared" si="189"/>
        <v>0</v>
      </c>
      <c r="AE139" s="5">
        <f t="shared" si="190"/>
        <v>0</v>
      </c>
      <c r="AF139" s="5">
        <f t="shared" si="190"/>
        <v>0</v>
      </c>
      <c r="AG139" s="5">
        <f t="shared" si="190"/>
        <v>0</v>
      </c>
      <c r="AH139" s="5">
        <f t="shared" si="190"/>
        <v>0</v>
      </c>
      <c r="AI139" s="5">
        <f t="shared" si="190"/>
        <v>0</v>
      </c>
      <c r="AJ139" s="5">
        <f t="shared" si="190"/>
        <v>0</v>
      </c>
      <c r="AK139" s="5">
        <f t="shared" si="190"/>
        <v>0</v>
      </c>
      <c r="AL139" s="5">
        <f t="shared" si="190"/>
        <v>0</v>
      </c>
      <c r="AM139" s="5">
        <f t="shared" si="190"/>
        <v>0</v>
      </c>
      <c r="AN139" s="5">
        <f t="shared" si="190"/>
        <v>0</v>
      </c>
      <c r="AP139" s="38">
        <f t="shared" si="166"/>
        <v>1034299.8381651271</v>
      </c>
      <c r="AQ139" s="5">
        <f t="shared" si="167"/>
        <v>1028780.0358994389</v>
      </c>
      <c r="AR139" s="5">
        <f t="shared" si="168"/>
        <v>1023182.956402031</v>
      </c>
      <c r="AS139" s="5">
        <f t="shared" si="169"/>
        <v>1017507.5177916595</v>
      </c>
      <c r="AT139" s="5">
        <f t="shared" si="170"/>
        <v>1011752.6230407427</v>
      </c>
      <c r="AU139" s="5">
        <f t="shared" si="171"/>
        <v>1005917.1597633131</v>
      </c>
      <c r="AV139" s="5">
        <f t="shared" si="172"/>
        <v>0</v>
      </c>
      <c r="AW139" s="5">
        <f t="shared" si="173"/>
        <v>0</v>
      </c>
      <c r="AX139" s="5">
        <f t="shared" si="174"/>
        <v>0</v>
      </c>
      <c r="AY139" s="5">
        <f t="shared" si="175"/>
        <v>0</v>
      </c>
      <c r="AZ139" s="5">
        <f t="shared" si="176"/>
        <v>0</v>
      </c>
      <c r="BA139" s="5">
        <f t="shared" si="177"/>
        <v>0</v>
      </c>
      <c r="BB139" s="5">
        <f t="shared" si="178"/>
        <v>0</v>
      </c>
      <c r="BC139" s="5">
        <f t="shared" si="179"/>
        <v>0</v>
      </c>
      <c r="BD139" s="5">
        <f t="shared" si="180"/>
        <v>0</v>
      </c>
      <c r="BE139" s="5">
        <f t="shared" si="181"/>
        <v>0</v>
      </c>
      <c r="BF139" s="5">
        <f t="shared" si="182"/>
        <v>0</v>
      </c>
      <c r="BG139" s="5">
        <f t="shared" si="183"/>
        <v>0</v>
      </c>
      <c r="BH139" s="5">
        <f t="shared" si="184"/>
        <v>0</v>
      </c>
      <c r="BI139" s="5">
        <f t="shared" si="185"/>
        <v>0</v>
      </c>
      <c r="BJ139" s="45">
        <f t="shared" si="186"/>
        <v>0</v>
      </c>
      <c r="BL139" s="21">
        <f t="shared" si="191"/>
        <v>92142.340486174566</v>
      </c>
      <c r="BM139" s="21">
        <f t="shared" si="191"/>
        <v>76119.734991283971</v>
      </c>
      <c r="BN139" s="21">
        <f t="shared" si="191"/>
        <v>60370.369835547055</v>
      </c>
      <c r="BO139" s="21">
        <f t="shared" si="191"/>
        <v>44888.891698961495</v>
      </c>
      <c r="BP139" s="21">
        <f t="shared" si="191"/>
        <v>29670.065332441707</v>
      </c>
      <c r="BQ139" s="21">
        <f t="shared" si="191"/>
        <v>14708.770666886936</v>
      </c>
      <c r="BR139" s="21">
        <f t="shared" si="191"/>
        <v>583.56415968900546</v>
      </c>
      <c r="BS139" s="21">
        <f t="shared" si="191"/>
        <v>0</v>
      </c>
      <c r="BT139" s="21">
        <f t="shared" si="191"/>
        <v>-583.16797244525515</v>
      </c>
      <c r="BU139" s="21">
        <f t="shared" si="191"/>
        <v>-14461.14474144252</v>
      </c>
      <c r="BV139" s="21">
        <f t="shared" si="191"/>
        <v>-28679.454666049452</v>
      </c>
      <c r="BW139" s="21">
        <f t="shared" si="191"/>
        <v>-42659.616511148168</v>
      </c>
      <c r="BX139" s="21">
        <f t="shared" si="191"/>
        <v>-56406.215167060029</v>
      </c>
      <c r="BY139" s="21">
        <f t="shared" si="191"/>
        <v>-69923.736134326668</v>
      </c>
      <c r="BZ139" s="21">
        <f t="shared" si="191"/>
        <v>-83216.567915809806</v>
      </c>
      <c r="CB139" s="21">
        <f t="shared" si="156"/>
        <v>-583.3660660671303</v>
      </c>
      <c r="CC139" s="21">
        <f t="shared" si="157"/>
        <v>-58388.292501303542</v>
      </c>
    </row>
    <row r="140" spans="9:81" x14ac:dyDescent="0.25">
      <c r="I140" s="4" t="s">
        <v>18</v>
      </c>
      <c r="J140" s="15">
        <f t="shared" si="152"/>
        <v>0.02</v>
      </c>
      <c r="K140" s="3">
        <v>7</v>
      </c>
      <c r="L140" s="3" t="s">
        <v>29</v>
      </c>
      <c r="M140" s="15">
        <f t="shared" si="192"/>
        <v>1.55E-2</v>
      </c>
      <c r="N140" s="18">
        <v>1</v>
      </c>
      <c r="O140" s="15">
        <f t="shared" si="193"/>
        <v>8.4000000000000005E-2</v>
      </c>
      <c r="P140" s="5">
        <v>1000000</v>
      </c>
      <c r="Q140" s="35">
        <f t="shared" si="153"/>
        <v>1029634.4118223856</v>
      </c>
      <c r="R140" s="5">
        <f t="shared" si="154"/>
        <v>1029634.4118223856</v>
      </c>
      <c r="S140" s="5">
        <f t="shared" si="155"/>
        <v>86489.290593080397</v>
      </c>
      <c r="T140" s="5"/>
      <c r="U140" s="5">
        <f t="shared" si="189"/>
        <v>20000</v>
      </c>
      <c r="V140" s="5">
        <f t="shared" si="189"/>
        <v>20000</v>
      </c>
      <c r="W140" s="5">
        <f t="shared" si="189"/>
        <v>20000</v>
      </c>
      <c r="X140" s="5">
        <f t="shared" si="189"/>
        <v>20000</v>
      </c>
      <c r="Y140" s="5">
        <f t="shared" si="189"/>
        <v>20000</v>
      </c>
      <c r="Z140" s="5">
        <f t="shared" si="189"/>
        <v>20000</v>
      </c>
      <c r="AA140" s="5">
        <f t="shared" si="189"/>
        <v>1020000</v>
      </c>
      <c r="AB140" s="5">
        <f t="shared" si="189"/>
        <v>0</v>
      </c>
      <c r="AC140" s="5">
        <f t="shared" si="189"/>
        <v>0</v>
      </c>
      <c r="AD140" s="5">
        <f t="shared" si="189"/>
        <v>0</v>
      </c>
      <c r="AE140" s="5">
        <f t="shared" si="190"/>
        <v>0</v>
      </c>
      <c r="AF140" s="5">
        <f t="shared" si="190"/>
        <v>0</v>
      </c>
      <c r="AG140" s="5">
        <f t="shared" si="190"/>
        <v>0</v>
      </c>
      <c r="AH140" s="5">
        <f t="shared" si="190"/>
        <v>0</v>
      </c>
      <c r="AI140" s="5">
        <f t="shared" si="190"/>
        <v>0</v>
      </c>
      <c r="AJ140" s="5">
        <f t="shared" si="190"/>
        <v>0</v>
      </c>
      <c r="AK140" s="5">
        <f t="shared" si="190"/>
        <v>0</v>
      </c>
      <c r="AL140" s="5">
        <f t="shared" si="190"/>
        <v>0</v>
      </c>
      <c r="AM140" s="5">
        <f t="shared" si="190"/>
        <v>0</v>
      </c>
      <c r="AN140" s="5">
        <f t="shared" si="190"/>
        <v>0</v>
      </c>
      <c r="AP140" s="38">
        <f t="shared" si="166"/>
        <v>1029634.4118223856</v>
      </c>
      <c r="AQ140" s="5">
        <f t="shared" si="167"/>
        <v>1025593.7452056326</v>
      </c>
      <c r="AR140" s="5">
        <f t="shared" si="168"/>
        <v>1021490.44825632</v>
      </c>
      <c r="AS140" s="5">
        <f t="shared" si="169"/>
        <v>1017323.550204293</v>
      </c>
      <c r="AT140" s="5">
        <f t="shared" si="170"/>
        <v>1013092.0652324596</v>
      </c>
      <c r="AU140" s="5">
        <f t="shared" si="171"/>
        <v>1008794.9922435627</v>
      </c>
      <c r="AV140" s="5">
        <f t="shared" si="172"/>
        <v>1004431.3146233381</v>
      </c>
      <c r="AW140" s="5">
        <f t="shared" si="173"/>
        <v>0</v>
      </c>
      <c r="AX140" s="5">
        <f t="shared" si="174"/>
        <v>0</v>
      </c>
      <c r="AY140" s="5">
        <f t="shared" si="175"/>
        <v>0</v>
      </c>
      <c r="AZ140" s="5">
        <f t="shared" si="176"/>
        <v>0</v>
      </c>
      <c r="BA140" s="5">
        <f t="shared" si="177"/>
        <v>0</v>
      </c>
      <c r="BB140" s="5">
        <f t="shared" si="178"/>
        <v>0</v>
      </c>
      <c r="BC140" s="5">
        <f t="shared" si="179"/>
        <v>0</v>
      </c>
      <c r="BD140" s="5">
        <f t="shared" si="180"/>
        <v>0</v>
      </c>
      <c r="BE140" s="5">
        <f t="shared" si="181"/>
        <v>0</v>
      </c>
      <c r="BF140" s="5">
        <f t="shared" si="182"/>
        <v>0</v>
      </c>
      <c r="BG140" s="5">
        <f t="shared" si="183"/>
        <v>0</v>
      </c>
      <c r="BH140" s="5">
        <f t="shared" si="184"/>
        <v>0</v>
      </c>
      <c r="BI140" s="5">
        <f t="shared" si="185"/>
        <v>0</v>
      </c>
      <c r="BJ140" s="45">
        <f t="shared" si="186"/>
        <v>0</v>
      </c>
      <c r="BL140" s="21">
        <f t="shared" si="191"/>
        <v>106592.99716630229</v>
      </c>
      <c r="BM140" s="21">
        <f t="shared" si="191"/>
        <v>87950.344419993227</v>
      </c>
      <c r="BN140" s="21">
        <f t="shared" si="191"/>
        <v>69668.932128994726</v>
      </c>
      <c r="BO140" s="21">
        <f t="shared" si="191"/>
        <v>51740.832287830068</v>
      </c>
      <c r="BP140" s="21">
        <f t="shared" si="191"/>
        <v>34158.310465440387</v>
      </c>
      <c r="BQ140" s="21">
        <f t="shared" si="191"/>
        <v>16913.820609054295</v>
      </c>
      <c r="BR140" s="21">
        <f t="shared" si="191"/>
        <v>670.29466713173315</v>
      </c>
      <c r="BS140" s="21">
        <f t="shared" si="191"/>
        <v>0</v>
      </c>
      <c r="BT140" s="21">
        <f t="shared" si="191"/>
        <v>-669.7771143047139</v>
      </c>
      <c r="BU140" s="21">
        <f t="shared" si="191"/>
        <v>-16590.335643323138</v>
      </c>
      <c r="BV140" s="21">
        <f t="shared" si="191"/>
        <v>-32864.19691998302</v>
      </c>
      <c r="BW140" s="21">
        <f t="shared" si="191"/>
        <v>-48828.425363017013</v>
      </c>
      <c r="BX140" s="21">
        <f t="shared" si="191"/>
        <v>-64489.697922255611</v>
      </c>
      <c r="BY140" s="21">
        <f t="shared" si="191"/>
        <v>-79854.531317634974</v>
      </c>
      <c r="BZ140" s="21">
        <f t="shared" si="191"/>
        <v>-94929.286267070682</v>
      </c>
      <c r="CB140" s="21">
        <f t="shared" si="156"/>
        <v>-670.03589071822353</v>
      </c>
      <c r="CC140" s="21">
        <f t="shared" si="157"/>
        <v>-67079.315025625168</v>
      </c>
    </row>
    <row r="141" spans="9:81" x14ac:dyDescent="0.25">
      <c r="I141" s="4" t="s">
        <v>18</v>
      </c>
      <c r="J141" s="15">
        <f t="shared" si="152"/>
        <v>0.02</v>
      </c>
      <c r="K141" s="3">
        <v>8</v>
      </c>
      <c r="L141" s="3" t="s">
        <v>29</v>
      </c>
      <c r="M141" s="15">
        <f t="shared" si="192"/>
        <v>1.7000000000000001E-2</v>
      </c>
      <c r="N141" s="18">
        <v>1</v>
      </c>
      <c r="O141" s="15">
        <f t="shared" si="193"/>
        <v>9.6000000000000002E-2</v>
      </c>
      <c r="P141" s="5">
        <v>1000000</v>
      </c>
      <c r="Q141" s="35">
        <f t="shared" si="153"/>
        <v>1022263.3675073048</v>
      </c>
      <c r="R141" s="5">
        <f t="shared" si="154"/>
        <v>1022263.3675073048</v>
      </c>
      <c r="S141" s="5">
        <f t="shared" si="155"/>
        <v>98137.28328070126</v>
      </c>
      <c r="T141" s="5"/>
      <c r="U141" s="5">
        <f t="shared" si="189"/>
        <v>20000</v>
      </c>
      <c r="V141" s="5">
        <f t="shared" si="189"/>
        <v>20000</v>
      </c>
      <c r="W141" s="5">
        <f t="shared" si="189"/>
        <v>20000</v>
      </c>
      <c r="X141" s="5">
        <f t="shared" si="189"/>
        <v>20000</v>
      </c>
      <c r="Y141" s="5">
        <f t="shared" si="189"/>
        <v>20000</v>
      </c>
      <c r="Z141" s="5">
        <f t="shared" si="189"/>
        <v>20000</v>
      </c>
      <c r="AA141" s="5">
        <f t="shared" si="189"/>
        <v>20000</v>
      </c>
      <c r="AB141" s="5">
        <f t="shared" si="189"/>
        <v>1020000</v>
      </c>
      <c r="AC141" s="5">
        <f t="shared" si="189"/>
        <v>0</v>
      </c>
      <c r="AD141" s="5">
        <f t="shared" si="189"/>
        <v>0</v>
      </c>
      <c r="AE141" s="5">
        <f t="shared" si="190"/>
        <v>0</v>
      </c>
      <c r="AF141" s="5">
        <f t="shared" si="190"/>
        <v>0</v>
      </c>
      <c r="AG141" s="5">
        <f t="shared" si="190"/>
        <v>0</v>
      </c>
      <c r="AH141" s="5">
        <f t="shared" si="190"/>
        <v>0</v>
      </c>
      <c r="AI141" s="5">
        <f t="shared" si="190"/>
        <v>0</v>
      </c>
      <c r="AJ141" s="5">
        <f t="shared" si="190"/>
        <v>0</v>
      </c>
      <c r="AK141" s="5">
        <f t="shared" si="190"/>
        <v>0</v>
      </c>
      <c r="AL141" s="5">
        <f t="shared" si="190"/>
        <v>0</v>
      </c>
      <c r="AM141" s="5">
        <f t="shared" si="190"/>
        <v>0</v>
      </c>
      <c r="AN141" s="5">
        <f t="shared" si="190"/>
        <v>0</v>
      </c>
      <c r="AP141" s="38">
        <f t="shared" si="166"/>
        <v>1022263.3675073048</v>
      </c>
      <c r="AQ141" s="5">
        <f t="shared" si="167"/>
        <v>1019641.8447549288</v>
      </c>
      <c r="AR141" s="5">
        <f t="shared" si="168"/>
        <v>1016975.7561157625</v>
      </c>
      <c r="AS141" s="5">
        <f t="shared" si="169"/>
        <v>1014264.3439697304</v>
      </c>
      <c r="AT141" s="5">
        <f t="shared" si="170"/>
        <v>1011506.8378172157</v>
      </c>
      <c r="AU141" s="5">
        <f t="shared" si="171"/>
        <v>1008702.4540601083</v>
      </c>
      <c r="AV141" s="5">
        <f t="shared" si="172"/>
        <v>1005850.39577913</v>
      </c>
      <c r="AW141" s="5">
        <f t="shared" si="173"/>
        <v>1002949.8525073752</v>
      </c>
      <c r="AX141" s="5">
        <f t="shared" si="174"/>
        <v>0</v>
      </c>
      <c r="AY141" s="5">
        <f t="shared" si="175"/>
        <v>0</v>
      </c>
      <c r="AZ141" s="5">
        <f t="shared" si="176"/>
        <v>0</v>
      </c>
      <c r="BA141" s="5">
        <f t="shared" si="177"/>
        <v>0</v>
      </c>
      <c r="BB141" s="5">
        <f t="shared" si="178"/>
        <v>0</v>
      </c>
      <c r="BC141" s="5">
        <f t="shared" si="179"/>
        <v>0</v>
      </c>
      <c r="BD141" s="5">
        <f t="shared" si="180"/>
        <v>0</v>
      </c>
      <c r="BE141" s="5">
        <f t="shared" si="181"/>
        <v>0</v>
      </c>
      <c r="BF141" s="5">
        <f t="shared" si="182"/>
        <v>0</v>
      </c>
      <c r="BG141" s="5">
        <f t="shared" si="183"/>
        <v>0</v>
      </c>
      <c r="BH141" s="5">
        <f t="shared" si="184"/>
        <v>0</v>
      </c>
      <c r="BI141" s="5">
        <f t="shared" si="185"/>
        <v>0</v>
      </c>
      <c r="BJ141" s="45">
        <f t="shared" si="186"/>
        <v>0</v>
      </c>
      <c r="BL141" s="21">
        <f t="shared" si="191"/>
        <v>120449.22519980674</v>
      </c>
      <c r="BM141" s="21">
        <f t="shared" si="191"/>
        <v>99262.8363736053</v>
      </c>
      <c r="BN141" s="21">
        <f t="shared" si="191"/>
        <v>78535.625373642426</v>
      </c>
      <c r="BO141" s="21">
        <f t="shared" si="191"/>
        <v>58256.443054486532</v>
      </c>
      <c r="BP141" s="21">
        <f t="shared" si="191"/>
        <v>38414.438620202709</v>
      </c>
      <c r="BQ141" s="21">
        <f t="shared" si="191"/>
        <v>18999.050916851847</v>
      </c>
      <c r="BR141" s="21">
        <f t="shared" si="191"/>
        <v>752.09477202326525</v>
      </c>
      <c r="BS141" s="21">
        <f t="shared" si="191"/>
        <v>0</v>
      </c>
      <c r="BT141" s="21">
        <f t="shared" si="191"/>
        <v>-751.44467949820682</v>
      </c>
      <c r="BU141" s="21">
        <f t="shared" si="191"/>
        <v>-18592.721032139496</v>
      </c>
      <c r="BV141" s="21">
        <f t="shared" si="191"/>
        <v>-36788.853948891396</v>
      </c>
      <c r="BW141" s="21">
        <f t="shared" si="191"/>
        <v>-54597.883049349999</v>
      </c>
      <c r="BX141" s="21">
        <f t="shared" si="191"/>
        <v>-72029.042584963259</v>
      </c>
      <c r="BY141" s="21">
        <f t="shared" si="191"/>
        <v>-89091.323950566584</v>
      </c>
      <c r="BZ141" s="21">
        <f t="shared" si="191"/>
        <v>-105793.48265160841</v>
      </c>
      <c r="CB141" s="21">
        <f t="shared" si="156"/>
        <v>-751.76972576073604</v>
      </c>
      <c r="CC141" s="21">
        <f t="shared" si="157"/>
        <v>-75282.333979302843</v>
      </c>
    </row>
    <row r="142" spans="9:81" x14ac:dyDescent="0.25">
      <c r="I142" s="4" t="s">
        <v>18</v>
      </c>
      <c r="J142" s="15">
        <f t="shared" si="152"/>
        <v>0.02</v>
      </c>
      <c r="K142" s="3">
        <v>9</v>
      </c>
      <c r="L142" s="3" t="s">
        <v>29</v>
      </c>
      <c r="M142" s="15">
        <f t="shared" si="192"/>
        <v>1.8499999999999999E-2</v>
      </c>
      <c r="N142" s="18">
        <v>1</v>
      </c>
      <c r="O142" s="15">
        <f t="shared" si="193"/>
        <v>0.108</v>
      </c>
      <c r="P142" s="5">
        <v>1000000</v>
      </c>
      <c r="Q142" s="35">
        <f t="shared" si="153"/>
        <v>1012331.4723845607</v>
      </c>
      <c r="R142" s="5">
        <f t="shared" si="154"/>
        <v>1012331.4723845607</v>
      </c>
      <c r="S142" s="5">
        <f t="shared" si="155"/>
        <v>109331.79901753255</v>
      </c>
      <c r="T142" s="5"/>
      <c r="U142" s="5">
        <f t="shared" si="189"/>
        <v>20000</v>
      </c>
      <c r="V142" s="5">
        <f t="shared" si="189"/>
        <v>20000</v>
      </c>
      <c r="W142" s="5">
        <f t="shared" si="189"/>
        <v>20000</v>
      </c>
      <c r="X142" s="5">
        <f t="shared" si="189"/>
        <v>20000</v>
      </c>
      <c r="Y142" s="5">
        <f t="shared" si="189"/>
        <v>20000</v>
      </c>
      <c r="Z142" s="5">
        <f t="shared" si="189"/>
        <v>20000</v>
      </c>
      <c r="AA142" s="5">
        <f t="shared" si="189"/>
        <v>20000</v>
      </c>
      <c r="AB142" s="5">
        <f t="shared" si="189"/>
        <v>20000</v>
      </c>
      <c r="AC142" s="5">
        <f t="shared" si="189"/>
        <v>1020000</v>
      </c>
      <c r="AD142" s="5">
        <f t="shared" si="189"/>
        <v>0</v>
      </c>
      <c r="AE142" s="5">
        <f t="shared" si="190"/>
        <v>0</v>
      </c>
      <c r="AF142" s="5">
        <f t="shared" si="190"/>
        <v>0</v>
      </c>
      <c r="AG142" s="5">
        <f t="shared" si="190"/>
        <v>0</v>
      </c>
      <c r="AH142" s="5">
        <f t="shared" si="190"/>
        <v>0</v>
      </c>
      <c r="AI142" s="5">
        <f t="shared" si="190"/>
        <v>0</v>
      </c>
      <c r="AJ142" s="5">
        <f t="shared" si="190"/>
        <v>0</v>
      </c>
      <c r="AK142" s="5">
        <f t="shared" si="190"/>
        <v>0</v>
      </c>
      <c r="AL142" s="5">
        <f t="shared" si="190"/>
        <v>0</v>
      </c>
      <c r="AM142" s="5">
        <f t="shared" si="190"/>
        <v>0</v>
      </c>
      <c r="AN142" s="5">
        <f t="shared" si="190"/>
        <v>0</v>
      </c>
      <c r="AP142" s="38">
        <f t="shared" si="166"/>
        <v>1012331.4723845607</v>
      </c>
      <c r="AQ142" s="5">
        <f t="shared" si="167"/>
        <v>1011059.6046236751</v>
      </c>
      <c r="AR142" s="5">
        <f t="shared" si="168"/>
        <v>1009764.2073092131</v>
      </c>
      <c r="AS142" s="5">
        <f t="shared" si="169"/>
        <v>1008444.8451444336</v>
      </c>
      <c r="AT142" s="5">
        <f t="shared" si="170"/>
        <v>1007101.0747796055</v>
      </c>
      <c r="AU142" s="5">
        <f t="shared" si="171"/>
        <v>1005732.4446630281</v>
      </c>
      <c r="AV142" s="5">
        <f t="shared" si="172"/>
        <v>1004338.4948892941</v>
      </c>
      <c r="AW142" s="5">
        <f t="shared" si="173"/>
        <v>1002918.7570447461</v>
      </c>
      <c r="AX142" s="5">
        <f t="shared" si="174"/>
        <v>1001472.7540500738</v>
      </c>
      <c r="AY142" s="5">
        <f t="shared" si="175"/>
        <v>0</v>
      </c>
      <c r="AZ142" s="5">
        <f t="shared" si="176"/>
        <v>0</v>
      </c>
      <c r="BA142" s="5">
        <f t="shared" si="177"/>
        <v>0</v>
      </c>
      <c r="BB142" s="5">
        <f t="shared" si="178"/>
        <v>0</v>
      </c>
      <c r="BC142" s="5">
        <f t="shared" si="179"/>
        <v>0</v>
      </c>
      <c r="BD142" s="5">
        <f t="shared" si="180"/>
        <v>0</v>
      </c>
      <c r="BE142" s="5">
        <f t="shared" si="181"/>
        <v>0</v>
      </c>
      <c r="BF142" s="5">
        <f t="shared" si="182"/>
        <v>0</v>
      </c>
      <c r="BG142" s="5">
        <f t="shared" si="183"/>
        <v>0</v>
      </c>
      <c r="BH142" s="5">
        <f t="shared" si="184"/>
        <v>0</v>
      </c>
      <c r="BI142" s="5">
        <f t="shared" si="185"/>
        <v>0</v>
      </c>
      <c r="BJ142" s="45">
        <f t="shared" si="186"/>
        <v>0</v>
      </c>
      <c r="BL142" s="21">
        <f t="shared" si="191"/>
        <v>133602.78121969814</v>
      </c>
      <c r="BM142" s="21">
        <f t="shared" si="191"/>
        <v>109970.2137640022</v>
      </c>
      <c r="BN142" s="21">
        <f t="shared" si="191"/>
        <v>86903.451838540961</v>
      </c>
      <c r="BO142" s="21">
        <f t="shared" si="191"/>
        <v>64387.448344806326</v>
      </c>
      <c r="BP142" s="21">
        <f t="shared" si="191"/>
        <v>42407.593838406843</v>
      </c>
      <c r="BQ142" s="21">
        <f t="shared" si="191"/>
        <v>20949.702737704618</v>
      </c>
      <c r="BR142" s="21">
        <f t="shared" si="191"/>
        <v>828.39997142215725</v>
      </c>
      <c r="BS142" s="21">
        <f t="shared" si="191"/>
        <v>0</v>
      </c>
      <c r="BT142" s="21">
        <f t="shared" si="191"/>
        <v>-827.60832511843182</v>
      </c>
      <c r="BU142" s="21">
        <f t="shared" si="191"/>
        <v>-20454.891751662479</v>
      </c>
      <c r="BV142" s="21">
        <f t="shared" si="191"/>
        <v>-40427.964667393011</v>
      </c>
      <c r="BW142" s="21">
        <f t="shared" si="191"/>
        <v>-59931.837690717424</v>
      </c>
      <c r="BX142" s="21">
        <f t="shared" si="191"/>
        <v>-78978.768175300327</v>
      </c>
      <c r="BY142" s="21">
        <f t="shared" si="191"/>
        <v>-97580.663112592651</v>
      </c>
      <c r="BZ142" s="21">
        <f t="shared" si="191"/>
        <v>-115749.08998436667</v>
      </c>
      <c r="CB142" s="21">
        <f t="shared" si="156"/>
        <v>-828.00414827029454</v>
      </c>
      <c r="CC142" s="21">
        <f t="shared" si="157"/>
        <v>-82941.110006920644</v>
      </c>
    </row>
    <row r="143" spans="9:81" x14ac:dyDescent="0.25">
      <c r="I143" s="4" t="s">
        <v>18</v>
      </c>
      <c r="J143" s="15">
        <f t="shared" si="152"/>
        <v>0.02</v>
      </c>
      <c r="K143" s="3">
        <v>10</v>
      </c>
      <c r="L143" s="3" t="s">
        <v>29</v>
      </c>
      <c r="M143" s="15">
        <f t="shared" si="192"/>
        <v>0.02</v>
      </c>
      <c r="N143" s="18">
        <v>1</v>
      </c>
      <c r="O143" s="15">
        <f t="shared" si="193"/>
        <v>0.12</v>
      </c>
      <c r="P143" s="5">
        <v>1000000</v>
      </c>
      <c r="Q143" s="35">
        <f t="shared" si="153"/>
        <v>1000000</v>
      </c>
      <c r="R143" s="5">
        <f t="shared" si="154"/>
        <v>1000000</v>
      </c>
      <c r="S143" s="5">
        <f t="shared" si="155"/>
        <v>120000</v>
      </c>
      <c r="T143" s="5"/>
      <c r="U143" s="5">
        <f t="shared" si="189"/>
        <v>20000</v>
      </c>
      <c r="V143" s="5">
        <f t="shared" si="189"/>
        <v>20000</v>
      </c>
      <c r="W143" s="5">
        <f t="shared" si="189"/>
        <v>20000</v>
      </c>
      <c r="X143" s="5">
        <f t="shared" si="189"/>
        <v>20000</v>
      </c>
      <c r="Y143" s="5">
        <f t="shared" si="189"/>
        <v>20000</v>
      </c>
      <c r="Z143" s="5">
        <f t="shared" si="189"/>
        <v>20000</v>
      </c>
      <c r="AA143" s="5">
        <f t="shared" si="189"/>
        <v>20000</v>
      </c>
      <c r="AB143" s="5">
        <f t="shared" si="189"/>
        <v>20000</v>
      </c>
      <c r="AC143" s="5">
        <f t="shared" si="189"/>
        <v>20000</v>
      </c>
      <c r="AD143" s="5">
        <f t="shared" si="189"/>
        <v>1020000</v>
      </c>
      <c r="AE143" s="5">
        <f t="shared" si="190"/>
        <v>0</v>
      </c>
      <c r="AF143" s="5">
        <f t="shared" si="190"/>
        <v>0</v>
      </c>
      <c r="AG143" s="5">
        <f t="shared" si="190"/>
        <v>0</v>
      </c>
      <c r="AH143" s="5">
        <f t="shared" si="190"/>
        <v>0</v>
      </c>
      <c r="AI143" s="5">
        <f t="shared" si="190"/>
        <v>0</v>
      </c>
      <c r="AJ143" s="5">
        <f t="shared" si="190"/>
        <v>0</v>
      </c>
      <c r="AK143" s="5">
        <f t="shared" si="190"/>
        <v>0</v>
      </c>
      <c r="AL143" s="5">
        <f t="shared" si="190"/>
        <v>0</v>
      </c>
      <c r="AM143" s="5">
        <f t="shared" si="190"/>
        <v>0</v>
      </c>
      <c r="AN143" s="5">
        <f t="shared" si="190"/>
        <v>0</v>
      </c>
      <c r="AP143" s="38">
        <f t="shared" si="166"/>
        <v>1000000</v>
      </c>
      <c r="AQ143" s="5">
        <f t="shared" si="167"/>
        <v>1000000</v>
      </c>
      <c r="AR143" s="5">
        <f t="shared" si="168"/>
        <v>1000000</v>
      </c>
      <c r="AS143" s="5">
        <f t="shared" si="169"/>
        <v>1000000</v>
      </c>
      <c r="AT143" s="5">
        <f t="shared" si="170"/>
        <v>1000000</v>
      </c>
      <c r="AU143" s="5">
        <f t="shared" si="171"/>
        <v>1000000</v>
      </c>
      <c r="AV143" s="5">
        <f t="shared" si="172"/>
        <v>1000000</v>
      </c>
      <c r="AW143" s="5">
        <f t="shared" si="173"/>
        <v>1000000</v>
      </c>
      <c r="AX143" s="5">
        <f t="shared" si="174"/>
        <v>1000000</v>
      </c>
      <c r="AY143" s="5">
        <f t="shared" si="175"/>
        <v>1000000</v>
      </c>
      <c r="AZ143" s="5">
        <f t="shared" si="176"/>
        <v>0</v>
      </c>
      <c r="BA143" s="5">
        <f t="shared" si="177"/>
        <v>0</v>
      </c>
      <c r="BB143" s="5">
        <f t="shared" si="178"/>
        <v>0</v>
      </c>
      <c r="BC143" s="5">
        <f t="shared" si="179"/>
        <v>0</v>
      </c>
      <c r="BD143" s="5">
        <f t="shared" si="180"/>
        <v>0</v>
      </c>
      <c r="BE143" s="5">
        <f t="shared" si="181"/>
        <v>0</v>
      </c>
      <c r="BF143" s="5">
        <f t="shared" si="182"/>
        <v>0</v>
      </c>
      <c r="BG143" s="5">
        <f t="shared" si="183"/>
        <v>0</v>
      </c>
      <c r="BH143" s="5">
        <f t="shared" si="184"/>
        <v>0</v>
      </c>
      <c r="BI143" s="5">
        <f t="shared" si="185"/>
        <v>0</v>
      </c>
      <c r="BJ143" s="45">
        <f t="shared" si="186"/>
        <v>0</v>
      </c>
      <c r="BL143" s="21">
        <f t="shared" si="191"/>
        <v>145956.17791179498</v>
      </c>
      <c r="BM143" s="21">
        <f t="shared" si="191"/>
        <v>119994.74471326498</v>
      </c>
      <c r="BN143" s="21">
        <f t="shared" si="191"/>
        <v>94713.045307016931</v>
      </c>
      <c r="BO143" s="21">
        <f t="shared" si="191"/>
        <v>70091.444307619939</v>
      </c>
      <c r="BP143" s="21">
        <f t="shared" si="191"/>
        <v>46110.922759273439</v>
      </c>
      <c r="BQ143" s="21">
        <f t="shared" si="191"/>
        <v>22753.05728653213</v>
      </c>
      <c r="BR143" s="21">
        <f t="shared" si="191"/>
        <v>898.72865951922722</v>
      </c>
      <c r="BS143" s="21">
        <f t="shared" si="191"/>
        <v>0</v>
      </c>
      <c r="BT143" s="21">
        <f t="shared" si="191"/>
        <v>-897.78870478982572</v>
      </c>
      <c r="BU143" s="21">
        <f t="shared" si="191"/>
        <v>-22165.540872170823</v>
      </c>
      <c r="BV143" s="21">
        <f t="shared" si="191"/>
        <v>-43760.319654854015</v>
      </c>
      <c r="BW143" s="21">
        <f t="shared" si="191"/>
        <v>-64800.571225415915</v>
      </c>
      <c r="BX143" s="21">
        <f t="shared" si="191"/>
        <v>-85302.028367758379</v>
      </c>
      <c r="BY143" s="21">
        <f t="shared" si="191"/>
        <v>-105279.93850560614</v>
      </c>
      <c r="BZ143" s="21">
        <f t="shared" si="191"/>
        <v>-124749.07983866858</v>
      </c>
      <c r="CB143" s="21">
        <f t="shared" si="156"/>
        <v>-898.25868215452647</v>
      </c>
      <c r="CC143" s="21">
        <f t="shared" si="157"/>
        <v>-90007.536837387655</v>
      </c>
    </row>
    <row r="144" spans="9:81" x14ac:dyDescent="0.25">
      <c r="I144" s="4" t="s">
        <v>18</v>
      </c>
      <c r="J144" s="15">
        <f t="shared" si="152"/>
        <v>0.02</v>
      </c>
      <c r="K144" s="3">
        <v>11</v>
      </c>
      <c r="L144" s="3" t="s">
        <v>29</v>
      </c>
      <c r="M144" s="15">
        <f t="shared" si="192"/>
        <v>2.1500000000000002E-2</v>
      </c>
      <c r="N144" s="18">
        <v>1</v>
      </c>
      <c r="O144" s="15">
        <f t="shared" si="193"/>
        <v>0.13200000000000001</v>
      </c>
      <c r="P144" s="5">
        <v>1000000</v>
      </c>
      <c r="Q144" s="35">
        <f t="shared" si="153"/>
        <v>985444.20715600101</v>
      </c>
      <c r="R144" s="5">
        <f t="shared" si="154"/>
        <v>985444.20715600101</v>
      </c>
      <c r="S144" s="5">
        <f t="shared" si="155"/>
        <v>130078.63534459214</v>
      </c>
      <c r="T144" s="5"/>
      <c r="U144" s="5">
        <f t="shared" ref="U144:AD153" si="194">$P144*((U$33&lt;=$K144)*$J144+(U$33=$K144)*1)</f>
        <v>20000</v>
      </c>
      <c r="V144" s="5">
        <f t="shared" si="194"/>
        <v>20000</v>
      </c>
      <c r="W144" s="5">
        <f t="shared" si="194"/>
        <v>20000</v>
      </c>
      <c r="X144" s="5">
        <f t="shared" si="194"/>
        <v>20000</v>
      </c>
      <c r="Y144" s="5">
        <f t="shared" si="194"/>
        <v>20000</v>
      </c>
      <c r="Z144" s="5">
        <f t="shared" si="194"/>
        <v>20000</v>
      </c>
      <c r="AA144" s="5">
        <f t="shared" si="194"/>
        <v>20000</v>
      </c>
      <c r="AB144" s="5">
        <f t="shared" si="194"/>
        <v>20000</v>
      </c>
      <c r="AC144" s="5">
        <f t="shared" si="194"/>
        <v>20000</v>
      </c>
      <c r="AD144" s="5">
        <f t="shared" si="194"/>
        <v>20000</v>
      </c>
      <c r="AE144" s="5">
        <f t="shared" ref="AE144:AN153" si="195">$P144*((AE$33&lt;=$K144)*$J144+(AE$33=$K144)*1)</f>
        <v>1020000</v>
      </c>
      <c r="AF144" s="5">
        <f t="shared" si="195"/>
        <v>0</v>
      </c>
      <c r="AG144" s="5">
        <f t="shared" si="195"/>
        <v>0</v>
      </c>
      <c r="AH144" s="5">
        <f t="shared" si="195"/>
        <v>0</v>
      </c>
      <c r="AI144" s="5">
        <f t="shared" si="195"/>
        <v>0</v>
      </c>
      <c r="AJ144" s="5">
        <f t="shared" si="195"/>
        <v>0</v>
      </c>
      <c r="AK144" s="5">
        <f t="shared" si="195"/>
        <v>0</v>
      </c>
      <c r="AL144" s="5">
        <f t="shared" si="195"/>
        <v>0</v>
      </c>
      <c r="AM144" s="5">
        <f t="shared" si="195"/>
        <v>0</v>
      </c>
      <c r="AN144" s="5">
        <f t="shared" si="195"/>
        <v>0</v>
      </c>
      <c r="AP144" s="38">
        <f t="shared" si="166"/>
        <v>985444.20715600101</v>
      </c>
      <c r="AQ144" s="5">
        <f t="shared" si="167"/>
        <v>986631.25760985515</v>
      </c>
      <c r="AR144" s="5">
        <f t="shared" si="168"/>
        <v>987843.82964846713</v>
      </c>
      <c r="AS144" s="5">
        <f t="shared" si="169"/>
        <v>989082.47198590927</v>
      </c>
      <c r="AT144" s="5">
        <f t="shared" si="170"/>
        <v>990347.74513360637</v>
      </c>
      <c r="AU144" s="5">
        <f t="shared" si="171"/>
        <v>991640.22165397892</v>
      </c>
      <c r="AV144" s="5">
        <f t="shared" si="172"/>
        <v>992960.48641953955</v>
      </c>
      <c r="AW144" s="5">
        <f t="shared" si="173"/>
        <v>994309.13687755971</v>
      </c>
      <c r="AX144" s="5">
        <f t="shared" si="174"/>
        <v>995686.78332042729</v>
      </c>
      <c r="AY144" s="5">
        <f t="shared" si="175"/>
        <v>997094.0491618166</v>
      </c>
      <c r="AZ144" s="5">
        <f t="shared" si="176"/>
        <v>998531.57121879573</v>
      </c>
      <c r="BA144" s="5">
        <f t="shared" si="177"/>
        <v>0</v>
      </c>
      <c r="BB144" s="5">
        <f t="shared" si="178"/>
        <v>0</v>
      </c>
      <c r="BC144" s="5">
        <f t="shared" si="179"/>
        <v>0</v>
      </c>
      <c r="BD144" s="5">
        <f t="shared" si="180"/>
        <v>0</v>
      </c>
      <c r="BE144" s="5">
        <f t="shared" si="181"/>
        <v>0</v>
      </c>
      <c r="BF144" s="5">
        <f t="shared" si="182"/>
        <v>0</v>
      </c>
      <c r="BG144" s="5">
        <f t="shared" si="183"/>
        <v>0</v>
      </c>
      <c r="BH144" s="5">
        <f t="shared" si="184"/>
        <v>0</v>
      </c>
      <c r="BI144" s="5">
        <f t="shared" si="185"/>
        <v>0</v>
      </c>
      <c r="BJ144" s="45">
        <f t="shared" si="186"/>
        <v>0</v>
      </c>
      <c r="BL144" s="21">
        <f t="shared" si="191"/>
        <v>157423.78008153697</v>
      </c>
      <c r="BM144" s="21">
        <f t="shared" si="191"/>
        <v>129268.80346443586</v>
      </c>
      <c r="BN144" s="21">
        <f t="shared" si="191"/>
        <v>101913.28535345348</v>
      </c>
      <c r="BO144" s="21">
        <f t="shared" si="191"/>
        <v>75332.315569844912</v>
      </c>
      <c r="BP144" s="21">
        <f t="shared" si="191"/>
        <v>49501.823019549716</v>
      </c>
      <c r="BQ144" s="21">
        <f t="shared" si="191"/>
        <v>24398.545387707534</v>
      </c>
      <c r="BR144" s="21">
        <f t="shared" si="191"/>
        <v>962.6859494051896</v>
      </c>
      <c r="BS144" s="21">
        <f t="shared" si="191"/>
        <v>0</v>
      </c>
      <c r="BT144" s="21">
        <f t="shared" si="191"/>
        <v>-961.59324395016301</v>
      </c>
      <c r="BU144" s="21">
        <f t="shared" si="191"/>
        <v>-23715.54419685225</v>
      </c>
      <c r="BV144" s="21">
        <f t="shared" si="191"/>
        <v>-46769.093581062625</v>
      </c>
      <c r="BW144" s="21">
        <f t="shared" si="191"/>
        <v>-69180.955771842739</v>
      </c>
      <c r="BX144" s="21">
        <f t="shared" si="191"/>
        <v>-90970.764557352872</v>
      </c>
      <c r="BY144" s="21">
        <f t="shared" si="191"/>
        <v>-112157.50387450901</v>
      </c>
      <c r="BZ144" s="21">
        <f t="shared" si="191"/>
        <v>-132759.53087893443</v>
      </c>
      <c r="CB144" s="21">
        <f t="shared" si="156"/>
        <v>-962.13959667767631</v>
      </c>
      <c r="CC144" s="21">
        <f t="shared" si="157"/>
        <v>-96442.024955403176</v>
      </c>
    </row>
    <row r="145" spans="9:81" x14ac:dyDescent="0.25">
      <c r="I145" s="4" t="s">
        <v>18</v>
      </c>
      <c r="J145" s="15">
        <f t="shared" si="152"/>
        <v>0.02</v>
      </c>
      <c r="K145" s="3">
        <v>12</v>
      </c>
      <c r="L145" s="3" t="s">
        <v>29</v>
      </c>
      <c r="M145" s="15">
        <f t="shared" si="192"/>
        <v>2.3000000000000003E-2</v>
      </c>
      <c r="N145" s="18">
        <v>1</v>
      </c>
      <c r="O145" s="15">
        <f t="shared" si="193"/>
        <v>0.14400000000000002</v>
      </c>
      <c r="P145" s="5">
        <v>1000000</v>
      </c>
      <c r="Q145" s="35">
        <f t="shared" si="153"/>
        <v>968850.71439819073</v>
      </c>
      <c r="R145" s="5">
        <f t="shared" si="154"/>
        <v>968850.71439819073</v>
      </c>
      <c r="S145" s="5">
        <f t="shared" si="155"/>
        <v>139514.50287333949</v>
      </c>
      <c r="T145" s="5"/>
      <c r="U145" s="5">
        <f t="shared" si="194"/>
        <v>20000</v>
      </c>
      <c r="V145" s="5">
        <f t="shared" si="194"/>
        <v>20000</v>
      </c>
      <c r="W145" s="5">
        <f t="shared" si="194"/>
        <v>20000</v>
      </c>
      <c r="X145" s="5">
        <f t="shared" si="194"/>
        <v>20000</v>
      </c>
      <c r="Y145" s="5">
        <f t="shared" si="194"/>
        <v>20000</v>
      </c>
      <c r="Z145" s="5">
        <f t="shared" si="194"/>
        <v>20000</v>
      </c>
      <c r="AA145" s="5">
        <f t="shared" si="194"/>
        <v>20000</v>
      </c>
      <c r="AB145" s="5">
        <f t="shared" si="194"/>
        <v>20000</v>
      </c>
      <c r="AC145" s="5">
        <f t="shared" si="194"/>
        <v>20000</v>
      </c>
      <c r="AD145" s="5">
        <f t="shared" si="194"/>
        <v>20000</v>
      </c>
      <c r="AE145" s="5">
        <f t="shared" si="195"/>
        <v>20000</v>
      </c>
      <c r="AF145" s="5">
        <f t="shared" si="195"/>
        <v>1020000</v>
      </c>
      <c r="AG145" s="5">
        <f t="shared" si="195"/>
        <v>0</v>
      </c>
      <c r="AH145" s="5">
        <f t="shared" si="195"/>
        <v>0</v>
      </c>
      <c r="AI145" s="5">
        <f t="shared" si="195"/>
        <v>0</v>
      </c>
      <c r="AJ145" s="5">
        <f t="shared" si="195"/>
        <v>0</v>
      </c>
      <c r="AK145" s="5">
        <f t="shared" si="195"/>
        <v>0</v>
      </c>
      <c r="AL145" s="5">
        <f t="shared" si="195"/>
        <v>0</v>
      </c>
      <c r="AM145" s="5">
        <f t="shared" si="195"/>
        <v>0</v>
      </c>
      <c r="AN145" s="5">
        <f t="shared" si="195"/>
        <v>0</v>
      </c>
      <c r="AP145" s="38">
        <f t="shared" si="166"/>
        <v>968850.71439819073</v>
      </c>
      <c r="AQ145" s="5">
        <f t="shared" si="167"/>
        <v>971134.28082934907</v>
      </c>
      <c r="AR145" s="5">
        <f t="shared" si="168"/>
        <v>973470.36928842403</v>
      </c>
      <c r="AS145" s="5">
        <f t="shared" si="169"/>
        <v>975860.18778205768</v>
      </c>
      <c r="AT145" s="5">
        <f t="shared" si="170"/>
        <v>978304.97210104496</v>
      </c>
      <c r="AU145" s="5">
        <f t="shared" si="171"/>
        <v>980805.98645936896</v>
      </c>
      <c r="AV145" s="5">
        <f t="shared" si="172"/>
        <v>983364.5241479344</v>
      </c>
      <c r="AW145" s="5">
        <f t="shared" si="173"/>
        <v>985981.90820333676</v>
      </c>
      <c r="AX145" s="5">
        <f t="shared" si="174"/>
        <v>988659.49209201336</v>
      </c>
      <c r="AY145" s="5">
        <f t="shared" si="175"/>
        <v>991398.66041012958</v>
      </c>
      <c r="AZ145" s="5">
        <f t="shared" si="176"/>
        <v>994200.82959956245</v>
      </c>
      <c r="BA145" s="5">
        <f t="shared" si="177"/>
        <v>997067.4486803523</v>
      </c>
      <c r="BB145" s="5">
        <f t="shared" si="178"/>
        <v>0</v>
      </c>
      <c r="BC145" s="5">
        <f t="shared" si="179"/>
        <v>0</v>
      </c>
      <c r="BD145" s="5">
        <f t="shared" si="180"/>
        <v>0</v>
      </c>
      <c r="BE145" s="5">
        <f t="shared" si="181"/>
        <v>0</v>
      </c>
      <c r="BF145" s="5">
        <f t="shared" si="182"/>
        <v>0</v>
      </c>
      <c r="BG145" s="5">
        <f t="shared" si="183"/>
        <v>0</v>
      </c>
      <c r="BH145" s="5">
        <f t="shared" si="184"/>
        <v>0</v>
      </c>
      <c r="BI145" s="5">
        <f t="shared" si="185"/>
        <v>0</v>
      </c>
      <c r="BJ145" s="45">
        <f t="shared" si="186"/>
        <v>0</v>
      </c>
      <c r="BL145" s="21">
        <f t="shared" si="191"/>
        <v>167932.66096954478</v>
      </c>
      <c r="BM145" s="21">
        <f t="shared" si="191"/>
        <v>137735.50837587344</v>
      </c>
      <c r="BN145" s="21">
        <f t="shared" si="191"/>
        <v>108461.74742508482</v>
      </c>
      <c r="BO145" s="21">
        <f t="shared" si="191"/>
        <v>80080.527834943845</v>
      </c>
      <c r="BP145" s="21">
        <f t="shared" si="191"/>
        <v>52562.108617389458</v>
      </c>
      <c r="BQ145" s="21">
        <f t="shared" si="191"/>
        <v>25877.815485932282</v>
      </c>
      <c r="BR145" s="21">
        <f t="shared" si="191"/>
        <v>1019.9658384016948</v>
      </c>
      <c r="BS145" s="21">
        <f t="shared" si="191"/>
        <v>0</v>
      </c>
      <c r="BT145" s="21">
        <f t="shared" si="191"/>
        <v>-1018.7182593406178</v>
      </c>
      <c r="BU145" s="21">
        <f t="shared" si="191"/>
        <v>-25097.999628742808</v>
      </c>
      <c r="BV145" s="21">
        <f t="shared" si="191"/>
        <v>-49441.896139557706</v>
      </c>
      <c r="BW145" s="21">
        <f t="shared" si="191"/>
        <v>-73056.48930359364</v>
      </c>
      <c r="BX145" s="21">
        <f t="shared" si="191"/>
        <v>-95965.700547770713</v>
      </c>
      <c r="BY145" s="21">
        <f t="shared" si="191"/>
        <v>-118192.60618385824</v>
      </c>
      <c r="BZ145" s="21">
        <f t="shared" si="191"/>
        <v>-139759.46930215554</v>
      </c>
      <c r="CB145" s="21">
        <f t="shared" si="156"/>
        <v>-1019.3420488711563</v>
      </c>
      <c r="CC145" s="21">
        <f t="shared" si="157"/>
        <v>-102213.72398642777</v>
      </c>
    </row>
    <row r="146" spans="9:81" x14ac:dyDescent="0.25">
      <c r="I146" s="4" t="s">
        <v>18</v>
      </c>
      <c r="J146" s="15">
        <f t="shared" si="152"/>
        <v>0.02</v>
      </c>
      <c r="K146" s="3">
        <v>13</v>
      </c>
      <c r="L146" s="3" t="s">
        <v>29</v>
      </c>
      <c r="M146" s="15">
        <f t="shared" si="192"/>
        <v>2.4500000000000001E-2</v>
      </c>
      <c r="N146" s="18">
        <v>1</v>
      </c>
      <c r="O146" s="15">
        <f t="shared" si="193"/>
        <v>0.156</v>
      </c>
      <c r="P146" s="5">
        <v>1000000</v>
      </c>
      <c r="Q146" s="35">
        <f t="shared" si="153"/>
        <v>950414.83959481725</v>
      </c>
      <c r="R146" s="5">
        <f t="shared" si="154"/>
        <v>950414.83959481725</v>
      </c>
      <c r="S146" s="5">
        <f t="shared" si="155"/>
        <v>148264.7149767915</v>
      </c>
      <c r="T146" s="5"/>
      <c r="U146" s="5">
        <f t="shared" si="194"/>
        <v>20000</v>
      </c>
      <c r="V146" s="5">
        <f t="shared" si="194"/>
        <v>20000</v>
      </c>
      <c r="W146" s="5">
        <f t="shared" si="194"/>
        <v>20000</v>
      </c>
      <c r="X146" s="5">
        <f t="shared" si="194"/>
        <v>20000</v>
      </c>
      <c r="Y146" s="5">
        <f t="shared" si="194"/>
        <v>20000</v>
      </c>
      <c r="Z146" s="5">
        <f t="shared" si="194"/>
        <v>20000</v>
      </c>
      <c r="AA146" s="5">
        <f t="shared" si="194"/>
        <v>20000</v>
      </c>
      <c r="AB146" s="5">
        <f t="shared" si="194"/>
        <v>20000</v>
      </c>
      <c r="AC146" s="5">
        <f t="shared" si="194"/>
        <v>20000</v>
      </c>
      <c r="AD146" s="5">
        <f t="shared" si="194"/>
        <v>20000</v>
      </c>
      <c r="AE146" s="5">
        <f t="shared" si="195"/>
        <v>20000</v>
      </c>
      <c r="AF146" s="5">
        <f t="shared" si="195"/>
        <v>20000</v>
      </c>
      <c r="AG146" s="5">
        <f t="shared" si="195"/>
        <v>1020000</v>
      </c>
      <c r="AH146" s="5">
        <f t="shared" si="195"/>
        <v>0</v>
      </c>
      <c r="AI146" s="5">
        <f t="shared" si="195"/>
        <v>0</v>
      </c>
      <c r="AJ146" s="5">
        <f t="shared" si="195"/>
        <v>0</v>
      </c>
      <c r="AK146" s="5">
        <f t="shared" si="195"/>
        <v>0</v>
      </c>
      <c r="AL146" s="5">
        <f t="shared" si="195"/>
        <v>0</v>
      </c>
      <c r="AM146" s="5">
        <f t="shared" si="195"/>
        <v>0</v>
      </c>
      <c r="AN146" s="5">
        <f t="shared" si="195"/>
        <v>0</v>
      </c>
      <c r="AP146" s="38">
        <f t="shared" si="166"/>
        <v>950414.83959481725</v>
      </c>
      <c r="AQ146" s="5">
        <f t="shared" si="167"/>
        <v>953700.00316489022</v>
      </c>
      <c r="AR146" s="5">
        <f t="shared" si="168"/>
        <v>957065.65324242995</v>
      </c>
      <c r="AS146" s="5">
        <f t="shared" si="169"/>
        <v>960513.76174686942</v>
      </c>
      <c r="AT146" s="5">
        <f t="shared" si="170"/>
        <v>964046.34890966769</v>
      </c>
      <c r="AU146" s="5">
        <f t="shared" si="171"/>
        <v>967665.48445795453</v>
      </c>
      <c r="AV146" s="5">
        <f t="shared" si="172"/>
        <v>971373.28882717434</v>
      </c>
      <c r="AW146" s="5">
        <f t="shared" si="173"/>
        <v>975171.9344034401</v>
      </c>
      <c r="AX146" s="5">
        <f t="shared" si="174"/>
        <v>979063.64679632441</v>
      </c>
      <c r="AY146" s="5">
        <f t="shared" si="175"/>
        <v>983050.70614283427</v>
      </c>
      <c r="AZ146" s="5">
        <f t="shared" si="176"/>
        <v>987135.44844333373</v>
      </c>
      <c r="BA146" s="5">
        <f t="shared" si="177"/>
        <v>991320.26693019539</v>
      </c>
      <c r="BB146" s="5">
        <f t="shared" si="178"/>
        <v>995607.6134699852</v>
      </c>
      <c r="BC146" s="5">
        <f t="shared" si="179"/>
        <v>0</v>
      </c>
      <c r="BD146" s="5">
        <f t="shared" si="180"/>
        <v>0</v>
      </c>
      <c r="BE146" s="5">
        <f t="shared" si="181"/>
        <v>0</v>
      </c>
      <c r="BF146" s="5">
        <f t="shared" si="182"/>
        <v>0</v>
      </c>
      <c r="BG146" s="5">
        <f t="shared" si="183"/>
        <v>0</v>
      </c>
      <c r="BH146" s="5">
        <f t="shared" si="184"/>
        <v>0</v>
      </c>
      <c r="BI146" s="5">
        <f t="shared" si="185"/>
        <v>0</v>
      </c>
      <c r="BJ146" s="45">
        <f t="shared" si="186"/>
        <v>0</v>
      </c>
      <c r="BL146" s="21">
        <f t="shared" si="191"/>
        <v>177423.20985841146</v>
      </c>
      <c r="BM146" s="21">
        <f t="shared" si="191"/>
        <v>145349.15145412623</v>
      </c>
      <c r="BN146" s="21">
        <f t="shared" si="191"/>
        <v>114324.98580977041</v>
      </c>
      <c r="BO146" s="21">
        <f t="shared" si="191"/>
        <v>84313.295333941467</v>
      </c>
      <c r="BP146" s="21">
        <f t="shared" si="191"/>
        <v>55278.092255522497</v>
      </c>
      <c r="BQ146" s="21">
        <f t="shared" si="191"/>
        <v>27184.760488664033</v>
      </c>
      <c r="BR146" s="21">
        <f t="shared" si="191"/>
        <v>1070.3517446717015</v>
      </c>
      <c r="BS146" s="21">
        <f t="shared" si="191"/>
        <v>0</v>
      </c>
      <c r="BT146" s="21">
        <f t="shared" si="191"/>
        <v>-1068.9494514684193</v>
      </c>
      <c r="BU146" s="21">
        <f t="shared" si="191"/>
        <v>-26308.226435408578</v>
      </c>
      <c r="BV146" s="21">
        <f t="shared" si="191"/>
        <v>-51770.744197610067</v>
      </c>
      <c r="BW146" s="21">
        <f t="shared" si="191"/>
        <v>-76417.215607744991</v>
      </c>
      <c r="BX146" s="21">
        <f t="shared" si="191"/>
        <v>-100276.18663463555</v>
      </c>
      <c r="BY146" s="21">
        <f t="shared" si="191"/>
        <v>-123375.13161540218</v>
      </c>
      <c r="BZ146" s="21">
        <f t="shared" si="191"/>
        <v>-145740.49607919704</v>
      </c>
      <c r="CB146" s="21">
        <f t="shared" si="156"/>
        <v>-1069.6505980700604</v>
      </c>
      <c r="CC146" s="21">
        <f t="shared" si="157"/>
        <v>-107300.58622220298</v>
      </c>
    </row>
    <row r="147" spans="9:81" x14ac:dyDescent="0.25">
      <c r="I147" s="4" t="s">
        <v>18</v>
      </c>
      <c r="J147" s="15">
        <f t="shared" si="152"/>
        <v>0.02</v>
      </c>
      <c r="K147" s="3">
        <v>14</v>
      </c>
      <c r="L147" s="3" t="s">
        <v>29</v>
      </c>
      <c r="M147" s="15">
        <f t="shared" si="192"/>
        <v>2.6000000000000002E-2</v>
      </c>
      <c r="N147" s="18">
        <v>1</v>
      </c>
      <c r="O147" s="15">
        <f t="shared" si="193"/>
        <v>0.16800000000000001</v>
      </c>
      <c r="P147" s="5">
        <v>1000000</v>
      </c>
      <c r="Q147" s="35">
        <f t="shared" si="153"/>
        <v>930337.93278622231</v>
      </c>
      <c r="R147" s="5">
        <f t="shared" si="154"/>
        <v>930337.93278622231</v>
      </c>
      <c r="S147" s="5">
        <f t="shared" si="155"/>
        <v>156296.77270808537</v>
      </c>
      <c r="T147" s="5"/>
      <c r="U147" s="5">
        <f t="shared" si="194"/>
        <v>20000</v>
      </c>
      <c r="V147" s="5">
        <f t="shared" si="194"/>
        <v>20000</v>
      </c>
      <c r="W147" s="5">
        <f t="shared" si="194"/>
        <v>20000</v>
      </c>
      <c r="X147" s="5">
        <f t="shared" si="194"/>
        <v>20000</v>
      </c>
      <c r="Y147" s="5">
        <f t="shared" si="194"/>
        <v>20000</v>
      </c>
      <c r="Z147" s="5">
        <f t="shared" si="194"/>
        <v>20000</v>
      </c>
      <c r="AA147" s="5">
        <f t="shared" si="194"/>
        <v>20000</v>
      </c>
      <c r="AB147" s="5">
        <f t="shared" si="194"/>
        <v>20000</v>
      </c>
      <c r="AC147" s="5">
        <f t="shared" si="194"/>
        <v>20000</v>
      </c>
      <c r="AD147" s="5">
        <f t="shared" si="194"/>
        <v>20000</v>
      </c>
      <c r="AE147" s="5">
        <f t="shared" si="195"/>
        <v>20000</v>
      </c>
      <c r="AF147" s="5">
        <f t="shared" si="195"/>
        <v>20000</v>
      </c>
      <c r="AG147" s="5">
        <f t="shared" si="195"/>
        <v>20000</v>
      </c>
      <c r="AH147" s="5">
        <f t="shared" si="195"/>
        <v>1020000</v>
      </c>
      <c r="AI147" s="5">
        <f t="shared" si="195"/>
        <v>0</v>
      </c>
      <c r="AJ147" s="5">
        <f t="shared" si="195"/>
        <v>0</v>
      </c>
      <c r="AK147" s="5">
        <f t="shared" si="195"/>
        <v>0</v>
      </c>
      <c r="AL147" s="5">
        <f t="shared" si="195"/>
        <v>0</v>
      </c>
      <c r="AM147" s="5">
        <f t="shared" si="195"/>
        <v>0</v>
      </c>
      <c r="AN147" s="5">
        <f t="shared" si="195"/>
        <v>0</v>
      </c>
      <c r="AP147" s="38">
        <f t="shared" si="166"/>
        <v>930337.93278622231</v>
      </c>
      <c r="AQ147" s="5">
        <f t="shared" si="167"/>
        <v>934526.71903866413</v>
      </c>
      <c r="AR147" s="5">
        <f t="shared" si="168"/>
        <v>938824.41373366944</v>
      </c>
      <c r="AS147" s="5">
        <f t="shared" si="169"/>
        <v>943233.84849074483</v>
      </c>
      <c r="AT147" s="5">
        <f t="shared" si="170"/>
        <v>947757.92855150427</v>
      </c>
      <c r="AU147" s="5">
        <f t="shared" si="171"/>
        <v>952399.63469384343</v>
      </c>
      <c r="AV147" s="5">
        <f t="shared" si="172"/>
        <v>957162.02519588335</v>
      </c>
      <c r="AW147" s="5">
        <f t="shared" si="173"/>
        <v>962048.23785097629</v>
      </c>
      <c r="AX147" s="5">
        <f t="shared" si="174"/>
        <v>967061.49203510175</v>
      </c>
      <c r="AY147" s="5">
        <f t="shared" si="175"/>
        <v>972205.09082801442</v>
      </c>
      <c r="AZ147" s="5">
        <f t="shared" si="176"/>
        <v>977482.42318954284</v>
      </c>
      <c r="BA147" s="5">
        <f t="shared" si="177"/>
        <v>982896.96619247098</v>
      </c>
      <c r="BB147" s="5">
        <f t="shared" si="178"/>
        <v>988452.28731347527</v>
      </c>
      <c r="BC147" s="5">
        <f t="shared" si="179"/>
        <v>994152.04678362561</v>
      </c>
      <c r="BD147" s="5">
        <f t="shared" si="180"/>
        <v>0</v>
      </c>
      <c r="BE147" s="5">
        <f t="shared" si="181"/>
        <v>0</v>
      </c>
      <c r="BF147" s="5">
        <f t="shared" si="182"/>
        <v>0</v>
      </c>
      <c r="BG147" s="5">
        <f t="shared" si="183"/>
        <v>0</v>
      </c>
      <c r="BH147" s="5">
        <f t="shared" si="184"/>
        <v>0</v>
      </c>
      <c r="BI147" s="5">
        <f t="shared" si="185"/>
        <v>0</v>
      </c>
      <c r="BJ147" s="45">
        <f t="shared" si="186"/>
        <v>0</v>
      </c>
      <c r="BL147" s="21">
        <f t="shared" si="191"/>
        <v>185849.48806507885</v>
      </c>
      <c r="BM147" s="21">
        <f t="shared" si="191"/>
        <v>152075.4188918483</v>
      </c>
      <c r="BN147" s="21">
        <f t="shared" si="191"/>
        <v>119478.6505357381</v>
      </c>
      <c r="BO147" s="21">
        <f t="shared" si="191"/>
        <v>88014.624984883936</v>
      </c>
      <c r="BP147" s="21">
        <f t="shared" si="191"/>
        <v>57640.586590368301</v>
      </c>
      <c r="BQ147" s="21">
        <f t="shared" si="191"/>
        <v>28315.504734253278</v>
      </c>
      <c r="BR147" s="21">
        <f t="shared" si="191"/>
        <v>1113.7154790182831</v>
      </c>
      <c r="BS147" s="21">
        <f t="shared" si="191"/>
        <v>0</v>
      </c>
      <c r="BT147" s="21">
        <f t="shared" si="191"/>
        <v>-1112.1608349666931</v>
      </c>
      <c r="BU147" s="21">
        <f t="shared" si="191"/>
        <v>-27343.726321586757</v>
      </c>
      <c r="BV147" s="21">
        <f t="shared" si="191"/>
        <v>-53751.959549330641</v>
      </c>
      <c r="BW147" s="21">
        <f t="shared" si="191"/>
        <v>-79259.535902204574</v>
      </c>
      <c r="BX147" s="21">
        <f t="shared" si="191"/>
        <v>-103899.9039064917</v>
      </c>
      <c r="BY147" s="21">
        <f t="shared" si="191"/>
        <v>-127705.18305562483</v>
      </c>
      <c r="BZ147" s="21">
        <f t="shared" si="191"/>
        <v>-150706.21985196229</v>
      </c>
      <c r="CB147" s="21">
        <f t="shared" si="156"/>
        <v>-1112.9381569924881</v>
      </c>
      <c r="CC147" s="21">
        <f t="shared" si="157"/>
        <v>-111689.2772211149</v>
      </c>
    </row>
    <row r="148" spans="9:81" x14ac:dyDescent="0.25">
      <c r="I148" s="4" t="s">
        <v>18</v>
      </c>
      <c r="J148" s="15">
        <f t="shared" si="152"/>
        <v>0.02</v>
      </c>
      <c r="K148" s="3">
        <v>15</v>
      </c>
      <c r="L148" s="3" t="s">
        <v>29</v>
      </c>
      <c r="M148" s="15">
        <f t="shared" si="192"/>
        <v>2.75E-2</v>
      </c>
      <c r="N148" s="18">
        <v>1</v>
      </c>
      <c r="O148" s="15">
        <f t="shared" si="193"/>
        <v>0.18</v>
      </c>
      <c r="P148" s="5">
        <v>1000000</v>
      </c>
      <c r="Q148" s="35">
        <f t="shared" si="153"/>
        <v>908824.75813283888</v>
      </c>
      <c r="R148" s="5">
        <f t="shared" si="154"/>
        <v>908824.75813283888</v>
      </c>
      <c r="S148" s="5">
        <f t="shared" si="155"/>
        <v>163588.45646391099</v>
      </c>
      <c r="T148" s="5"/>
      <c r="U148" s="5">
        <f t="shared" si="194"/>
        <v>20000</v>
      </c>
      <c r="V148" s="5">
        <f t="shared" si="194"/>
        <v>20000</v>
      </c>
      <c r="W148" s="5">
        <f t="shared" si="194"/>
        <v>20000</v>
      </c>
      <c r="X148" s="5">
        <f t="shared" si="194"/>
        <v>20000</v>
      </c>
      <c r="Y148" s="5">
        <f t="shared" si="194"/>
        <v>20000</v>
      </c>
      <c r="Z148" s="5">
        <f t="shared" si="194"/>
        <v>20000</v>
      </c>
      <c r="AA148" s="5">
        <f t="shared" si="194"/>
        <v>20000</v>
      </c>
      <c r="AB148" s="5">
        <f t="shared" si="194"/>
        <v>20000</v>
      </c>
      <c r="AC148" s="5">
        <f t="shared" si="194"/>
        <v>20000</v>
      </c>
      <c r="AD148" s="5">
        <f t="shared" si="194"/>
        <v>20000</v>
      </c>
      <c r="AE148" s="5">
        <f t="shared" si="195"/>
        <v>20000</v>
      </c>
      <c r="AF148" s="5">
        <f t="shared" si="195"/>
        <v>20000</v>
      </c>
      <c r="AG148" s="5">
        <f t="shared" si="195"/>
        <v>20000</v>
      </c>
      <c r="AH148" s="5">
        <f t="shared" si="195"/>
        <v>20000</v>
      </c>
      <c r="AI148" s="5">
        <f t="shared" si="195"/>
        <v>1020000</v>
      </c>
      <c r="AJ148" s="5">
        <f t="shared" si="195"/>
        <v>0</v>
      </c>
      <c r="AK148" s="5">
        <f t="shared" si="195"/>
        <v>0</v>
      </c>
      <c r="AL148" s="5">
        <f t="shared" si="195"/>
        <v>0</v>
      </c>
      <c r="AM148" s="5">
        <f t="shared" si="195"/>
        <v>0</v>
      </c>
      <c r="AN148" s="5">
        <f t="shared" si="195"/>
        <v>0</v>
      </c>
      <c r="AP148" s="38">
        <f t="shared" si="166"/>
        <v>908824.75813283888</v>
      </c>
      <c r="AQ148" s="5">
        <f t="shared" si="167"/>
        <v>913817.43898149207</v>
      </c>
      <c r="AR148" s="5">
        <f t="shared" si="168"/>
        <v>918947.41855348321</v>
      </c>
      <c r="AS148" s="5">
        <f t="shared" si="169"/>
        <v>924218.47256370413</v>
      </c>
      <c r="AT148" s="5">
        <f t="shared" si="170"/>
        <v>929634.4805592061</v>
      </c>
      <c r="AU148" s="5">
        <f t="shared" si="171"/>
        <v>935199.42877458432</v>
      </c>
      <c r="AV148" s="5">
        <f t="shared" si="172"/>
        <v>940917.41306588543</v>
      </c>
      <c r="AW148" s="5">
        <f t="shared" si="173"/>
        <v>946792.64192519733</v>
      </c>
      <c r="AX148" s="5">
        <f t="shared" si="174"/>
        <v>952829.43957814039</v>
      </c>
      <c r="AY148" s="5">
        <f t="shared" si="175"/>
        <v>959032.24916653929</v>
      </c>
      <c r="AZ148" s="5">
        <f t="shared" si="176"/>
        <v>965405.63601861917</v>
      </c>
      <c r="BA148" s="5">
        <f t="shared" si="177"/>
        <v>971954.29100913124</v>
      </c>
      <c r="BB148" s="5">
        <f t="shared" si="178"/>
        <v>978683.03401188238</v>
      </c>
      <c r="BC148" s="5">
        <f t="shared" si="179"/>
        <v>985596.81744720927</v>
      </c>
      <c r="BD148" s="5">
        <f t="shared" si="180"/>
        <v>992700.72992700757</v>
      </c>
      <c r="BE148" s="5">
        <f t="shared" si="181"/>
        <v>0</v>
      </c>
      <c r="BF148" s="5">
        <f t="shared" si="182"/>
        <v>0</v>
      </c>
      <c r="BG148" s="5">
        <f t="shared" si="183"/>
        <v>0</v>
      </c>
      <c r="BH148" s="5">
        <f t="shared" si="184"/>
        <v>0</v>
      </c>
      <c r="BI148" s="5">
        <f t="shared" si="185"/>
        <v>0</v>
      </c>
      <c r="BJ148" s="45">
        <f t="shared" si="186"/>
        <v>0</v>
      </c>
      <c r="BL148" s="21">
        <f t="shared" si="191"/>
        <v>193179.33630018821</v>
      </c>
      <c r="BM148" s="21">
        <f t="shared" si="191"/>
        <v>157891.40689722588</v>
      </c>
      <c r="BN148" s="21">
        <f t="shared" si="191"/>
        <v>123907.44301881525</v>
      </c>
      <c r="BO148" s="21">
        <f t="shared" si="191"/>
        <v>91175.241867161007</v>
      </c>
      <c r="BP148" s="21">
        <f t="shared" si="191"/>
        <v>59644.828088790644</v>
      </c>
      <c r="BQ148" s="21">
        <f t="shared" si="191"/>
        <v>29268.353234959184</v>
      </c>
      <c r="BR148" s="21">
        <f t="shared" si="191"/>
        <v>1150.0147486128844</v>
      </c>
      <c r="BS148" s="21">
        <f t="shared" si="191"/>
        <v>0</v>
      </c>
      <c r="BT148" s="21">
        <f t="shared" si="191"/>
        <v>-1148.3122044387273</v>
      </c>
      <c r="BU148" s="21">
        <f t="shared" si="191"/>
        <v>-28204.109000599943</v>
      </c>
      <c r="BV148" s="21">
        <f t="shared" si="191"/>
        <v>-55385.998138235533</v>
      </c>
      <c r="BW148" s="21">
        <f t="shared" si="191"/>
        <v>-81585.921579350368</v>
      </c>
      <c r="BX148" s="21">
        <f t="shared" si="191"/>
        <v>-106842.44219671178</v>
      </c>
      <c r="BY148" s="21">
        <f t="shared" si="191"/>
        <v>-131192.50677620177</v>
      </c>
      <c r="BZ148" s="21">
        <f t="shared" si="191"/>
        <v>-154671.51770164946</v>
      </c>
      <c r="CB148" s="21">
        <f t="shared" si="156"/>
        <v>-1149.1634765258059</v>
      </c>
      <c r="CC148" s="21">
        <f t="shared" si="157"/>
        <v>-115374.94260776351</v>
      </c>
    </row>
    <row r="149" spans="9:81" x14ac:dyDescent="0.25">
      <c r="I149" s="4" t="s">
        <v>18</v>
      </c>
      <c r="J149" s="15">
        <f t="shared" si="152"/>
        <v>0.02</v>
      </c>
      <c r="K149" s="3">
        <v>16</v>
      </c>
      <c r="L149" s="3" t="s">
        <v>29</v>
      </c>
      <c r="M149" s="15">
        <f t="shared" si="192"/>
        <v>2.9000000000000001E-2</v>
      </c>
      <c r="N149" s="18">
        <v>1</v>
      </c>
      <c r="O149" s="15">
        <f t="shared" si="193"/>
        <v>0.192</v>
      </c>
      <c r="P149" s="5">
        <v>1000000</v>
      </c>
      <c r="Q149" s="35">
        <f t="shared" si="153"/>
        <v>886080.9655087135</v>
      </c>
      <c r="R149" s="5">
        <f t="shared" si="154"/>
        <v>886080.9655087135</v>
      </c>
      <c r="S149" s="5">
        <f t="shared" si="155"/>
        <v>170127.545377673</v>
      </c>
      <c r="T149" s="5"/>
      <c r="U149" s="5">
        <f t="shared" si="194"/>
        <v>20000</v>
      </c>
      <c r="V149" s="5">
        <f t="shared" si="194"/>
        <v>20000</v>
      </c>
      <c r="W149" s="5">
        <f t="shared" si="194"/>
        <v>20000</v>
      </c>
      <c r="X149" s="5">
        <f t="shared" si="194"/>
        <v>20000</v>
      </c>
      <c r="Y149" s="5">
        <f t="shared" si="194"/>
        <v>20000</v>
      </c>
      <c r="Z149" s="5">
        <f t="shared" si="194"/>
        <v>20000</v>
      </c>
      <c r="AA149" s="5">
        <f t="shared" si="194"/>
        <v>20000</v>
      </c>
      <c r="AB149" s="5">
        <f t="shared" si="194"/>
        <v>20000</v>
      </c>
      <c r="AC149" s="5">
        <f t="shared" si="194"/>
        <v>20000</v>
      </c>
      <c r="AD149" s="5">
        <f t="shared" si="194"/>
        <v>20000</v>
      </c>
      <c r="AE149" s="5">
        <f t="shared" si="195"/>
        <v>20000</v>
      </c>
      <c r="AF149" s="5">
        <f t="shared" si="195"/>
        <v>20000</v>
      </c>
      <c r="AG149" s="5">
        <f t="shared" si="195"/>
        <v>20000</v>
      </c>
      <c r="AH149" s="5">
        <f t="shared" si="195"/>
        <v>20000</v>
      </c>
      <c r="AI149" s="5">
        <f t="shared" si="195"/>
        <v>20000</v>
      </c>
      <c r="AJ149" s="5">
        <f t="shared" si="195"/>
        <v>1020000</v>
      </c>
      <c r="AK149" s="5">
        <f t="shared" si="195"/>
        <v>0</v>
      </c>
      <c r="AL149" s="5">
        <f t="shared" si="195"/>
        <v>0</v>
      </c>
      <c r="AM149" s="5">
        <f t="shared" si="195"/>
        <v>0</v>
      </c>
      <c r="AN149" s="5">
        <f t="shared" si="195"/>
        <v>0</v>
      </c>
      <c r="AP149" s="38">
        <f t="shared" si="166"/>
        <v>886080.9655087135</v>
      </c>
      <c r="AQ149" s="5">
        <f t="shared" si="167"/>
        <v>891777.31350846612</v>
      </c>
      <c r="AR149" s="5">
        <f t="shared" si="168"/>
        <v>897638.85560021154</v>
      </c>
      <c r="AS149" s="5">
        <f t="shared" si="169"/>
        <v>903670.38241261756</v>
      </c>
      <c r="AT149" s="5">
        <f t="shared" si="170"/>
        <v>909876.82350258343</v>
      </c>
      <c r="AU149" s="5">
        <f t="shared" si="171"/>
        <v>916263.25138415827</v>
      </c>
      <c r="AV149" s="5">
        <f t="shared" si="172"/>
        <v>922834.88567429874</v>
      </c>
      <c r="AW149" s="5">
        <f t="shared" si="173"/>
        <v>929597.09735885332</v>
      </c>
      <c r="AX149" s="5">
        <f t="shared" si="174"/>
        <v>936555.41318226</v>
      </c>
      <c r="AY149" s="5">
        <f t="shared" si="175"/>
        <v>943715.52016454551</v>
      </c>
      <c r="AZ149" s="5">
        <f t="shared" si="176"/>
        <v>951083.27024931728</v>
      </c>
      <c r="BA149" s="5">
        <f t="shared" si="177"/>
        <v>958664.6850865474</v>
      </c>
      <c r="BB149" s="5">
        <f t="shared" si="178"/>
        <v>966465.96095405717</v>
      </c>
      <c r="BC149" s="5">
        <f t="shared" si="179"/>
        <v>974493.47382172477</v>
      </c>
      <c r="BD149" s="5">
        <f t="shared" si="180"/>
        <v>982753.78456255468</v>
      </c>
      <c r="BE149" s="5">
        <f t="shared" si="181"/>
        <v>991253.64431486872</v>
      </c>
      <c r="BF149" s="5">
        <f t="shared" si="182"/>
        <v>0</v>
      </c>
      <c r="BG149" s="5">
        <f t="shared" si="183"/>
        <v>0</v>
      </c>
      <c r="BH149" s="5">
        <f t="shared" si="184"/>
        <v>0</v>
      </c>
      <c r="BI149" s="5">
        <f t="shared" si="185"/>
        <v>0</v>
      </c>
      <c r="BJ149" s="45">
        <f t="shared" si="186"/>
        <v>0</v>
      </c>
      <c r="BL149" s="21">
        <f t="shared" si="191"/>
        <v>199394.24193615501</v>
      </c>
      <c r="BM149" s="21">
        <f t="shared" si="191"/>
        <v>162785.44159895333</v>
      </c>
      <c r="BN149" s="21">
        <f t="shared" si="191"/>
        <v>127604.91874734708</v>
      </c>
      <c r="BO149" s="21">
        <f t="shared" si="191"/>
        <v>93792.403120222734</v>
      </c>
      <c r="BP149" s="21">
        <f t="shared" si="191"/>
        <v>61290.328788553015</v>
      </c>
      <c r="BQ149" s="21">
        <f t="shared" si="191"/>
        <v>30043.706101146876</v>
      </c>
      <c r="BR149" s="21">
        <f t="shared" si="191"/>
        <v>1179.2893180660903</v>
      </c>
      <c r="BS149" s="21">
        <f t="shared" si="191"/>
        <v>0</v>
      </c>
      <c r="BT149" s="21">
        <f t="shared" si="191"/>
        <v>-1177.4452619376825</v>
      </c>
      <c r="BU149" s="21">
        <f t="shared" si="191"/>
        <v>-28890.985626502428</v>
      </c>
      <c r="BV149" s="21">
        <f t="shared" si="191"/>
        <v>-56677.217866194318</v>
      </c>
      <c r="BW149" s="21">
        <f t="shared" si="191"/>
        <v>-83404.53927823226</v>
      </c>
      <c r="BX149" s="21">
        <f t="shared" si="191"/>
        <v>-109116.76724126074</v>
      </c>
      <c r="BY149" s="21">
        <f t="shared" si="191"/>
        <v>-133855.78842013131</v>
      </c>
      <c r="BZ149" s="21">
        <f t="shared" si="191"/>
        <v>-157661.64860230603</v>
      </c>
      <c r="CB149" s="21">
        <f t="shared" si="156"/>
        <v>-1178.3672900018864</v>
      </c>
      <c r="CC149" s="21">
        <f t="shared" si="157"/>
        <v>-118360.84299430391</v>
      </c>
    </row>
    <row r="150" spans="9:81" x14ac:dyDescent="0.25">
      <c r="I150" s="4" t="s">
        <v>18</v>
      </c>
      <c r="J150" s="15">
        <f t="shared" si="152"/>
        <v>0.02</v>
      </c>
      <c r="K150" s="3">
        <v>17</v>
      </c>
      <c r="L150" s="3" t="s">
        <v>29</v>
      </c>
      <c r="M150" s="15">
        <f t="shared" si="192"/>
        <v>3.0500000000000003E-2</v>
      </c>
      <c r="N150" s="18">
        <v>1</v>
      </c>
      <c r="O150" s="15">
        <f t="shared" si="193"/>
        <v>0.20400000000000001</v>
      </c>
      <c r="P150" s="5">
        <v>1000000</v>
      </c>
      <c r="Q150" s="35">
        <f t="shared" si="153"/>
        <v>862310.69020655099</v>
      </c>
      <c r="R150" s="5">
        <f t="shared" si="154"/>
        <v>862310.69020655099</v>
      </c>
      <c r="S150" s="5">
        <f t="shared" si="155"/>
        <v>175911.38080213641</v>
      </c>
      <c r="T150" s="5"/>
      <c r="U150" s="5">
        <f t="shared" si="194"/>
        <v>20000</v>
      </c>
      <c r="V150" s="5">
        <f t="shared" si="194"/>
        <v>20000</v>
      </c>
      <c r="W150" s="5">
        <f t="shared" si="194"/>
        <v>20000</v>
      </c>
      <c r="X150" s="5">
        <f t="shared" si="194"/>
        <v>20000</v>
      </c>
      <c r="Y150" s="5">
        <f t="shared" si="194"/>
        <v>20000</v>
      </c>
      <c r="Z150" s="5">
        <f t="shared" si="194"/>
        <v>20000</v>
      </c>
      <c r="AA150" s="5">
        <f t="shared" si="194"/>
        <v>20000</v>
      </c>
      <c r="AB150" s="5">
        <f t="shared" si="194"/>
        <v>20000</v>
      </c>
      <c r="AC150" s="5">
        <f t="shared" si="194"/>
        <v>20000</v>
      </c>
      <c r="AD150" s="5">
        <f t="shared" si="194"/>
        <v>20000</v>
      </c>
      <c r="AE150" s="5">
        <f t="shared" si="195"/>
        <v>20000</v>
      </c>
      <c r="AF150" s="5">
        <f t="shared" si="195"/>
        <v>20000</v>
      </c>
      <c r="AG150" s="5">
        <f t="shared" si="195"/>
        <v>20000</v>
      </c>
      <c r="AH150" s="5">
        <f t="shared" si="195"/>
        <v>20000</v>
      </c>
      <c r="AI150" s="5">
        <f t="shared" si="195"/>
        <v>20000</v>
      </c>
      <c r="AJ150" s="5">
        <f t="shared" si="195"/>
        <v>20000</v>
      </c>
      <c r="AK150" s="5">
        <f t="shared" si="195"/>
        <v>1020000</v>
      </c>
      <c r="AL150" s="5">
        <f t="shared" si="195"/>
        <v>0</v>
      </c>
      <c r="AM150" s="5">
        <f t="shared" si="195"/>
        <v>0</v>
      </c>
      <c r="AN150" s="5">
        <f t="shared" si="195"/>
        <v>0</v>
      </c>
      <c r="AP150" s="38">
        <f t="shared" si="166"/>
        <v>862310.69020655099</v>
      </c>
      <c r="AQ150" s="5">
        <f t="shared" si="167"/>
        <v>868611.16625785083</v>
      </c>
      <c r="AR150" s="5">
        <f t="shared" si="168"/>
        <v>875103.80682871526</v>
      </c>
      <c r="AS150" s="5">
        <f t="shared" si="169"/>
        <v>881794.47293699102</v>
      </c>
      <c r="AT150" s="5">
        <f t="shared" si="170"/>
        <v>888689.20436156925</v>
      </c>
      <c r="AU150" s="5">
        <f t="shared" si="171"/>
        <v>895794.22509459709</v>
      </c>
      <c r="AV150" s="5">
        <f t="shared" si="172"/>
        <v>903115.94895998226</v>
      </c>
      <c r="AW150" s="5">
        <f t="shared" si="173"/>
        <v>910660.98540326173</v>
      </c>
      <c r="AX150" s="5">
        <f t="shared" si="174"/>
        <v>918436.14545806113</v>
      </c>
      <c r="AY150" s="5">
        <f t="shared" si="175"/>
        <v>926448.447894532</v>
      </c>
      <c r="AZ150" s="5">
        <f t="shared" si="176"/>
        <v>934705.12555531517</v>
      </c>
      <c r="BA150" s="5">
        <f t="shared" si="177"/>
        <v>943213.63188475231</v>
      </c>
      <c r="BB150" s="5">
        <f t="shared" si="178"/>
        <v>951981.64765723725</v>
      </c>
      <c r="BC150" s="5">
        <f t="shared" si="179"/>
        <v>961017.08791078301</v>
      </c>
      <c r="BD150" s="5">
        <f t="shared" si="180"/>
        <v>970328.10909206187</v>
      </c>
      <c r="BE150" s="5">
        <f t="shared" si="181"/>
        <v>979923.1164193697</v>
      </c>
      <c r="BF150" s="5">
        <f t="shared" si="182"/>
        <v>989810.77147016046</v>
      </c>
      <c r="BG150" s="5">
        <f t="shared" si="183"/>
        <v>0</v>
      </c>
      <c r="BH150" s="5">
        <f t="shared" si="184"/>
        <v>0</v>
      </c>
      <c r="BI150" s="5">
        <f t="shared" si="185"/>
        <v>0</v>
      </c>
      <c r="BJ150" s="45">
        <f t="shared" si="186"/>
        <v>0</v>
      </c>
      <c r="BL150" s="21">
        <f t="shared" si="191"/>
        <v>204488.9798152158</v>
      </c>
      <c r="BM150" s="21">
        <f t="shared" si="191"/>
        <v>166756.71587316145</v>
      </c>
      <c r="BN150" s="21">
        <f t="shared" si="191"/>
        <v>130573.14838954736</v>
      </c>
      <c r="BO150" s="21">
        <f t="shared" si="191"/>
        <v>95869.609573053895</v>
      </c>
      <c r="BP150" s="21">
        <f t="shared" si="191"/>
        <v>62580.662635666202</v>
      </c>
      <c r="BQ150" s="21">
        <f t="shared" si="191"/>
        <v>30643.941696212976</v>
      </c>
      <c r="BR150" s="21">
        <f t="shared" si="191"/>
        <v>1201.6559771711472</v>
      </c>
      <c r="BS150" s="21">
        <f t="shared" si="191"/>
        <v>0</v>
      </c>
      <c r="BT150" s="21">
        <f t="shared" si="191"/>
        <v>-1199.6785559961572</v>
      </c>
      <c r="BU150" s="21">
        <f t="shared" si="191"/>
        <v>-29407.833996801055</v>
      </c>
      <c r="BV150" s="21">
        <f t="shared" si="191"/>
        <v>-57633.593103917199</v>
      </c>
      <c r="BW150" s="21">
        <f t="shared" si="191"/>
        <v>-84728.800836689305</v>
      </c>
      <c r="BX150" s="21">
        <f t="shared" si="191"/>
        <v>-110742.59419797885</v>
      </c>
      <c r="BY150" s="21">
        <f t="shared" si="191"/>
        <v>-135721.84016011213</v>
      </c>
      <c r="BZ150" s="21">
        <f t="shared" si="191"/>
        <v>-159711.24618475616</v>
      </c>
      <c r="CB150" s="21">
        <f t="shared" si="156"/>
        <v>-1200.6672665836522</v>
      </c>
      <c r="CC150" s="21">
        <f t="shared" si="157"/>
        <v>-120657.87129376311</v>
      </c>
    </row>
    <row r="151" spans="9:81" x14ac:dyDescent="0.25">
      <c r="I151" s="4" t="s">
        <v>18</v>
      </c>
      <c r="J151" s="15">
        <f t="shared" si="152"/>
        <v>0.02</v>
      </c>
      <c r="K151" s="3">
        <v>18</v>
      </c>
      <c r="L151" s="3" t="s">
        <v>29</v>
      </c>
      <c r="M151" s="15">
        <f t="shared" si="192"/>
        <v>3.2000000000000001E-2</v>
      </c>
      <c r="N151" s="18">
        <v>1</v>
      </c>
      <c r="O151" s="15">
        <f t="shared" si="193"/>
        <v>0.216</v>
      </c>
      <c r="P151" s="5">
        <v>1000000</v>
      </c>
      <c r="Q151" s="35">
        <f t="shared" si="153"/>
        <v>837714.31448879477</v>
      </c>
      <c r="R151" s="5">
        <f t="shared" si="154"/>
        <v>837714.31448879477</v>
      </c>
      <c r="S151" s="5">
        <f t="shared" si="155"/>
        <v>180946.29192957966</v>
      </c>
      <c r="T151" s="5"/>
      <c r="U151" s="5">
        <f t="shared" si="194"/>
        <v>20000</v>
      </c>
      <c r="V151" s="5">
        <f t="shared" si="194"/>
        <v>20000</v>
      </c>
      <c r="W151" s="5">
        <f t="shared" si="194"/>
        <v>20000</v>
      </c>
      <c r="X151" s="5">
        <f t="shared" si="194"/>
        <v>20000</v>
      </c>
      <c r="Y151" s="5">
        <f t="shared" si="194"/>
        <v>20000</v>
      </c>
      <c r="Z151" s="5">
        <f t="shared" si="194"/>
        <v>20000</v>
      </c>
      <c r="AA151" s="5">
        <f t="shared" si="194"/>
        <v>20000</v>
      </c>
      <c r="AB151" s="5">
        <f t="shared" si="194"/>
        <v>20000</v>
      </c>
      <c r="AC151" s="5">
        <f t="shared" si="194"/>
        <v>20000</v>
      </c>
      <c r="AD151" s="5">
        <f t="shared" si="194"/>
        <v>20000</v>
      </c>
      <c r="AE151" s="5">
        <f t="shared" si="195"/>
        <v>20000</v>
      </c>
      <c r="AF151" s="5">
        <f t="shared" si="195"/>
        <v>20000</v>
      </c>
      <c r="AG151" s="5">
        <f t="shared" si="195"/>
        <v>20000</v>
      </c>
      <c r="AH151" s="5">
        <f t="shared" si="195"/>
        <v>20000</v>
      </c>
      <c r="AI151" s="5">
        <f t="shared" si="195"/>
        <v>20000</v>
      </c>
      <c r="AJ151" s="5">
        <f t="shared" si="195"/>
        <v>20000</v>
      </c>
      <c r="AK151" s="5">
        <f t="shared" si="195"/>
        <v>20000</v>
      </c>
      <c r="AL151" s="5">
        <f t="shared" si="195"/>
        <v>1020000</v>
      </c>
      <c r="AM151" s="5">
        <f t="shared" si="195"/>
        <v>0</v>
      </c>
      <c r="AN151" s="5">
        <f t="shared" si="195"/>
        <v>0</v>
      </c>
      <c r="AP151" s="38">
        <f t="shared" si="166"/>
        <v>837714.31448879477</v>
      </c>
      <c r="AQ151" s="5">
        <f t="shared" si="167"/>
        <v>844521.17255243624</v>
      </c>
      <c r="AR151" s="5">
        <f t="shared" si="168"/>
        <v>851545.85007411428</v>
      </c>
      <c r="AS151" s="5">
        <f t="shared" si="169"/>
        <v>858795.31727648596</v>
      </c>
      <c r="AT151" s="5">
        <f t="shared" si="170"/>
        <v>866276.76742933353</v>
      </c>
      <c r="AU151" s="5">
        <f t="shared" si="171"/>
        <v>873997.62398707226</v>
      </c>
      <c r="AV151" s="5">
        <f t="shared" si="172"/>
        <v>881965.54795465863</v>
      </c>
      <c r="AW151" s="5">
        <f t="shared" si="173"/>
        <v>890188.44548920775</v>
      </c>
      <c r="AX151" s="5">
        <f t="shared" si="174"/>
        <v>898674.47574486246</v>
      </c>
      <c r="AY151" s="5">
        <f t="shared" si="175"/>
        <v>907432.05896869814</v>
      </c>
      <c r="AZ151" s="5">
        <f t="shared" si="176"/>
        <v>916469.88485569647</v>
      </c>
      <c r="BA151" s="5">
        <f t="shared" si="177"/>
        <v>925796.92117107881</v>
      </c>
      <c r="BB151" s="5">
        <f t="shared" si="178"/>
        <v>935422.42264855339</v>
      </c>
      <c r="BC151" s="5">
        <f t="shared" si="179"/>
        <v>945355.94017330708</v>
      </c>
      <c r="BD151" s="5">
        <f t="shared" si="180"/>
        <v>955607.33025885292</v>
      </c>
      <c r="BE151" s="5">
        <f t="shared" si="181"/>
        <v>966186.76482713618</v>
      </c>
      <c r="BF151" s="5">
        <f t="shared" si="182"/>
        <v>977104.74130160455</v>
      </c>
      <c r="BG151" s="5">
        <f t="shared" si="183"/>
        <v>988372.09302325593</v>
      </c>
      <c r="BH151" s="5">
        <f t="shared" si="184"/>
        <v>0</v>
      </c>
      <c r="BI151" s="5">
        <f t="shared" si="185"/>
        <v>0</v>
      </c>
      <c r="BJ151" s="45">
        <f t="shared" si="186"/>
        <v>0</v>
      </c>
      <c r="BL151" s="21">
        <f t="shared" ref="BL151:BZ167" si="196">NPV($M151+BL$33,$U151:$AN151)-$Q151</f>
        <v>208471.04472473811</v>
      </c>
      <c r="BM151" s="21">
        <f t="shared" si="196"/>
        <v>169814.75947047141</v>
      </c>
      <c r="BN151" s="21">
        <f t="shared" si="196"/>
        <v>132822.25135313172</v>
      </c>
      <c r="BO151" s="21">
        <f t="shared" si="196"/>
        <v>97416.226253823494</v>
      </c>
      <c r="BP151" s="21">
        <f t="shared" si="196"/>
        <v>63523.194204098894</v>
      </c>
      <c r="BQ151" s="21">
        <f t="shared" si="196"/>
        <v>31073.272588447318</v>
      </c>
      <c r="BR151" s="21">
        <f t="shared" si="196"/>
        <v>1217.302483414649</v>
      </c>
      <c r="BS151" s="21">
        <f t="shared" si="196"/>
        <v>0</v>
      </c>
      <c r="BT151" s="21">
        <f t="shared" si="196"/>
        <v>-1215.2014006889658</v>
      </c>
      <c r="BU151" s="21">
        <f t="shared" si="196"/>
        <v>-29759.839852168923</v>
      </c>
      <c r="BV151" s="21">
        <f t="shared" si="196"/>
        <v>-58266.384750310099</v>
      </c>
      <c r="BW151" s="21">
        <f t="shared" si="196"/>
        <v>-85576.851622906746</v>
      </c>
      <c r="BX151" s="21">
        <f t="shared" si="196"/>
        <v>-111745.68574904406</v>
      </c>
      <c r="BY151" s="21">
        <f t="shared" si="196"/>
        <v>-136824.70198486268</v>
      </c>
      <c r="BZ151" s="21">
        <f t="shared" si="196"/>
        <v>-160863.21845711616</v>
      </c>
      <c r="CB151" s="21">
        <f t="shared" si="156"/>
        <v>-1216.2519420518074</v>
      </c>
      <c r="CC151" s="21">
        <f t="shared" si="157"/>
        <v>-122283.96855108789</v>
      </c>
    </row>
    <row r="152" spans="9:81" x14ac:dyDescent="0.25">
      <c r="I152" s="4" t="s">
        <v>18</v>
      </c>
      <c r="J152" s="15">
        <f t="shared" si="152"/>
        <v>0.02</v>
      </c>
      <c r="K152" s="3">
        <v>19</v>
      </c>
      <c r="L152" s="3" t="s">
        <v>29</v>
      </c>
      <c r="M152" s="15">
        <f t="shared" si="192"/>
        <v>3.3500000000000002E-2</v>
      </c>
      <c r="N152" s="18">
        <v>1</v>
      </c>
      <c r="O152" s="15">
        <f t="shared" si="193"/>
        <v>0.22800000000000001</v>
      </c>
      <c r="P152" s="5">
        <v>1000000</v>
      </c>
      <c r="Q152" s="35">
        <f t="shared" si="153"/>
        <v>812486.41949584463</v>
      </c>
      <c r="R152" s="5">
        <f t="shared" si="154"/>
        <v>812486.41949584463</v>
      </c>
      <c r="S152" s="5">
        <f t="shared" si="155"/>
        <v>185246.90364505257</v>
      </c>
      <c r="T152" s="5"/>
      <c r="U152" s="5">
        <f t="shared" si="194"/>
        <v>20000</v>
      </c>
      <c r="V152" s="5">
        <f t="shared" si="194"/>
        <v>20000</v>
      </c>
      <c r="W152" s="5">
        <f t="shared" si="194"/>
        <v>20000</v>
      </c>
      <c r="X152" s="5">
        <f t="shared" si="194"/>
        <v>20000</v>
      </c>
      <c r="Y152" s="5">
        <f t="shared" si="194"/>
        <v>20000</v>
      </c>
      <c r="Z152" s="5">
        <f t="shared" si="194"/>
        <v>20000</v>
      </c>
      <c r="AA152" s="5">
        <f t="shared" si="194"/>
        <v>20000</v>
      </c>
      <c r="AB152" s="5">
        <f t="shared" si="194"/>
        <v>20000</v>
      </c>
      <c r="AC152" s="5">
        <f t="shared" si="194"/>
        <v>20000</v>
      </c>
      <c r="AD152" s="5">
        <f t="shared" si="194"/>
        <v>20000</v>
      </c>
      <c r="AE152" s="5">
        <f t="shared" si="195"/>
        <v>20000</v>
      </c>
      <c r="AF152" s="5">
        <f t="shared" si="195"/>
        <v>20000</v>
      </c>
      <c r="AG152" s="5">
        <f t="shared" si="195"/>
        <v>20000</v>
      </c>
      <c r="AH152" s="5">
        <f t="shared" si="195"/>
        <v>20000</v>
      </c>
      <c r="AI152" s="5">
        <f t="shared" si="195"/>
        <v>20000</v>
      </c>
      <c r="AJ152" s="5">
        <f t="shared" si="195"/>
        <v>20000</v>
      </c>
      <c r="AK152" s="5">
        <f t="shared" si="195"/>
        <v>20000</v>
      </c>
      <c r="AL152" s="5">
        <f t="shared" si="195"/>
        <v>20000</v>
      </c>
      <c r="AM152" s="5">
        <f t="shared" si="195"/>
        <v>1020000</v>
      </c>
      <c r="AN152" s="5">
        <f t="shared" si="195"/>
        <v>0</v>
      </c>
      <c r="AP152" s="38">
        <f t="shared" si="166"/>
        <v>812486.41949584463</v>
      </c>
      <c r="AQ152" s="5">
        <f t="shared" si="167"/>
        <v>819704.71454895544</v>
      </c>
      <c r="AR152" s="5">
        <f t="shared" si="168"/>
        <v>827164.82248634554</v>
      </c>
      <c r="AS152" s="5">
        <f t="shared" si="169"/>
        <v>834874.84403963818</v>
      </c>
      <c r="AT152" s="5">
        <f t="shared" si="170"/>
        <v>842843.15131496615</v>
      </c>
      <c r="AU152" s="5">
        <f t="shared" si="171"/>
        <v>851078.39688401762</v>
      </c>
      <c r="AV152" s="5">
        <f t="shared" si="172"/>
        <v>859589.52317963226</v>
      </c>
      <c r="AW152" s="5">
        <f t="shared" si="173"/>
        <v>868385.77220615</v>
      </c>
      <c r="AX152" s="5">
        <f t="shared" si="174"/>
        <v>877476.69557505613</v>
      </c>
      <c r="AY152" s="5">
        <f t="shared" si="175"/>
        <v>886872.16487682064</v>
      </c>
      <c r="AZ152" s="5">
        <f t="shared" si="176"/>
        <v>896582.38240019418</v>
      </c>
      <c r="BA152" s="5">
        <f t="shared" si="177"/>
        <v>906617.89221060078</v>
      </c>
      <c r="BB152" s="5">
        <f t="shared" si="178"/>
        <v>916989.59159965604</v>
      </c>
      <c r="BC152" s="5">
        <f t="shared" si="179"/>
        <v>927708.74291824456</v>
      </c>
      <c r="BD152" s="5">
        <f t="shared" si="180"/>
        <v>938786.98580600589</v>
      </c>
      <c r="BE152" s="5">
        <f t="shared" si="181"/>
        <v>950236.34983050718</v>
      </c>
      <c r="BF152" s="5">
        <f t="shared" si="182"/>
        <v>962069.26754982921</v>
      </c>
      <c r="BG152" s="5">
        <f t="shared" si="183"/>
        <v>974298.58801274851</v>
      </c>
      <c r="BH152" s="5">
        <f t="shared" si="184"/>
        <v>986937.5907111757</v>
      </c>
      <c r="BI152" s="5">
        <f t="shared" si="185"/>
        <v>0</v>
      </c>
      <c r="BJ152" s="45">
        <f t="shared" si="186"/>
        <v>0</v>
      </c>
      <c r="BL152" s="21">
        <f t="shared" si="196"/>
        <v>211359.89747160114</v>
      </c>
      <c r="BM152" s="21">
        <f t="shared" si="196"/>
        <v>171978.76175027364</v>
      </c>
      <c r="BN152" s="21">
        <f t="shared" si="196"/>
        <v>134369.8179714611</v>
      </c>
      <c r="BO152" s="21">
        <f t="shared" si="196"/>
        <v>98447.024385797675</v>
      </c>
      <c r="BP152" s="21">
        <f t="shared" si="196"/>
        <v>64128.758472029935</v>
      </c>
      <c r="BQ152" s="21">
        <f t="shared" si="196"/>
        <v>31337.578749161796</v>
      </c>
      <c r="BR152" s="21">
        <f t="shared" si="196"/>
        <v>1226.4806606830098</v>
      </c>
      <c r="BS152" s="21">
        <f t="shared" si="196"/>
        <v>0</v>
      </c>
      <c r="BT152" s="21">
        <f t="shared" si="196"/>
        <v>-1224.2669564511161</v>
      </c>
      <c r="BU152" s="21">
        <f t="shared" si="196"/>
        <v>-29953.718880342902</v>
      </c>
      <c r="BV152" s="21">
        <f t="shared" si="196"/>
        <v>-58589.775149588473</v>
      </c>
      <c r="BW152" s="21">
        <f t="shared" si="196"/>
        <v>-85971.011290686671</v>
      </c>
      <c r="BX152" s="21">
        <f t="shared" si="196"/>
        <v>-112157.09354309516</v>
      </c>
      <c r="BY152" s="21">
        <f t="shared" si="196"/>
        <v>-137204.68050510599</v>
      </c>
      <c r="BZ152" s="21">
        <f t="shared" si="196"/>
        <v>-161167.58238247747</v>
      </c>
      <c r="CB152" s="21">
        <f t="shared" si="156"/>
        <v>-1225.373808567063</v>
      </c>
      <c r="CC152" s="21">
        <f t="shared" si="157"/>
        <v>-123263.45575727813</v>
      </c>
    </row>
    <row r="153" spans="9:81" x14ac:dyDescent="0.25">
      <c r="I153" s="9" t="s">
        <v>18</v>
      </c>
      <c r="J153" s="16">
        <f t="shared" si="152"/>
        <v>0.02</v>
      </c>
      <c r="K153" s="10">
        <v>20</v>
      </c>
      <c r="L153" s="10" t="s">
        <v>29</v>
      </c>
      <c r="M153" s="16">
        <f t="shared" si="192"/>
        <v>3.4999999999999996E-2</v>
      </c>
      <c r="N153" s="19">
        <v>1</v>
      </c>
      <c r="O153" s="16">
        <f t="shared" si="193"/>
        <v>0.24</v>
      </c>
      <c r="P153" s="14">
        <v>1000000</v>
      </c>
      <c r="Q153" s="36">
        <f t="shared" si="153"/>
        <v>786813.95047071681</v>
      </c>
      <c r="R153" s="14">
        <f t="shared" si="154"/>
        <v>786813.95047071681</v>
      </c>
      <c r="S153" s="14">
        <f t="shared" si="155"/>
        <v>188835.34811297202</v>
      </c>
      <c r="T153" s="14"/>
      <c r="U153" s="14">
        <f t="shared" si="194"/>
        <v>20000</v>
      </c>
      <c r="V153" s="14">
        <f t="shared" si="194"/>
        <v>20000</v>
      </c>
      <c r="W153" s="14">
        <f t="shared" si="194"/>
        <v>20000</v>
      </c>
      <c r="X153" s="14">
        <f t="shared" si="194"/>
        <v>20000</v>
      </c>
      <c r="Y153" s="14">
        <f t="shared" si="194"/>
        <v>20000</v>
      </c>
      <c r="Z153" s="14">
        <f t="shared" si="194"/>
        <v>20000</v>
      </c>
      <c r="AA153" s="14">
        <f t="shared" si="194"/>
        <v>20000</v>
      </c>
      <c r="AB153" s="14">
        <f t="shared" si="194"/>
        <v>20000</v>
      </c>
      <c r="AC153" s="14">
        <f t="shared" si="194"/>
        <v>20000</v>
      </c>
      <c r="AD153" s="14">
        <f t="shared" si="194"/>
        <v>20000</v>
      </c>
      <c r="AE153" s="14">
        <f t="shared" si="195"/>
        <v>20000</v>
      </c>
      <c r="AF153" s="14">
        <f t="shared" si="195"/>
        <v>20000</v>
      </c>
      <c r="AG153" s="14">
        <f t="shared" si="195"/>
        <v>20000</v>
      </c>
      <c r="AH153" s="14">
        <f t="shared" si="195"/>
        <v>20000</v>
      </c>
      <c r="AI153" s="14">
        <f t="shared" si="195"/>
        <v>20000</v>
      </c>
      <c r="AJ153" s="14">
        <f t="shared" si="195"/>
        <v>20000</v>
      </c>
      <c r="AK153" s="14">
        <f t="shared" si="195"/>
        <v>20000</v>
      </c>
      <c r="AL153" s="14">
        <f t="shared" si="195"/>
        <v>20000</v>
      </c>
      <c r="AM153" s="14">
        <f t="shared" si="195"/>
        <v>20000</v>
      </c>
      <c r="AN153" s="14">
        <f t="shared" si="195"/>
        <v>1020000</v>
      </c>
      <c r="AP153" s="39">
        <f t="shared" si="166"/>
        <v>786813.95047071681</v>
      </c>
      <c r="AQ153" s="14">
        <f t="shared" si="167"/>
        <v>794352.43873719184</v>
      </c>
      <c r="AR153" s="14">
        <f t="shared" si="168"/>
        <v>802154.77409299347</v>
      </c>
      <c r="AS153" s="14">
        <f t="shared" si="169"/>
        <v>810230.19118624821</v>
      </c>
      <c r="AT153" s="14">
        <f t="shared" si="170"/>
        <v>818588.24787776684</v>
      </c>
      <c r="AU153" s="14">
        <f t="shared" si="171"/>
        <v>827238.83655348863</v>
      </c>
      <c r="AV153" s="14">
        <f t="shared" si="172"/>
        <v>836192.19583286066</v>
      </c>
      <c r="AW153" s="14">
        <f t="shared" si="173"/>
        <v>845458.92268701072</v>
      </c>
      <c r="AX153" s="14">
        <f t="shared" si="174"/>
        <v>855049.98498105607</v>
      </c>
      <c r="AY153" s="14">
        <f t="shared" si="175"/>
        <v>864976.73445539293</v>
      </c>
      <c r="AZ153" s="14">
        <f t="shared" si="176"/>
        <v>875250.92016133165</v>
      </c>
      <c r="BA153" s="14">
        <f t="shared" si="177"/>
        <v>885884.70236697816</v>
      </c>
      <c r="BB153" s="14">
        <f t="shared" si="178"/>
        <v>896890.66694982233</v>
      </c>
      <c r="BC153" s="14">
        <f t="shared" si="179"/>
        <v>908281.84029306599</v>
      </c>
      <c r="BD153" s="14">
        <f t="shared" si="180"/>
        <v>920071.70470332319</v>
      </c>
      <c r="BE153" s="14">
        <f t="shared" si="181"/>
        <v>932274.21436793939</v>
      </c>
      <c r="BF153" s="14">
        <f t="shared" si="182"/>
        <v>944903.81187081721</v>
      </c>
      <c r="BG153" s="14">
        <f t="shared" si="183"/>
        <v>957975.44528629573</v>
      </c>
      <c r="BH153" s="14">
        <f t="shared" si="184"/>
        <v>971504.58587131603</v>
      </c>
      <c r="BI153" s="14">
        <f t="shared" si="185"/>
        <v>985507.24637681199</v>
      </c>
      <c r="BJ153" s="46">
        <f t="shared" si="186"/>
        <v>0</v>
      </c>
      <c r="BL153" s="48">
        <f t="shared" si="196"/>
        <v>213186.04952928296</v>
      </c>
      <c r="BM153" s="48">
        <f t="shared" si="196"/>
        <v>173276.76860434422</v>
      </c>
      <c r="BN153" s="48">
        <f t="shared" si="196"/>
        <v>135240.23810105049</v>
      </c>
      <c r="BO153" s="48">
        <f t="shared" si="196"/>
        <v>98981.658525965293</v>
      </c>
      <c r="BP153" s="48">
        <f t="shared" si="196"/>
        <v>64411.300924727926</v>
      </c>
      <c r="BQ153" s="48">
        <f t="shared" si="196"/>
        <v>31444.222692605807</v>
      </c>
      <c r="BR153" s="48">
        <f t="shared" si="196"/>
        <v>1229.4988435073756</v>
      </c>
      <c r="BS153" s="48">
        <f t="shared" si="196"/>
        <v>0</v>
      </c>
      <c r="BT153" s="48">
        <f t="shared" si="196"/>
        <v>-1227.1846620453289</v>
      </c>
      <c r="BU153" s="48">
        <f t="shared" si="196"/>
        <v>-29997.524177371757</v>
      </c>
      <c r="BV153" s="48">
        <f t="shared" si="196"/>
        <v>-58620.477370070992</v>
      </c>
      <c r="BW153" s="48">
        <f t="shared" si="196"/>
        <v>-85937.181155279162</v>
      </c>
      <c r="BX153" s="48">
        <f t="shared" si="196"/>
        <v>-112012.36175705865</v>
      </c>
      <c r="BY153" s="48">
        <f t="shared" si="196"/>
        <v>-136907.34848574561</v>
      </c>
      <c r="BZ153" s="48">
        <f t="shared" si="196"/>
        <v>-160680.26074691676</v>
      </c>
      <c r="CB153" s="48">
        <f t="shared" si="156"/>
        <v>-1228.3417527763522</v>
      </c>
      <c r="CC153" s="48">
        <f t="shared" si="157"/>
        <v>-123626.29992905457</v>
      </c>
    </row>
    <row r="154" spans="9:81" x14ac:dyDescent="0.25">
      <c r="I154" s="4" t="s">
        <v>18</v>
      </c>
      <c r="J154" s="15">
        <f t="shared" si="152"/>
        <v>0.02</v>
      </c>
      <c r="K154" s="3">
        <v>1</v>
      </c>
      <c r="L154" s="3" t="s">
        <v>30</v>
      </c>
      <c r="M154" s="15">
        <f>$B$2+$B$13*$K154</f>
        <v>7.0000000000000001E-3</v>
      </c>
      <c r="N154" s="18">
        <v>1</v>
      </c>
      <c r="O154" s="15">
        <f>$K154*B$25</f>
        <v>2.5000000000000001E-2</v>
      </c>
      <c r="P154" s="5">
        <v>1000000</v>
      </c>
      <c r="Q154" s="35">
        <f t="shared" si="153"/>
        <v>1012909.6325719962</v>
      </c>
      <c r="R154" s="5">
        <f t="shared" si="154"/>
        <v>1012909.6325719962</v>
      </c>
      <c r="S154" s="5">
        <f t="shared" si="155"/>
        <v>25322.740814299905</v>
      </c>
      <c r="T154" s="5"/>
      <c r="U154" s="5">
        <f t="shared" ref="U154:AD163" si="197">$P154*((U$33&lt;=$K154)*$J154+(U$33=$K154)*1)</f>
        <v>1020000</v>
      </c>
      <c r="V154" s="5">
        <f t="shared" si="197"/>
        <v>0</v>
      </c>
      <c r="W154" s="5">
        <f t="shared" si="197"/>
        <v>0</v>
      </c>
      <c r="X154" s="5">
        <f t="shared" si="197"/>
        <v>0</v>
      </c>
      <c r="Y154" s="5">
        <f t="shared" si="197"/>
        <v>0</v>
      </c>
      <c r="Z154" s="5">
        <f t="shared" si="197"/>
        <v>0</v>
      </c>
      <c r="AA154" s="5">
        <f t="shared" si="197"/>
        <v>0</v>
      </c>
      <c r="AB154" s="5">
        <f t="shared" si="197"/>
        <v>0</v>
      </c>
      <c r="AC154" s="5">
        <f t="shared" si="197"/>
        <v>0</v>
      </c>
      <c r="AD154" s="5">
        <f t="shared" si="197"/>
        <v>0</v>
      </c>
      <c r="AE154" s="5">
        <f t="shared" ref="AE154:AN163" si="198">$P154*((AE$33&lt;=$K154)*$J154+(AE$33=$K154)*1)</f>
        <v>0</v>
      </c>
      <c r="AF154" s="5">
        <f t="shared" si="198"/>
        <v>0</v>
      </c>
      <c r="AG154" s="5">
        <f t="shared" si="198"/>
        <v>0</v>
      </c>
      <c r="AH154" s="5">
        <f t="shared" si="198"/>
        <v>0</v>
      </c>
      <c r="AI154" s="5">
        <f t="shared" si="198"/>
        <v>0</v>
      </c>
      <c r="AJ154" s="5">
        <f t="shared" si="198"/>
        <v>0</v>
      </c>
      <c r="AK154" s="5">
        <f t="shared" si="198"/>
        <v>0</v>
      </c>
      <c r="AL154" s="5">
        <f t="shared" si="198"/>
        <v>0</v>
      </c>
      <c r="AM154" s="5">
        <f t="shared" si="198"/>
        <v>0</v>
      </c>
      <c r="AN154" s="5">
        <f t="shared" si="198"/>
        <v>0</v>
      </c>
      <c r="AP154" s="38">
        <f t="shared" si="166"/>
        <v>1012909.6325719962</v>
      </c>
      <c r="AQ154" s="5">
        <f t="shared" si="167"/>
        <v>0</v>
      </c>
      <c r="AR154" s="5">
        <f t="shared" si="168"/>
        <v>0</v>
      </c>
      <c r="AS154" s="5">
        <f t="shared" si="169"/>
        <v>0</v>
      </c>
      <c r="AT154" s="5">
        <f t="shared" si="170"/>
        <v>0</v>
      </c>
      <c r="AU154" s="5">
        <f t="shared" si="171"/>
        <v>0</v>
      </c>
      <c r="AV154" s="5">
        <f t="shared" si="172"/>
        <v>0</v>
      </c>
      <c r="AW154" s="5">
        <f t="shared" si="173"/>
        <v>0</v>
      </c>
      <c r="AX154" s="5">
        <f t="shared" si="174"/>
        <v>0</v>
      </c>
      <c r="AY154" s="5">
        <f t="shared" si="175"/>
        <v>0</v>
      </c>
      <c r="AZ154" s="5">
        <f t="shared" si="176"/>
        <v>0</v>
      </c>
      <c r="BA154" s="5">
        <f t="shared" si="177"/>
        <v>0</v>
      </c>
      <c r="BB154" s="5">
        <f t="shared" si="178"/>
        <v>0</v>
      </c>
      <c r="BC154" s="5">
        <f t="shared" si="179"/>
        <v>0</v>
      </c>
      <c r="BD154" s="5">
        <f t="shared" si="180"/>
        <v>0</v>
      </c>
      <c r="BE154" s="5">
        <f t="shared" si="181"/>
        <v>0</v>
      </c>
      <c r="BF154" s="5">
        <f t="shared" si="182"/>
        <v>0</v>
      </c>
      <c r="BG154" s="5">
        <f t="shared" si="183"/>
        <v>0</v>
      </c>
      <c r="BH154" s="5">
        <f t="shared" si="184"/>
        <v>0</v>
      </c>
      <c r="BI154" s="5">
        <f t="shared" si="185"/>
        <v>0</v>
      </c>
      <c r="BJ154" s="45">
        <f t="shared" si="186"/>
        <v>0</v>
      </c>
      <c r="BL154" s="21">
        <f t="shared" si="196"/>
        <v>15316.173879616777</v>
      </c>
      <c r="BM154" s="21">
        <f t="shared" si="196"/>
        <v>12731.393069029436</v>
      </c>
      <c r="BN154" s="21">
        <f t="shared" si="196"/>
        <v>10159.575050872401</v>
      </c>
      <c r="BO154" s="21">
        <f t="shared" si="196"/>
        <v>7600.6225555675337</v>
      </c>
      <c r="BP154" s="21">
        <f t="shared" si="196"/>
        <v>5054.4392842912348</v>
      </c>
      <c r="BQ154" s="21">
        <f t="shared" si="196"/>
        <v>2520.9298968939111</v>
      </c>
      <c r="BR154" s="21">
        <f t="shared" si="196"/>
        <v>100.59684502647724</v>
      </c>
      <c r="BS154" s="21">
        <f t="shared" si="196"/>
        <v>0</v>
      </c>
      <c r="BT154" s="21">
        <f t="shared" si="196"/>
        <v>-100.5768674982246</v>
      </c>
      <c r="BU154" s="21">
        <f t="shared" si="196"/>
        <v>-2508.443864715402</v>
      </c>
      <c r="BV154" s="21">
        <f t="shared" si="196"/>
        <v>-5004.4942320752889</v>
      </c>
      <c r="BW154" s="21">
        <f t="shared" si="196"/>
        <v>-7488.2427247808082</v>
      </c>
      <c r="BX154" s="21">
        <f t="shared" si="196"/>
        <v>-9959.7800646214746</v>
      </c>
      <c r="BY154" s="21">
        <f t="shared" si="196"/>
        <v>-12419.19608352147</v>
      </c>
      <c r="BZ154" s="21">
        <f t="shared" si="196"/>
        <v>-14866.579734422849</v>
      </c>
      <c r="CB154" s="21">
        <f t="shared" si="156"/>
        <v>-100.58685626235092</v>
      </c>
      <c r="CC154" s="21">
        <f t="shared" si="157"/>
        <v>-10059.677557746938</v>
      </c>
    </row>
    <row r="155" spans="9:81" x14ac:dyDescent="0.25">
      <c r="I155" s="4" t="s">
        <v>18</v>
      </c>
      <c r="J155" s="15">
        <f t="shared" si="152"/>
        <v>0.02</v>
      </c>
      <c r="K155" s="3">
        <v>2</v>
      </c>
      <c r="L155" s="3" t="s">
        <v>30</v>
      </c>
      <c r="M155" s="15">
        <f t="shared" ref="M155:M173" si="199">$B$2+$B$13*$K155</f>
        <v>9.0000000000000011E-3</v>
      </c>
      <c r="N155" s="18">
        <v>1</v>
      </c>
      <c r="O155" s="15">
        <f t="shared" ref="O155:O173" si="200">$K155*B$25</f>
        <v>0.05</v>
      </c>
      <c r="P155" s="5">
        <v>1000000</v>
      </c>
      <c r="Q155" s="35">
        <f t="shared" si="153"/>
        <v>1021706.5243335257</v>
      </c>
      <c r="R155" s="5">
        <f t="shared" si="154"/>
        <v>1021706.5243335257</v>
      </c>
      <c r="S155" s="5">
        <f t="shared" si="155"/>
        <v>51085.326216676287</v>
      </c>
      <c r="T155" s="5"/>
      <c r="U155" s="5">
        <f t="shared" si="197"/>
        <v>20000</v>
      </c>
      <c r="V155" s="5">
        <f t="shared" si="197"/>
        <v>1020000</v>
      </c>
      <c r="W155" s="5">
        <f t="shared" si="197"/>
        <v>0</v>
      </c>
      <c r="X155" s="5">
        <f t="shared" si="197"/>
        <v>0</v>
      </c>
      <c r="Y155" s="5">
        <f t="shared" si="197"/>
        <v>0</v>
      </c>
      <c r="Z155" s="5">
        <f t="shared" si="197"/>
        <v>0</v>
      </c>
      <c r="AA155" s="5">
        <f t="shared" si="197"/>
        <v>0</v>
      </c>
      <c r="AB155" s="5">
        <f t="shared" si="197"/>
        <v>0</v>
      </c>
      <c r="AC155" s="5">
        <f t="shared" si="197"/>
        <v>0</v>
      </c>
      <c r="AD155" s="5">
        <f t="shared" si="197"/>
        <v>0</v>
      </c>
      <c r="AE155" s="5">
        <f t="shared" si="198"/>
        <v>0</v>
      </c>
      <c r="AF155" s="5">
        <f t="shared" si="198"/>
        <v>0</v>
      </c>
      <c r="AG155" s="5">
        <f t="shared" si="198"/>
        <v>0</v>
      </c>
      <c r="AH155" s="5">
        <f t="shared" si="198"/>
        <v>0</v>
      </c>
      <c r="AI155" s="5">
        <f t="shared" si="198"/>
        <v>0</v>
      </c>
      <c r="AJ155" s="5">
        <f t="shared" si="198"/>
        <v>0</v>
      </c>
      <c r="AK155" s="5">
        <f t="shared" si="198"/>
        <v>0</v>
      </c>
      <c r="AL155" s="5">
        <f t="shared" si="198"/>
        <v>0</v>
      </c>
      <c r="AM155" s="5">
        <f t="shared" si="198"/>
        <v>0</v>
      </c>
      <c r="AN155" s="5">
        <f t="shared" si="198"/>
        <v>0</v>
      </c>
      <c r="AP155" s="38">
        <f t="shared" si="166"/>
        <v>1021706.5243335257</v>
      </c>
      <c r="AQ155" s="5">
        <f t="shared" si="167"/>
        <v>1010901.8830525273</v>
      </c>
      <c r="AR155" s="5">
        <f t="shared" si="168"/>
        <v>0</v>
      </c>
      <c r="AS155" s="5">
        <f t="shared" si="169"/>
        <v>0</v>
      </c>
      <c r="AT155" s="5">
        <f t="shared" si="170"/>
        <v>0</v>
      </c>
      <c r="AU155" s="5">
        <f t="shared" si="171"/>
        <v>0</v>
      </c>
      <c r="AV155" s="5">
        <f t="shared" si="172"/>
        <v>0</v>
      </c>
      <c r="AW155" s="5">
        <f t="shared" si="173"/>
        <v>0</v>
      </c>
      <c r="AX155" s="5">
        <f t="shared" si="174"/>
        <v>0</v>
      </c>
      <c r="AY155" s="5">
        <f t="shared" si="175"/>
        <v>0</v>
      </c>
      <c r="AZ155" s="5">
        <f t="shared" si="176"/>
        <v>0</v>
      </c>
      <c r="BA155" s="5">
        <f t="shared" si="177"/>
        <v>0</v>
      </c>
      <c r="BB155" s="5">
        <f t="shared" si="178"/>
        <v>0</v>
      </c>
      <c r="BC155" s="5">
        <f t="shared" si="179"/>
        <v>0</v>
      </c>
      <c r="BD155" s="5">
        <f t="shared" si="180"/>
        <v>0</v>
      </c>
      <c r="BE155" s="5">
        <f t="shared" si="181"/>
        <v>0</v>
      </c>
      <c r="BF155" s="5">
        <f t="shared" si="182"/>
        <v>0</v>
      </c>
      <c r="BG155" s="5">
        <f t="shared" si="183"/>
        <v>0</v>
      </c>
      <c r="BH155" s="5">
        <f t="shared" si="184"/>
        <v>0</v>
      </c>
      <c r="BI155" s="5">
        <f t="shared" si="185"/>
        <v>0</v>
      </c>
      <c r="BJ155" s="45">
        <f t="shared" si="186"/>
        <v>0</v>
      </c>
      <c r="BL155" s="21">
        <f t="shared" si="196"/>
        <v>30765.247950075194</v>
      </c>
      <c r="BM155" s="21">
        <f t="shared" si="196"/>
        <v>25541.382225532318</v>
      </c>
      <c r="BN155" s="21">
        <f t="shared" si="196"/>
        <v>20356.559771600529</v>
      </c>
      <c r="BO155" s="21">
        <f t="shared" si="196"/>
        <v>15210.391854847665</v>
      </c>
      <c r="BP155" s="21">
        <f t="shared" si="196"/>
        <v>10102.494570936193</v>
      </c>
      <c r="BQ155" s="21">
        <f t="shared" si="196"/>
        <v>5032.4887727885507</v>
      </c>
      <c r="BR155" s="21">
        <f t="shared" si="196"/>
        <v>200.58387826324906</v>
      </c>
      <c r="BS155" s="21">
        <f t="shared" si="196"/>
        <v>0</v>
      </c>
      <c r="BT155" s="21">
        <f t="shared" si="196"/>
        <v>-200.52444337750785</v>
      </c>
      <c r="BU155" s="21">
        <f t="shared" si="196"/>
        <v>-4995.3415905324509</v>
      </c>
      <c r="BV155" s="21">
        <f t="shared" si="196"/>
        <v>-9953.9012927825097</v>
      </c>
      <c r="BW155" s="21">
        <f t="shared" si="196"/>
        <v>-14876.039918600116</v>
      </c>
      <c r="BX155" s="21">
        <f t="shared" si="196"/>
        <v>-19762.113863563747</v>
      </c>
      <c r="BY155" s="21">
        <f t="shared" si="196"/>
        <v>-24612.475171708968</v>
      </c>
      <c r="BZ155" s="21">
        <f t="shared" si="196"/>
        <v>-29427.471599150682</v>
      </c>
      <c r="CB155" s="21">
        <f t="shared" si="156"/>
        <v>-200.55416082037846</v>
      </c>
      <c r="CC155" s="21">
        <f t="shared" si="157"/>
        <v>-20059.336817582138</v>
      </c>
    </row>
    <row r="156" spans="9:81" x14ac:dyDescent="0.25">
      <c r="I156" s="4" t="s">
        <v>18</v>
      </c>
      <c r="J156" s="15">
        <f t="shared" si="152"/>
        <v>0.02</v>
      </c>
      <c r="K156" s="3">
        <v>3</v>
      </c>
      <c r="L156" s="3" t="s">
        <v>30</v>
      </c>
      <c r="M156" s="15">
        <f t="shared" si="199"/>
        <v>1.0999999999999999E-2</v>
      </c>
      <c r="N156" s="18">
        <v>1</v>
      </c>
      <c r="O156" s="15">
        <f t="shared" si="200"/>
        <v>7.5000000000000011E-2</v>
      </c>
      <c r="P156" s="5">
        <v>1000000</v>
      </c>
      <c r="Q156" s="35">
        <f t="shared" si="153"/>
        <v>1026416.7130421306</v>
      </c>
      <c r="R156" s="5">
        <f t="shared" si="154"/>
        <v>1026416.7130421306</v>
      </c>
      <c r="S156" s="5">
        <f t="shared" si="155"/>
        <v>76981.253478159808</v>
      </c>
      <c r="T156" s="5"/>
      <c r="U156" s="5">
        <f t="shared" si="197"/>
        <v>20000</v>
      </c>
      <c r="V156" s="5">
        <f t="shared" si="197"/>
        <v>20000</v>
      </c>
      <c r="W156" s="5">
        <f t="shared" si="197"/>
        <v>1020000</v>
      </c>
      <c r="X156" s="5">
        <f t="shared" si="197"/>
        <v>0</v>
      </c>
      <c r="Y156" s="5">
        <f t="shared" si="197"/>
        <v>0</v>
      </c>
      <c r="Z156" s="5">
        <f t="shared" si="197"/>
        <v>0</v>
      </c>
      <c r="AA156" s="5">
        <f t="shared" si="197"/>
        <v>0</v>
      </c>
      <c r="AB156" s="5">
        <f t="shared" si="197"/>
        <v>0</v>
      </c>
      <c r="AC156" s="5">
        <f t="shared" si="197"/>
        <v>0</v>
      </c>
      <c r="AD156" s="5">
        <f t="shared" si="197"/>
        <v>0</v>
      </c>
      <c r="AE156" s="5">
        <f t="shared" si="198"/>
        <v>0</v>
      </c>
      <c r="AF156" s="5">
        <f t="shared" si="198"/>
        <v>0</v>
      </c>
      <c r="AG156" s="5">
        <f t="shared" si="198"/>
        <v>0</v>
      </c>
      <c r="AH156" s="5">
        <f t="shared" si="198"/>
        <v>0</v>
      </c>
      <c r="AI156" s="5">
        <f t="shared" si="198"/>
        <v>0</v>
      </c>
      <c r="AJ156" s="5">
        <f t="shared" si="198"/>
        <v>0</v>
      </c>
      <c r="AK156" s="5">
        <f t="shared" si="198"/>
        <v>0</v>
      </c>
      <c r="AL156" s="5">
        <f t="shared" si="198"/>
        <v>0</v>
      </c>
      <c r="AM156" s="5">
        <f t="shared" si="198"/>
        <v>0</v>
      </c>
      <c r="AN156" s="5">
        <f t="shared" si="198"/>
        <v>0</v>
      </c>
      <c r="AP156" s="38">
        <f t="shared" si="166"/>
        <v>1026416.7130421306</v>
      </c>
      <c r="AQ156" s="5">
        <f t="shared" si="167"/>
        <v>1017707.2968855939</v>
      </c>
      <c r="AR156" s="5">
        <f t="shared" si="168"/>
        <v>1008902.0771513353</v>
      </c>
      <c r="AS156" s="5">
        <f t="shared" si="169"/>
        <v>0</v>
      </c>
      <c r="AT156" s="5">
        <f t="shared" si="170"/>
        <v>0</v>
      </c>
      <c r="AU156" s="5">
        <f t="shared" si="171"/>
        <v>0</v>
      </c>
      <c r="AV156" s="5">
        <f t="shared" si="172"/>
        <v>0</v>
      </c>
      <c r="AW156" s="5">
        <f t="shared" si="173"/>
        <v>0</v>
      </c>
      <c r="AX156" s="5">
        <f t="shared" si="174"/>
        <v>0</v>
      </c>
      <c r="AY156" s="5">
        <f t="shared" si="175"/>
        <v>0</v>
      </c>
      <c r="AZ156" s="5">
        <f t="shared" si="176"/>
        <v>0</v>
      </c>
      <c r="BA156" s="5">
        <f t="shared" si="177"/>
        <v>0</v>
      </c>
      <c r="BB156" s="5">
        <f t="shared" si="178"/>
        <v>0</v>
      </c>
      <c r="BC156" s="5">
        <f t="shared" si="179"/>
        <v>0</v>
      </c>
      <c r="BD156" s="5">
        <f t="shared" si="180"/>
        <v>0</v>
      </c>
      <c r="BE156" s="5">
        <f t="shared" si="181"/>
        <v>0</v>
      </c>
      <c r="BF156" s="5">
        <f t="shared" si="182"/>
        <v>0</v>
      </c>
      <c r="BG156" s="5">
        <f t="shared" si="183"/>
        <v>0</v>
      </c>
      <c r="BH156" s="5">
        <f t="shared" si="184"/>
        <v>0</v>
      </c>
      <c r="BI156" s="5">
        <f t="shared" si="185"/>
        <v>0</v>
      </c>
      <c r="BJ156" s="45">
        <f t="shared" si="186"/>
        <v>0</v>
      </c>
      <c r="BL156" s="21">
        <f t="shared" si="196"/>
        <v>46163.15012758493</v>
      </c>
      <c r="BM156" s="21">
        <f t="shared" si="196"/>
        <v>38277.271798597067</v>
      </c>
      <c r="BN156" s="21">
        <f t="shared" si="196"/>
        <v>30469.476673268364</v>
      </c>
      <c r="BO156" s="21">
        <f t="shared" si="196"/>
        <v>22738.797648061882</v>
      </c>
      <c r="BP156" s="21">
        <f t="shared" si="196"/>
        <v>15084.281975868624</v>
      </c>
      <c r="BQ156" s="21">
        <f t="shared" si="196"/>
        <v>7504.9910178191494</v>
      </c>
      <c r="BR156" s="21">
        <f t="shared" si="196"/>
        <v>298.78455528151244</v>
      </c>
      <c r="BS156" s="21">
        <f t="shared" si="196"/>
        <v>0</v>
      </c>
      <c r="BT156" s="21">
        <f t="shared" si="196"/>
        <v>-298.66713499568868</v>
      </c>
      <c r="BU156" s="21">
        <f t="shared" si="196"/>
        <v>-7431.6022250535898</v>
      </c>
      <c r="BV156" s="21">
        <f t="shared" si="196"/>
        <v>-14790.71341217868</v>
      </c>
      <c r="BW156" s="21">
        <f t="shared" si="196"/>
        <v>-22078.218152836664</v>
      </c>
      <c r="BX156" s="21">
        <f t="shared" si="196"/>
        <v>-29294.98809988494</v>
      </c>
      <c r="BY156" s="21">
        <f t="shared" si="196"/>
        <v>-36441.88218797429</v>
      </c>
      <c r="BZ156" s="21">
        <f t="shared" si="196"/>
        <v>-43519.746849659365</v>
      </c>
      <c r="CB156" s="21">
        <f t="shared" si="156"/>
        <v>-298.72584513860056</v>
      </c>
      <c r="CC156" s="21">
        <f t="shared" si="157"/>
        <v>-29882.232386576652</v>
      </c>
    </row>
    <row r="157" spans="9:81" x14ac:dyDescent="0.25">
      <c r="I157" s="4" t="s">
        <v>18</v>
      </c>
      <c r="J157" s="15">
        <f t="shared" si="152"/>
        <v>0.02</v>
      </c>
      <c r="K157" s="3">
        <v>4</v>
      </c>
      <c r="L157" s="3" t="s">
        <v>30</v>
      </c>
      <c r="M157" s="15">
        <f t="shared" si="199"/>
        <v>1.3000000000000001E-2</v>
      </c>
      <c r="N157" s="18">
        <v>1</v>
      </c>
      <c r="O157" s="15">
        <f t="shared" si="200"/>
        <v>0.1</v>
      </c>
      <c r="P157" s="5">
        <v>1000000</v>
      </c>
      <c r="Q157" s="35">
        <f t="shared" si="153"/>
        <v>1027113.1327165752</v>
      </c>
      <c r="R157" s="5">
        <f t="shared" si="154"/>
        <v>1027113.1327165752</v>
      </c>
      <c r="S157" s="5">
        <f t="shared" si="155"/>
        <v>102711.31327165752</v>
      </c>
      <c r="T157" s="5"/>
      <c r="U157" s="5">
        <f t="shared" si="197"/>
        <v>20000</v>
      </c>
      <c r="V157" s="5">
        <f t="shared" si="197"/>
        <v>20000</v>
      </c>
      <c r="W157" s="5">
        <f t="shared" si="197"/>
        <v>20000</v>
      </c>
      <c r="X157" s="5">
        <f t="shared" si="197"/>
        <v>1020000</v>
      </c>
      <c r="Y157" s="5">
        <f t="shared" si="197"/>
        <v>0</v>
      </c>
      <c r="Z157" s="5">
        <f t="shared" si="197"/>
        <v>0</v>
      </c>
      <c r="AA157" s="5">
        <f t="shared" si="197"/>
        <v>0</v>
      </c>
      <c r="AB157" s="5">
        <f t="shared" si="197"/>
        <v>0</v>
      </c>
      <c r="AC157" s="5">
        <f t="shared" si="197"/>
        <v>0</v>
      </c>
      <c r="AD157" s="5">
        <f t="shared" si="197"/>
        <v>0</v>
      </c>
      <c r="AE157" s="5">
        <f t="shared" si="198"/>
        <v>0</v>
      </c>
      <c r="AF157" s="5">
        <f t="shared" si="198"/>
        <v>0</v>
      </c>
      <c r="AG157" s="5">
        <f t="shared" si="198"/>
        <v>0</v>
      </c>
      <c r="AH157" s="5">
        <f t="shared" si="198"/>
        <v>0</v>
      </c>
      <c r="AI157" s="5">
        <f t="shared" si="198"/>
        <v>0</v>
      </c>
      <c r="AJ157" s="5">
        <f t="shared" si="198"/>
        <v>0</v>
      </c>
      <c r="AK157" s="5">
        <f t="shared" si="198"/>
        <v>0</v>
      </c>
      <c r="AL157" s="5">
        <f t="shared" si="198"/>
        <v>0</v>
      </c>
      <c r="AM157" s="5">
        <f t="shared" si="198"/>
        <v>0</v>
      </c>
      <c r="AN157" s="5">
        <f t="shared" si="198"/>
        <v>0</v>
      </c>
      <c r="AP157" s="38">
        <f t="shared" si="166"/>
        <v>1027113.1327165752</v>
      </c>
      <c r="AQ157" s="5">
        <f t="shared" si="167"/>
        <v>1020465.6034418906</v>
      </c>
      <c r="AR157" s="5">
        <f t="shared" si="168"/>
        <v>1013731.6562866351</v>
      </c>
      <c r="AS157" s="5">
        <f t="shared" si="169"/>
        <v>1006910.1678183612</v>
      </c>
      <c r="AT157" s="5">
        <f t="shared" si="170"/>
        <v>0</v>
      </c>
      <c r="AU157" s="5">
        <f t="shared" si="171"/>
        <v>0</v>
      </c>
      <c r="AV157" s="5">
        <f t="shared" si="172"/>
        <v>0</v>
      </c>
      <c r="AW157" s="5">
        <f t="shared" si="173"/>
        <v>0</v>
      </c>
      <c r="AX157" s="5">
        <f t="shared" si="174"/>
        <v>0</v>
      </c>
      <c r="AY157" s="5">
        <f t="shared" si="175"/>
        <v>0</v>
      </c>
      <c r="AZ157" s="5">
        <f t="shared" si="176"/>
        <v>0</v>
      </c>
      <c r="BA157" s="5">
        <f t="shared" si="177"/>
        <v>0</v>
      </c>
      <c r="BB157" s="5">
        <f t="shared" si="178"/>
        <v>0</v>
      </c>
      <c r="BC157" s="5">
        <f t="shared" si="179"/>
        <v>0</v>
      </c>
      <c r="BD157" s="5">
        <f t="shared" si="180"/>
        <v>0</v>
      </c>
      <c r="BE157" s="5">
        <f t="shared" si="181"/>
        <v>0</v>
      </c>
      <c r="BF157" s="5">
        <f t="shared" si="182"/>
        <v>0</v>
      </c>
      <c r="BG157" s="5">
        <f t="shared" si="183"/>
        <v>0</v>
      </c>
      <c r="BH157" s="5">
        <f t="shared" si="184"/>
        <v>0</v>
      </c>
      <c r="BI157" s="5">
        <f t="shared" si="185"/>
        <v>0</v>
      </c>
      <c r="BJ157" s="45">
        <f t="shared" si="186"/>
        <v>0</v>
      </c>
      <c r="BL157" s="21">
        <f t="shared" si="196"/>
        <v>61328.633463195991</v>
      </c>
      <c r="BM157" s="21">
        <f t="shared" si="196"/>
        <v>50789.464698180556</v>
      </c>
      <c r="BN157" s="21">
        <f t="shared" si="196"/>
        <v>40379.911295190686</v>
      </c>
      <c r="BO157" s="21">
        <f t="shared" si="196"/>
        <v>30098.056085060583</v>
      </c>
      <c r="BP157" s="21">
        <f t="shared" si="196"/>
        <v>19942.014963279827</v>
      </c>
      <c r="BQ157" s="21">
        <f t="shared" si="196"/>
        <v>9909.9362392643234</v>
      </c>
      <c r="BR157" s="21">
        <f t="shared" si="196"/>
        <v>394.07485246786382</v>
      </c>
      <c r="BS157" s="21">
        <f t="shared" si="196"/>
        <v>0</v>
      </c>
      <c r="BT157" s="21">
        <f t="shared" si="196"/>
        <v>-393.88229057134595</v>
      </c>
      <c r="BU157" s="21">
        <f t="shared" si="196"/>
        <v>-9789.5825122820679</v>
      </c>
      <c r="BV157" s="21">
        <f t="shared" si="196"/>
        <v>-19460.569508744986</v>
      </c>
      <c r="BW157" s="21">
        <f t="shared" si="196"/>
        <v>-29014.689249239047</v>
      </c>
      <c r="BX157" s="21">
        <f t="shared" si="196"/>
        <v>-38453.640624562162</v>
      </c>
      <c r="BY157" s="21">
        <f t="shared" si="196"/>
        <v>-47779.093726013904</v>
      </c>
      <c r="BZ157" s="21">
        <f t="shared" si="196"/>
        <v>-56992.690402541542</v>
      </c>
      <c r="CB157" s="21">
        <f t="shared" si="156"/>
        <v>-393.97857151960488</v>
      </c>
      <c r="CC157" s="21">
        <f t="shared" si="157"/>
        <v>-39416.775959876424</v>
      </c>
    </row>
    <row r="158" spans="9:81" x14ac:dyDescent="0.25">
      <c r="I158" s="4" t="s">
        <v>18</v>
      </c>
      <c r="J158" s="15">
        <f t="shared" si="152"/>
        <v>0.02</v>
      </c>
      <c r="K158" s="3">
        <v>5</v>
      </c>
      <c r="L158" s="3" t="s">
        <v>30</v>
      </c>
      <c r="M158" s="15">
        <f t="shared" si="199"/>
        <v>1.4999999999999999E-2</v>
      </c>
      <c r="N158" s="18">
        <v>1</v>
      </c>
      <c r="O158" s="15">
        <f t="shared" si="200"/>
        <v>0.125</v>
      </c>
      <c r="P158" s="5">
        <v>1000000</v>
      </c>
      <c r="Q158" s="35">
        <f t="shared" si="153"/>
        <v>1023913.2248647874</v>
      </c>
      <c r="R158" s="5">
        <f t="shared" si="154"/>
        <v>1023913.2248647874</v>
      </c>
      <c r="S158" s="5">
        <f t="shared" si="155"/>
        <v>127989.15310809843</v>
      </c>
      <c r="T158" s="5"/>
      <c r="U158" s="5">
        <f t="shared" si="197"/>
        <v>20000</v>
      </c>
      <c r="V158" s="5">
        <f t="shared" si="197"/>
        <v>20000</v>
      </c>
      <c r="W158" s="5">
        <f t="shared" si="197"/>
        <v>20000</v>
      </c>
      <c r="X158" s="5">
        <f t="shared" si="197"/>
        <v>20000</v>
      </c>
      <c r="Y158" s="5">
        <f t="shared" si="197"/>
        <v>1020000</v>
      </c>
      <c r="Z158" s="5">
        <f t="shared" si="197"/>
        <v>0</v>
      </c>
      <c r="AA158" s="5">
        <f t="shared" si="197"/>
        <v>0</v>
      </c>
      <c r="AB158" s="5">
        <f t="shared" si="197"/>
        <v>0</v>
      </c>
      <c r="AC158" s="5">
        <f t="shared" si="197"/>
        <v>0</v>
      </c>
      <c r="AD158" s="5">
        <f t="shared" si="197"/>
        <v>0</v>
      </c>
      <c r="AE158" s="5">
        <f t="shared" si="198"/>
        <v>0</v>
      </c>
      <c r="AF158" s="5">
        <f t="shared" si="198"/>
        <v>0</v>
      </c>
      <c r="AG158" s="5">
        <f t="shared" si="198"/>
        <v>0</v>
      </c>
      <c r="AH158" s="5">
        <f t="shared" si="198"/>
        <v>0</v>
      </c>
      <c r="AI158" s="5">
        <f t="shared" si="198"/>
        <v>0</v>
      </c>
      <c r="AJ158" s="5">
        <f t="shared" si="198"/>
        <v>0</v>
      </c>
      <c r="AK158" s="5">
        <f t="shared" si="198"/>
        <v>0</v>
      </c>
      <c r="AL158" s="5">
        <f t="shared" si="198"/>
        <v>0</v>
      </c>
      <c r="AM158" s="5">
        <f t="shared" si="198"/>
        <v>0</v>
      </c>
      <c r="AN158" s="5">
        <f t="shared" si="198"/>
        <v>0</v>
      </c>
      <c r="AP158" s="38">
        <f t="shared" si="166"/>
        <v>1023913.2248647874</v>
      </c>
      <c r="AQ158" s="5">
        <f t="shared" si="167"/>
        <v>1019271.9232377592</v>
      </c>
      <c r="AR158" s="5">
        <f t="shared" si="168"/>
        <v>1014561.0020863254</v>
      </c>
      <c r="AS158" s="5">
        <f t="shared" si="169"/>
        <v>1009779.4171176202</v>
      </c>
      <c r="AT158" s="5">
        <f t="shared" si="170"/>
        <v>1004926.1083743845</v>
      </c>
      <c r="AU158" s="5">
        <f t="shared" si="171"/>
        <v>0</v>
      </c>
      <c r="AV158" s="5">
        <f t="shared" si="172"/>
        <v>0</v>
      </c>
      <c r="AW158" s="5">
        <f t="shared" si="173"/>
        <v>0</v>
      </c>
      <c r="AX158" s="5">
        <f t="shared" si="174"/>
        <v>0</v>
      </c>
      <c r="AY158" s="5">
        <f t="shared" si="175"/>
        <v>0</v>
      </c>
      <c r="AZ158" s="5">
        <f t="shared" si="176"/>
        <v>0</v>
      </c>
      <c r="BA158" s="5">
        <f t="shared" si="177"/>
        <v>0</v>
      </c>
      <c r="BB158" s="5">
        <f t="shared" si="178"/>
        <v>0</v>
      </c>
      <c r="BC158" s="5">
        <f t="shared" si="179"/>
        <v>0</v>
      </c>
      <c r="BD158" s="5">
        <f t="shared" si="180"/>
        <v>0</v>
      </c>
      <c r="BE158" s="5">
        <f t="shared" si="181"/>
        <v>0</v>
      </c>
      <c r="BF158" s="5">
        <f t="shared" si="182"/>
        <v>0</v>
      </c>
      <c r="BG158" s="5">
        <f t="shared" si="183"/>
        <v>0</v>
      </c>
      <c r="BH158" s="5">
        <f t="shared" si="184"/>
        <v>0</v>
      </c>
      <c r="BI158" s="5">
        <f t="shared" si="185"/>
        <v>0</v>
      </c>
      <c r="BJ158" s="45">
        <f t="shared" si="186"/>
        <v>0</v>
      </c>
      <c r="BL158" s="21">
        <f t="shared" si="196"/>
        <v>76086.775135212578</v>
      </c>
      <c r="BM158" s="21">
        <f t="shared" si="196"/>
        <v>62934.334205363179</v>
      </c>
      <c r="BN158" s="21">
        <f t="shared" si="196"/>
        <v>49974.770056696143</v>
      </c>
      <c r="BO158" s="21">
        <f t="shared" si="196"/>
        <v>37204.770291419001</v>
      </c>
      <c r="BP158" s="21">
        <f t="shared" si="196"/>
        <v>24621.087528463802</v>
      </c>
      <c r="BQ158" s="21">
        <f t="shared" si="196"/>
        <v>12220.537969492609</v>
      </c>
      <c r="BR158" s="21">
        <f t="shared" si="196"/>
        <v>485.40388664486818</v>
      </c>
      <c r="BS158" s="21">
        <f t="shared" si="196"/>
        <v>0</v>
      </c>
      <c r="BT158" s="21">
        <f t="shared" si="196"/>
        <v>-485.12077329307795</v>
      </c>
      <c r="BU158" s="21">
        <f t="shared" si="196"/>
        <v>-12043.587175455061</v>
      </c>
      <c r="BV158" s="21">
        <f t="shared" si="196"/>
        <v>-23913.224864787422</v>
      </c>
      <c r="BW158" s="21">
        <f t="shared" si="196"/>
        <v>-35611.85618759424</v>
      </c>
      <c r="BX158" s="21">
        <f t="shared" si="196"/>
        <v>-47142.367342883721</v>
      </c>
      <c r="BY158" s="21">
        <f t="shared" si="196"/>
        <v>-58507.588846168481</v>
      </c>
      <c r="BZ158" s="21">
        <f t="shared" si="196"/>
        <v>-69710.29673673294</v>
      </c>
      <c r="CB158" s="21">
        <f t="shared" si="156"/>
        <v>-485.26232996897306</v>
      </c>
      <c r="CC158" s="21">
        <f t="shared" si="157"/>
        <v>-48558.568699789932</v>
      </c>
    </row>
    <row r="159" spans="9:81" x14ac:dyDescent="0.25">
      <c r="I159" s="4" t="s">
        <v>18</v>
      </c>
      <c r="J159" s="15">
        <f t="shared" si="152"/>
        <v>0.02</v>
      </c>
      <c r="K159" s="3">
        <v>6</v>
      </c>
      <c r="L159" s="3" t="s">
        <v>30</v>
      </c>
      <c r="M159" s="15">
        <f t="shared" si="199"/>
        <v>1.7000000000000001E-2</v>
      </c>
      <c r="N159" s="18">
        <v>1</v>
      </c>
      <c r="O159" s="15">
        <f t="shared" si="200"/>
        <v>0.15000000000000002</v>
      </c>
      <c r="P159" s="5">
        <v>1000000</v>
      </c>
      <c r="Q159" s="35">
        <f t="shared" si="153"/>
        <v>1016975.7561157623</v>
      </c>
      <c r="R159" s="5">
        <f t="shared" si="154"/>
        <v>1016975.7561157623</v>
      </c>
      <c r="S159" s="5">
        <f t="shared" si="155"/>
        <v>152546.36341736437</v>
      </c>
      <c r="T159" s="5"/>
      <c r="U159" s="5">
        <f t="shared" si="197"/>
        <v>20000</v>
      </c>
      <c r="V159" s="5">
        <f t="shared" si="197"/>
        <v>20000</v>
      </c>
      <c r="W159" s="5">
        <f t="shared" si="197"/>
        <v>20000</v>
      </c>
      <c r="X159" s="5">
        <f t="shared" si="197"/>
        <v>20000</v>
      </c>
      <c r="Y159" s="5">
        <f t="shared" si="197"/>
        <v>20000</v>
      </c>
      <c r="Z159" s="5">
        <f t="shared" si="197"/>
        <v>1020000</v>
      </c>
      <c r="AA159" s="5">
        <f t="shared" si="197"/>
        <v>0</v>
      </c>
      <c r="AB159" s="5">
        <f t="shared" si="197"/>
        <v>0</v>
      </c>
      <c r="AC159" s="5">
        <f t="shared" si="197"/>
        <v>0</v>
      </c>
      <c r="AD159" s="5">
        <f t="shared" si="197"/>
        <v>0</v>
      </c>
      <c r="AE159" s="5">
        <f t="shared" si="198"/>
        <v>0</v>
      </c>
      <c r="AF159" s="5">
        <f t="shared" si="198"/>
        <v>0</v>
      </c>
      <c r="AG159" s="5">
        <f t="shared" si="198"/>
        <v>0</v>
      </c>
      <c r="AH159" s="5">
        <f t="shared" si="198"/>
        <v>0</v>
      </c>
      <c r="AI159" s="5">
        <f t="shared" si="198"/>
        <v>0</v>
      </c>
      <c r="AJ159" s="5">
        <f t="shared" si="198"/>
        <v>0</v>
      </c>
      <c r="AK159" s="5">
        <f t="shared" si="198"/>
        <v>0</v>
      </c>
      <c r="AL159" s="5">
        <f t="shared" si="198"/>
        <v>0</v>
      </c>
      <c r="AM159" s="5">
        <f t="shared" si="198"/>
        <v>0</v>
      </c>
      <c r="AN159" s="5">
        <f t="shared" si="198"/>
        <v>0</v>
      </c>
      <c r="AP159" s="38">
        <f t="shared" si="166"/>
        <v>1016975.7561157623</v>
      </c>
      <c r="AQ159" s="5">
        <f t="shared" si="167"/>
        <v>1014264.3439697302</v>
      </c>
      <c r="AR159" s="5">
        <f t="shared" si="168"/>
        <v>1011506.8378172155</v>
      </c>
      <c r="AS159" s="5">
        <f t="shared" si="169"/>
        <v>1008702.4540601081</v>
      </c>
      <c r="AT159" s="5">
        <f t="shared" si="170"/>
        <v>1005850.3957791298</v>
      </c>
      <c r="AU159" s="5">
        <f t="shared" si="171"/>
        <v>1002949.8525073749</v>
      </c>
      <c r="AV159" s="5">
        <f t="shared" si="172"/>
        <v>0</v>
      </c>
      <c r="AW159" s="5">
        <f t="shared" si="173"/>
        <v>0</v>
      </c>
      <c r="AX159" s="5">
        <f t="shared" si="174"/>
        <v>0</v>
      </c>
      <c r="AY159" s="5">
        <f t="shared" si="175"/>
        <v>0</v>
      </c>
      <c r="AZ159" s="5">
        <f t="shared" si="176"/>
        <v>0</v>
      </c>
      <c r="BA159" s="5">
        <f t="shared" si="177"/>
        <v>0</v>
      </c>
      <c r="BB159" s="5">
        <f t="shared" si="178"/>
        <v>0</v>
      </c>
      <c r="BC159" s="5">
        <f t="shared" si="179"/>
        <v>0</v>
      </c>
      <c r="BD159" s="5">
        <f t="shared" si="180"/>
        <v>0</v>
      </c>
      <c r="BE159" s="5">
        <f t="shared" si="181"/>
        <v>0</v>
      </c>
      <c r="BF159" s="5">
        <f t="shared" si="182"/>
        <v>0</v>
      </c>
      <c r="BG159" s="5">
        <f t="shared" si="183"/>
        <v>0</v>
      </c>
      <c r="BH159" s="5">
        <f t="shared" si="184"/>
        <v>0</v>
      </c>
      <c r="BI159" s="5">
        <f t="shared" si="185"/>
        <v>0</v>
      </c>
      <c r="BJ159" s="45">
        <f t="shared" si="186"/>
        <v>0</v>
      </c>
      <c r="BL159" s="21">
        <f t="shared" si="196"/>
        <v>90272.257812548429</v>
      </c>
      <c r="BM159" s="21">
        <f t="shared" si="196"/>
        <v>74576.894505704287</v>
      </c>
      <c r="BN159" s="21">
        <f t="shared" si="196"/>
        <v>59148.361816169228</v>
      </c>
      <c r="BO159" s="21">
        <f t="shared" si="196"/>
        <v>43981.44775960641</v>
      </c>
      <c r="BP159" s="21">
        <f t="shared" si="196"/>
        <v>29071.054962887662</v>
      </c>
      <c r="BQ159" s="21">
        <f t="shared" si="196"/>
        <v>14412.197866168455</v>
      </c>
      <c r="BR159" s="21">
        <f t="shared" si="196"/>
        <v>571.81223478843458</v>
      </c>
      <c r="BS159" s="21">
        <f t="shared" si="196"/>
        <v>0</v>
      </c>
      <c r="BT159" s="21">
        <f t="shared" si="196"/>
        <v>-571.42522589094006</v>
      </c>
      <c r="BU159" s="21">
        <f t="shared" si="196"/>
        <v>-14170.308664743206</v>
      </c>
      <c r="BV159" s="21">
        <f t="shared" si="196"/>
        <v>-28103.394296216313</v>
      </c>
      <c r="BW159" s="21">
        <f t="shared" si="196"/>
        <v>-41803.821712321951</v>
      </c>
      <c r="BX159" s="21">
        <f t="shared" si="196"/>
        <v>-55276.056824746192</v>
      </c>
      <c r="BY159" s="21">
        <f t="shared" si="196"/>
        <v>-68524.469018271193</v>
      </c>
      <c r="BZ159" s="21">
        <f t="shared" si="196"/>
        <v>-81553.333467209013</v>
      </c>
      <c r="CB159" s="21">
        <f t="shared" si="156"/>
        <v>-571.61873033968732</v>
      </c>
      <c r="CC159" s="21">
        <f t="shared" si="157"/>
        <v>-57212.20932045771</v>
      </c>
    </row>
    <row r="160" spans="9:81" x14ac:dyDescent="0.25">
      <c r="I160" s="4" t="s">
        <v>18</v>
      </c>
      <c r="J160" s="15">
        <f t="shared" si="152"/>
        <v>0.02</v>
      </c>
      <c r="K160" s="3">
        <v>7</v>
      </c>
      <c r="L160" s="3" t="s">
        <v>30</v>
      </c>
      <c r="M160" s="15">
        <f t="shared" si="199"/>
        <v>1.9E-2</v>
      </c>
      <c r="N160" s="18">
        <v>1</v>
      </c>
      <c r="O160" s="15">
        <f t="shared" si="200"/>
        <v>0.17500000000000002</v>
      </c>
      <c r="P160" s="5">
        <v>1000000</v>
      </c>
      <c r="Q160" s="35">
        <f t="shared" si="153"/>
        <v>1006496.9416085159</v>
      </c>
      <c r="R160" s="5">
        <f t="shared" si="154"/>
        <v>1006496.9416085159</v>
      </c>
      <c r="S160" s="5">
        <f t="shared" si="155"/>
        <v>176136.9647814903</v>
      </c>
      <c r="T160" s="5"/>
      <c r="U160" s="5">
        <f t="shared" si="197"/>
        <v>20000</v>
      </c>
      <c r="V160" s="5">
        <f t="shared" si="197"/>
        <v>20000</v>
      </c>
      <c r="W160" s="5">
        <f t="shared" si="197"/>
        <v>20000</v>
      </c>
      <c r="X160" s="5">
        <f t="shared" si="197"/>
        <v>20000</v>
      </c>
      <c r="Y160" s="5">
        <f t="shared" si="197"/>
        <v>20000</v>
      </c>
      <c r="Z160" s="5">
        <f t="shared" si="197"/>
        <v>20000</v>
      </c>
      <c r="AA160" s="5">
        <f t="shared" si="197"/>
        <v>1020000</v>
      </c>
      <c r="AB160" s="5">
        <f t="shared" si="197"/>
        <v>0</v>
      </c>
      <c r="AC160" s="5">
        <f t="shared" si="197"/>
        <v>0</v>
      </c>
      <c r="AD160" s="5">
        <f t="shared" si="197"/>
        <v>0</v>
      </c>
      <c r="AE160" s="5">
        <f t="shared" si="198"/>
        <v>0</v>
      </c>
      <c r="AF160" s="5">
        <f t="shared" si="198"/>
        <v>0</v>
      </c>
      <c r="AG160" s="5">
        <f t="shared" si="198"/>
        <v>0</v>
      </c>
      <c r="AH160" s="5">
        <f t="shared" si="198"/>
        <v>0</v>
      </c>
      <c r="AI160" s="5">
        <f t="shared" si="198"/>
        <v>0</v>
      </c>
      <c r="AJ160" s="5">
        <f t="shared" si="198"/>
        <v>0</v>
      </c>
      <c r="AK160" s="5">
        <f t="shared" si="198"/>
        <v>0</v>
      </c>
      <c r="AL160" s="5">
        <f t="shared" si="198"/>
        <v>0</v>
      </c>
      <c r="AM160" s="5">
        <f t="shared" si="198"/>
        <v>0</v>
      </c>
      <c r="AN160" s="5">
        <f t="shared" si="198"/>
        <v>0</v>
      </c>
      <c r="AP160" s="38">
        <f t="shared" si="166"/>
        <v>1006496.9416085159</v>
      </c>
      <c r="AQ160" s="5">
        <f t="shared" si="167"/>
        <v>1005620.3834990776</v>
      </c>
      <c r="AR160" s="5">
        <f t="shared" si="168"/>
        <v>1004727.17078556</v>
      </c>
      <c r="AS160" s="5">
        <f t="shared" si="169"/>
        <v>1003816.9870304855</v>
      </c>
      <c r="AT160" s="5">
        <f t="shared" si="170"/>
        <v>1002889.5097840646</v>
      </c>
      <c r="AU160" s="5">
        <f t="shared" si="171"/>
        <v>1001944.4104699617</v>
      </c>
      <c r="AV160" s="5">
        <f t="shared" si="172"/>
        <v>1000981.3542688909</v>
      </c>
      <c r="AW160" s="5">
        <f t="shared" si="173"/>
        <v>0</v>
      </c>
      <c r="AX160" s="5">
        <f t="shared" si="174"/>
        <v>0</v>
      </c>
      <c r="AY160" s="5">
        <f t="shared" si="175"/>
        <v>0</v>
      </c>
      <c r="AZ160" s="5">
        <f t="shared" si="176"/>
        <v>0</v>
      </c>
      <c r="BA160" s="5">
        <f t="shared" si="177"/>
        <v>0</v>
      </c>
      <c r="BB160" s="5">
        <f t="shared" si="178"/>
        <v>0</v>
      </c>
      <c r="BC160" s="5">
        <f t="shared" si="179"/>
        <v>0</v>
      </c>
      <c r="BD160" s="5">
        <f t="shared" si="180"/>
        <v>0</v>
      </c>
      <c r="BE160" s="5">
        <f t="shared" si="181"/>
        <v>0</v>
      </c>
      <c r="BF160" s="5">
        <f t="shared" si="182"/>
        <v>0</v>
      </c>
      <c r="BG160" s="5">
        <f t="shared" si="183"/>
        <v>0</v>
      </c>
      <c r="BH160" s="5">
        <f t="shared" si="184"/>
        <v>0</v>
      </c>
      <c r="BI160" s="5">
        <f t="shared" si="185"/>
        <v>0</v>
      </c>
      <c r="BJ160" s="45">
        <f t="shared" si="186"/>
        <v>0</v>
      </c>
      <c r="BL160" s="21">
        <f t="shared" si="196"/>
        <v>103732.34922880901</v>
      </c>
      <c r="BM160" s="21">
        <f t="shared" si="196"/>
        <v>85593.20232003706</v>
      </c>
      <c r="BN160" s="21">
        <f t="shared" si="196"/>
        <v>67804.251154188649</v>
      </c>
      <c r="BO160" s="21">
        <f t="shared" si="196"/>
        <v>50357.837266436429</v>
      </c>
      <c r="BP160" s="21">
        <f t="shared" si="196"/>
        <v>33246.488534607575</v>
      </c>
      <c r="BQ160" s="21">
        <f t="shared" si="196"/>
        <v>16462.914194420213</v>
      </c>
      <c r="BR160" s="21">
        <f t="shared" si="196"/>
        <v>652.44753025542013</v>
      </c>
      <c r="BS160" s="21">
        <f t="shared" si="196"/>
        <v>0</v>
      </c>
      <c r="BT160" s="21">
        <f t="shared" si="196"/>
        <v>-651.94560416671447</v>
      </c>
      <c r="BU160" s="21">
        <f t="shared" si="196"/>
        <v>-16149.196474909666</v>
      </c>
      <c r="BV160" s="21">
        <f t="shared" si="196"/>
        <v>-31991.450399466092</v>
      </c>
      <c r="BW160" s="21">
        <f t="shared" si="196"/>
        <v>-47533.374116260209</v>
      </c>
      <c r="BX160" s="21">
        <f t="shared" si="196"/>
        <v>-62781.421443970408</v>
      </c>
      <c r="BY160" s="21">
        <f t="shared" si="196"/>
        <v>-77741.891856147442</v>
      </c>
      <c r="BZ160" s="21">
        <f t="shared" si="196"/>
        <v>-92420.934539977578</v>
      </c>
      <c r="CB160" s="21">
        <f t="shared" si="156"/>
        <v>-652.1965672110673</v>
      </c>
      <c r="CC160" s="21">
        <f t="shared" si="157"/>
        <v>-65292.836299079529</v>
      </c>
    </row>
    <row r="161" spans="9:81" x14ac:dyDescent="0.25">
      <c r="I161" s="4" t="s">
        <v>18</v>
      </c>
      <c r="J161" s="15">
        <f t="shared" si="152"/>
        <v>0.02</v>
      </c>
      <c r="K161" s="3">
        <v>8</v>
      </c>
      <c r="L161" s="3" t="s">
        <v>30</v>
      </c>
      <c r="M161" s="15">
        <f t="shared" si="199"/>
        <v>2.1000000000000001E-2</v>
      </c>
      <c r="N161" s="18">
        <v>1</v>
      </c>
      <c r="O161" s="15">
        <f t="shared" si="200"/>
        <v>0.2</v>
      </c>
      <c r="P161" s="5">
        <v>1000000</v>
      </c>
      <c r="Q161" s="35">
        <f t="shared" si="153"/>
        <v>992705.98882618907</v>
      </c>
      <c r="R161" s="5">
        <f t="shared" si="154"/>
        <v>992705.98882618907</v>
      </c>
      <c r="S161" s="5">
        <f t="shared" si="155"/>
        <v>198541.19776523783</v>
      </c>
      <c r="T161" s="5"/>
      <c r="U161" s="5">
        <f t="shared" si="197"/>
        <v>20000</v>
      </c>
      <c r="V161" s="5">
        <f t="shared" si="197"/>
        <v>20000</v>
      </c>
      <c r="W161" s="5">
        <f t="shared" si="197"/>
        <v>20000</v>
      </c>
      <c r="X161" s="5">
        <f t="shared" si="197"/>
        <v>20000</v>
      </c>
      <c r="Y161" s="5">
        <f t="shared" si="197"/>
        <v>20000</v>
      </c>
      <c r="Z161" s="5">
        <f t="shared" si="197"/>
        <v>20000</v>
      </c>
      <c r="AA161" s="5">
        <f t="shared" si="197"/>
        <v>20000</v>
      </c>
      <c r="AB161" s="5">
        <f t="shared" si="197"/>
        <v>1020000</v>
      </c>
      <c r="AC161" s="5">
        <f t="shared" si="197"/>
        <v>0</v>
      </c>
      <c r="AD161" s="5">
        <f t="shared" si="197"/>
        <v>0</v>
      </c>
      <c r="AE161" s="5">
        <f t="shared" si="198"/>
        <v>0</v>
      </c>
      <c r="AF161" s="5">
        <f t="shared" si="198"/>
        <v>0</v>
      </c>
      <c r="AG161" s="5">
        <f t="shared" si="198"/>
        <v>0</v>
      </c>
      <c r="AH161" s="5">
        <f t="shared" si="198"/>
        <v>0</v>
      </c>
      <c r="AI161" s="5">
        <f t="shared" si="198"/>
        <v>0</v>
      </c>
      <c r="AJ161" s="5">
        <f t="shared" si="198"/>
        <v>0</v>
      </c>
      <c r="AK161" s="5">
        <f t="shared" si="198"/>
        <v>0</v>
      </c>
      <c r="AL161" s="5">
        <f t="shared" si="198"/>
        <v>0</v>
      </c>
      <c r="AM161" s="5">
        <f t="shared" si="198"/>
        <v>0</v>
      </c>
      <c r="AN161" s="5">
        <f t="shared" si="198"/>
        <v>0</v>
      </c>
      <c r="AP161" s="38">
        <f t="shared" si="166"/>
        <v>992705.98882618907</v>
      </c>
      <c r="AQ161" s="5">
        <f t="shared" si="167"/>
        <v>993552.81459153898</v>
      </c>
      <c r="AR161" s="5">
        <f t="shared" si="168"/>
        <v>994417.42369796115</v>
      </c>
      <c r="AS161" s="5">
        <f t="shared" si="169"/>
        <v>995300.18959561829</v>
      </c>
      <c r="AT161" s="5">
        <f t="shared" si="170"/>
        <v>996201.49357712618</v>
      </c>
      <c r="AU161" s="5">
        <f t="shared" si="171"/>
        <v>997121.72494224575</v>
      </c>
      <c r="AV161" s="5">
        <f t="shared" si="172"/>
        <v>998061.28116603277</v>
      </c>
      <c r="AW161" s="5">
        <f t="shared" si="173"/>
        <v>999020.56807051937</v>
      </c>
      <c r="AX161" s="5">
        <f t="shared" si="174"/>
        <v>0</v>
      </c>
      <c r="AY161" s="5">
        <f t="shared" si="175"/>
        <v>0</v>
      </c>
      <c r="AZ161" s="5">
        <f t="shared" si="176"/>
        <v>0</v>
      </c>
      <c r="BA161" s="5">
        <f t="shared" si="177"/>
        <v>0</v>
      </c>
      <c r="BB161" s="5">
        <f t="shared" si="178"/>
        <v>0</v>
      </c>
      <c r="BC161" s="5">
        <f t="shared" si="179"/>
        <v>0</v>
      </c>
      <c r="BD161" s="5">
        <f t="shared" si="180"/>
        <v>0</v>
      </c>
      <c r="BE161" s="5">
        <f t="shared" si="181"/>
        <v>0</v>
      </c>
      <c r="BF161" s="5">
        <f t="shared" si="182"/>
        <v>0</v>
      </c>
      <c r="BG161" s="5">
        <f t="shared" si="183"/>
        <v>0</v>
      </c>
      <c r="BH161" s="5">
        <f t="shared" si="184"/>
        <v>0</v>
      </c>
      <c r="BI161" s="5">
        <f t="shared" si="185"/>
        <v>0</v>
      </c>
      <c r="BJ161" s="45">
        <f t="shared" si="186"/>
        <v>0</v>
      </c>
      <c r="BL161" s="21">
        <f t="shared" si="196"/>
        <v>116329.50743926491</v>
      </c>
      <c r="BM161" s="21">
        <f t="shared" si="196"/>
        <v>95872.432252809056</v>
      </c>
      <c r="BN161" s="21">
        <f t="shared" si="196"/>
        <v>75856.840031200903</v>
      </c>
      <c r="BO161" s="21">
        <f t="shared" si="196"/>
        <v>56272.054790788447</v>
      </c>
      <c r="BP161" s="21">
        <f t="shared" si="196"/>
        <v>37107.685098032467</v>
      </c>
      <c r="BQ161" s="21">
        <f t="shared" si="196"/>
        <v>18353.615797485923</v>
      </c>
      <c r="BR161" s="21">
        <f t="shared" si="196"/>
        <v>726.57701118511613</v>
      </c>
      <c r="BS161" s="21">
        <f t="shared" si="196"/>
        <v>0</v>
      </c>
      <c r="BT161" s="21">
        <f t="shared" si="196"/>
        <v>-725.95165746752173</v>
      </c>
      <c r="BU161" s="21">
        <f t="shared" si="196"/>
        <v>-17962.748677667812</v>
      </c>
      <c r="BV161" s="21">
        <f t="shared" si="196"/>
        <v>-35543.963630305836</v>
      </c>
      <c r="BW161" s="21">
        <f t="shared" si="196"/>
        <v>-52752.732546964777</v>
      </c>
      <c r="BX161" s="21">
        <f t="shared" si="196"/>
        <v>-69597.904466790147</v>
      </c>
      <c r="BY161" s="21">
        <f t="shared" si="196"/>
        <v>-86088.096615588409</v>
      </c>
      <c r="BZ161" s="21">
        <f t="shared" si="196"/>
        <v>-102231.70103044529</v>
      </c>
      <c r="CB161" s="21">
        <f t="shared" si="156"/>
        <v>-726.26433432631893</v>
      </c>
      <c r="CC161" s="21">
        <f t="shared" si="157"/>
        <v>-72727.372248995525</v>
      </c>
    </row>
    <row r="162" spans="9:81" x14ac:dyDescent="0.25">
      <c r="I162" s="4" t="s">
        <v>18</v>
      </c>
      <c r="J162" s="15">
        <f t="shared" si="152"/>
        <v>0.02</v>
      </c>
      <c r="K162" s="3">
        <v>9</v>
      </c>
      <c r="L162" s="3" t="s">
        <v>30</v>
      </c>
      <c r="M162" s="15">
        <f t="shared" si="199"/>
        <v>2.3000000000000003E-2</v>
      </c>
      <c r="N162" s="18">
        <v>1</v>
      </c>
      <c r="O162" s="15">
        <f t="shared" si="200"/>
        <v>0.22500000000000001</v>
      </c>
      <c r="P162" s="5">
        <v>1000000</v>
      </c>
      <c r="Q162" s="35">
        <f t="shared" si="153"/>
        <v>975860.18778205744</v>
      </c>
      <c r="R162" s="5">
        <f t="shared" si="154"/>
        <v>975860.18778205744</v>
      </c>
      <c r="S162" s="5">
        <f t="shared" si="155"/>
        <v>219568.54225096293</v>
      </c>
      <c r="T162" s="5"/>
      <c r="U162" s="5">
        <f t="shared" si="197"/>
        <v>20000</v>
      </c>
      <c r="V162" s="5">
        <f t="shared" si="197"/>
        <v>20000</v>
      </c>
      <c r="W162" s="5">
        <f t="shared" si="197"/>
        <v>20000</v>
      </c>
      <c r="X162" s="5">
        <f t="shared" si="197"/>
        <v>20000</v>
      </c>
      <c r="Y162" s="5">
        <f t="shared" si="197"/>
        <v>20000</v>
      </c>
      <c r="Z162" s="5">
        <f t="shared" si="197"/>
        <v>20000</v>
      </c>
      <c r="AA162" s="5">
        <f t="shared" si="197"/>
        <v>20000</v>
      </c>
      <c r="AB162" s="5">
        <f t="shared" si="197"/>
        <v>20000</v>
      </c>
      <c r="AC162" s="5">
        <f t="shared" si="197"/>
        <v>1020000</v>
      </c>
      <c r="AD162" s="5">
        <f t="shared" si="197"/>
        <v>0</v>
      </c>
      <c r="AE162" s="5">
        <f t="shared" si="198"/>
        <v>0</v>
      </c>
      <c r="AF162" s="5">
        <f t="shared" si="198"/>
        <v>0</v>
      </c>
      <c r="AG162" s="5">
        <f t="shared" si="198"/>
        <v>0</v>
      </c>
      <c r="AH162" s="5">
        <f t="shared" si="198"/>
        <v>0</v>
      </c>
      <c r="AI162" s="5">
        <f t="shared" si="198"/>
        <v>0</v>
      </c>
      <c r="AJ162" s="5">
        <f t="shared" si="198"/>
        <v>0</v>
      </c>
      <c r="AK162" s="5">
        <f t="shared" si="198"/>
        <v>0</v>
      </c>
      <c r="AL162" s="5">
        <f t="shared" si="198"/>
        <v>0</v>
      </c>
      <c r="AM162" s="5">
        <f t="shared" si="198"/>
        <v>0</v>
      </c>
      <c r="AN162" s="5">
        <f t="shared" si="198"/>
        <v>0</v>
      </c>
      <c r="AP162" s="38">
        <f t="shared" si="166"/>
        <v>975860.18778205744</v>
      </c>
      <c r="AQ162" s="5">
        <f t="shared" si="167"/>
        <v>978304.97210104472</v>
      </c>
      <c r="AR162" s="5">
        <f t="shared" si="168"/>
        <v>980805.98645936861</v>
      </c>
      <c r="AS162" s="5">
        <f t="shared" si="169"/>
        <v>983364.52414793405</v>
      </c>
      <c r="AT162" s="5">
        <f t="shared" si="170"/>
        <v>985981.90820333641</v>
      </c>
      <c r="AU162" s="5">
        <f t="shared" si="171"/>
        <v>988659.49209201301</v>
      </c>
      <c r="AV162" s="5">
        <f t="shared" si="172"/>
        <v>991398.66041012923</v>
      </c>
      <c r="AW162" s="5">
        <f t="shared" si="173"/>
        <v>994200.8295995621</v>
      </c>
      <c r="AX162" s="5">
        <f t="shared" si="174"/>
        <v>997067.44868035195</v>
      </c>
      <c r="AY162" s="5">
        <f t="shared" si="175"/>
        <v>0</v>
      </c>
      <c r="AZ162" s="5">
        <f t="shared" si="176"/>
        <v>0</v>
      </c>
      <c r="BA162" s="5">
        <f t="shared" si="177"/>
        <v>0</v>
      </c>
      <c r="BB162" s="5">
        <f t="shared" si="178"/>
        <v>0</v>
      </c>
      <c r="BC162" s="5">
        <f t="shared" si="179"/>
        <v>0</v>
      </c>
      <c r="BD162" s="5">
        <f t="shared" si="180"/>
        <v>0</v>
      </c>
      <c r="BE162" s="5">
        <f t="shared" si="181"/>
        <v>0</v>
      </c>
      <c r="BF162" s="5">
        <f t="shared" si="182"/>
        <v>0</v>
      </c>
      <c r="BG162" s="5">
        <f t="shared" si="183"/>
        <v>0</v>
      </c>
      <c r="BH162" s="5">
        <f t="shared" si="184"/>
        <v>0</v>
      </c>
      <c r="BI162" s="5">
        <f t="shared" si="185"/>
        <v>0</v>
      </c>
      <c r="BJ162" s="45">
        <f t="shared" si="186"/>
        <v>0</v>
      </c>
      <c r="BL162" s="21">
        <f t="shared" si="196"/>
        <v>127943.55303566239</v>
      </c>
      <c r="BM162" s="21">
        <f t="shared" si="196"/>
        <v>105318.58041444852</v>
      </c>
      <c r="BN162" s="21">
        <f t="shared" si="196"/>
        <v>83232.644325948437</v>
      </c>
      <c r="BO162" s="21">
        <f t="shared" si="196"/>
        <v>61671.475496587344</v>
      </c>
      <c r="BP162" s="21">
        <f t="shared" si="196"/>
        <v>40621.217819918762</v>
      </c>
      <c r="BQ162" s="21">
        <f t="shared" si="196"/>
        <v>20068.41539461643</v>
      </c>
      <c r="BR162" s="21">
        <f t="shared" si="196"/>
        <v>793.59680338751059</v>
      </c>
      <c r="BS162" s="21">
        <f t="shared" si="196"/>
        <v>0</v>
      </c>
      <c r="BT162" s="21">
        <f t="shared" si="196"/>
        <v>-792.84214079985395</v>
      </c>
      <c r="BU162" s="21">
        <f t="shared" si="196"/>
        <v>-19596.721006739419</v>
      </c>
      <c r="BV162" s="21">
        <f t="shared" si="196"/>
        <v>-38734.07638677652</v>
      </c>
      <c r="BW162" s="21">
        <f t="shared" si="196"/>
        <v>-57424.042323996313</v>
      </c>
      <c r="BX162" s="21">
        <f t="shared" si="196"/>
        <v>-75678.253351454041</v>
      </c>
      <c r="BY162" s="21">
        <f t="shared" si="196"/>
        <v>-93508.012913495651</v>
      </c>
      <c r="BZ162" s="21">
        <f t="shared" si="196"/>
        <v>-110924.30357651727</v>
      </c>
      <c r="CB162" s="21">
        <f t="shared" si="156"/>
        <v>-793.21947209368227</v>
      </c>
      <c r="CC162" s="21">
        <f t="shared" si="157"/>
        <v>-79455.448838701239</v>
      </c>
    </row>
    <row r="163" spans="9:81" x14ac:dyDescent="0.25">
      <c r="I163" s="4" t="s">
        <v>18</v>
      </c>
      <c r="J163" s="15">
        <f t="shared" ref="J163:J226" si="201">$B$4</f>
        <v>0.02</v>
      </c>
      <c r="K163" s="3">
        <v>10</v>
      </c>
      <c r="L163" s="3" t="s">
        <v>30</v>
      </c>
      <c r="M163" s="15">
        <f t="shared" si="199"/>
        <v>2.5000000000000001E-2</v>
      </c>
      <c r="N163" s="18">
        <v>1</v>
      </c>
      <c r="O163" s="15">
        <f t="shared" si="200"/>
        <v>0.25</v>
      </c>
      <c r="P163" s="5">
        <v>1000000</v>
      </c>
      <c r="Q163" s="35">
        <f t="shared" ref="Q163:Q226" si="202">NPV($M163,U163:AN163)</f>
        <v>956239.68034514599</v>
      </c>
      <c r="R163" s="5">
        <f t="shared" ref="R163:R226" si="203">Q163*N163</f>
        <v>956239.68034514599</v>
      </c>
      <c r="S163" s="5">
        <f t="shared" ref="S163:S226" si="204">R163*O163</f>
        <v>239059.9200862865</v>
      </c>
      <c r="T163" s="5"/>
      <c r="U163" s="5">
        <f t="shared" si="197"/>
        <v>20000</v>
      </c>
      <c r="V163" s="5">
        <f t="shared" si="197"/>
        <v>20000</v>
      </c>
      <c r="W163" s="5">
        <f t="shared" si="197"/>
        <v>20000</v>
      </c>
      <c r="X163" s="5">
        <f t="shared" si="197"/>
        <v>20000</v>
      </c>
      <c r="Y163" s="5">
        <f t="shared" si="197"/>
        <v>20000</v>
      </c>
      <c r="Z163" s="5">
        <f t="shared" si="197"/>
        <v>20000</v>
      </c>
      <c r="AA163" s="5">
        <f t="shared" si="197"/>
        <v>20000</v>
      </c>
      <c r="AB163" s="5">
        <f t="shared" si="197"/>
        <v>20000</v>
      </c>
      <c r="AC163" s="5">
        <f t="shared" si="197"/>
        <v>20000</v>
      </c>
      <c r="AD163" s="5">
        <f t="shared" si="197"/>
        <v>1020000</v>
      </c>
      <c r="AE163" s="5">
        <f t="shared" si="198"/>
        <v>0</v>
      </c>
      <c r="AF163" s="5">
        <f t="shared" si="198"/>
        <v>0</v>
      </c>
      <c r="AG163" s="5">
        <f t="shared" si="198"/>
        <v>0</v>
      </c>
      <c r="AH163" s="5">
        <f t="shared" si="198"/>
        <v>0</v>
      </c>
      <c r="AI163" s="5">
        <f t="shared" si="198"/>
        <v>0</v>
      </c>
      <c r="AJ163" s="5">
        <f t="shared" si="198"/>
        <v>0</v>
      </c>
      <c r="AK163" s="5">
        <f t="shared" si="198"/>
        <v>0</v>
      </c>
      <c r="AL163" s="5">
        <f t="shared" si="198"/>
        <v>0</v>
      </c>
      <c r="AM163" s="5">
        <f t="shared" si="198"/>
        <v>0</v>
      </c>
      <c r="AN163" s="5">
        <f t="shared" si="198"/>
        <v>0</v>
      </c>
      <c r="AP163" s="38">
        <f t="shared" si="166"/>
        <v>956239.68034514599</v>
      </c>
      <c r="AQ163" s="5">
        <f t="shared" si="167"/>
        <v>960145.67235377454</v>
      </c>
      <c r="AR163" s="5">
        <f t="shared" si="168"/>
        <v>964149.31416261883</v>
      </c>
      <c r="AS163" s="5">
        <f t="shared" si="169"/>
        <v>968253.0470166842</v>
      </c>
      <c r="AT163" s="5">
        <f t="shared" si="170"/>
        <v>972459.37319210125</v>
      </c>
      <c r="AU163" s="5">
        <f t="shared" si="171"/>
        <v>976770.8575219037</v>
      </c>
      <c r="AV163" s="5">
        <f t="shared" si="172"/>
        <v>981190.12895995122</v>
      </c>
      <c r="AW163" s="5">
        <f t="shared" si="173"/>
        <v>985719.88218394993</v>
      </c>
      <c r="AX163" s="5">
        <f t="shared" si="174"/>
        <v>990362.87923854857</v>
      </c>
      <c r="AY163" s="5">
        <f t="shared" si="175"/>
        <v>995121.95121951215</v>
      </c>
      <c r="AZ163" s="5">
        <f t="shared" si="176"/>
        <v>0</v>
      </c>
      <c r="BA163" s="5">
        <f t="shared" si="177"/>
        <v>0</v>
      </c>
      <c r="BB163" s="5">
        <f t="shared" si="178"/>
        <v>0</v>
      </c>
      <c r="BC163" s="5">
        <f t="shared" si="179"/>
        <v>0</v>
      </c>
      <c r="BD163" s="5">
        <f t="shared" si="180"/>
        <v>0</v>
      </c>
      <c r="BE163" s="5">
        <f t="shared" si="181"/>
        <v>0</v>
      </c>
      <c r="BF163" s="5">
        <f t="shared" si="182"/>
        <v>0</v>
      </c>
      <c r="BG163" s="5">
        <f t="shared" si="183"/>
        <v>0</v>
      </c>
      <c r="BH163" s="5">
        <f t="shared" si="184"/>
        <v>0</v>
      </c>
      <c r="BI163" s="5">
        <f t="shared" si="185"/>
        <v>0</v>
      </c>
      <c r="BJ163" s="45">
        <f t="shared" si="186"/>
        <v>0</v>
      </c>
      <c r="BL163" s="21">
        <f t="shared" si="196"/>
        <v>138473.36496187095</v>
      </c>
      <c r="BM163" s="21">
        <f t="shared" si="196"/>
        <v>113851.76396247395</v>
      </c>
      <c r="BN163" s="21">
        <f t="shared" si="196"/>
        <v>89871.242414127453</v>
      </c>
      <c r="BO163" s="21">
        <f t="shared" si="196"/>
        <v>66513.376941386145</v>
      </c>
      <c r="BP163" s="21">
        <f t="shared" si="196"/>
        <v>43760.319654854015</v>
      </c>
      <c r="BQ163" s="21">
        <f t="shared" si="196"/>
        <v>21594.778782683192</v>
      </c>
      <c r="BR163" s="21">
        <f t="shared" si="196"/>
        <v>853.03782971622422</v>
      </c>
      <c r="BS163" s="21">
        <f t="shared" si="196"/>
        <v>0</v>
      </c>
      <c r="BT163" s="21">
        <f t="shared" si="196"/>
        <v>-852.15065300452989</v>
      </c>
      <c r="BU163" s="21">
        <f t="shared" si="196"/>
        <v>-21040.251570561901</v>
      </c>
      <c r="BV163" s="21">
        <f t="shared" si="196"/>
        <v>-41541.708712904365</v>
      </c>
      <c r="BW163" s="21">
        <f t="shared" si="196"/>
        <v>-61519.618850752129</v>
      </c>
      <c r="BX163" s="21">
        <f t="shared" si="196"/>
        <v>-80988.760183814564</v>
      </c>
      <c r="BY163" s="21">
        <f t="shared" si="196"/>
        <v>-99963.457249543048</v>
      </c>
      <c r="BZ163" s="21">
        <f t="shared" si="196"/>
        <v>-118457.59593224688</v>
      </c>
      <c r="CB163" s="21">
        <f t="shared" ref="CB163:CB226" si="205">(BT163-BR163)/2</f>
        <v>-852.59424136037705</v>
      </c>
      <c r="CC163" s="21">
        <f t="shared" ref="CC163:CC226" si="206">(BX163-BN163)/2</f>
        <v>-85430.001298971009</v>
      </c>
    </row>
    <row r="164" spans="9:81" x14ac:dyDescent="0.25">
      <c r="I164" s="4" t="s">
        <v>18</v>
      </c>
      <c r="J164" s="15">
        <f t="shared" si="201"/>
        <v>0.02</v>
      </c>
      <c r="K164" s="3">
        <v>11</v>
      </c>
      <c r="L164" s="3" t="s">
        <v>30</v>
      </c>
      <c r="M164" s="15">
        <f t="shared" si="199"/>
        <v>2.7E-2</v>
      </c>
      <c r="N164" s="18">
        <v>1</v>
      </c>
      <c r="O164" s="15">
        <f t="shared" si="200"/>
        <v>0.27500000000000002</v>
      </c>
      <c r="P164" s="5">
        <v>1000000</v>
      </c>
      <c r="Q164" s="35">
        <f t="shared" si="202"/>
        <v>934142.04399100982</v>
      </c>
      <c r="R164" s="5">
        <f t="shared" si="203"/>
        <v>934142.04399100982</v>
      </c>
      <c r="S164" s="5">
        <f t="shared" si="204"/>
        <v>256889.06209752773</v>
      </c>
      <c r="T164" s="5"/>
      <c r="U164" s="5">
        <f t="shared" ref="U164:AD173" si="207">$P164*((U$33&lt;=$K164)*$J164+(U$33=$K164)*1)</f>
        <v>20000</v>
      </c>
      <c r="V164" s="5">
        <f t="shared" si="207"/>
        <v>20000</v>
      </c>
      <c r="W164" s="5">
        <f t="shared" si="207"/>
        <v>20000</v>
      </c>
      <c r="X164" s="5">
        <f t="shared" si="207"/>
        <v>20000</v>
      </c>
      <c r="Y164" s="5">
        <f t="shared" si="207"/>
        <v>20000</v>
      </c>
      <c r="Z164" s="5">
        <f t="shared" si="207"/>
        <v>20000</v>
      </c>
      <c r="AA164" s="5">
        <f t="shared" si="207"/>
        <v>20000</v>
      </c>
      <c r="AB164" s="5">
        <f t="shared" si="207"/>
        <v>20000</v>
      </c>
      <c r="AC164" s="5">
        <f t="shared" si="207"/>
        <v>20000</v>
      </c>
      <c r="AD164" s="5">
        <f t="shared" si="207"/>
        <v>20000</v>
      </c>
      <c r="AE164" s="5">
        <f t="shared" ref="AE164:AN173" si="208">$P164*((AE$33&lt;=$K164)*$J164+(AE$33=$K164)*1)</f>
        <v>1020000</v>
      </c>
      <c r="AF164" s="5">
        <f t="shared" si="208"/>
        <v>0</v>
      </c>
      <c r="AG164" s="5">
        <f t="shared" si="208"/>
        <v>0</v>
      </c>
      <c r="AH164" s="5">
        <f t="shared" si="208"/>
        <v>0</v>
      </c>
      <c r="AI164" s="5">
        <f t="shared" si="208"/>
        <v>0</v>
      </c>
      <c r="AJ164" s="5">
        <f t="shared" si="208"/>
        <v>0</v>
      </c>
      <c r="AK164" s="5">
        <f t="shared" si="208"/>
        <v>0</v>
      </c>
      <c r="AL164" s="5">
        <f t="shared" si="208"/>
        <v>0</v>
      </c>
      <c r="AM164" s="5">
        <f t="shared" si="208"/>
        <v>0</v>
      </c>
      <c r="AN164" s="5">
        <f t="shared" si="208"/>
        <v>0</v>
      </c>
      <c r="AP164" s="38">
        <f t="shared" si="166"/>
        <v>934142.04399100982</v>
      </c>
      <c r="AQ164" s="5">
        <f t="shared" si="167"/>
        <v>939363.87917876698</v>
      </c>
      <c r="AR164" s="5">
        <f t="shared" si="168"/>
        <v>944726.70391659357</v>
      </c>
      <c r="AS164" s="5">
        <f t="shared" si="169"/>
        <v>950234.3249223415</v>
      </c>
      <c r="AT164" s="5">
        <f t="shared" si="170"/>
        <v>955890.6516952446</v>
      </c>
      <c r="AU164" s="5">
        <f t="shared" si="171"/>
        <v>961699.69929101609</v>
      </c>
      <c r="AV164" s="5">
        <f t="shared" si="172"/>
        <v>967665.5911718735</v>
      </c>
      <c r="AW164" s="5">
        <f t="shared" si="173"/>
        <v>973792.56213351397</v>
      </c>
      <c r="AX164" s="5">
        <f t="shared" si="174"/>
        <v>980084.96131111879</v>
      </c>
      <c r="AY164" s="5">
        <f t="shared" si="175"/>
        <v>986547.25526651891</v>
      </c>
      <c r="AZ164" s="5">
        <f t="shared" si="176"/>
        <v>993184.03115871479</v>
      </c>
      <c r="BA164" s="5">
        <f t="shared" si="177"/>
        <v>0</v>
      </c>
      <c r="BB164" s="5">
        <f t="shared" si="178"/>
        <v>0</v>
      </c>
      <c r="BC164" s="5">
        <f t="shared" si="179"/>
        <v>0</v>
      </c>
      <c r="BD164" s="5">
        <f t="shared" si="180"/>
        <v>0</v>
      </c>
      <c r="BE164" s="5">
        <f t="shared" si="181"/>
        <v>0</v>
      </c>
      <c r="BF164" s="5">
        <f t="shared" si="182"/>
        <v>0</v>
      </c>
      <c r="BG164" s="5">
        <f t="shared" si="183"/>
        <v>0</v>
      </c>
      <c r="BH164" s="5">
        <f t="shared" si="184"/>
        <v>0</v>
      </c>
      <c r="BI164" s="5">
        <f t="shared" si="185"/>
        <v>0</v>
      </c>
      <c r="BJ164" s="45">
        <f t="shared" si="186"/>
        <v>0</v>
      </c>
      <c r="BL164" s="21">
        <f t="shared" si="196"/>
        <v>147838.07285781915</v>
      </c>
      <c r="BM164" s="21">
        <f t="shared" si="196"/>
        <v>121409.09789860237</v>
      </c>
      <c r="BN164" s="21">
        <f t="shared" si="196"/>
        <v>95725.883956320817</v>
      </c>
      <c r="BO164" s="21">
        <f t="shared" si="196"/>
        <v>70765.326938829268</v>
      </c>
      <c r="BP164" s="21">
        <f t="shared" si="196"/>
        <v>46505.096702585113</v>
      </c>
      <c r="BQ164" s="21">
        <f t="shared" si="196"/>
        <v>22923.609251420246</v>
      </c>
      <c r="BR164" s="21">
        <f t="shared" si="196"/>
        <v>904.56834632193204</v>
      </c>
      <c r="BS164" s="21">
        <f t="shared" si="196"/>
        <v>0</v>
      </c>
      <c r="BT164" s="21">
        <f t="shared" si="196"/>
        <v>-903.54810366162565</v>
      </c>
      <c r="BU164" s="21">
        <f t="shared" si="196"/>
        <v>-22285.901941347751</v>
      </c>
      <c r="BV164" s="21">
        <f t="shared" si="196"/>
        <v>-43953.598501802189</v>
      </c>
      <c r="BW164" s="21">
        <f t="shared" si="196"/>
        <v>-65021.946444889763</v>
      </c>
      <c r="BX164" s="21">
        <f t="shared" si="196"/>
        <v>-85509.180260894122</v>
      </c>
      <c r="BY164" s="21">
        <f t="shared" si="196"/>
        <v>-105432.93419318518</v>
      </c>
      <c r="BZ164" s="21">
        <f t="shared" si="196"/>
        <v>-124810.26343321893</v>
      </c>
      <c r="CB164" s="21">
        <f t="shared" si="205"/>
        <v>-904.05822499177884</v>
      </c>
      <c r="CC164" s="21">
        <f t="shared" si="206"/>
        <v>-90617.532108607469</v>
      </c>
    </row>
    <row r="165" spans="9:81" x14ac:dyDescent="0.25">
      <c r="I165" s="4" t="s">
        <v>18</v>
      </c>
      <c r="J165" s="15">
        <f t="shared" si="201"/>
        <v>0.02</v>
      </c>
      <c r="K165" s="3">
        <v>12</v>
      </c>
      <c r="L165" s="3" t="s">
        <v>30</v>
      </c>
      <c r="M165" s="15">
        <f t="shared" si="199"/>
        <v>2.9000000000000001E-2</v>
      </c>
      <c r="N165" s="18">
        <v>1</v>
      </c>
      <c r="O165" s="15">
        <f t="shared" si="200"/>
        <v>0.30000000000000004</v>
      </c>
      <c r="P165" s="5">
        <v>1000000</v>
      </c>
      <c r="Q165" s="35">
        <f t="shared" si="202"/>
        <v>909876.82350258343</v>
      </c>
      <c r="R165" s="5">
        <f t="shared" si="203"/>
        <v>909876.82350258343</v>
      </c>
      <c r="S165" s="5">
        <f t="shared" si="204"/>
        <v>272963.04705077509</v>
      </c>
      <c r="T165" s="5"/>
      <c r="U165" s="5">
        <f t="shared" si="207"/>
        <v>20000</v>
      </c>
      <c r="V165" s="5">
        <f t="shared" si="207"/>
        <v>20000</v>
      </c>
      <c r="W165" s="5">
        <f t="shared" si="207"/>
        <v>20000</v>
      </c>
      <c r="X165" s="5">
        <f t="shared" si="207"/>
        <v>20000</v>
      </c>
      <c r="Y165" s="5">
        <f t="shared" si="207"/>
        <v>20000</v>
      </c>
      <c r="Z165" s="5">
        <f t="shared" si="207"/>
        <v>20000</v>
      </c>
      <c r="AA165" s="5">
        <f t="shared" si="207"/>
        <v>20000</v>
      </c>
      <c r="AB165" s="5">
        <f t="shared" si="207"/>
        <v>20000</v>
      </c>
      <c r="AC165" s="5">
        <f t="shared" si="207"/>
        <v>20000</v>
      </c>
      <c r="AD165" s="5">
        <f t="shared" si="207"/>
        <v>20000</v>
      </c>
      <c r="AE165" s="5">
        <f t="shared" si="208"/>
        <v>20000</v>
      </c>
      <c r="AF165" s="5">
        <f t="shared" si="208"/>
        <v>1020000</v>
      </c>
      <c r="AG165" s="5">
        <f t="shared" si="208"/>
        <v>0</v>
      </c>
      <c r="AH165" s="5">
        <f t="shared" si="208"/>
        <v>0</v>
      </c>
      <c r="AI165" s="5">
        <f t="shared" si="208"/>
        <v>0</v>
      </c>
      <c r="AJ165" s="5">
        <f t="shared" si="208"/>
        <v>0</v>
      </c>
      <c r="AK165" s="5">
        <f t="shared" si="208"/>
        <v>0</v>
      </c>
      <c r="AL165" s="5">
        <f t="shared" si="208"/>
        <v>0</v>
      </c>
      <c r="AM165" s="5">
        <f t="shared" si="208"/>
        <v>0</v>
      </c>
      <c r="AN165" s="5">
        <f t="shared" si="208"/>
        <v>0</v>
      </c>
      <c r="AP165" s="38">
        <f t="shared" si="166"/>
        <v>909876.82350258343</v>
      </c>
      <c r="AQ165" s="5">
        <f t="shared" si="167"/>
        <v>916263.25138415827</v>
      </c>
      <c r="AR165" s="5">
        <f t="shared" si="168"/>
        <v>922834.88567429874</v>
      </c>
      <c r="AS165" s="5">
        <f t="shared" si="169"/>
        <v>929597.09735885332</v>
      </c>
      <c r="AT165" s="5">
        <f t="shared" si="170"/>
        <v>936555.41318226</v>
      </c>
      <c r="AU165" s="5">
        <f t="shared" si="171"/>
        <v>943715.52016454551</v>
      </c>
      <c r="AV165" s="5">
        <f t="shared" si="172"/>
        <v>951083.27024931728</v>
      </c>
      <c r="AW165" s="5">
        <f t="shared" si="173"/>
        <v>958664.6850865474</v>
      </c>
      <c r="AX165" s="5">
        <f t="shared" si="174"/>
        <v>966465.96095405717</v>
      </c>
      <c r="AY165" s="5">
        <f t="shared" si="175"/>
        <v>974493.47382172477</v>
      </c>
      <c r="AZ165" s="5">
        <f t="shared" si="176"/>
        <v>982753.78456255468</v>
      </c>
      <c r="BA165" s="5">
        <f t="shared" si="177"/>
        <v>991253.64431486872</v>
      </c>
      <c r="BB165" s="5">
        <f t="shared" si="178"/>
        <v>0</v>
      </c>
      <c r="BC165" s="5">
        <f t="shared" si="179"/>
        <v>0</v>
      </c>
      <c r="BD165" s="5">
        <f t="shared" si="180"/>
        <v>0</v>
      </c>
      <c r="BE165" s="5">
        <f t="shared" si="181"/>
        <v>0</v>
      </c>
      <c r="BF165" s="5">
        <f t="shared" si="182"/>
        <v>0</v>
      </c>
      <c r="BG165" s="5">
        <f t="shared" si="183"/>
        <v>0</v>
      </c>
      <c r="BH165" s="5">
        <f t="shared" si="184"/>
        <v>0</v>
      </c>
      <c r="BI165" s="5">
        <f t="shared" si="185"/>
        <v>0</v>
      </c>
      <c r="BJ165" s="45">
        <f t="shared" si="186"/>
        <v>0</v>
      </c>
      <c r="BL165" s="21">
        <f t="shared" si="196"/>
        <v>155977.73539864528</v>
      </c>
      <c r="BM165" s="21">
        <f t="shared" si="196"/>
        <v>127945.14420577919</v>
      </c>
      <c r="BN165" s="21">
        <f t="shared" si="196"/>
        <v>100763.75799271453</v>
      </c>
      <c r="BO165" s="21">
        <f t="shared" si="196"/>
        <v>74405.317619297071</v>
      </c>
      <c r="BP165" s="21">
        <f t="shared" si="196"/>
        <v>48842.57391846017</v>
      </c>
      <c r="BQ165" s="21">
        <f t="shared" si="196"/>
        <v>24049.249147137278</v>
      </c>
      <c r="BR165" s="21">
        <f t="shared" si="196"/>
        <v>947.9932091148803</v>
      </c>
      <c r="BS165" s="21">
        <f t="shared" si="196"/>
        <v>0</v>
      </c>
      <c r="BT165" s="21">
        <f t="shared" si="196"/>
        <v>-946.84191419824492</v>
      </c>
      <c r="BU165" s="21">
        <f t="shared" si="196"/>
        <v>-23329.617881014827</v>
      </c>
      <c r="BV165" s="21">
        <f t="shared" si="196"/>
        <v>-45963.183965357253</v>
      </c>
      <c r="BW165" s="21">
        <f t="shared" si="196"/>
        <v>-67923.445521814865</v>
      </c>
      <c r="BX165" s="21">
        <f t="shared" si="196"/>
        <v>-89232.348994079628</v>
      </c>
      <c r="BY165" s="21">
        <f t="shared" si="196"/>
        <v>-109911.07011969038</v>
      </c>
      <c r="BZ165" s="21">
        <f t="shared" si="196"/>
        <v>-129980.04284556967</v>
      </c>
      <c r="CB165" s="21">
        <f t="shared" si="205"/>
        <v>-947.41756165656261</v>
      </c>
      <c r="CC165" s="21">
        <f t="shared" si="206"/>
        <v>-94998.053493397078</v>
      </c>
    </row>
    <row r="166" spans="9:81" x14ac:dyDescent="0.25">
      <c r="I166" s="4" t="s">
        <v>18</v>
      </c>
      <c r="J166" s="15">
        <f t="shared" si="201"/>
        <v>0.02</v>
      </c>
      <c r="K166" s="3">
        <v>13</v>
      </c>
      <c r="L166" s="3" t="s">
        <v>30</v>
      </c>
      <c r="M166" s="15">
        <f t="shared" si="199"/>
        <v>3.1000000000000003E-2</v>
      </c>
      <c r="N166" s="18">
        <v>1</v>
      </c>
      <c r="O166" s="15">
        <f t="shared" si="200"/>
        <v>0.32500000000000001</v>
      </c>
      <c r="P166" s="5">
        <v>1000000</v>
      </c>
      <c r="Q166" s="35">
        <f t="shared" si="202"/>
        <v>883760.13840723538</v>
      </c>
      <c r="R166" s="5">
        <f t="shared" si="203"/>
        <v>883760.13840723538</v>
      </c>
      <c r="S166" s="5">
        <f t="shared" si="204"/>
        <v>287222.04498235154</v>
      </c>
      <c r="T166" s="5"/>
      <c r="U166" s="5">
        <f t="shared" si="207"/>
        <v>20000</v>
      </c>
      <c r="V166" s="5">
        <f t="shared" si="207"/>
        <v>20000</v>
      </c>
      <c r="W166" s="5">
        <f t="shared" si="207"/>
        <v>20000</v>
      </c>
      <c r="X166" s="5">
        <f t="shared" si="207"/>
        <v>20000</v>
      </c>
      <c r="Y166" s="5">
        <f t="shared" si="207"/>
        <v>20000</v>
      </c>
      <c r="Z166" s="5">
        <f t="shared" si="207"/>
        <v>20000</v>
      </c>
      <c r="AA166" s="5">
        <f t="shared" si="207"/>
        <v>20000</v>
      </c>
      <c r="AB166" s="5">
        <f t="shared" si="207"/>
        <v>20000</v>
      </c>
      <c r="AC166" s="5">
        <f t="shared" si="207"/>
        <v>20000</v>
      </c>
      <c r="AD166" s="5">
        <f t="shared" si="207"/>
        <v>20000</v>
      </c>
      <c r="AE166" s="5">
        <f t="shared" si="208"/>
        <v>20000</v>
      </c>
      <c r="AF166" s="5">
        <f t="shared" si="208"/>
        <v>20000</v>
      </c>
      <c r="AG166" s="5">
        <f t="shared" si="208"/>
        <v>1020000</v>
      </c>
      <c r="AH166" s="5">
        <f t="shared" si="208"/>
        <v>0</v>
      </c>
      <c r="AI166" s="5">
        <f t="shared" si="208"/>
        <v>0</v>
      </c>
      <c r="AJ166" s="5">
        <f t="shared" si="208"/>
        <v>0</v>
      </c>
      <c r="AK166" s="5">
        <f t="shared" si="208"/>
        <v>0</v>
      </c>
      <c r="AL166" s="5">
        <f t="shared" si="208"/>
        <v>0</v>
      </c>
      <c r="AM166" s="5">
        <f t="shared" si="208"/>
        <v>0</v>
      </c>
      <c r="AN166" s="5">
        <f t="shared" si="208"/>
        <v>0</v>
      </c>
      <c r="AP166" s="38">
        <f t="shared" si="166"/>
        <v>883760.13840723538</v>
      </c>
      <c r="AQ166" s="5">
        <f t="shared" si="167"/>
        <v>891156.70269785961</v>
      </c>
      <c r="AR166" s="5">
        <f t="shared" si="168"/>
        <v>898782.56048149313</v>
      </c>
      <c r="AS166" s="5">
        <f t="shared" si="169"/>
        <v>906644.81985641934</v>
      </c>
      <c r="AT166" s="5">
        <f t="shared" si="170"/>
        <v>914750.80927196832</v>
      </c>
      <c r="AU166" s="5">
        <f t="shared" si="171"/>
        <v>923108.08435939928</v>
      </c>
      <c r="AV166" s="5">
        <f t="shared" si="172"/>
        <v>931724.43497454061</v>
      </c>
      <c r="AW166" s="5">
        <f t="shared" si="173"/>
        <v>940607.89245875133</v>
      </c>
      <c r="AX166" s="5">
        <f t="shared" si="174"/>
        <v>949766.73712497251</v>
      </c>
      <c r="AY166" s="5">
        <f t="shared" si="175"/>
        <v>959209.50597584655</v>
      </c>
      <c r="AZ166" s="5">
        <f t="shared" si="176"/>
        <v>968945.0006610977</v>
      </c>
      <c r="BA166" s="5">
        <f t="shared" si="177"/>
        <v>978982.29568159161</v>
      </c>
      <c r="BB166" s="5">
        <f t="shared" si="178"/>
        <v>989330.74684772082</v>
      </c>
      <c r="BC166" s="5">
        <f t="shared" si="179"/>
        <v>0</v>
      </c>
      <c r="BD166" s="5">
        <f t="shared" si="180"/>
        <v>0</v>
      </c>
      <c r="BE166" s="5">
        <f t="shared" si="181"/>
        <v>0</v>
      </c>
      <c r="BF166" s="5">
        <f t="shared" si="182"/>
        <v>0</v>
      </c>
      <c r="BG166" s="5">
        <f t="shared" si="183"/>
        <v>0</v>
      </c>
      <c r="BH166" s="5">
        <f t="shared" si="184"/>
        <v>0</v>
      </c>
      <c r="BI166" s="5">
        <f t="shared" si="185"/>
        <v>0</v>
      </c>
      <c r="BJ166" s="45">
        <f t="shared" si="186"/>
        <v>0</v>
      </c>
      <c r="BL166" s="21">
        <f t="shared" si="196"/>
        <v>162853.51024787652</v>
      </c>
      <c r="BM166" s="21">
        <f t="shared" si="196"/>
        <v>133431.94168263639</v>
      </c>
      <c r="BN166" s="21">
        <f t="shared" si="196"/>
        <v>104965.92987626349</v>
      </c>
      <c r="BO166" s="21">
        <f t="shared" si="196"/>
        <v>77421.654894971405</v>
      </c>
      <c r="BP166" s="21">
        <f t="shared" si="196"/>
        <v>50766.580631428747</v>
      </c>
      <c r="BQ166" s="21">
        <f t="shared" si="196"/>
        <v>24969.402941642096</v>
      </c>
      <c r="BR166" s="21">
        <f t="shared" si="196"/>
        <v>983.2500677597709</v>
      </c>
      <c r="BS166" s="21">
        <f t="shared" si="196"/>
        <v>0</v>
      </c>
      <c r="BT166" s="21">
        <f t="shared" si="196"/>
        <v>-981.97215238923673</v>
      </c>
      <c r="BU166" s="21">
        <f t="shared" si="196"/>
        <v>-24170.615227603004</v>
      </c>
      <c r="BV166" s="21">
        <f t="shared" si="196"/>
        <v>-47570.340487834415</v>
      </c>
      <c r="BW166" s="21">
        <f t="shared" si="196"/>
        <v>-70226.02781200991</v>
      </c>
      <c r="BX166" s="21">
        <f t="shared" si="196"/>
        <v>-92163.525242670905</v>
      </c>
      <c r="BY166" s="21">
        <f t="shared" si="196"/>
        <v>-113407.71679710713</v>
      </c>
      <c r="BZ166" s="21">
        <f t="shared" si="196"/>
        <v>-133982.56074638979</v>
      </c>
      <c r="CB166" s="21">
        <f t="shared" si="205"/>
        <v>-982.61111007450381</v>
      </c>
      <c r="CC166" s="21">
        <f t="shared" si="206"/>
        <v>-98564.727559467196</v>
      </c>
    </row>
    <row r="167" spans="9:81" x14ac:dyDescent="0.25">
      <c r="I167" s="4" t="s">
        <v>18</v>
      </c>
      <c r="J167" s="15">
        <f t="shared" si="201"/>
        <v>0.02</v>
      </c>
      <c r="K167" s="3">
        <v>14</v>
      </c>
      <c r="L167" s="3" t="s">
        <v>30</v>
      </c>
      <c r="M167" s="15">
        <f t="shared" si="199"/>
        <v>3.3000000000000002E-2</v>
      </c>
      <c r="N167" s="18">
        <v>1</v>
      </c>
      <c r="O167" s="15">
        <f t="shared" si="200"/>
        <v>0.35000000000000003</v>
      </c>
      <c r="P167" s="5">
        <v>1000000</v>
      </c>
      <c r="Q167" s="35">
        <f t="shared" si="202"/>
        <v>856109.48463569593</v>
      </c>
      <c r="R167" s="5">
        <f t="shared" si="203"/>
        <v>856109.48463569593</v>
      </c>
      <c r="S167" s="5">
        <f t="shared" si="204"/>
        <v>299638.31962249358</v>
      </c>
      <c r="T167" s="5"/>
      <c r="U167" s="5">
        <f t="shared" si="207"/>
        <v>20000</v>
      </c>
      <c r="V167" s="5">
        <f t="shared" si="207"/>
        <v>20000</v>
      </c>
      <c r="W167" s="5">
        <f t="shared" si="207"/>
        <v>20000</v>
      </c>
      <c r="X167" s="5">
        <f t="shared" si="207"/>
        <v>20000</v>
      </c>
      <c r="Y167" s="5">
        <f t="shared" si="207"/>
        <v>20000</v>
      </c>
      <c r="Z167" s="5">
        <f t="shared" si="207"/>
        <v>20000</v>
      </c>
      <c r="AA167" s="5">
        <f t="shared" si="207"/>
        <v>20000</v>
      </c>
      <c r="AB167" s="5">
        <f t="shared" si="207"/>
        <v>20000</v>
      </c>
      <c r="AC167" s="5">
        <f t="shared" si="207"/>
        <v>20000</v>
      </c>
      <c r="AD167" s="5">
        <f t="shared" si="207"/>
        <v>20000</v>
      </c>
      <c r="AE167" s="5">
        <f t="shared" si="208"/>
        <v>20000</v>
      </c>
      <c r="AF167" s="5">
        <f t="shared" si="208"/>
        <v>20000</v>
      </c>
      <c r="AG167" s="5">
        <f t="shared" si="208"/>
        <v>20000</v>
      </c>
      <c r="AH167" s="5">
        <f t="shared" si="208"/>
        <v>1020000</v>
      </c>
      <c r="AI167" s="5">
        <f t="shared" si="208"/>
        <v>0</v>
      </c>
      <c r="AJ167" s="5">
        <f t="shared" si="208"/>
        <v>0</v>
      </c>
      <c r="AK167" s="5">
        <f t="shared" si="208"/>
        <v>0</v>
      </c>
      <c r="AL167" s="5">
        <f t="shared" si="208"/>
        <v>0</v>
      </c>
      <c r="AM167" s="5">
        <f t="shared" si="208"/>
        <v>0</v>
      </c>
      <c r="AN167" s="5">
        <f t="shared" si="208"/>
        <v>0</v>
      </c>
      <c r="AP167" s="38">
        <f t="shared" si="166"/>
        <v>856109.48463569593</v>
      </c>
      <c r="AQ167" s="5">
        <f t="shared" si="167"/>
        <v>864361.09762867377</v>
      </c>
      <c r="AR167" s="5">
        <f t="shared" si="168"/>
        <v>872885.0138504199</v>
      </c>
      <c r="AS167" s="5">
        <f t="shared" si="169"/>
        <v>881690.21930748364</v>
      </c>
      <c r="AT167" s="5">
        <f t="shared" si="170"/>
        <v>890785.9965446305</v>
      </c>
      <c r="AU167" s="5">
        <f t="shared" si="171"/>
        <v>900181.93443060329</v>
      </c>
      <c r="AV167" s="5">
        <f t="shared" si="172"/>
        <v>909887.93826681317</v>
      </c>
      <c r="AW167" s="5">
        <f t="shared" si="173"/>
        <v>919914.24022961792</v>
      </c>
      <c r="AX167" s="5">
        <f t="shared" si="174"/>
        <v>930271.41015719529</v>
      </c>
      <c r="AY167" s="5">
        <f t="shared" si="175"/>
        <v>940970.36669238261</v>
      </c>
      <c r="AZ167" s="5">
        <f t="shared" si="176"/>
        <v>952022.3887932311</v>
      </c>
      <c r="BA167" s="5">
        <f t="shared" si="177"/>
        <v>963439.12762340764</v>
      </c>
      <c r="BB167" s="5">
        <f t="shared" si="178"/>
        <v>975232.61883498007</v>
      </c>
      <c r="BC167" s="5">
        <f t="shared" si="179"/>
        <v>987415.29525653436</v>
      </c>
      <c r="BD167" s="5">
        <f t="shared" si="180"/>
        <v>0</v>
      </c>
      <c r="BE167" s="5">
        <f t="shared" si="181"/>
        <v>0</v>
      </c>
      <c r="BF167" s="5">
        <f t="shared" si="182"/>
        <v>0</v>
      </c>
      <c r="BG167" s="5">
        <f t="shared" si="183"/>
        <v>0</v>
      </c>
      <c r="BH167" s="5">
        <f t="shared" si="184"/>
        <v>0</v>
      </c>
      <c r="BI167" s="5">
        <f t="shared" si="185"/>
        <v>0</v>
      </c>
      <c r="BJ167" s="45">
        <f t="shared" si="186"/>
        <v>0</v>
      </c>
      <c r="BL167" s="21">
        <f t="shared" si="196"/>
        <v>168447.3364121425</v>
      </c>
      <c r="BM167" s="21">
        <f t="shared" si="196"/>
        <v>137858.63715195237</v>
      </c>
      <c r="BN167" s="21">
        <f t="shared" si="196"/>
        <v>108326.96614415909</v>
      </c>
      <c r="BO167" s="21">
        <f t="shared" si="196"/>
        <v>79812.619475863758</v>
      </c>
      <c r="BP167" s="21">
        <f t="shared" si="196"/>
        <v>52277.487781215226</v>
      </c>
      <c r="BQ167" s="21">
        <f t="shared" si="196"/>
        <v>25684.988301294972</v>
      </c>
      <c r="BR167" s="21">
        <f t="shared" si="196"/>
        <v>1010.4027663641609</v>
      </c>
      <c r="BS167" s="21">
        <f t="shared" si="196"/>
        <v>0</v>
      </c>
      <c r="BT167" s="21">
        <f t="shared" si="196"/>
        <v>-1009.0048809431028</v>
      </c>
      <c r="BU167" s="21">
        <f t="shared" si="196"/>
        <v>-24811.198408697965</v>
      </c>
      <c r="BV167" s="21">
        <f t="shared" si="196"/>
        <v>-48780.987659486244</v>
      </c>
      <c r="BW167" s="21">
        <f t="shared" si="196"/>
        <v>-71940.464491084218</v>
      </c>
      <c r="BX167" s="21">
        <f t="shared" si="196"/>
        <v>-94319.495682358509</v>
      </c>
      <c r="BY167" s="21">
        <f t="shared" si="196"/>
        <v>-115946.76968726364</v>
      </c>
      <c r="BZ167" s="21">
        <f t="shared" si="196"/>
        <v>-136849.84598081815</v>
      </c>
      <c r="CB167" s="21">
        <f t="shared" si="205"/>
        <v>-1009.7038236536318</v>
      </c>
      <c r="CC167" s="21">
        <f t="shared" si="206"/>
        <v>-101323.2309132588</v>
      </c>
    </row>
    <row r="168" spans="9:81" x14ac:dyDescent="0.25">
      <c r="I168" s="4" t="s">
        <v>18</v>
      </c>
      <c r="J168" s="15">
        <f t="shared" si="201"/>
        <v>0.02</v>
      </c>
      <c r="K168" s="3">
        <v>15</v>
      </c>
      <c r="L168" s="3" t="s">
        <v>30</v>
      </c>
      <c r="M168" s="15">
        <f t="shared" si="199"/>
        <v>3.4999999999999996E-2</v>
      </c>
      <c r="N168" s="18">
        <v>1</v>
      </c>
      <c r="O168" s="15">
        <f t="shared" si="200"/>
        <v>0.375</v>
      </c>
      <c r="P168" s="5">
        <v>1000000</v>
      </c>
      <c r="Q168" s="35">
        <f t="shared" si="202"/>
        <v>827238.83655348851</v>
      </c>
      <c r="R168" s="5">
        <f t="shared" si="203"/>
        <v>827238.83655348851</v>
      </c>
      <c r="S168" s="5">
        <f t="shared" si="204"/>
        <v>310214.56370755821</v>
      </c>
      <c r="T168" s="5"/>
      <c r="U168" s="5">
        <f t="shared" si="207"/>
        <v>20000</v>
      </c>
      <c r="V168" s="5">
        <f t="shared" si="207"/>
        <v>20000</v>
      </c>
      <c r="W168" s="5">
        <f t="shared" si="207"/>
        <v>20000</v>
      </c>
      <c r="X168" s="5">
        <f t="shared" si="207"/>
        <v>20000</v>
      </c>
      <c r="Y168" s="5">
        <f t="shared" si="207"/>
        <v>20000</v>
      </c>
      <c r="Z168" s="5">
        <f t="shared" si="207"/>
        <v>20000</v>
      </c>
      <c r="AA168" s="5">
        <f t="shared" si="207"/>
        <v>20000</v>
      </c>
      <c r="AB168" s="5">
        <f t="shared" si="207"/>
        <v>20000</v>
      </c>
      <c r="AC168" s="5">
        <f t="shared" si="207"/>
        <v>20000</v>
      </c>
      <c r="AD168" s="5">
        <f t="shared" si="207"/>
        <v>20000</v>
      </c>
      <c r="AE168" s="5">
        <f t="shared" si="208"/>
        <v>20000</v>
      </c>
      <c r="AF168" s="5">
        <f t="shared" si="208"/>
        <v>20000</v>
      </c>
      <c r="AG168" s="5">
        <f t="shared" si="208"/>
        <v>20000</v>
      </c>
      <c r="AH168" s="5">
        <f t="shared" si="208"/>
        <v>20000</v>
      </c>
      <c r="AI168" s="5">
        <f t="shared" si="208"/>
        <v>1020000</v>
      </c>
      <c r="AJ168" s="5">
        <f t="shared" si="208"/>
        <v>0</v>
      </c>
      <c r="AK168" s="5">
        <f t="shared" si="208"/>
        <v>0</v>
      </c>
      <c r="AL168" s="5">
        <f t="shared" si="208"/>
        <v>0</v>
      </c>
      <c r="AM168" s="5">
        <f t="shared" si="208"/>
        <v>0</v>
      </c>
      <c r="AN168" s="5">
        <f t="shared" si="208"/>
        <v>0</v>
      </c>
      <c r="AP168" s="38">
        <f t="shared" si="166"/>
        <v>827238.83655348851</v>
      </c>
      <c r="AQ168" s="5">
        <f t="shared" si="167"/>
        <v>836192.19583286054</v>
      </c>
      <c r="AR168" s="5">
        <f t="shared" si="168"/>
        <v>845458.92268701061</v>
      </c>
      <c r="AS168" s="5">
        <f t="shared" si="169"/>
        <v>855049.98498105595</v>
      </c>
      <c r="AT168" s="5">
        <f t="shared" si="170"/>
        <v>864976.73445539281</v>
      </c>
      <c r="AU168" s="5">
        <f t="shared" si="171"/>
        <v>875250.92016133154</v>
      </c>
      <c r="AV168" s="5">
        <f t="shared" si="172"/>
        <v>885884.70236697805</v>
      </c>
      <c r="AW168" s="5">
        <f t="shared" si="173"/>
        <v>896890.66694982222</v>
      </c>
      <c r="AX168" s="5">
        <f t="shared" si="174"/>
        <v>908281.84029306588</v>
      </c>
      <c r="AY168" s="5">
        <f t="shared" si="175"/>
        <v>920071.70470332308</v>
      </c>
      <c r="AZ168" s="5">
        <f t="shared" si="176"/>
        <v>932274.21436793928</v>
      </c>
      <c r="BA168" s="5">
        <f t="shared" si="177"/>
        <v>944903.8118708171</v>
      </c>
      <c r="BB168" s="5">
        <f t="shared" si="178"/>
        <v>957975.44528629561</v>
      </c>
      <c r="BC168" s="5">
        <f t="shared" si="179"/>
        <v>971504.58587131591</v>
      </c>
      <c r="BD168" s="5">
        <f t="shared" si="180"/>
        <v>985507.24637681188</v>
      </c>
      <c r="BE168" s="5">
        <f t="shared" si="181"/>
        <v>0</v>
      </c>
      <c r="BF168" s="5">
        <f t="shared" si="182"/>
        <v>0</v>
      </c>
      <c r="BG168" s="5">
        <f t="shared" si="183"/>
        <v>0</v>
      </c>
      <c r="BH168" s="5">
        <f t="shared" si="184"/>
        <v>0</v>
      </c>
      <c r="BI168" s="5">
        <f t="shared" si="185"/>
        <v>0</v>
      </c>
      <c r="BJ168" s="45">
        <f t="shared" si="186"/>
        <v>0</v>
      </c>
      <c r="BL168" s="21">
        <f t="shared" ref="BL168:BZ184" si="209">NPV($M168+BL$33,$U168:$AN168)-$Q168</f>
        <v>172761.16344651137</v>
      </c>
      <c r="BM168" s="21">
        <f t="shared" si="209"/>
        <v>141230.74966814101</v>
      </c>
      <c r="BN168" s="21">
        <f t="shared" si="209"/>
        <v>110854.27481430955</v>
      </c>
      <c r="BO168" s="21">
        <f t="shared" si="209"/>
        <v>81585.921579350368</v>
      </c>
      <c r="BP168" s="21">
        <f t="shared" si="209"/>
        <v>53381.812578750425</v>
      </c>
      <c r="BQ168" s="21">
        <f t="shared" si="209"/>
        <v>26199.923441114835</v>
      </c>
      <c r="BR168" s="21">
        <f t="shared" si="209"/>
        <v>1029.6322974298382</v>
      </c>
      <c r="BS168" s="21">
        <f t="shared" si="209"/>
        <v>0</v>
      </c>
      <c r="BT168" s="21">
        <f t="shared" si="209"/>
        <v>-1028.1230679829605</v>
      </c>
      <c r="BU168" s="21">
        <f t="shared" si="209"/>
        <v>-25256.520617361413</v>
      </c>
      <c r="BV168" s="21">
        <f t="shared" si="209"/>
        <v>-49606.585196851403</v>
      </c>
      <c r="BW168" s="21">
        <f t="shared" si="209"/>
        <v>-73085.596122299088</v>
      </c>
      <c r="BX168" s="21">
        <f t="shared" si="209"/>
        <v>-95727.479711395106</v>
      </c>
      <c r="BY168" s="21">
        <f t="shared" si="209"/>
        <v>-117564.75136690319</v>
      </c>
      <c r="BZ168" s="21">
        <f t="shared" si="209"/>
        <v>-138628.57769890677</v>
      </c>
      <c r="CB168" s="21">
        <f t="shared" si="205"/>
        <v>-1028.8776827063994</v>
      </c>
      <c r="CC168" s="21">
        <f t="shared" si="206"/>
        <v>-103290.87726285233</v>
      </c>
    </row>
    <row r="169" spans="9:81" x14ac:dyDescent="0.25">
      <c r="I169" s="4" t="s">
        <v>18</v>
      </c>
      <c r="J169" s="15">
        <f t="shared" si="201"/>
        <v>0.02</v>
      </c>
      <c r="K169" s="3">
        <v>16</v>
      </c>
      <c r="L169" s="3" t="s">
        <v>30</v>
      </c>
      <c r="M169" s="15">
        <f t="shared" si="199"/>
        <v>3.6999999999999998E-2</v>
      </c>
      <c r="N169" s="18">
        <v>1</v>
      </c>
      <c r="O169" s="15">
        <f t="shared" si="200"/>
        <v>0.4</v>
      </c>
      <c r="P169" s="5">
        <v>1000000</v>
      </c>
      <c r="Q169" s="35">
        <f t="shared" si="202"/>
        <v>797454.14075494441</v>
      </c>
      <c r="R169" s="5">
        <f t="shared" si="203"/>
        <v>797454.14075494441</v>
      </c>
      <c r="S169" s="5">
        <f t="shared" si="204"/>
        <v>318981.65630197781</v>
      </c>
      <c r="T169" s="5"/>
      <c r="U169" s="5">
        <f t="shared" si="207"/>
        <v>20000</v>
      </c>
      <c r="V169" s="5">
        <f t="shared" si="207"/>
        <v>20000</v>
      </c>
      <c r="W169" s="5">
        <f t="shared" si="207"/>
        <v>20000</v>
      </c>
      <c r="X169" s="5">
        <f t="shared" si="207"/>
        <v>20000</v>
      </c>
      <c r="Y169" s="5">
        <f t="shared" si="207"/>
        <v>20000</v>
      </c>
      <c r="Z169" s="5">
        <f t="shared" si="207"/>
        <v>20000</v>
      </c>
      <c r="AA169" s="5">
        <f t="shared" si="207"/>
        <v>20000</v>
      </c>
      <c r="AB169" s="5">
        <f t="shared" si="207"/>
        <v>20000</v>
      </c>
      <c r="AC169" s="5">
        <f t="shared" si="207"/>
        <v>20000</v>
      </c>
      <c r="AD169" s="5">
        <f t="shared" si="207"/>
        <v>20000</v>
      </c>
      <c r="AE169" s="5">
        <f t="shared" si="208"/>
        <v>20000</v>
      </c>
      <c r="AF169" s="5">
        <f t="shared" si="208"/>
        <v>20000</v>
      </c>
      <c r="AG169" s="5">
        <f t="shared" si="208"/>
        <v>20000</v>
      </c>
      <c r="AH169" s="5">
        <f t="shared" si="208"/>
        <v>20000</v>
      </c>
      <c r="AI169" s="5">
        <f t="shared" si="208"/>
        <v>20000</v>
      </c>
      <c r="AJ169" s="5">
        <f t="shared" si="208"/>
        <v>1020000</v>
      </c>
      <c r="AK169" s="5">
        <f t="shared" si="208"/>
        <v>0</v>
      </c>
      <c r="AL169" s="5">
        <f t="shared" si="208"/>
        <v>0</v>
      </c>
      <c r="AM169" s="5">
        <f t="shared" si="208"/>
        <v>0</v>
      </c>
      <c r="AN169" s="5">
        <f t="shared" si="208"/>
        <v>0</v>
      </c>
      <c r="AP169" s="38">
        <f t="shared" si="166"/>
        <v>797454.14075494441</v>
      </c>
      <c r="AQ169" s="5">
        <f t="shared" si="167"/>
        <v>806959.94396287727</v>
      </c>
      <c r="AR169" s="5">
        <f t="shared" si="168"/>
        <v>816817.46188950364</v>
      </c>
      <c r="AS169" s="5">
        <f t="shared" si="169"/>
        <v>827039.70797941519</v>
      </c>
      <c r="AT169" s="5">
        <f t="shared" si="170"/>
        <v>837640.17717465351</v>
      </c>
      <c r="AU169" s="5">
        <f t="shared" si="171"/>
        <v>848632.86373011558</v>
      </c>
      <c r="AV169" s="5">
        <f t="shared" si="172"/>
        <v>860032.27968812978</v>
      </c>
      <c r="AW169" s="5">
        <f t="shared" si="173"/>
        <v>871853.47403659055</v>
      </c>
      <c r="AX169" s="5">
        <f t="shared" si="174"/>
        <v>884112.05257594434</v>
      </c>
      <c r="AY169" s="5">
        <f t="shared" si="175"/>
        <v>896824.19852125423</v>
      </c>
      <c r="AZ169" s="5">
        <f t="shared" si="176"/>
        <v>910006.69386654056</v>
      </c>
      <c r="BA169" s="5">
        <f t="shared" si="177"/>
        <v>923676.94153960247</v>
      </c>
      <c r="BB169" s="5">
        <f t="shared" si="178"/>
        <v>937852.98837656772</v>
      </c>
      <c r="BC169" s="5">
        <f t="shared" si="179"/>
        <v>952553.54894650064</v>
      </c>
      <c r="BD169" s="5">
        <f t="shared" si="180"/>
        <v>967798.03025752108</v>
      </c>
      <c r="BE169" s="5">
        <f t="shared" si="181"/>
        <v>983606.55737704923</v>
      </c>
      <c r="BF169" s="5">
        <f t="shared" si="182"/>
        <v>0</v>
      </c>
      <c r="BG169" s="5">
        <f t="shared" si="183"/>
        <v>0</v>
      </c>
      <c r="BH169" s="5">
        <f t="shared" si="184"/>
        <v>0</v>
      </c>
      <c r="BI169" s="5">
        <f t="shared" si="185"/>
        <v>0</v>
      </c>
      <c r="BJ169" s="45">
        <f t="shared" si="186"/>
        <v>0</v>
      </c>
      <c r="BL169" s="21">
        <f t="shared" si="209"/>
        <v>175815.77368189418</v>
      </c>
      <c r="BM169" s="21">
        <f t="shared" si="209"/>
        <v>143569.10859114269</v>
      </c>
      <c r="BN169" s="21">
        <f t="shared" si="209"/>
        <v>112567.1955512024</v>
      </c>
      <c r="BO169" s="21">
        <f t="shared" si="209"/>
        <v>82757.976357509149</v>
      </c>
      <c r="BP169" s="21">
        <f t="shared" si="209"/>
        <v>54091.709319169866</v>
      </c>
      <c r="BQ169" s="21">
        <f t="shared" si="209"/>
        <v>26520.860445044935</v>
      </c>
      <c r="BR169" s="21">
        <f t="shared" si="209"/>
        <v>1041.2257069838233</v>
      </c>
      <c r="BS169" s="21">
        <f t="shared" si="209"/>
        <v>0</v>
      </c>
      <c r="BT169" s="21">
        <f t="shared" si="209"/>
        <v>-1039.6154581214068</v>
      </c>
      <c r="BU169" s="21">
        <f t="shared" si="209"/>
        <v>-25514.295846214751</v>
      </c>
      <c r="BV169" s="21">
        <f t="shared" si="209"/>
        <v>-50063.538539957604</v>
      </c>
      <c r="BW169" s="21">
        <f t="shared" si="209"/>
        <v>-73687.416083001532</v>
      </c>
      <c r="BX169" s="21">
        <f t="shared" si="209"/>
        <v>-96423.877625154215</v>
      </c>
      <c r="BY169" s="21">
        <f t="shared" si="209"/>
        <v>-118309.2139326965</v>
      </c>
      <c r="BZ169" s="21">
        <f t="shared" si="209"/>
        <v>-139378.13394318707</v>
      </c>
      <c r="CB169" s="21">
        <f t="shared" si="205"/>
        <v>-1040.4205825526151</v>
      </c>
      <c r="CC169" s="21">
        <f t="shared" si="206"/>
        <v>-104495.53658817831</v>
      </c>
    </row>
    <row r="170" spans="9:81" x14ac:dyDescent="0.25">
      <c r="I170" s="4" t="s">
        <v>18</v>
      </c>
      <c r="J170" s="15">
        <f t="shared" si="201"/>
        <v>0.02</v>
      </c>
      <c r="K170" s="3">
        <v>17</v>
      </c>
      <c r="L170" s="3" t="s">
        <v>30</v>
      </c>
      <c r="M170" s="15">
        <f t="shared" si="199"/>
        <v>3.9E-2</v>
      </c>
      <c r="N170" s="18">
        <v>1</v>
      </c>
      <c r="O170" s="15">
        <f t="shared" si="200"/>
        <v>0.42500000000000004</v>
      </c>
      <c r="P170" s="5">
        <v>1000000</v>
      </c>
      <c r="Q170" s="35">
        <f t="shared" si="202"/>
        <v>767049.2764845551</v>
      </c>
      <c r="R170" s="5">
        <f t="shared" si="203"/>
        <v>767049.2764845551</v>
      </c>
      <c r="S170" s="5">
        <f t="shared" si="204"/>
        <v>325995.94250593596</v>
      </c>
      <c r="T170" s="5"/>
      <c r="U170" s="5">
        <f t="shared" si="207"/>
        <v>20000</v>
      </c>
      <c r="V170" s="5">
        <f t="shared" si="207"/>
        <v>20000</v>
      </c>
      <c r="W170" s="5">
        <f t="shared" si="207"/>
        <v>20000</v>
      </c>
      <c r="X170" s="5">
        <f t="shared" si="207"/>
        <v>20000</v>
      </c>
      <c r="Y170" s="5">
        <f t="shared" si="207"/>
        <v>20000</v>
      </c>
      <c r="Z170" s="5">
        <f t="shared" si="207"/>
        <v>20000</v>
      </c>
      <c r="AA170" s="5">
        <f t="shared" si="207"/>
        <v>20000</v>
      </c>
      <c r="AB170" s="5">
        <f t="shared" si="207"/>
        <v>20000</v>
      </c>
      <c r="AC170" s="5">
        <f t="shared" si="207"/>
        <v>20000</v>
      </c>
      <c r="AD170" s="5">
        <f t="shared" si="207"/>
        <v>20000</v>
      </c>
      <c r="AE170" s="5">
        <f t="shared" si="208"/>
        <v>20000</v>
      </c>
      <c r="AF170" s="5">
        <f t="shared" si="208"/>
        <v>20000</v>
      </c>
      <c r="AG170" s="5">
        <f t="shared" si="208"/>
        <v>20000</v>
      </c>
      <c r="AH170" s="5">
        <f t="shared" si="208"/>
        <v>20000</v>
      </c>
      <c r="AI170" s="5">
        <f t="shared" si="208"/>
        <v>20000</v>
      </c>
      <c r="AJ170" s="5">
        <f t="shared" si="208"/>
        <v>20000</v>
      </c>
      <c r="AK170" s="5">
        <f t="shared" si="208"/>
        <v>1020000</v>
      </c>
      <c r="AL170" s="5">
        <f t="shared" si="208"/>
        <v>0</v>
      </c>
      <c r="AM170" s="5">
        <f t="shared" si="208"/>
        <v>0</v>
      </c>
      <c r="AN170" s="5">
        <f t="shared" si="208"/>
        <v>0</v>
      </c>
      <c r="AP170" s="38">
        <f t="shared" si="166"/>
        <v>767049.2764845551</v>
      </c>
      <c r="AQ170" s="5">
        <f t="shared" si="167"/>
        <v>776964.19826745265</v>
      </c>
      <c r="AR170" s="5">
        <f t="shared" si="168"/>
        <v>787265.80199988326</v>
      </c>
      <c r="AS170" s="5">
        <f t="shared" si="169"/>
        <v>797969.16827787866</v>
      </c>
      <c r="AT170" s="5">
        <f t="shared" si="170"/>
        <v>809089.96584071591</v>
      </c>
      <c r="AU170" s="5">
        <f t="shared" si="171"/>
        <v>820644.4745085038</v>
      </c>
      <c r="AV170" s="5">
        <f t="shared" si="172"/>
        <v>832649.60901433544</v>
      </c>
      <c r="AW170" s="5">
        <f t="shared" si="173"/>
        <v>845122.94376589451</v>
      </c>
      <c r="AX170" s="5">
        <f t="shared" si="174"/>
        <v>858082.73857276433</v>
      </c>
      <c r="AY170" s="5">
        <f t="shared" si="175"/>
        <v>871547.96537710202</v>
      </c>
      <c r="AZ170" s="5">
        <f t="shared" si="176"/>
        <v>885538.33602680895</v>
      </c>
      <c r="BA170" s="5">
        <f t="shared" si="177"/>
        <v>900074.33113185444</v>
      </c>
      <c r="BB170" s="5">
        <f t="shared" si="178"/>
        <v>915177.23004599672</v>
      </c>
      <c r="BC170" s="5">
        <f t="shared" si="179"/>
        <v>930869.14201779058</v>
      </c>
      <c r="BD170" s="5">
        <f t="shared" si="180"/>
        <v>947173.03855648439</v>
      </c>
      <c r="BE170" s="5">
        <f t="shared" si="181"/>
        <v>964112.7870601872</v>
      </c>
      <c r="BF170" s="5">
        <f t="shared" si="182"/>
        <v>981713.18575553445</v>
      </c>
      <c r="BG170" s="5">
        <f t="shared" si="183"/>
        <v>0</v>
      </c>
      <c r="BH170" s="5">
        <f t="shared" si="184"/>
        <v>0</v>
      </c>
      <c r="BI170" s="5">
        <f t="shared" si="185"/>
        <v>0</v>
      </c>
      <c r="BJ170" s="45">
        <f t="shared" si="186"/>
        <v>0</v>
      </c>
      <c r="BL170" s="21">
        <f t="shared" si="209"/>
        <v>177649.2531026192</v>
      </c>
      <c r="BM170" s="21">
        <f t="shared" si="209"/>
        <v>144908.51368579117</v>
      </c>
      <c r="BN170" s="21">
        <f t="shared" si="209"/>
        <v>113495.87950058922</v>
      </c>
      <c r="BO170" s="21">
        <f t="shared" si="209"/>
        <v>83353.030720690498</v>
      </c>
      <c r="BP170" s="21">
        <f t="shared" si="209"/>
        <v>54424.367270298884</v>
      </c>
      <c r="BQ170" s="21">
        <f t="shared" si="209"/>
        <v>26656.875209107529</v>
      </c>
      <c r="BR170" s="21">
        <f t="shared" si="209"/>
        <v>1045.5633831712184</v>
      </c>
      <c r="BS170" s="21">
        <f t="shared" si="209"/>
        <v>0</v>
      </c>
      <c r="BT170" s="21">
        <f t="shared" si="209"/>
        <v>-1043.8638368793763</v>
      </c>
      <c r="BU170" s="21">
        <f t="shared" si="209"/>
        <v>-25594.473711072467</v>
      </c>
      <c r="BV170" s="21">
        <f t="shared" si="209"/>
        <v>-50172.536152747227</v>
      </c>
      <c r="BW170" s="21">
        <f t="shared" si="209"/>
        <v>-73778.060653623077</v>
      </c>
      <c r="BX170" s="21">
        <f t="shared" si="209"/>
        <v>-96452.906347027863</v>
      </c>
      <c r="BY170" s="21">
        <f t="shared" si="209"/>
        <v>-118237.01564955385</v>
      </c>
      <c r="BZ170" s="21">
        <f t="shared" si="209"/>
        <v>-139168.50679133285</v>
      </c>
      <c r="CB170" s="21">
        <f t="shared" si="205"/>
        <v>-1044.7136100252974</v>
      </c>
      <c r="CC170" s="21">
        <f t="shared" si="206"/>
        <v>-104974.39292380854</v>
      </c>
    </row>
    <row r="171" spans="9:81" x14ac:dyDescent="0.25">
      <c r="I171" s="4" t="s">
        <v>18</v>
      </c>
      <c r="J171" s="15">
        <f t="shared" si="201"/>
        <v>0.02</v>
      </c>
      <c r="K171" s="3">
        <v>18</v>
      </c>
      <c r="L171" s="3" t="s">
        <v>30</v>
      </c>
      <c r="M171" s="15">
        <f t="shared" si="199"/>
        <v>4.1000000000000002E-2</v>
      </c>
      <c r="N171" s="18">
        <v>1</v>
      </c>
      <c r="O171" s="15">
        <f t="shared" si="200"/>
        <v>0.45</v>
      </c>
      <c r="P171" s="5">
        <v>1000000</v>
      </c>
      <c r="Q171" s="35">
        <f t="shared" si="202"/>
        <v>736302.53994156921</v>
      </c>
      <c r="R171" s="5">
        <f t="shared" si="203"/>
        <v>736302.53994156921</v>
      </c>
      <c r="S171" s="5">
        <f t="shared" si="204"/>
        <v>331336.14297370613</v>
      </c>
      <c r="T171" s="5"/>
      <c r="U171" s="5">
        <f t="shared" si="207"/>
        <v>20000</v>
      </c>
      <c r="V171" s="5">
        <f t="shared" si="207"/>
        <v>20000</v>
      </c>
      <c r="W171" s="5">
        <f t="shared" si="207"/>
        <v>20000</v>
      </c>
      <c r="X171" s="5">
        <f t="shared" si="207"/>
        <v>20000</v>
      </c>
      <c r="Y171" s="5">
        <f t="shared" si="207"/>
        <v>20000</v>
      </c>
      <c r="Z171" s="5">
        <f t="shared" si="207"/>
        <v>20000</v>
      </c>
      <c r="AA171" s="5">
        <f t="shared" si="207"/>
        <v>20000</v>
      </c>
      <c r="AB171" s="5">
        <f t="shared" si="207"/>
        <v>20000</v>
      </c>
      <c r="AC171" s="5">
        <f t="shared" si="207"/>
        <v>20000</v>
      </c>
      <c r="AD171" s="5">
        <f t="shared" si="207"/>
        <v>20000</v>
      </c>
      <c r="AE171" s="5">
        <f t="shared" si="208"/>
        <v>20000</v>
      </c>
      <c r="AF171" s="5">
        <f t="shared" si="208"/>
        <v>20000</v>
      </c>
      <c r="AG171" s="5">
        <f t="shared" si="208"/>
        <v>20000</v>
      </c>
      <c r="AH171" s="5">
        <f t="shared" si="208"/>
        <v>20000</v>
      </c>
      <c r="AI171" s="5">
        <f t="shared" si="208"/>
        <v>20000</v>
      </c>
      <c r="AJ171" s="5">
        <f t="shared" si="208"/>
        <v>20000</v>
      </c>
      <c r="AK171" s="5">
        <f t="shared" si="208"/>
        <v>20000</v>
      </c>
      <c r="AL171" s="5">
        <f t="shared" si="208"/>
        <v>1020000</v>
      </c>
      <c r="AM171" s="5">
        <f t="shared" si="208"/>
        <v>0</v>
      </c>
      <c r="AN171" s="5">
        <f t="shared" si="208"/>
        <v>0</v>
      </c>
      <c r="AP171" s="38">
        <f t="shared" si="166"/>
        <v>736302.53994156921</v>
      </c>
      <c r="AQ171" s="5">
        <f t="shared" si="167"/>
        <v>746490.9440791735</v>
      </c>
      <c r="AR171" s="5">
        <f t="shared" si="168"/>
        <v>757097.07278641954</v>
      </c>
      <c r="AS171" s="5">
        <f t="shared" si="169"/>
        <v>768138.0527706627</v>
      </c>
      <c r="AT171" s="5">
        <f t="shared" si="170"/>
        <v>779631.71293425979</v>
      </c>
      <c r="AU171" s="5">
        <f t="shared" si="171"/>
        <v>791596.61316456436</v>
      </c>
      <c r="AV171" s="5">
        <f t="shared" si="172"/>
        <v>804052.07430431142</v>
      </c>
      <c r="AW171" s="5">
        <f t="shared" si="173"/>
        <v>817018.20935078815</v>
      </c>
      <c r="AX171" s="5">
        <f t="shared" si="174"/>
        <v>830515.9559341704</v>
      </c>
      <c r="AY171" s="5">
        <f t="shared" si="175"/>
        <v>844567.11012747127</v>
      </c>
      <c r="AZ171" s="5">
        <f t="shared" si="176"/>
        <v>859194.36164269748</v>
      </c>
      <c r="BA171" s="5">
        <f t="shared" si="177"/>
        <v>874421.33047004801</v>
      </c>
      <c r="BB171" s="5">
        <f t="shared" si="178"/>
        <v>890272.60501931992</v>
      </c>
      <c r="BC171" s="5">
        <f t="shared" si="179"/>
        <v>906773.78182511195</v>
      </c>
      <c r="BD171" s="5">
        <f t="shared" si="180"/>
        <v>923951.50687994144</v>
      </c>
      <c r="BE171" s="5">
        <f t="shared" si="181"/>
        <v>941833.51866201893</v>
      </c>
      <c r="BF171" s="5">
        <f t="shared" si="182"/>
        <v>960448.6929271617</v>
      </c>
      <c r="BG171" s="5">
        <f t="shared" si="183"/>
        <v>979827.08933717525</v>
      </c>
      <c r="BH171" s="5">
        <f t="shared" si="184"/>
        <v>0</v>
      </c>
      <c r="BI171" s="5">
        <f t="shared" si="185"/>
        <v>0</v>
      </c>
      <c r="BJ171" s="45">
        <f t="shared" si="186"/>
        <v>0</v>
      </c>
      <c r="BL171" s="21">
        <f t="shared" si="209"/>
        <v>178315.1734809957</v>
      </c>
      <c r="BM171" s="21">
        <f t="shared" si="209"/>
        <v>145296.17059838958</v>
      </c>
      <c r="BN171" s="21">
        <f t="shared" si="209"/>
        <v>113680.00224903226</v>
      </c>
      <c r="BO171" s="21">
        <f t="shared" si="209"/>
        <v>83402.174607386347</v>
      </c>
      <c r="BP171" s="21">
        <f t="shared" si="209"/>
        <v>54401.337896090583</v>
      </c>
      <c r="BQ171" s="21">
        <f t="shared" si="209"/>
        <v>26619.125212017796</v>
      </c>
      <c r="BR171" s="21">
        <f t="shared" si="209"/>
        <v>1043.1051779994741</v>
      </c>
      <c r="BS171" s="21">
        <f t="shared" si="209"/>
        <v>0</v>
      </c>
      <c r="BT171" s="21">
        <f t="shared" si="209"/>
        <v>-1041.3291381935123</v>
      </c>
      <c r="BU171" s="21">
        <f t="shared" si="209"/>
        <v>-25508.888309874921</v>
      </c>
      <c r="BV171" s="21">
        <f t="shared" si="209"/>
        <v>-49957.840957256616</v>
      </c>
      <c r="BW171" s="21">
        <f t="shared" si="209"/>
        <v>-73394.739228203776</v>
      </c>
      <c r="BX171" s="21">
        <f t="shared" si="209"/>
        <v>-95865.166957989684</v>
      </c>
      <c r="BY171" s="21">
        <f t="shared" si="209"/>
        <v>-117412.52654114447</v>
      </c>
      <c r="BZ171" s="21">
        <f t="shared" si="209"/>
        <v>-138078.14880781923</v>
      </c>
      <c r="CB171" s="21">
        <f t="shared" si="205"/>
        <v>-1042.2171580964932</v>
      </c>
      <c r="CC171" s="21">
        <f t="shared" si="206"/>
        <v>-104772.58460351097</v>
      </c>
    </row>
    <row r="172" spans="9:81" x14ac:dyDescent="0.25">
      <c r="I172" s="4" t="s">
        <v>18</v>
      </c>
      <c r="J172" s="15">
        <f t="shared" si="201"/>
        <v>0.02</v>
      </c>
      <c r="K172" s="3">
        <v>19</v>
      </c>
      <c r="L172" s="3" t="s">
        <v>30</v>
      </c>
      <c r="M172" s="15">
        <f t="shared" si="199"/>
        <v>4.2999999999999997E-2</v>
      </c>
      <c r="N172" s="18">
        <v>1</v>
      </c>
      <c r="O172" s="15">
        <f t="shared" si="200"/>
        <v>0.47500000000000003</v>
      </c>
      <c r="P172" s="5">
        <v>1000000</v>
      </c>
      <c r="Q172" s="35">
        <f t="shared" si="202"/>
        <v>705473.69170393946</v>
      </c>
      <c r="R172" s="5">
        <f t="shared" si="203"/>
        <v>705473.69170393946</v>
      </c>
      <c r="S172" s="5">
        <f t="shared" si="204"/>
        <v>335100.00355937128</v>
      </c>
      <c r="T172" s="5"/>
      <c r="U172" s="5">
        <f t="shared" si="207"/>
        <v>20000</v>
      </c>
      <c r="V172" s="5">
        <f t="shared" si="207"/>
        <v>20000</v>
      </c>
      <c r="W172" s="5">
        <f t="shared" si="207"/>
        <v>20000</v>
      </c>
      <c r="X172" s="5">
        <f t="shared" si="207"/>
        <v>20000</v>
      </c>
      <c r="Y172" s="5">
        <f t="shared" si="207"/>
        <v>20000</v>
      </c>
      <c r="Z172" s="5">
        <f t="shared" si="207"/>
        <v>20000</v>
      </c>
      <c r="AA172" s="5">
        <f t="shared" si="207"/>
        <v>20000</v>
      </c>
      <c r="AB172" s="5">
        <f t="shared" si="207"/>
        <v>20000</v>
      </c>
      <c r="AC172" s="5">
        <f t="shared" si="207"/>
        <v>20000</v>
      </c>
      <c r="AD172" s="5">
        <f t="shared" si="207"/>
        <v>20000</v>
      </c>
      <c r="AE172" s="5">
        <f t="shared" si="208"/>
        <v>20000</v>
      </c>
      <c r="AF172" s="5">
        <f t="shared" si="208"/>
        <v>20000</v>
      </c>
      <c r="AG172" s="5">
        <f t="shared" si="208"/>
        <v>20000</v>
      </c>
      <c r="AH172" s="5">
        <f t="shared" si="208"/>
        <v>20000</v>
      </c>
      <c r="AI172" s="5">
        <f t="shared" si="208"/>
        <v>20000</v>
      </c>
      <c r="AJ172" s="5">
        <f t="shared" si="208"/>
        <v>20000</v>
      </c>
      <c r="AK172" s="5">
        <f t="shared" si="208"/>
        <v>20000</v>
      </c>
      <c r="AL172" s="5">
        <f t="shared" si="208"/>
        <v>20000</v>
      </c>
      <c r="AM172" s="5">
        <f t="shared" si="208"/>
        <v>1020000</v>
      </c>
      <c r="AN172" s="5">
        <f t="shared" si="208"/>
        <v>0</v>
      </c>
      <c r="AP172" s="38">
        <f t="shared" si="166"/>
        <v>705473.69170393946</v>
      </c>
      <c r="AQ172" s="5">
        <f t="shared" si="167"/>
        <v>715809.06044720882</v>
      </c>
      <c r="AR172" s="5">
        <f t="shared" si="168"/>
        <v>726588.85004643875</v>
      </c>
      <c r="AS172" s="5">
        <f t="shared" si="169"/>
        <v>737832.17059843556</v>
      </c>
      <c r="AT172" s="5">
        <f t="shared" si="170"/>
        <v>749558.95393416821</v>
      </c>
      <c r="AU172" s="5">
        <f t="shared" si="171"/>
        <v>761789.98895333742</v>
      </c>
      <c r="AV172" s="5">
        <f t="shared" si="172"/>
        <v>774546.95847833087</v>
      </c>
      <c r="AW172" s="5">
        <f t="shared" si="173"/>
        <v>787852.47769289906</v>
      </c>
      <c r="AX172" s="5">
        <f t="shared" si="174"/>
        <v>801730.13423369371</v>
      </c>
      <c r="AY172" s="5">
        <f t="shared" si="175"/>
        <v>816204.53000574245</v>
      </c>
      <c r="AZ172" s="5">
        <f t="shared" si="176"/>
        <v>831301.32479598932</v>
      </c>
      <c r="BA172" s="5">
        <f t="shared" si="177"/>
        <v>847047.28176221682</v>
      </c>
      <c r="BB172" s="5">
        <f t="shared" si="178"/>
        <v>863470.31487799203</v>
      </c>
      <c r="BC172" s="5">
        <f t="shared" si="179"/>
        <v>880599.53841774561</v>
      </c>
      <c r="BD172" s="5">
        <f t="shared" si="180"/>
        <v>898465.31856970862</v>
      </c>
      <c r="BE172" s="5">
        <f t="shared" si="181"/>
        <v>917099.32726820605</v>
      </c>
      <c r="BF172" s="5">
        <f t="shared" si="182"/>
        <v>936534.5983407388</v>
      </c>
      <c r="BG172" s="5">
        <f t="shared" si="183"/>
        <v>956805.58606939053</v>
      </c>
      <c r="BH172" s="5">
        <f t="shared" si="184"/>
        <v>977948.22627037426</v>
      </c>
      <c r="BI172" s="5">
        <f t="shared" si="185"/>
        <v>0</v>
      </c>
      <c r="BJ172" s="45">
        <f t="shared" si="186"/>
        <v>0</v>
      </c>
      <c r="BL172" s="21">
        <f t="shared" si="209"/>
        <v>177880.55278004578</v>
      </c>
      <c r="BM172" s="21">
        <f t="shared" si="209"/>
        <v>144789.95810408797</v>
      </c>
      <c r="BN172" s="21">
        <f t="shared" si="209"/>
        <v>113167.35530315177</v>
      </c>
      <c r="BO172" s="21">
        <f t="shared" si="209"/>
        <v>82942.270841192454</v>
      </c>
      <c r="BP172" s="21">
        <f t="shared" si="209"/>
        <v>54047.814165378688</v>
      </c>
      <c r="BQ172" s="21">
        <f t="shared" si="209"/>
        <v>26420.486448565149</v>
      </c>
      <c r="BR172" s="21">
        <f t="shared" si="209"/>
        <v>1034.3758128699847</v>
      </c>
      <c r="BS172" s="21">
        <f t="shared" si="209"/>
        <v>0</v>
      </c>
      <c r="BT172" s="21">
        <f t="shared" si="209"/>
        <v>-1032.5368453571573</v>
      </c>
      <c r="BU172" s="21">
        <f t="shared" si="209"/>
        <v>-25270.892275636666</v>
      </c>
      <c r="BV172" s="21">
        <f t="shared" si="209"/>
        <v>-49446.557953260723</v>
      </c>
      <c r="BW172" s="21">
        <f t="shared" si="209"/>
        <v>-72578.63724386855</v>
      </c>
      <c r="BX172" s="21">
        <f t="shared" si="209"/>
        <v>-94716.186746883905</v>
      </c>
      <c r="BY172" s="21">
        <f t="shared" si="209"/>
        <v>-115905.81528202526</v>
      </c>
      <c r="BZ172" s="21">
        <f t="shared" si="209"/>
        <v>-136191.81225536379</v>
      </c>
      <c r="CB172" s="21">
        <f t="shared" si="205"/>
        <v>-1033.456329113571</v>
      </c>
      <c r="CC172" s="21">
        <f t="shared" si="206"/>
        <v>-103941.77102501784</v>
      </c>
    </row>
    <row r="173" spans="9:81" x14ac:dyDescent="0.25">
      <c r="I173" s="9" t="s">
        <v>18</v>
      </c>
      <c r="J173" s="16">
        <f t="shared" si="201"/>
        <v>0.02</v>
      </c>
      <c r="K173" s="10">
        <v>20</v>
      </c>
      <c r="L173" s="10" t="s">
        <v>30</v>
      </c>
      <c r="M173" s="16">
        <f t="shared" si="199"/>
        <v>4.4999999999999998E-2</v>
      </c>
      <c r="N173" s="19">
        <v>1</v>
      </c>
      <c r="O173" s="16">
        <f t="shared" si="200"/>
        <v>0.5</v>
      </c>
      <c r="P173" s="14">
        <v>1000000</v>
      </c>
      <c r="Q173" s="36">
        <f t="shared" si="202"/>
        <v>674801.58871365816</v>
      </c>
      <c r="R173" s="14">
        <f t="shared" si="203"/>
        <v>674801.58871365816</v>
      </c>
      <c r="S173" s="14">
        <f t="shared" si="204"/>
        <v>337400.79435682908</v>
      </c>
      <c r="T173" s="14"/>
      <c r="U173" s="14">
        <f t="shared" si="207"/>
        <v>20000</v>
      </c>
      <c r="V173" s="14">
        <f t="shared" si="207"/>
        <v>20000</v>
      </c>
      <c r="W173" s="14">
        <f t="shared" si="207"/>
        <v>20000</v>
      </c>
      <c r="X173" s="14">
        <f t="shared" si="207"/>
        <v>20000</v>
      </c>
      <c r="Y173" s="14">
        <f t="shared" si="207"/>
        <v>20000</v>
      </c>
      <c r="Z173" s="14">
        <f t="shared" si="207"/>
        <v>20000</v>
      </c>
      <c r="AA173" s="14">
        <f t="shared" si="207"/>
        <v>20000</v>
      </c>
      <c r="AB173" s="14">
        <f t="shared" si="207"/>
        <v>20000</v>
      </c>
      <c r="AC173" s="14">
        <f t="shared" si="207"/>
        <v>20000</v>
      </c>
      <c r="AD173" s="14">
        <f t="shared" si="207"/>
        <v>20000</v>
      </c>
      <c r="AE173" s="14">
        <f t="shared" si="208"/>
        <v>20000</v>
      </c>
      <c r="AF173" s="14">
        <f t="shared" si="208"/>
        <v>20000</v>
      </c>
      <c r="AG173" s="14">
        <f t="shared" si="208"/>
        <v>20000</v>
      </c>
      <c r="AH173" s="14">
        <f t="shared" si="208"/>
        <v>20000</v>
      </c>
      <c r="AI173" s="14">
        <f t="shared" si="208"/>
        <v>20000</v>
      </c>
      <c r="AJ173" s="14">
        <f t="shared" si="208"/>
        <v>20000</v>
      </c>
      <c r="AK173" s="14">
        <f t="shared" si="208"/>
        <v>20000</v>
      </c>
      <c r="AL173" s="14">
        <f t="shared" si="208"/>
        <v>20000</v>
      </c>
      <c r="AM173" s="14">
        <f t="shared" si="208"/>
        <v>20000</v>
      </c>
      <c r="AN173" s="14">
        <f t="shared" si="208"/>
        <v>1020000</v>
      </c>
      <c r="AP173" s="39">
        <f t="shared" si="166"/>
        <v>674801.58871365816</v>
      </c>
      <c r="AQ173" s="14">
        <f t="shared" si="167"/>
        <v>685167.66020577273</v>
      </c>
      <c r="AR173" s="14">
        <f t="shared" si="168"/>
        <v>696000.20491503249</v>
      </c>
      <c r="AS173" s="14">
        <f t="shared" si="169"/>
        <v>707320.21413620887</v>
      </c>
      <c r="AT173" s="14">
        <f t="shared" si="170"/>
        <v>719149.62377233827</v>
      </c>
      <c r="AU173" s="14">
        <f t="shared" si="171"/>
        <v>731511.3568420934</v>
      </c>
      <c r="AV173" s="14">
        <f t="shared" si="172"/>
        <v>744429.3678999875</v>
      </c>
      <c r="AW173" s="14">
        <f t="shared" si="173"/>
        <v>757928.68945548683</v>
      </c>
      <c r="AX173" s="14">
        <f t="shared" si="174"/>
        <v>772035.48048098374</v>
      </c>
      <c r="AY173" s="14">
        <f t="shared" si="175"/>
        <v>786777.07710262795</v>
      </c>
      <c r="AZ173" s="14">
        <f t="shared" si="176"/>
        <v>802182.04557224619</v>
      </c>
      <c r="BA173" s="14">
        <f t="shared" si="177"/>
        <v>818280.23762299726</v>
      </c>
      <c r="BB173" s="14">
        <f t="shared" si="178"/>
        <v>835102.84831603209</v>
      </c>
      <c r="BC173" s="14">
        <f t="shared" si="179"/>
        <v>852682.47649025347</v>
      </c>
      <c r="BD173" s="14">
        <f t="shared" si="180"/>
        <v>871053.18793231482</v>
      </c>
      <c r="BE173" s="14">
        <f t="shared" si="181"/>
        <v>890250.58138926898</v>
      </c>
      <c r="BF173" s="14">
        <f t="shared" si="182"/>
        <v>910311.857551786</v>
      </c>
      <c r="BG173" s="14">
        <f t="shared" si="183"/>
        <v>931275.89114161627</v>
      </c>
      <c r="BH173" s="14">
        <f t="shared" si="184"/>
        <v>953183.30624298891</v>
      </c>
      <c r="BI173" s="14">
        <f t="shared" si="185"/>
        <v>976076.5550239234</v>
      </c>
      <c r="BJ173" s="46">
        <f t="shared" si="186"/>
        <v>0</v>
      </c>
      <c r="BL173" s="48">
        <f t="shared" si="209"/>
        <v>176423.66268178658</v>
      </c>
      <c r="BM173" s="48">
        <f t="shared" si="209"/>
        <v>143456.58444966446</v>
      </c>
      <c r="BN173" s="48">
        <f t="shared" si="209"/>
        <v>112012.36175705865</v>
      </c>
      <c r="BO173" s="48">
        <f t="shared" si="209"/>
        <v>82014.837579686893</v>
      </c>
      <c r="BP173" s="48">
        <f t="shared" si="209"/>
        <v>53391.884386987658</v>
      </c>
      <c r="BQ173" s="48">
        <f t="shared" si="209"/>
        <v>26075.180601779488</v>
      </c>
      <c r="BR173" s="48">
        <f t="shared" si="209"/>
        <v>1019.9500043337466</v>
      </c>
      <c r="BS173" s="48">
        <f t="shared" si="209"/>
        <v>0</v>
      </c>
      <c r="BT173" s="48">
        <f t="shared" si="209"/>
        <v>-1018.062121248804</v>
      </c>
      <c r="BU173" s="48">
        <f t="shared" si="209"/>
        <v>-24894.986728686956</v>
      </c>
      <c r="BV173" s="48">
        <f t="shared" si="209"/>
        <v>-48667.898989858106</v>
      </c>
      <c r="BW173" s="48">
        <f t="shared" si="209"/>
        <v>-71373.822547853575</v>
      </c>
      <c r="BX173" s="48">
        <f t="shared" si="209"/>
        <v>-93064.975686148391</v>
      </c>
      <c r="BY173" s="48">
        <f t="shared" si="209"/>
        <v>-113790.86586710275</v>
      </c>
      <c r="BZ173" s="48">
        <f t="shared" si="209"/>
        <v>-133598.43745626893</v>
      </c>
      <c r="CB173" s="48">
        <f t="shared" si="205"/>
        <v>-1019.0060627912753</v>
      </c>
      <c r="CC173" s="48">
        <f t="shared" si="206"/>
        <v>-102538.66872160352</v>
      </c>
    </row>
    <row r="174" spans="9:81" x14ac:dyDescent="0.25">
      <c r="I174" s="4" t="s">
        <v>38</v>
      </c>
      <c r="J174" s="15">
        <f t="shared" si="201"/>
        <v>0.02</v>
      </c>
      <c r="K174" s="3">
        <v>1</v>
      </c>
      <c r="L174" s="3" t="s">
        <v>26</v>
      </c>
      <c r="M174" s="15">
        <f>$B$2+$B$14*$K174</f>
        <v>5.4999999999999997E-3</v>
      </c>
      <c r="N174" s="18">
        <v>1</v>
      </c>
      <c r="O174" s="15">
        <f>$K174*B$26</f>
        <v>3.0000000000000001E-3</v>
      </c>
      <c r="P174" s="5">
        <v>1000000</v>
      </c>
      <c r="Q174" s="35">
        <f t="shared" si="202"/>
        <v>1014420.6862257583</v>
      </c>
      <c r="R174" s="5">
        <f t="shared" si="203"/>
        <v>1014420.6862257583</v>
      </c>
      <c r="S174" s="5">
        <f t="shared" si="204"/>
        <v>3043.262058677275</v>
      </c>
      <c r="T174" s="5"/>
      <c r="U174" s="5">
        <f t="shared" ref="U174:AD183" si="210">$P174*((U$33&lt;=$K174)*$J174+(U$33=$K174)*1)</f>
        <v>1020000</v>
      </c>
      <c r="V174" s="5">
        <f t="shared" si="210"/>
        <v>0</v>
      </c>
      <c r="W174" s="5">
        <f t="shared" si="210"/>
        <v>0</v>
      </c>
      <c r="X174" s="5">
        <f t="shared" si="210"/>
        <v>0</v>
      </c>
      <c r="Y174" s="5">
        <f t="shared" si="210"/>
        <v>0</v>
      </c>
      <c r="Z174" s="5">
        <f t="shared" si="210"/>
        <v>0</v>
      </c>
      <c r="AA174" s="5">
        <f t="shared" si="210"/>
        <v>0</v>
      </c>
      <c r="AB174" s="5">
        <f t="shared" si="210"/>
        <v>0</v>
      </c>
      <c r="AC174" s="5">
        <f t="shared" si="210"/>
        <v>0</v>
      </c>
      <c r="AD174" s="5">
        <f t="shared" si="210"/>
        <v>0</v>
      </c>
      <c r="AE174" s="5">
        <f t="shared" ref="AE174:AN183" si="211">$P174*((AE$33&lt;=$K174)*$J174+(AE$33=$K174)*1)</f>
        <v>0</v>
      </c>
      <c r="AF174" s="5">
        <f t="shared" si="211"/>
        <v>0</v>
      </c>
      <c r="AG174" s="5">
        <f t="shared" si="211"/>
        <v>0</v>
      </c>
      <c r="AH174" s="5">
        <f t="shared" si="211"/>
        <v>0</v>
      </c>
      <c r="AI174" s="5">
        <f t="shared" si="211"/>
        <v>0</v>
      </c>
      <c r="AJ174" s="5">
        <f t="shared" si="211"/>
        <v>0</v>
      </c>
      <c r="AK174" s="5">
        <f t="shared" si="211"/>
        <v>0</v>
      </c>
      <c r="AL174" s="5">
        <f t="shared" si="211"/>
        <v>0</v>
      </c>
      <c r="AM174" s="5">
        <f t="shared" si="211"/>
        <v>0</v>
      </c>
      <c r="AN174" s="5">
        <f t="shared" si="211"/>
        <v>0</v>
      </c>
      <c r="AP174" s="38">
        <f t="shared" si="166"/>
        <v>1014420.6862257583</v>
      </c>
      <c r="AQ174" s="5">
        <f t="shared" si="167"/>
        <v>0</v>
      </c>
      <c r="AR174" s="5">
        <f t="shared" si="168"/>
        <v>0</v>
      </c>
      <c r="AS174" s="5">
        <f t="shared" si="169"/>
        <v>0</v>
      </c>
      <c r="AT174" s="5">
        <f t="shared" si="170"/>
        <v>0</v>
      </c>
      <c r="AU174" s="5">
        <f t="shared" si="171"/>
        <v>0</v>
      </c>
      <c r="AV174" s="5">
        <f t="shared" si="172"/>
        <v>0</v>
      </c>
      <c r="AW174" s="5">
        <f t="shared" si="173"/>
        <v>0</v>
      </c>
      <c r="AX174" s="5">
        <f t="shared" si="174"/>
        <v>0</v>
      </c>
      <c r="AY174" s="5">
        <f t="shared" si="175"/>
        <v>0</v>
      </c>
      <c r="AZ174" s="5">
        <f t="shared" si="176"/>
        <v>0</v>
      </c>
      <c r="BA174" s="5">
        <f t="shared" si="177"/>
        <v>0</v>
      </c>
      <c r="BB174" s="5">
        <f t="shared" si="178"/>
        <v>0</v>
      </c>
      <c r="BC174" s="5">
        <f t="shared" si="179"/>
        <v>0</v>
      </c>
      <c r="BD174" s="5">
        <f t="shared" si="180"/>
        <v>0</v>
      </c>
      <c r="BE174" s="5">
        <f t="shared" si="181"/>
        <v>0</v>
      </c>
      <c r="BF174" s="5">
        <f t="shared" si="182"/>
        <v>0</v>
      </c>
      <c r="BG174" s="5">
        <f t="shared" si="183"/>
        <v>0</v>
      </c>
      <c r="BH174" s="5">
        <f t="shared" si="184"/>
        <v>0</v>
      </c>
      <c r="BI174" s="5">
        <f t="shared" si="185"/>
        <v>0</v>
      </c>
      <c r="BJ174" s="45">
        <f t="shared" si="186"/>
        <v>0</v>
      </c>
      <c r="BL174" s="21">
        <f t="shared" si="209"/>
        <v>15362.251684388029</v>
      </c>
      <c r="BM174" s="21">
        <f t="shared" si="209"/>
        <v>12769.646100525744</v>
      </c>
      <c r="BN174" s="21">
        <f t="shared" si="209"/>
        <v>10190.062141896109</v>
      </c>
      <c r="BO174" s="21">
        <f t="shared" si="209"/>
        <v>7623.401950594387</v>
      </c>
      <c r="BP174" s="21">
        <f t="shared" si="209"/>
        <v>5069.5686468054773</v>
      </c>
      <c r="BQ174" s="21">
        <f t="shared" si="209"/>
        <v>2528.4663166147657</v>
      </c>
      <c r="BR174" s="21">
        <f t="shared" si="209"/>
        <v>100.89722361497115</v>
      </c>
      <c r="BS174" s="21">
        <f t="shared" si="209"/>
        <v>0</v>
      </c>
      <c r="BT174" s="21">
        <f t="shared" si="209"/>
        <v>-100.87715654587373</v>
      </c>
      <c r="BU174" s="21">
        <f t="shared" si="209"/>
        <v>-2515.9243209963897</v>
      </c>
      <c r="BV174" s="21">
        <f t="shared" si="209"/>
        <v>-5019.3997339225607</v>
      </c>
      <c r="BW174" s="21">
        <f t="shared" si="209"/>
        <v>-7510.5184073968558</v>
      </c>
      <c r="BX174" s="21">
        <f t="shared" si="209"/>
        <v>-9989.371602420113</v>
      </c>
      <c r="BY174" s="21">
        <f t="shared" si="209"/>
        <v>-12456.049683518591</v>
      </c>
      <c r="BZ174" s="21">
        <f t="shared" si="209"/>
        <v>-14910.642129726941</v>
      </c>
      <c r="CB174" s="21">
        <f t="shared" si="205"/>
        <v>-100.88719008042244</v>
      </c>
      <c r="CC174" s="21">
        <f t="shared" si="206"/>
        <v>-10089.716872158111</v>
      </c>
    </row>
    <row r="175" spans="9:81" x14ac:dyDescent="0.25">
      <c r="I175" s="4" t="s">
        <v>38</v>
      </c>
      <c r="J175" s="15">
        <f t="shared" si="201"/>
        <v>0.02</v>
      </c>
      <c r="K175" s="3">
        <v>2</v>
      </c>
      <c r="L175" s="3" t="s">
        <v>26</v>
      </c>
      <c r="M175" s="15">
        <f t="shared" ref="M175:M193" si="212">$B$2+$B$14*$K175</f>
        <v>6.0000000000000001E-3</v>
      </c>
      <c r="N175" s="18">
        <v>1</v>
      </c>
      <c r="O175" s="15">
        <f t="shared" ref="O175:O193" si="213">$K175*B$26</f>
        <v>6.0000000000000001E-3</v>
      </c>
      <c r="P175" s="5">
        <v>1000000</v>
      </c>
      <c r="Q175" s="35">
        <f t="shared" si="202"/>
        <v>1027750.0009881071</v>
      </c>
      <c r="R175" s="5">
        <f t="shared" si="203"/>
        <v>1027750.0009881071</v>
      </c>
      <c r="S175" s="5">
        <f t="shared" si="204"/>
        <v>6166.5000059286422</v>
      </c>
      <c r="T175" s="5"/>
      <c r="U175" s="5">
        <f t="shared" si="210"/>
        <v>20000</v>
      </c>
      <c r="V175" s="5">
        <f t="shared" si="210"/>
        <v>1020000</v>
      </c>
      <c r="W175" s="5">
        <f t="shared" si="210"/>
        <v>0</v>
      </c>
      <c r="X175" s="5">
        <f t="shared" si="210"/>
        <v>0</v>
      </c>
      <c r="Y175" s="5">
        <f t="shared" si="210"/>
        <v>0</v>
      </c>
      <c r="Z175" s="5">
        <f t="shared" si="210"/>
        <v>0</v>
      </c>
      <c r="AA175" s="5">
        <f t="shared" si="210"/>
        <v>0</v>
      </c>
      <c r="AB175" s="5">
        <f t="shared" si="210"/>
        <v>0</v>
      </c>
      <c r="AC175" s="5">
        <f t="shared" si="210"/>
        <v>0</v>
      </c>
      <c r="AD175" s="5">
        <f t="shared" si="210"/>
        <v>0</v>
      </c>
      <c r="AE175" s="5">
        <f t="shared" si="211"/>
        <v>0</v>
      </c>
      <c r="AF175" s="5">
        <f t="shared" si="211"/>
        <v>0</v>
      </c>
      <c r="AG175" s="5">
        <f t="shared" si="211"/>
        <v>0</v>
      </c>
      <c r="AH175" s="5">
        <f t="shared" si="211"/>
        <v>0</v>
      </c>
      <c r="AI175" s="5">
        <f t="shared" si="211"/>
        <v>0</v>
      </c>
      <c r="AJ175" s="5">
        <f t="shared" si="211"/>
        <v>0</v>
      </c>
      <c r="AK175" s="5">
        <f t="shared" si="211"/>
        <v>0</v>
      </c>
      <c r="AL175" s="5">
        <f t="shared" si="211"/>
        <v>0</v>
      </c>
      <c r="AM175" s="5">
        <f t="shared" si="211"/>
        <v>0</v>
      </c>
      <c r="AN175" s="5">
        <f t="shared" si="211"/>
        <v>0</v>
      </c>
      <c r="AP175" s="38">
        <f t="shared" si="166"/>
        <v>1027750.0009881071</v>
      </c>
      <c r="AQ175" s="5">
        <f t="shared" si="167"/>
        <v>1013916.5009940357</v>
      </c>
      <c r="AR175" s="5">
        <f t="shared" si="168"/>
        <v>0</v>
      </c>
      <c r="AS175" s="5">
        <f t="shared" si="169"/>
        <v>0</v>
      </c>
      <c r="AT175" s="5">
        <f t="shared" si="170"/>
        <v>0</v>
      </c>
      <c r="AU175" s="5">
        <f t="shared" si="171"/>
        <v>0</v>
      </c>
      <c r="AV175" s="5">
        <f t="shared" si="172"/>
        <v>0</v>
      </c>
      <c r="AW175" s="5">
        <f t="shared" si="173"/>
        <v>0</v>
      </c>
      <c r="AX175" s="5">
        <f t="shared" si="174"/>
        <v>0</v>
      </c>
      <c r="AY175" s="5">
        <f t="shared" si="175"/>
        <v>0</v>
      </c>
      <c r="AZ175" s="5">
        <f t="shared" si="176"/>
        <v>0</v>
      </c>
      <c r="BA175" s="5">
        <f t="shared" si="177"/>
        <v>0</v>
      </c>
      <c r="BB175" s="5">
        <f t="shared" si="178"/>
        <v>0</v>
      </c>
      <c r="BC175" s="5">
        <f t="shared" si="179"/>
        <v>0</v>
      </c>
      <c r="BD175" s="5">
        <f t="shared" si="180"/>
        <v>0</v>
      </c>
      <c r="BE175" s="5">
        <f t="shared" si="181"/>
        <v>0</v>
      </c>
      <c r="BF175" s="5">
        <f t="shared" si="182"/>
        <v>0</v>
      </c>
      <c r="BG175" s="5">
        <f t="shared" si="183"/>
        <v>0</v>
      </c>
      <c r="BH175" s="5">
        <f t="shared" si="184"/>
        <v>0</v>
      </c>
      <c r="BI175" s="5">
        <f t="shared" si="185"/>
        <v>0</v>
      </c>
      <c r="BJ175" s="45">
        <f t="shared" si="186"/>
        <v>0</v>
      </c>
      <c r="BL175" s="21">
        <f t="shared" si="209"/>
        <v>31042.501870618318</v>
      </c>
      <c r="BM175" s="21">
        <f t="shared" si="209"/>
        <v>25771.264185698819</v>
      </c>
      <c r="BN175" s="21">
        <f t="shared" si="209"/>
        <v>20539.54272892978</v>
      </c>
      <c r="BO175" s="21">
        <f t="shared" si="209"/>
        <v>15346.942875359557</v>
      </c>
      <c r="BP175" s="21">
        <f t="shared" si="209"/>
        <v>10193.074917006656</v>
      </c>
      <c r="BQ175" s="21">
        <f t="shared" si="209"/>
        <v>5077.5539895010879</v>
      </c>
      <c r="BR175" s="21">
        <f t="shared" si="209"/>
        <v>202.37791848531924</v>
      </c>
      <c r="BS175" s="21">
        <f t="shared" si="209"/>
        <v>0</v>
      </c>
      <c r="BT175" s="21">
        <f t="shared" si="209"/>
        <v>-202.31777262839023</v>
      </c>
      <c r="BU175" s="21">
        <f t="shared" si="209"/>
        <v>-5039.9624436476734</v>
      </c>
      <c r="BV175" s="21">
        <f t="shared" si="209"/>
        <v>-10042.704102513031</v>
      </c>
      <c r="BW175" s="21">
        <f t="shared" si="209"/>
        <v>-15008.591174999601</v>
      </c>
      <c r="BX175" s="21">
        <f t="shared" si="209"/>
        <v>-19937.985364075867</v>
      </c>
      <c r="BY175" s="21">
        <f t="shared" si="209"/>
        <v>-24831.2439433611</v>
      </c>
      <c r="BZ175" s="21">
        <f t="shared" si="209"/>
        <v>-29688.719822074519</v>
      </c>
      <c r="CB175" s="21">
        <f t="shared" si="205"/>
        <v>-202.34784555685474</v>
      </c>
      <c r="CC175" s="21">
        <f t="shared" si="206"/>
        <v>-20238.764046502823</v>
      </c>
    </row>
    <row r="176" spans="9:81" x14ac:dyDescent="0.25">
      <c r="I176" s="4" t="s">
        <v>38</v>
      </c>
      <c r="J176" s="15">
        <f t="shared" si="201"/>
        <v>0.02</v>
      </c>
      <c r="K176" s="3">
        <v>3</v>
      </c>
      <c r="L176" s="3" t="s">
        <v>26</v>
      </c>
      <c r="M176" s="15">
        <f t="shared" si="212"/>
        <v>6.5000000000000006E-3</v>
      </c>
      <c r="N176" s="18">
        <v>1</v>
      </c>
      <c r="O176" s="15">
        <f t="shared" si="213"/>
        <v>9.0000000000000011E-3</v>
      </c>
      <c r="P176" s="5">
        <v>1000000</v>
      </c>
      <c r="Q176" s="35">
        <f t="shared" si="202"/>
        <v>1039979.1486401533</v>
      </c>
      <c r="R176" s="5">
        <f t="shared" si="203"/>
        <v>1039979.1486401533</v>
      </c>
      <c r="S176" s="5">
        <f t="shared" si="204"/>
        <v>9359.8123377613811</v>
      </c>
      <c r="T176" s="5"/>
      <c r="U176" s="5">
        <f t="shared" si="210"/>
        <v>20000</v>
      </c>
      <c r="V176" s="5">
        <f t="shared" si="210"/>
        <v>20000</v>
      </c>
      <c r="W176" s="5">
        <f t="shared" si="210"/>
        <v>1020000</v>
      </c>
      <c r="X176" s="5">
        <f t="shared" si="210"/>
        <v>0</v>
      </c>
      <c r="Y176" s="5">
        <f t="shared" si="210"/>
        <v>0</v>
      </c>
      <c r="Z176" s="5">
        <f t="shared" si="210"/>
        <v>0</v>
      </c>
      <c r="AA176" s="5">
        <f t="shared" si="210"/>
        <v>0</v>
      </c>
      <c r="AB176" s="5">
        <f t="shared" si="210"/>
        <v>0</v>
      </c>
      <c r="AC176" s="5">
        <f t="shared" si="210"/>
        <v>0</v>
      </c>
      <c r="AD176" s="5">
        <f t="shared" si="210"/>
        <v>0</v>
      </c>
      <c r="AE176" s="5">
        <f t="shared" si="211"/>
        <v>0</v>
      </c>
      <c r="AF176" s="5">
        <f t="shared" si="211"/>
        <v>0</v>
      </c>
      <c r="AG176" s="5">
        <f t="shared" si="211"/>
        <v>0</v>
      </c>
      <c r="AH176" s="5">
        <f t="shared" si="211"/>
        <v>0</v>
      </c>
      <c r="AI176" s="5">
        <f t="shared" si="211"/>
        <v>0</v>
      </c>
      <c r="AJ176" s="5">
        <f t="shared" si="211"/>
        <v>0</v>
      </c>
      <c r="AK176" s="5">
        <f t="shared" si="211"/>
        <v>0</v>
      </c>
      <c r="AL176" s="5">
        <f t="shared" si="211"/>
        <v>0</v>
      </c>
      <c r="AM176" s="5">
        <f t="shared" si="211"/>
        <v>0</v>
      </c>
      <c r="AN176" s="5">
        <f t="shared" si="211"/>
        <v>0</v>
      </c>
      <c r="AP176" s="38">
        <f t="shared" si="166"/>
        <v>1039979.1486401533</v>
      </c>
      <c r="AQ176" s="5">
        <f t="shared" si="167"/>
        <v>1026739.0131063143</v>
      </c>
      <c r="AR176" s="5">
        <f t="shared" si="168"/>
        <v>1013412.8166915054</v>
      </c>
      <c r="AS176" s="5">
        <f t="shared" si="169"/>
        <v>0</v>
      </c>
      <c r="AT176" s="5">
        <f t="shared" si="170"/>
        <v>0</v>
      </c>
      <c r="AU176" s="5">
        <f t="shared" si="171"/>
        <v>0</v>
      </c>
      <c r="AV176" s="5">
        <f t="shared" si="172"/>
        <v>0</v>
      </c>
      <c r="AW176" s="5">
        <f t="shared" si="173"/>
        <v>0</v>
      </c>
      <c r="AX176" s="5">
        <f t="shared" si="174"/>
        <v>0</v>
      </c>
      <c r="AY176" s="5">
        <f t="shared" si="175"/>
        <v>0</v>
      </c>
      <c r="AZ176" s="5">
        <f t="shared" si="176"/>
        <v>0</v>
      </c>
      <c r="BA176" s="5">
        <f t="shared" si="177"/>
        <v>0</v>
      </c>
      <c r="BB176" s="5">
        <f t="shared" si="178"/>
        <v>0</v>
      </c>
      <c r="BC176" s="5">
        <f t="shared" si="179"/>
        <v>0</v>
      </c>
      <c r="BD176" s="5">
        <f t="shared" si="180"/>
        <v>0</v>
      </c>
      <c r="BE176" s="5">
        <f t="shared" si="181"/>
        <v>0</v>
      </c>
      <c r="BF176" s="5">
        <f t="shared" si="182"/>
        <v>0</v>
      </c>
      <c r="BG176" s="5">
        <f t="shared" si="183"/>
        <v>0</v>
      </c>
      <c r="BH176" s="5">
        <f t="shared" si="184"/>
        <v>0</v>
      </c>
      <c r="BI176" s="5">
        <f t="shared" si="185"/>
        <v>0</v>
      </c>
      <c r="BJ176" s="45">
        <f t="shared" si="186"/>
        <v>0</v>
      </c>
      <c r="BL176" s="21">
        <f t="shared" si="209"/>
        <v>46995.208308290108</v>
      </c>
      <c r="BM176" s="21">
        <f t="shared" si="209"/>
        <v>38966.296313167433</v>
      </c>
      <c r="BN176" s="21">
        <f t="shared" si="209"/>
        <v>31017.245297687012</v>
      </c>
      <c r="BO176" s="21">
        <f t="shared" si="209"/>
        <v>23147.061675288132</v>
      </c>
      <c r="BP176" s="21">
        <f t="shared" si="209"/>
        <v>15354.766675246763</v>
      </c>
      <c r="BQ176" s="21">
        <f t="shared" si="209"/>
        <v>7639.3960854061879</v>
      </c>
      <c r="BR176" s="21">
        <f t="shared" si="209"/>
        <v>304.12891757267062</v>
      </c>
      <c r="BS176" s="21">
        <f t="shared" si="209"/>
        <v>0</v>
      </c>
      <c r="BT176" s="21">
        <f t="shared" si="209"/>
        <v>-304.0088575592963</v>
      </c>
      <c r="BU176" s="21">
        <f t="shared" si="209"/>
        <v>-7564.3574275409337</v>
      </c>
      <c r="BV176" s="21">
        <f t="shared" si="209"/>
        <v>-15054.598226912436</v>
      </c>
      <c r="BW176" s="21">
        <f t="shared" si="209"/>
        <v>-22471.630848493543</v>
      </c>
      <c r="BX176" s="21">
        <f t="shared" si="209"/>
        <v>-29816.350396252121</v>
      </c>
      <c r="BY176" s="21">
        <f t="shared" si="209"/>
        <v>-37089.63885608851</v>
      </c>
      <c r="BZ176" s="21">
        <f t="shared" si="209"/>
        <v>-44292.365319726057</v>
      </c>
      <c r="CB176" s="21">
        <f t="shared" si="205"/>
        <v>-304.06888756598346</v>
      </c>
      <c r="CC176" s="21">
        <f t="shared" si="206"/>
        <v>-30416.797846969566</v>
      </c>
    </row>
    <row r="177" spans="9:81" x14ac:dyDescent="0.25">
      <c r="I177" s="4" t="s">
        <v>38</v>
      </c>
      <c r="J177" s="15">
        <f t="shared" si="201"/>
        <v>0.02</v>
      </c>
      <c r="K177" s="3">
        <v>4</v>
      </c>
      <c r="L177" s="3" t="s">
        <v>26</v>
      </c>
      <c r="M177" s="15">
        <f t="shared" si="212"/>
        <v>7.0000000000000001E-3</v>
      </c>
      <c r="N177" s="18">
        <v>1</v>
      </c>
      <c r="O177" s="15">
        <f t="shared" si="213"/>
        <v>1.2E-2</v>
      </c>
      <c r="P177" s="5">
        <v>1000000</v>
      </c>
      <c r="Q177" s="35">
        <f t="shared" si="202"/>
        <v>1051102.5856647571</v>
      </c>
      <c r="R177" s="5">
        <f t="shared" si="203"/>
        <v>1051102.5856647571</v>
      </c>
      <c r="S177" s="5">
        <f t="shared" si="204"/>
        <v>12613.231027977085</v>
      </c>
      <c r="T177" s="5"/>
      <c r="U177" s="5">
        <f t="shared" si="210"/>
        <v>20000</v>
      </c>
      <c r="V177" s="5">
        <f t="shared" si="210"/>
        <v>20000</v>
      </c>
      <c r="W177" s="5">
        <f t="shared" si="210"/>
        <v>20000</v>
      </c>
      <c r="X177" s="5">
        <f t="shared" si="210"/>
        <v>1020000</v>
      </c>
      <c r="Y177" s="5">
        <f t="shared" si="210"/>
        <v>0</v>
      </c>
      <c r="Z177" s="5">
        <f t="shared" si="210"/>
        <v>0</v>
      </c>
      <c r="AA177" s="5">
        <f t="shared" si="210"/>
        <v>0</v>
      </c>
      <c r="AB177" s="5">
        <f t="shared" si="210"/>
        <v>0</v>
      </c>
      <c r="AC177" s="5">
        <f t="shared" si="210"/>
        <v>0</v>
      </c>
      <c r="AD177" s="5">
        <f t="shared" si="210"/>
        <v>0</v>
      </c>
      <c r="AE177" s="5">
        <f t="shared" si="211"/>
        <v>0</v>
      </c>
      <c r="AF177" s="5">
        <f t="shared" si="211"/>
        <v>0</v>
      </c>
      <c r="AG177" s="5">
        <f t="shared" si="211"/>
        <v>0</v>
      </c>
      <c r="AH177" s="5">
        <f t="shared" si="211"/>
        <v>0</v>
      </c>
      <c r="AI177" s="5">
        <f t="shared" si="211"/>
        <v>0</v>
      </c>
      <c r="AJ177" s="5">
        <f t="shared" si="211"/>
        <v>0</v>
      </c>
      <c r="AK177" s="5">
        <f t="shared" si="211"/>
        <v>0</v>
      </c>
      <c r="AL177" s="5">
        <f t="shared" si="211"/>
        <v>0</v>
      </c>
      <c r="AM177" s="5">
        <f t="shared" si="211"/>
        <v>0</v>
      </c>
      <c r="AN177" s="5">
        <f t="shared" si="211"/>
        <v>0</v>
      </c>
      <c r="AP177" s="38">
        <f t="shared" si="166"/>
        <v>1051102.5856647571</v>
      </c>
      <c r="AQ177" s="5">
        <f t="shared" si="167"/>
        <v>1038460.3037644103</v>
      </c>
      <c r="AR177" s="5">
        <f t="shared" si="168"/>
        <v>1025729.5258907611</v>
      </c>
      <c r="AS177" s="5">
        <f t="shared" si="169"/>
        <v>1012909.6325719963</v>
      </c>
      <c r="AT177" s="5">
        <f t="shared" si="170"/>
        <v>0</v>
      </c>
      <c r="AU177" s="5">
        <f t="shared" si="171"/>
        <v>0</v>
      </c>
      <c r="AV177" s="5">
        <f t="shared" si="172"/>
        <v>0</v>
      </c>
      <c r="AW177" s="5">
        <f t="shared" si="173"/>
        <v>0</v>
      </c>
      <c r="AX177" s="5">
        <f t="shared" si="174"/>
        <v>0</v>
      </c>
      <c r="AY177" s="5">
        <f t="shared" si="175"/>
        <v>0</v>
      </c>
      <c r="AZ177" s="5">
        <f t="shared" si="176"/>
        <v>0</v>
      </c>
      <c r="BA177" s="5">
        <f t="shared" si="177"/>
        <v>0</v>
      </c>
      <c r="BB177" s="5">
        <f t="shared" si="178"/>
        <v>0</v>
      </c>
      <c r="BC177" s="5">
        <f t="shared" si="179"/>
        <v>0</v>
      </c>
      <c r="BD177" s="5">
        <f t="shared" si="180"/>
        <v>0</v>
      </c>
      <c r="BE177" s="5">
        <f t="shared" si="181"/>
        <v>0</v>
      </c>
      <c r="BF177" s="5">
        <f t="shared" si="182"/>
        <v>0</v>
      </c>
      <c r="BG177" s="5">
        <f t="shared" si="183"/>
        <v>0</v>
      </c>
      <c r="BH177" s="5">
        <f t="shared" si="184"/>
        <v>0</v>
      </c>
      <c r="BI177" s="5">
        <f t="shared" si="185"/>
        <v>0</v>
      </c>
      <c r="BJ177" s="45">
        <f t="shared" si="186"/>
        <v>0</v>
      </c>
      <c r="BL177" s="21">
        <f t="shared" si="209"/>
        <v>63173.762595731998</v>
      </c>
      <c r="BM177" s="21">
        <f t="shared" si="209"/>
        <v>52315.491642505163</v>
      </c>
      <c r="BN177" s="21">
        <f t="shared" si="209"/>
        <v>41591.576175042428</v>
      </c>
      <c r="BO177" s="21">
        <f t="shared" si="209"/>
        <v>31000.016925001983</v>
      </c>
      <c r="BP177" s="21">
        <f t="shared" si="209"/>
        <v>20538.849311322672</v>
      </c>
      <c r="BQ177" s="21">
        <f t="shared" si="209"/>
        <v>10206.142753477674</v>
      </c>
      <c r="BR177" s="21">
        <f t="shared" si="209"/>
        <v>405.83917968440801</v>
      </c>
      <c r="BS177" s="21">
        <f t="shared" si="209"/>
        <v>0</v>
      </c>
      <c r="BT177" s="21">
        <f t="shared" si="209"/>
        <v>-405.63966518873349</v>
      </c>
      <c r="BU177" s="21">
        <f t="shared" si="209"/>
        <v>-10081.44352810632</v>
      </c>
      <c r="BV177" s="21">
        <f t="shared" si="209"/>
        <v>-20040.020379424212</v>
      </c>
      <c r="BW177" s="21">
        <f t="shared" si="209"/>
        <v>-29877.531700025778</v>
      </c>
      <c r="BX177" s="21">
        <f t="shared" si="209"/>
        <v>-39595.747847541701</v>
      </c>
      <c r="BY177" s="21">
        <f t="shared" si="209"/>
        <v>-49196.408991754637</v>
      </c>
      <c r="BZ177" s="21">
        <f t="shared" si="209"/>
        <v>-58681.225702030351</v>
      </c>
      <c r="CB177" s="21">
        <f t="shared" si="205"/>
        <v>-405.73942243657075</v>
      </c>
      <c r="CC177" s="21">
        <f t="shared" si="206"/>
        <v>-40593.662011292065</v>
      </c>
    </row>
    <row r="178" spans="9:81" x14ac:dyDescent="0.25">
      <c r="I178" s="4" t="s">
        <v>38</v>
      </c>
      <c r="J178" s="15">
        <f t="shared" si="201"/>
        <v>0.02</v>
      </c>
      <c r="K178" s="3">
        <v>5</v>
      </c>
      <c r="L178" s="3" t="s">
        <v>26</v>
      </c>
      <c r="M178" s="15">
        <f t="shared" si="212"/>
        <v>7.4999999999999997E-3</v>
      </c>
      <c r="N178" s="18">
        <v>1</v>
      </c>
      <c r="O178" s="15">
        <f t="shared" si="213"/>
        <v>1.4999999999999999E-2</v>
      </c>
      <c r="P178" s="5">
        <v>1000000</v>
      </c>
      <c r="Q178" s="35">
        <f t="shared" si="202"/>
        <v>1061117.9951562064</v>
      </c>
      <c r="R178" s="5">
        <f t="shared" si="203"/>
        <v>1061117.9951562064</v>
      </c>
      <c r="S178" s="5">
        <f t="shared" si="204"/>
        <v>15916.769927343095</v>
      </c>
      <c r="T178" s="5"/>
      <c r="U178" s="5">
        <f t="shared" si="210"/>
        <v>20000</v>
      </c>
      <c r="V178" s="5">
        <f t="shared" si="210"/>
        <v>20000</v>
      </c>
      <c r="W178" s="5">
        <f t="shared" si="210"/>
        <v>20000</v>
      </c>
      <c r="X178" s="5">
        <f t="shared" si="210"/>
        <v>20000</v>
      </c>
      <c r="Y178" s="5">
        <f t="shared" si="210"/>
        <v>1020000</v>
      </c>
      <c r="Z178" s="5">
        <f t="shared" si="210"/>
        <v>0</v>
      </c>
      <c r="AA178" s="5">
        <f t="shared" si="210"/>
        <v>0</v>
      </c>
      <c r="AB178" s="5">
        <f t="shared" si="210"/>
        <v>0</v>
      </c>
      <c r="AC178" s="5">
        <f t="shared" si="210"/>
        <v>0</v>
      </c>
      <c r="AD178" s="5">
        <f t="shared" si="210"/>
        <v>0</v>
      </c>
      <c r="AE178" s="5">
        <f t="shared" si="211"/>
        <v>0</v>
      </c>
      <c r="AF178" s="5">
        <f t="shared" si="211"/>
        <v>0</v>
      </c>
      <c r="AG178" s="5">
        <f t="shared" si="211"/>
        <v>0</v>
      </c>
      <c r="AH178" s="5">
        <f t="shared" si="211"/>
        <v>0</v>
      </c>
      <c r="AI178" s="5">
        <f t="shared" si="211"/>
        <v>0</v>
      </c>
      <c r="AJ178" s="5">
        <f t="shared" si="211"/>
        <v>0</v>
      </c>
      <c r="AK178" s="5">
        <f t="shared" si="211"/>
        <v>0</v>
      </c>
      <c r="AL178" s="5">
        <f t="shared" si="211"/>
        <v>0</v>
      </c>
      <c r="AM178" s="5">
        <f t="shared" si="211"/>
        <v>0</v>
      </c>
      <c r="AN178" s="5">
        <f t="shared" si="211"/>
        <v>0</v>
      </c>
      <c r="AP178" s="38">
        <f t="shared" si="166"/>
        <v>1061117.9951562064</v>
      </c>
      <c r="AQ178" s="5">
        <f t="shared" si="167"/>
        <v>1049076.3801198781</v>
      </c>
      <c r="AR178" s="5">
        <f t="shared" si="168"/>
        <v>1036944.4529707772</v>
      </c>
      <c r="AS178" s="5">
        <f t="shared" si="169"/>
        <v>1024721.5363680581</v>
      </c>
      <c r="AT178" s="5">
        <f t="shared" si="170"/>
        <v>1012406.9478908186</v>
      </c>
      <c r="AU178" s="5">
        <f t="shared" si="171"/>
        <v>0</v>
      </c>
      <c r="AV178" s="5">
        <f t="shared" si="172"/>
        <v>0</v>
      </c>
      <c r="AW178" s="5">
        <f t="shared" si="173"/>
        <v>0</v>
      </c>
      <c r="AX178" s="5">
        <f t="shared" si="174"/>
        <v>0</v>
      </c>
      <c r="AY178" s="5">
        <f t="shared" si="175"/>
        <v>0</v>
      </c>
      <c r="AZ178" s="5">
        <f t="shared" si="176"/>
        <v>0</v>
      </c>
      <c r="BA178" s="5">
        <f t="shared" si="177"/>
        <v>0</v>
      </c>
      <c r="BB178" s="5">
        <f t="shared" si="178"/>
        <v>0</v>
      </c>
      <c r="BC178" s="5">
        <f t="shared" si="179"/>
        <v>0</v>
      </c>
      <c r="BD178" s="5">
        <f t="shared" si="180"/>
        <v>0</v>
      </c>
      <c r="BE178" s="5">
        <f t="shared" si="181"/>
        <v>0</v>
      </c>
      <c r="BF178" s="5">
        <f t="shared" si="182"/>
        <v>0</v>
      </c>
      <c r="BG178" s="5">
        <f t="shared" si="183"/>
        <v>0</v>
      </c>
      <c r="BH178" s="5">
        <f t="shared" si="184"/>
        <v>0</v>
      </c>
      <c r="BI178" s="5">
        <f t="shared" si="185"/>
        <v>0</v>
      </c>
      <c r="BJ178" s="45">
        <f t="shared" si="186"/>
        <v>0</v>
      </c>
      <c r="BL178" s="21">
        <f t="shared" si="209"/>
        <v>79530.718680321705</v>
      </c>
      <c r="BM178" s="21">
        <f t="shared" si="209"/>
        <v>65779.100579079473</v>
      </c>
      <c r="BN178" s="21">
        <f t="shared" si="209"/>
        <v>52230.701439373661</v>
      </c>
      <c r="BO178" s="21">
        <f t="shared" si="209"/>
        <v>38882.004843793577</v>
      </c>
      <c r="BP178" s="21">
        <f t="shared" si="209"/>
        <v>25729.563913944177</v>
      </c>
      <c r="BQ178" s="21">
        <f t="shared" si="209"/>
        <v>12769.999765277142</v>
      </c>
      <c r="BR178" s="21">
        <f t="shared" si="209"/>
        <v>507.20129885431379</v>
      </c>
      <c r="BS178" s="21">
        <f t="shared" si="209"/>
        <v>0</v>
      </c>
      <c r="BT178" s="21">
        <f t="shared" si="209"/>
        <v>-506.90320011368021</v>
      </c>
      <c r="BU178" s="21">
        <f t="shared" si="209"/>
        <v>-12583.682762955199</v>
      </c>
      <c r="BV178" s="21">
        <f t="shared" si="209"/>
        <v>-24984.232321926393</v>
      </c>
      <c r="BW178" s="21">
        <f t="shared" si="209"/>
        <v>-37204.770291419001</v>
      </c>
      <c r="BX178" s="21">
        <f t="shared" si="209"/>
        <v>-49248.357466874062</v>
      </c>
      <c r="BY178" s="21">
        <f t="shared" si="209"/>
        <v>-61117.995156206423</v>
      </c>
      <c r="BZ178" s="21">
        <f t="shared" si="209"/>
        <v>-72816.626479013241</v>
      </c>
      <c r="CB178" s="21">
        <f t="shared" si="205"/>
        <v>-507.052249483997</v>
      </c>
      <c r="CC178" s="21">
        <f t="shared" si="206"/>
        <v>-50739.529453123861</v>
      </c>
    </row>
    <row r="179" spans="9:81" x14ac:dyDescent="0.25">
      <c r="I179" s="4" t="s">
        <v>38</v>
      </c>
      <c r="J179" s="15">
        <f t="shared" si="201"/>
        <v>0.02</v>
      </c>
      <c r="K179" s="3">
        <v>6</v>
      </c>
      <c r="L179" s="3" t="s">
        <v>26</v>
      </c>
      <c r="M179" s="15">
        <f t="shared" si="212"/>
        <v>8.0000000000000002E-3</v>
      </c>
      <c r="N179" s="18">
        <v>1</v>
      </c>
      <c r="O179" s="15">
        <f t="shared" si="213"/>
        <v>1.8000000000000002E-2</v>
      </c>
      <c r="P179" s="5">
        <v>1000000</v>
      </c>
      <c r="Q179" s="35">
        <f t="shared" si="202"/>
        <v>1070026.2460630976</v>
      </c>
      <c r="R179" s="5">
        <f t="shared" si="203"/>
        <v>1070026.2460630976</v>
      </c>
      <c r="S179" s="5">
        <f t="shared" si="204"/>
        <v>19260.47242913576</v>
      </c>
      <c r="T179" s="5"/>
      <c r="U179" s="5">
        <f t="shared" si="210"/>
        <v>20000</v>
      </c>
      <c r="V179" s="5">
        <f t="shared" si="210"/>
        <v>20000</v>
      </c>
      <c r="W179" s="5">
        <f t="shared" si="210"/>
        <v>20000</v>
      </c>
      <c r="X179" s="5">
        <f t="shared" si="210"/>
        <v>20000</v>
      </c>
      <c r="Y179" s="5">
        <f t="shared" si="210"/>
        <v>20000</v>
      </c>
      <c r="Z179" s="5">
        <f t="shared" si="210"/>
        <v>1020000</v>
      </c>
      <c r="AA179" s="5">
        <f t="shared" si="210"/>
        <v>0</v>
      </c>
      <c r="AB179" s="5">
        <f t="shared" si="210"/>
        <v>0</v>
      </c>
      <c r="AC179" s="5">
        <f t="shared" si="210"/>
        <v>0</v>
      </c>
      <c r="AD179" s="5">
        <f t="shared" si="210"/>
        <v>0</v>
      </c>
      <c r="AE179" s="5">
        <f t="shared" si="211"/>
        <v>0</v>
      </c>
      <c r="AF179" s="5">
        <f t="shared" si="211"/>
        <v>0</v>
      </c>
      <c r="AG179" s="5">
        <f t="shared" si="211"/>
        <v>0</v>
      </c>
      <c r="AH179" s="5">
        <f t="shared" si="211"/>
        <v>0</v>
      </c>
      <c r="AI179" s="5">
        <f t="shared" si="211"/>
        <v>0</v>
      </c>
      <c r="AJ179" s="5">
        <f t="shared" si="211"/>
        <v>0</v>
      </c>
      <c r="AK179" s="5">
        <f t="shared" si="211"/>
        <v>0</v>
      </c>
      <c r="AL179" s="5">
        <f t="shared" si="211"/>
        <v>0</v>
      </c>
      <c r="AM179" s="5">
        <f t="shared" si="211"/>
        <v>0</v>
      </c>
      <c r="AN179" s="5">
        <f t="shared" si="211"/>
        <v>0</v>
      </c>
      <c r="AP179" s="38">
        <f t="shared" si="166"/>
        <v>1070026.2460630976</v>
      </c>
      <c r="AQ179" s="5">
        <f t="shared" si="167"/>
        <v>1058586.4560316023</v>
      </c>
      <c r="AR179" s="5">
        <f t="shared" si="168"/>
        <v>1047055.1476798551</v>
      </c>
      <c r="AS179" s="5">
        <f t="shared" si="169"/>
        <v>1035431.5888612939</v>
      </c>
      <c r="AT179" s="5">
        <f t="shared" si="170"/>
        <v>1023715.0415721842</v>
      </c>
      <c r="AU179" s="5">
        <f t="shared" si="171"/>
        <v>1011904.7619047617</v>
      </c>
      <c r="AV179" s="5">
        <f t="shared" si="172"/>
        <v>0</v>
      </c>
      <c r="AW179" s="5">
        <f t="shared" si="173"/>
        <v>0</v>
      </c>
      <c r="AX179" s="5">
        <f t="shared" si="174"/>
        <v>0</v>
      </c>
      <c r="AY179" s="5">
        <f t="shared" si="175"/>
        <v>0</v>
      </c>
      <c r="AZ179" s="5">
        <f t="shared" si="176"/>
        <v>0</v>
      </c>
      <c r="BA179" s="5">
        <f t="shared" si="177"/>
        <v>0</v>
      </c>
      <c r="BB179" s="5">
        <f t="shared" si="178"/>
        <v>0</v>
      </c>
      <c r="BC179" s="5">
        <f t="shared" si="179"/>
        <v>0</v>
      </c>
      <c r="BD179" s="5">
        <f t="shared" si="180"/>
        <v>0</v>
      </c>
      <c r="BE179" s="5">
        <f t="shared" si="181"/>
        <v>0</v>
      </c>
      <c r="BF179" s="5">
        <f t="shared" si="182"/>
        <v>0</v>
      </c>
      <c r="BG179" s="5">
        <f t="shared" si="183"/>
        <v>0</v>
      </c>
      <c r="BH179" s="5">
        <f t="shared" si="184"/>
        <v>0</v>
      </c>
      <c r="BI179" s="5">
        <f t="shared" si="185"/>
        <v>0</v>
      </c>
      <c r="BJ179" s="45">
        <f t="shared" si="186"/>
        <v>0</v>
      </c>
      <c r="BL179" s="21">
        <f t="shared" si="209"/>
        <v>96018.025371501688</v>
      </c>
      <c r="BM179" s="21">
        <f t="shared" si="209"/>
        <v>79317.070792551851</v>
      </c>
      <c r="BN179" s="21">
        <f t="shared" si="209"/>
        <v>62902.704201932764</v>
      </c>
      <c r="BO179" s="21">
        <f t="shared" si="209"/>
        <v>46769.276630084496</v>
      </c>
      <c r="BP179" s="21">
        <f t="shared" si="209"/>
        <v>30911.26444800687</v>
      </c>
      <c r="BQ179" s="21">
        <f t="shared" si="209"/>
        <v>15323.266280015465</v>
      </c>
      <c r="BR179" s="21">
        <f t="shared" si="209"/>
        <v>607.91297258809209</v>
      </c>
      <c r="BS179" s="21">
        <f t="shared" si="209"/>
        <v>0</v>
      </c>
      <c r="BT179" s="21">
        <f t="shared" si="209"/>
        <v>-607.49768195161596</v>
      </c>
      <c r="BU179" s="21">
        <f t="shared" si="209"/>
        <v>-15063.70019124914</v>
      </c>
      <c r="BV179" s="21">
        <f t="shared" si="209"/>
        <v>-29872.886610048939</v>
      </c>
      <c r="BW179" s="21">
        <f t="shared" si="209"/>
        <v>-44432.500857464853</v>
      </c>
      <c r="BX179" s="21">
        <f t="shared" si="209"/>
        <v>-58747.376512812218</v>
      </c>
      <c r="BY179" s="21">
        <f t="shared" si="209"/>
        <v>-72822.241755195777</v>
      </c>
      <c r="BZ179" s="21">
        <f t="shared" si="209"/>
        <v>-86661.721915163449</v>
      </c>
      <c r="CB179" s="21">
        <f t="shared" si="205"/>
        <v>-607.70532726985402</v>
      </c>
      <c r="CC179" s="21">
        <f t="shared" si="206"/>
        <v>-60825.040357372491</v>
      </c>
    </row>
    <row r="180" spans="9:81" x14ac:dyDescent="0.25">
      <c r="I180" s="4" t="s">
        <v>38</v>
      </c>
      <c r="J180" s="15">
        <f t="shared" si="201"/>
        <v>0.02</v>
      </c>
      <c r="K180" s="3">
        <v>7</v>
      </c>
      <c r="L180" s="3" t="s">
        <v>26</v>
      </c>
      <c r="M180" s="15">
        <f t="shared" si="212"/>
        <v>8.5000000000000006E-3</v>
      </c>
      <c r="N180" s="18">
        <v>1</v>
      </c>
      <c r="O180" s="15">
        <f t="shared" si="213"/>
        <v>2.1000000000000001E-2</v>
      </c>
      <c r="P180" s="5">
        <v>1000000</v>
      </c>
      <c r="Q180" s="35">
        <f t="shared" si="202"/>
        <v>1077831.3376581694</v>
      </c>
      <c r="R180" s="5">
        <f t="shared" si="203"/>
        <v>1077831.3376581694</v>
      </c>
      <c r="S180" s="5">
        <f t="shared" si="204"/>
        <v>22634.458090821561</v>
      </c>
      <c r="T180" s="5"/>
      <c r="U180" s="5">
        <f t="shared" si="210"/>
        <v>20000</v>
      </c>
      <c r="V180" s="5">
        <f t="shared" si="210"/>
        <v>20000</v>
      </c>
      <c r="W180" s="5">
        <f t="shared" si="210"/>
        <v>20000</v>
      </c>
      <c r="X180" s="5">
        <f t="shared" si="210"/>
        <v>20000</v>
      </c>
      <c r="Y180" s="5">
        <f t="shared" si="210"/>
        <v>20000</v>
      </c>
      <c r="Z180" s="5">
        <f t="shared" si="210"/>
        <v>20000</v>
      </c>
      <c r="AA180" s="5">
        <f t="shared" si="210"/>
        <v>1020000</v>
      </c>
      <c r="AB180" s="5">
        <f t="shared" si="210"/>
        <v>0</v>
      </c>
      <c r="AC180" s="5">
        <f t="shared" si="210"/>
        <v>0</v>
      </c>
      <c r="AD180" s="5">
        <f t="shared" si="210"/>
        <v>0</v>
      </c>
      <c r="AE180" s="5">
        <f t="shared" si="211"/>
        <v>0</v>
      </c>
      <c r="AF180" s="5">
        <f t="shared" si="211"/>
        <v>0</v>
      </c>
      <c r="AG180" s="5">
        <f t="shared" si="211"/>
        <v>0</v>
      </c>
      <c r="AH180" s="5">
        <f t="shared" si="211"/>
        <v>0</v>
      </c>
      <c r="AI180" s="5">
        <f t="shared" si="211"/>
        <v>0</v>
      </c>
      <c r="AJ180" s="5">
        <f t="shared" si="211"/>
        <v>0</v>
      </c>
      <c r="AK180" s="5">
        <f t="shared" si="211"/>
        <v>0</v>
      </c>
      <c r="AL180" s="5">
        <f t="shared" si="211"/>
        <v>0</v>
      </c>
      <c r="AM180" s="5">
        <f t="shared" si="211"/>
        <v>0</v>
      </c>
      <c r="AN180" s="5">
        <f t="shared" si="211"/>
        <v>0</v>
      </c>
      <c r="AP180" s="38">
        <f t="shared" si="166"/>
        <v>1077831.3376581694</v>
      </c>
      <c r="AQ180" s="5">
        <f t="shared" si="167"/>
        <v>1066992.9040282639</v>
      </c>
      <c r="AR180" s="5">
        <f t="shared" si="168"/>
        <v>1056062.343712504</v>
      </c>
      <c r="AS180" s="5">
        <f t="shared" si="169"/>
        <v>1045038.8736340601</v>
      </c>
      <c r="AT180" s="5">
        <f t="shared" si="170"/>
        <v>1033921.7040599496</v>
      </c>
      <c r="AU180" s="5">
        <f t="shared" si="171"/>
        <v>1022710.0385444592</v>
      </c>
      <c r="AV180" s="5">
        <f t="shared" si="172"/>
        <v>1011403.0738720871</v>
      </c>
      <c r="AW180" s="5">
        <f t="shared" si="173"/>
        <v>0</v>
      </c>
      <c r="AX180" s="5">
        <f t="shared" si="174"/>
        <v>0</v>
      </c>
      <c r="AY180" s="5">
        <f t="shared" si="175"/>
        <v>0</v>
      </c>
      <c r="AZ180" s="5">
        <f t="shared" si="176"/>
        <v>0</v>
      </c>
      <c r="BA180" s="5">
        <f t="shared" si="177"/>
        <v>0</v>
      </c>
      <c r="BB180" s="5">
        <f t="shared" si="178"/>
        <v>0</v>
      </c>
      <c r="BC180" s="5">
        <f t="shared" si="179"/>
        <v>0</v>
      </c>
      <c r="BD180" s="5">
        <f t="shared" si="180"/>
        <v>0</v>
      </c>
      <c r="BE180" s="5">
        <f t="shared" si="181"/>
        <v>0</v>
      </c>
      <c r="BF180" s="5">
        <f t="shared" si="182"/>
        <v>0</v>
      </c>
      <c r="BG180" s="5">
        <f t="shared" si="183"/>
        <v>0</v>
      </c>
      <c r="BH180" s="5">
        <f t="shared" si="184"/>
        <v>0</v>
      </c>
      <c r="BI180" s="5">
        <f t="shared" si="185"/>
        <v>0</v>
      </c>
      <c r="BJ180" s="45">
        <f t="shared" si="186"/>
        <v>0</v>
      </c>
      <c r="BL180" s="21">
        <f t="shared" si="209"/>
        <v>112587.26127205323</v>
      </c>
      <c r="BM180" s="21">
        <f t="shared" si="209"/>
        <v>92889.243763236795</v>
      </c>
      <c r="BN180" s="21">
        <f t="shared" si="209"/>
        <v>73575.741130392067</v>
      </c>
      <c r="BO180" s="21">
        <f t="shared" si="209"/>
        <v>54638.25436059013</v>
      </c>
      <c r="BP180" s="21">
        <f t="shared" si="209"/>
        <v>36068.493415926117</v>
      </c>
      <c r="BQ180" s="21">
        <f t="shared" si="209"/>
        <v>17858.371584877372</v>
      </c>
      <c r="BR180" s="21">
        <f t="shared" si="209"/>
        <v>707.67841944401152</v>
      </c>
      <c r="BS180" s="21">
        <f t="shared" si="209"/>
        <v>0</v>
      </c>
      <c r="BT180" s="21">
        <f t="shared" si="209"/>
        <v>-707.12795813893899</v>
      </c>
      <c r="BU180" s="21">
        <f t="shared" si="209"/>
        <v>-17514.317683348199</v>
      </c>
      <c r="BV180" s="21">
        <f t="shared" si="209"/>
        <v>-34692.090452362783</v>
      </c>
      <c r="BW180" s="21">
        <f t="shared" si="209"/>
        <v>-51540.644951160182</v>
      </c>
      <c r="BX180" s="21">
        <f t="shared" si="209"/>
        <v>-68067.130348956562</v>
      </c>
      <c r="BY180" s="21">
        <f t="shared" si="209"/>
        <v>-84278.523066630471</v>
      </c>
      <c r="BZ180" s="21">
        <f t="shared" si="209"/>
        <v>-100181.6313661579</v>
      </c>
      <c r="CB180" s="21">
        <f t="shared" si="205"/>
        <v>-707.40318879147526</v>
      </c>
      <c r="CC180" s="21">
        <f t="shared" si="206"/>
        <v>-70821.435739674314</v>
      </c>
    </row>
    <row r="181" spans="9:81" x14ac:dyDescent="0.25">
      <c r="I181" s="4" t="s">
        <v>38</v>
      </c>
      <c r="J181" s="15">
        <f t="shared" si="201"/>
        <v>0.02</v>
      </c>
      <c r="K181" s="3">
        <v>8</v>
      </c>
      <c r="L181" s="3" t="s">
        <v>26</v>
      </c>
      <c r="M181" s="15">
        <f t="shared" si="212"/>
        <v>9.0000000000000011E-3</v>
      </c>
      <c r="N181" s="18">
        <v>1</v>
      </c>
      <c r="O181" s="15">
        <f t="shared" si="213"/>
        <v>2.4E-2</v>
      </c>
      <c r="P181" s="5">
        <v>1000000</v>
      </c>
      <c r="Q181" s="35">
        <f t="shared" si="202"/>
        <v>1084540.3297945538</v>
      </c>
      <c r="R181" s="5">
        <f t="shared" si="203"/>
        <v>1084540.3297945538</v>
      </c>
      <c r="S181" s="5">
        <f t="shared" si="204"/>
        <v>26028.967915069294</v>
      </c>
      <c r="T181" s="5"/>
      <c r="U181" s="5">
        <f t="shared" si="210"/>
        <v>20000</v>
      </c>
      <c r="V181" s="5">
        <f t="shared" si="210"/>
        <v>20000</v>
      </c>
      <c r="W181" s="5">
        <f t="shared" si="210"/>
        <v>20000</v>
      </c>
      <c r="X181" s="5">
        <f t="shared" si="210"/>
        <v>20000</v>
      </c>
      <c r="Y181" s="5">
        <f t="shared" si="210"/>
        <v>20000</v>
      </c>
      <c r="Z181" s="5">
        <f t="shared" si="210"/>
        <v>20000</v>
      </c>
      <c r="AA181" s="5">
        <f t="shared" si="210"/>
        <v>20000</v>
      </c>
      <c r="AB181" s="5">
        <f t="shared" si="210"/>
        <v>1020000</v>
      </c>
      <c r="AC181" s="5">
        <f t="shared" si="210"/>
        <v>0</v>
      </c>
      <c r="AD181" s="5">
        <f t="shared" si="210"/>
        <v>0</v>
      </c>
      <c r="AE181" s="5">
        <f t="shared" si="211"/>
        <v>0</v>
      </c>
      <c r="AF181" s="5">
        <f t="shared" si="211"/>
        <v>0</v>
      </c>
      <c r="AG181" s="5">
        <f t="shared" si="211"/>
        <v>0</v>
      </c>
      <c r="AH181" s="5">
        <f t="shared" si="211"/>
        <v>0</v>
      </c>
      <c r="AI181" s="5">
        <f t="shared" si="211"/>
        <v>0</v>
      </c>
      <c r="AJ181" s="5">
        <f t="shared" si="211"/>
        <v>0</v>
      </c>
      <c r="AK181" s="5">
        <f t="shared" si="211"/>
        <v>0</v>
      </c>
      <c r="AL181" s="5">
        <f t="shared" si="211"/>
        <v>0</v>
      </c>
      <c r="AM181" s="5">
        <f t="shared" si="211"/>
        <v>0</v>
      </c>
      <c r="AN181" s="5">
        <f t="shared" si="211"/>
        <v>0</v>
      </c>
      <c r="AP181" s="38">
        <f t="shared" si="166"/>
        <v>1084540.3297945538</v>
      </c>
      <c r="AQ181" s="5">
        <f t="shared" si="167"/>
        <v>1074301.1927627046</v>
      </c>
      <c r="AR181" s="5">
        <f t="shared" si="168"/>
        <v>1063969.9034975688</v>
      </c>
      <c r="AS181" s="5">
        <f t="shared" si="169"/>
        <v>1053545.6326290469</v>
      </c>
      <c r="AT181" s="5">
        <f t="shared" si="170"/>
        <v>1043027.5433227082</v>
      </c>
      <c r="AU181" s="5">
        <f t="shared" si="171"/>
        <v>1032414.7912126125</v>
      </c>
      <c r="AV181" s="5">
        <f t="shared" si="172"/>
        <v>1021706.5243335259</v>
      </c>
      <c r="AW181" s="5">
        <f t="shared" si="173"/>
        <v>1010901.8830525276</v>
      </c>
      <c r="AX181" s="5">
        <f t="shared" si="174"/>
        <v>0</v>
      </c>
      <c r="AY181" s="5">
        <f t="shared" si="175"/>
        <v>0</v>
      </c>
      <c r="AZ181" s="5">
        <f t="shared" si="176"/>
        <v>0</v>
      </c>
      <c r="BA181" s="5">
        <f t="shared" si="177"/>
        <v>0</v>
      </c>
      <c r="BB181" s="5">
        <f t="shared" si="178"/>
        <v>0</v>
      </c>
      <c r="BC181" s="5">
        <f t="shared" si="179"/>
        <v>0</v>
      </c>
      <c r="BD181" s="5">
        <f t="shared" si="180"/>
        <v>0</v>
      </c>
      <c r="BE181" s="5">
        <f t="shared" si="181"/>
        <v>0</v>
      </c>
      <c r="BF181" s="5">
        <f t="shared" si="182"/>
        <v>0</v>
      </c>
      <c r="BG181" s="5">
        <f t="shared" si="183"/>
        <v>0</v>
      </c>
      <c r="BH181" s="5">
        <f t="shared" si="184"/>
        <v>0</v>
      </c>
      <c r="BI181" s="5">
        <f t="shared" si="185"/>
        <v>0</v>
      </c>
      <c r="BJ181" s="45">
        <f t="shared" si="186"/>
        <v>0</v>
      </c>
      <c r="BL181" s="21">
        <f t="shared" si="209"/>
        <v>129189.87052382273</v>
      </c>
      <c r="BM181" s="21">
        <f t="shared" si="209"/>
        <v>106455.55051536299</v>
      </c>
      <c r="BN181" s="21">
        <f t="shared" si="209"/>
        <v>84218.19715211424</v>
      </c>
      <c r="BO181" s="21">
        <f t="shared" si="209"/>
        <v>62465.644675006159</v>
      </c>
      <c r="BP181" s="21">
        <f t="shared" si="209"/>
        <v>41186.055501586525</v>
      </c>
      <c r="BQ181" s="21">
        <f t="shared" si="209"/>
        <v>20367.910571619403</v>
      </c>
      <c r="BR181" s="21">
        <f t="shared" si="209"/>
        <v>806.20973695139401</v>
      </c>
      <c r="BS181" s="21">
        <f t="shared" si="209"/>
        <v>0</v>
      </c>
      <c r="BT181" s="21">
        <f t="shared" si="209"/>
        <v>-805.50685637746938</v>
      </c>
      <c r="BU181" s="21">
        <f t="shared" si="209"/>
        <v>-19928.585973543348</v>
      </c>
      <c r="BV181" s="21">
        <f t="shared" si="209"/>
        <v>-39428.465748080984</v>
      </c>
      <c r="BW181" s="21">
        <f t="shared" si="209"/>
        <v>-58509.974848231883</v>
      </c>
      <c r="BX181" s="21">
        <f t="shared" si="209"/>
        <v>-77183.174143409589</v>
      </c>
      <c r="BY181" s="21">
        <f t="shared" si="209"/>
        <v>-95457.857808644651</v>
      </c>
      <c r="BZ181" s="21">
        <f t="shared" si="209"/>
        <v>-113343.56103571621</v>
      </c>
      <c r="CB181" s="21">
        <f t="shared" si="205"/>
        <v>-805.85829666443169</v>
      </c>
      <c r="CC181" s="21">
        <f t="shared" si="206"/>
        <v>-80700.685647761915</v>
      </c>
    </row>
    <row r="182" spans="9:81" x14ac:dyDescent="0.25">
      <c r="I182" s="4" t="s">
        <v>38</v>
      </c>
      <c r="J182" s="15">
        <f t="shared" si="201"/>
        <v>0.02</v>
      </c>
      <c r="K182" s="3">
        <v>9</v>
      </c>
      <c r="L182" s="3" t="s">
        <v>26</v>
      </c>
      <c r="M182" s="15">
        <f t="shared" si="212"/>
        <v>9.5000000000000015E-3</v>
      </c>
      <c r="N182" s="18">
        <v>1</v>
      </c>
      <c r="O182" s="15">
        <f t="shared" si="213"/>
        <v>2.7E-2</v>
      </c>
      <c r="P182" s="5">
        <v>1000000</v>
      </c>
      <c r="Q182" s="35">
        <f t="shared" si="202"/>
        <v>1090163.2595956328</v>
      </c>
      <c r="R182" s="5">
        <f t="shared" si="203"/>
        <v>1090163.2595956328</v>
      </c>
      <c r="S182" s="5">
        <f t="shared" si="204"/>
        <v>29434.408009082086</v>
      </c>
      <c r="T182" s="5"/>
      <c r="U182" s="5">
        <f t="shared" si="210"/>
        <v>20000</v>
      </c>
      <c r="V182" s="5">
        <f t="shared" si="210"/>
        <v>20000</v>
      </c>
      <c r="W182" s="5">
        <f t="shared" si="210"/>
        <v>20000</v>
      </c>
      <c r="X182" s="5">
        <f t="shared" si="210"/>
        <v>20000</v>
      </c>
      <c r="Y182" s="5">
        <f t="shared" si="210"/>
        <v>20000</v>
      </c>
      <c r="Z182" s="5">
        <f t="shared" si="210"/>
        <v>20000</v>
      </c>
      <c r="AA182" s="5">
        <f t="shared" si="210"/>
        <v>20000</v>
      </c>
      <c r="AB182" s="5">
        <f t="shared" si="210"/>
        <v>20000</v>
      </c>
      <c r="AC182" s="5">
        <f t="shared" si="210"/>
        <v>1020000</v>
      </c>
      <c r="AD182" s="5">
        <f t="shared" si="210"/>
        <v>0</v>
      </c>
      <c r="AE182" s="5">
        <f t="shared" si="211"/>
        <v>0</v>
      </c>
      <c r="AF182" s="5">
        <f t="shared" si="211"/>
        <v>0</v>
      </c>
      <c r="AG182" s="5">
        <f t="shared" si="211"/>
        <v>0</v>
      </c>
      <c r="AH182" s="5">
        <f t="shared" si="211"/>
        <v>0</v>
      </c>
      <c r="AI182" s="5">
        <f t="shared" si="211"/>
        <v>0</v>
      </c>
      <c r="AJ182" s="5">
        <f t="shared" si="211"/>
        <v>0</v>
      </c>
      <c r="AK182" s="5">
        <f t="shared" si="211"/>
        <v>0</v>
      </c>
      <c r="AL182" s="5">
        <f t="shared" si="211"/>
        <v>0</v>
      </c>
      <c r="AM182" s="5">
        <f t="shared" si="211"/>
        <v>0</v>
      </c>
      <c r="AN182" s="5">
        <f t="shared" si="211"/>
        <v>0</v>
      </c>
      <c r="AP182" s="38">
        <f t="shared" ref="AP182:AP233" si="214">Q182</f>
        <v>1090163.2595956328</v>
      </c>
      <c r="AQ182" s="5">
        <f t="shared" ref="AQ182:AQ233" si="215">AP182*(1+$M182)-U182</f>
        <v>1080519.8105617913</v>
      </c>
      <c r="AR182" s="5">
        <f t="shared" ref="AR182:AR233" si="216">AQ182*(1+$M182)-V182</f>
        <v>1070784.7487621284</v>
      </c>
      <c r="AS182" s="5">
        <f t="shared" ref="AS182:AS233" si="217">AR182*(1+$M182)-W182</f>
        <v>1060957.2038753687</v>
      </c>
      <c r="AT182" s="5">
        <f t="shared" ref="AT182:AT233" si="218">AS182*(1+$M182)-X182</f>
        <v>1051036.2973121847</v>
      </c>
      <c r="AU182" s="5">
        <f t="shared" ref="AU182:AU233" si="219">AT182*(1+$M182)-Y182</f>
        <v>1041021.1421366506</v>
      </c>
      <c r="AV182" s="5">
        <f t="shared" ref="AV182:AV233" si="220">AU182*(1+$M182)-Z182</f>
        <v>1030910.8429869488</v>
      </c>
      <c r="AW182" s="5">
        <f t="shared" ref="AW182:AW233" si="221">AV182*(1+$M182)-AA182</f>
        <v>1020704.4959953249</v>
      </c>
      <c r="AX182" s="5">
        <f t="shared" ref="AX182:AX233" si="222">AW182*(1+$M182)-AB182</f>
        <v>1010401.1887072806</v>
      </c>
      <c r="AY182" s="5">
        <f t="shared" ref="AY182:AY233" si="223">AX182*(1+$M182)-AC182</f>
        <v>0</v>
      </c>
      <c r="AZ182" s="5">
        <f t="shared" ref="AZ182:AZ233" si="224">AY182*(1+$M182)-AD182</f>
        <v>0</v>
      </c>
      <c r="BA182" s="5">
        <f t="shared" ref="BA182:BA233" si="225">AZ182*(1+$M182)-AE182</f>
        <v>0</v>
      </c>
      <c r="BB182" s="5">
        <f t="shared" ref="BB182:BB233" si="226">BA182*(1+$M182)-AF182</f>
        <v>0</v>
      </c>
      <c r="BC182" s="5">
        <f t="shared" ref="BC182:BC233" si="227">BB182*(1+$M182)-AG182</f>
        <v>0</v>
      </c>
      <c r="BD182" s="5">
        <f t="shared" ref="BD182:BD233" si="228">BC182*(1+$M182)-AH182</f>
        <v>0</v>
      </c>
      <c r="BE182" s="5">
        <f t="shared" ref="BE182:BE233" si="229">BD182*(1+$M182)-AI182</f>
        <v>0</v>
      </c>
      <c r="BF182" s="5">
        <f t="shared" ref="BF182:BF233" si="230">BE182*(1+$M182)-AJ182</f>
        <v>0</v>
      </c>
      <c r="BG182" s="5">
        <f t="shared" ref="BG182:BG233" si="231">BF182*(1+$M182)-AK182</f>
        <v>0</v>
      </c>
      <c r="BH182" s="5">
        <f t="shared" ref="BH182:BH233" si="232">BG182*(1+$M182)-AL182</f>
        <v>0</v>
      </c>
      <c r="BI182" s="5">
        <f t="shared" ref="BI182:BI233" si="233">BH182*(1+$M182)-AM182</f>
        <v>0</v>
      </c>
      <c r="BJ182" s="45">
        <f t="shared" ref="BJ182:BJ233" si="234">BI182*(1+$M182)-AN182</f>
        <v>0</v>
      </c>
      <c r="BL182" s="21">
        <f t="shared" si="209"/>
        <v>145777.39776877291</v>
      </c>
      <c r="BM182" s="21">
        <f t="shared" si="209"/>
        <v>119976.20521394047</v>
      </c>
      <c r="BN182" s="21">
        <f t="shared" si="209"/>
        <v>94798.83729945519</v>
      </c>
      <c r="BO182" s="21">
        <f t="shared" si="209"/>
        <v>70228.549493300961</v>
      </c>
      <c r="BP182" s="21">
        <f t="shared" si="209"/>
        <v>46249.088717866689</v>
      </c>
      <c r="BQ182" s="21">
        <f t="shared" si="209"/>
        <v>22844.677724076668</v>
      </c>
      <c r="BR182" s="21">
        <f t="shared" si="209"/>
        <v>903.22819149214774</v>
      </c>
      <c r="BS182" s="21">
        <f t="shared" si="209"/>
        <v>0</v>
      </c>
      <c r="BT182" s="21">
        <f t="shared" si="209"/>
        <v>-902.35646833223291</v>
      </c>
      <c r="BU182" s="21">
        <f t="shared" si="209"/>
        <v>-22299.814805605682</v>
      </c>
      <c r="BV182" s="21">
        <f t="shared" si="209"/>
        <v>-44069.204963640193</v>
      </c>
      <c r="BW182" s="21">
        <f t="shared" si="209"/>
        <v>-65322.190266916179</v>
      </c>
      <c r="BX182" s="21">
        <f t="shared" si="209"/>
        <v>-86072.385171733797</v>
      </c>
      <c r="BY182" s="21">
        <f t="shared" si="209"/>
        <v>-106333.01149542409</v>
      </c>
      <c r="BZ182" s="21">
        <f t="shared" si="209"/>
        <v>-126116.91068596486</v>
      </c>
      <c r="CB182" s="21">
        <f t="shared" si="205"/>
        <v>-902.79232991219033</v>
      </c>
      <c r="CC182" s="21">
        <f t="shared" si="206"/>
        <v>-90435.611235594493</v>
      </c>
    </row>
    <row r="183" spans="9:81" x14ac:dyDescent="0.25">
      <c r="I183" s="4" t="s">
        <v>38</v>
      </c>
      <c r="J183" s="15">
        <f t="shared" si="201"/>
        <v>0.02</v>
      </c>
      <c r="K183" s="3">
        <v>10</v>
      </c>
      <c r="L183" s="3" t="s">
        <v>26</v>
      </c>
      <c r="M183" s="15">
        <f t="shared" si="212"/>
        <v>0.01</v>
      </c>
      <c r="N183" s="18">
        <v>1</v>
      </c>
      <c r="O183" s="15">
        <f t="shared" si="213"/>
        <v>0.03</v>
      </c>
      <c r="P183" s="5">
        <v>1000000</v>
      </c>
      <c r="Q183" s="35">
        <f t="shared" si="202"/>
        <v>1094713.0453070169</v>
      </c>
      <c r="R183" s="5">
        <f t="shared" si="203"/>
        <v>1094713.0453070169</v>
      </c>
      <c r="S183" s="5">
        <f t="shared" si="204"/>
        <v>32841.391359210509</v>
      </c>
      <c r="T183" s="5"/>
      <c r="U183" s="5">
        <f t="shared" si="210"/>
        <v>20000</v>
      </c>
      <c r="V183" s="5">
        <f t="shared" si="210"/>
        <v>20000</v>
      </c>
      <c r="W183" s="5">
        <f t="shared" si="210"/>
        <v>20000</v>
      </c>
      <c r="X183" s="5">
        <f t="shared" si="210"/>
        <v>20000</v>
      </c>
      <c r="Y183" s="5">
        <f t="shared" si="210"/>
        <v>20000</v>
      </c>
      <c r="Z183" s="5">
        <f t="shared" si="210"/>
        <v>20000</v>
      </c>
      <c r="AA183" s="5">
        <f t="shared" si="210"/>
        <v>20000</v>
      </c>
      <c r="AB183" s="5">
        <f t="shared" si="210"/>
        <v>20000</v>
      </c>
      <c r="AC183" s="5">
        <f t="shared" si="210"/>
        <v>20000</v>
      </c>
      <c r="AD183" s="5">
        <f t="shared" si="210"/>
        <v>1020000</v>
      </c>
      <c r="AE183" s="5">
        <f t="shared" si="211"/>
        <v>0</v>
      </c>
      <c r="AF183" s="5">
        <f t="shared" si="211"/>
        <v>0</v>
      </c>
      <c r="AG183" s="5">
        <f t="shared" si="211"/>
        <v>0</v>
      </c>
      <c r="AH183" s="5">
        <f t="shared" si="211"/>
        <v>0</v>
      </c>
      <c r="AI183" s="5">
        <f t="shared" si="211"/>
        <v>0</v>
      </c>
      <c r="AJ183" s="5">
        <f t="shared" si="211"/>
        <v>0</v>
      </c>
      <c r="AK183" s="5">
        <f t="shared" si="211"/>
        <v>0</v>
      </c>
      <c r="AL183" s="5">
        <f t="shared" si="211"/>
        <v>0</v>
      </c>
      <c r="AM183" s="5">
        <f t="shared" si="211"/>
        <v>0</v>
      </c>
      <c r="AN183" s="5">
        <f t="shared" si="211"/>
        <v>0</v>
      </c>
      <c r="AP183" s="38">
        <f t="shared" si="214"/>
        <v>1094713.0453070169</v>
      </c>
      <c r="AQ183" s="5">
        <f t="shared" si="215"/>
        <v>1085660.1757600871</v>
      </c>
      <c r="AR183" s="5">
        <f t="shared" si="216"/>
        <v>1076516.777517688</v>
      </c>
      <c r="AS183" s="5">
        <f t="shared" si="217"/>
        <v>1067281.9452928649</v>
      </c>
      <c r="AT183" s="5">
        <f t="shared" si="218"/>
        <v>1057954.7647457935</v>
      </c>
      <c r="AU183" s="5">
        <f t="shared" si="219"/>
        <v>1048534.3123932516</v>
      </c>
      <c r="AV183" s="5">
        <f t="shared" si="220"/>
        <v>1039019.6555171842</v>
      </c>
      <c r="AW183" s="5">
        <f t="shared" si="221"/>
        <v>1029409.852072356</v>
      </c>
      <c r="AX183" s="5">
        <f t="shared" si="222"/>
        <v>1019703.9505930796</v>
      </c>
      <c r="AY183" s="5">
        <f t="shared" si="223"/>
        <v>1009900.9900990104</v>
      </c>
      <c r="AZ183" s="5">
        <f t="shared" si="224"/>
        <v>0</v>
      </c>
      <c r="BA183" s="5">
        <f t="shared" si="225"/>
        <v>0</v>
      </c>
      <c r="BB183" s="5">
        <f t="shared" si="226"/>
        <v>0</v>
      </c>
      <c r="BC183" s="5">
        <f t="shared" si="227"/>
        <v>0</v>
      </c>
      <c r="BD183" s="5">
        <f t="shared" si="228"/>
        <v>0</v>
      </c>
      <c r="BE183" s="5">
        <f t="shared" si="229"/>
        <v>0</v>
      </c>
      <c r="BF183" s="5">
        <f t="shared" si="230"/>
        <v>0</v>
      </c>
      <c r="BG183" s="5">
        <f t="shared" si="231"/>
        <v>0</v>
      </c>
      <c r="BH183" s="5">
        <f t="shared" si="232"/>
        <v>0</v>
      </c>
      <c r="BI183" s="5">
        <f t="shared" si="233"/>
        <v>0</v>
      </c>
      <c r="BJ183" s="45">
        <f t="shared" si="234"/>
        <v>0</v>
      </c>
      <c r="BL183" s="21">
        <f t="shared" si="209"/>
        <v>162301.7207447656</v>
      </c>
      <c r="BM183" s="21">
        <f t="shared" si="209"/>
        <v>133411.89533080091</v>
      </c>
      <c r="BN183" s="21">
        <f t="shared" si="209"/>
        <v>105286.95469298307</v>
      </c>
      <c r="BO183" s="21">
        <f t="shared" si="209"/>
        <v>77904.573045220692</v>
      </c>
      <c r="BP183" s="21">
        <f t="shared" si="209"/>
        <v>51243.132604778046</v>
      </c>
      <c r="BQ183" s="21">
        <f t="shared" si="209"/>
        <v>25281.699406248052</v>
      </c>
      <c r="BR183" s="21">
        <f t="shared" si="209"/>
        <v>998.46543242433108</v>
      </c>
      <c r="BS183" s="21">
        <f t="shared" si="209"/>
        <v>0</v>
      </c>
      <c r="BT183" s="21">
        <f t="shared" si="209"/>
        <v>-997.40935701993294</v>
      </c>
      <c r="BU183" s="21">
        <f t="shared" si="209"/>
        <v>-24621.600999396993</v>
      </c>
      <c r="BV183" s="21">
        <f t="shared" si="209"/>
        <v>-48602.122547743493</v>
      </c>
      <c r="BW183" s="21">
        <f t="shared" si="209"/>
        <v>-71959.988020484801</v>
      </c>
      <c r="BX183" s="21">
        <f t="shared" si="209"/>
        <v>-94713.045307016931</v>
      </c>
      <c r="BY183" s="21">
        <f t="shared" si="209"/>
        <v>-116878.58617918775</v>
      </c>
      <c r="BZ183" s="21">
        <f t="shared" si="209"/>
        <v>-138473.36496187095</v>
      </c>
      <c r="CB183" s="21">
        <f t="shared" si="205"/>
        <v>-997.93739472213201</v>
      </c>
      <c r="CC183" s="21">
        <f t="shared" si="206"/>
        <v>-100000</v>
      </c>
    </row>
    <row r="184" spans="9:81" x14ac:dyDescent="0.25">
      <c r="I184" s="4" t="s">
        <v>38</v>
      </c>
      <c r="J184" s="15">
        <f t="shared" si="201"/>
        <v>0.02</v>
      </c>
      <c r="K184" s="3">
        <v>11</v>
      </c>
      <c r="L184" s="3" t="s">
        <v>26</v>
      </c>
      <c r="M184" s="15">
        <f t="shared" si="212"/>
        <v>1.0499999999999999E-2</v>
      </c>
      <c r="N184" s="18">
        <v>1</v>
      </c>
      <c r="O184" s="15">
        <f t="shared" si="213"/>
        <v>3.3000000000000002E-2</v>
      </c>
      <c r="P184" s="5">
        <v>1000000</v>
      </c>
      <c r="Q184" s="35">
        <f t="shared" si="202"/>
        <v>1098205.3781131918</v>
      </c>
      <c r="R184" s="5">
        <f t="shared" si="203"/>
        <v>1098205.3781131918</v>
      </c>
      <c r="S184" s="5">
        <f t="shared" si="204"/>
        <v>36240.777477735333</v>
      </c>
      <c r="T184" s="5"/>
      <c r="U184" s="5">
        <f t="shared" ref="U184:AD193" si="235">$P184*((U$33&lt;=$K184)*$J184+(U$33=$K184)*1)</f>
        <v>20000</v>
      </c>
      <c r="V184" s="5">
        <f t="shared" si="235"/>
        <v>20000</v>
      </c>
      <c r="W184" s="5">
        <f t="shared" si="235"/>
        <v>20000</v>
      </c>
      <c r="X184" s="5">
        <f t="shared" si="235"/>
        <v>20000</v>
      </c>
      <c r="Y184" s="5">
        <f t="shared" si="235"/>
        <v>20000</v>
      </c>
      <c r="Z184" s="5">
        <f t="shared" si="235"/>
        <v>20000</v>
      </c>
      <c r="AA184" s="5">
        <f t="shared" si="235"/>
        <v>20000</v>
      </c>
      <c r="AB184" s="5">
        <f t="shared" si="235"/>
        <v>20000</v>
      </c>
      <c r="AC184" s="5">
        <f t="shared" si="235"/>
        <v>20000</v>
      </c>
      <c r="AD184" s="5">
        <f t="shared" si="235"/>
        <v>20000</v>
      </c>
      <c r="AE184" s="5">
        <f t="shared" ref="AE184:AN193" si="236">$P184*((AE$33&lt;=$K184)*$J184+(AE$33=$K184)*1)</f>
        <v>1020000</v>
      </c>
      <c r="AF184" s="5">
        <f t="shared" si="236"/>
        <v>0</v>
      </c>
      <c r="AG184" s="5">
        <f t="shared" si="236"/>
        <v>0</v>
      </c>
      <c r="AH184" s="5">
        <f t="shared" si="236"/>
        <v>0</v>
      </c>
      <c r="AI184" s="5">
        <f t="shared" si="236"/>
        <v>0</v>
      </c>
      <c r="AJ184" s="5">
        <f t="shared" si="236"/>
        <v>0</v>
      </c>
      <c r="AK184" s="5">
        <f t="shared" si="236"/>
        <v>0</v>
      </c>
      <c r="AL184" s="5">
        <f t="shared" si="236"/>
        <v>0</v>
      </c>
      <c r="AM184" s="5">
        <f t="shared" si="236"/>
        <v>0</v>
      </c>
      <c r="AN184" s="5">
        <f t="shared" si="236"/>
        <v>0</v>
      </c>
      <c r="AP184" s="38">
        <f t="shared" si="214"/>
        <v>1098205.3781131918</v>
      </c>
      <c r="AQ184" s="5">
        <f t="shared" si="215"/>
        <v>1089736.5345833802</v>
      </c>
      <c r="AR184" s="5">
        <f t="shared" si="216"/>
        <v>1081178.7681965057</v>
      </c>
      <c r="AS184" s="5">
        <f t="shared" si="217"/>
        <v>1072531.145262569</v>
      </c>
      <c r="AT184" s="5">
        <f t="shared" si="218"/>
        <v>1063792.7222878258</v>
      </c>
      <c r="AU184" s="5">
        <f t="shared" si="219"/>
        <v>1054962.545871848</v>
      </c>
      <c r="AV184" s="5">
        <f t="shared" si="220"/>
        <v>1046039.6526035024</v>
      </c>
      <c r="AW184" s="5">
        <f t="shared" si="221"/>
        <v>1037023.0689558391</v>
      </c>
      <c r="AX184" s="5">
        <f t="shared" si="222"/>
        <v>1027911.8111798754</v>
      </c>
      <c r="AY184" s="5">
        <f t="shared" si="223"/>
        <v>1018704.885197264</v>
      </c>
      <c r="AZ184" s="5">
        <f t="shared" si="224"/>
        <v>1009401.2864918353</v>
      </c>
      <c r="BA184" s="5">
        <f t="shared" si="225"/>
        <v>0</v>
      </c>
      <c r="BB184" s="5">
        <f t="shared" si="226"/>
        <v>0</v>
      </c>
      <c r="BC184" s="5">
        <f t="shared" si="227"/>
        <v>0</v>
      </c>
      <c r="BD184" s="5">
        <f t="shared" si="228"/>
        <v>0</v>
      </c>
      <c r="BE184" s="5">
        <f t="shared" si="229"/>
        <v>0</v>
      </c>
      <c r="BF184" s="5">
        <f t="shared" si="230"/>
        <v>0</v>
      </c>
      <c r="BG184" s="5">
        <f t="shared" si="231"/>
        <v>0</v>
      </c>
      <c r="BH184" s="5">
        <f t="shared" si="232"/>
        <v>0</v>
      </c>
      <c r="BI184" s="5">
        <f t="shared" si="233"/>
        <v>0</v>
      </c>
      <c r="BJ184" s="45">
        <f t="shared" si="234"/>
        <v>0</v>
      </c>
      <c r="BL184" s="21">
        <f t="shared" si="209"/>
        <v>178715.2789676371</v>
      </c>
      <c r="BM184" s="21">
        <f t="shared" si="209"/>
        <v>146723.96712552919</v>
      </c>
      <c r="BN184" s="21">
        <f t="shared" si="209"/>
        <v>115652.51370052644</v>
      </c>
      <c r="BO184" s="21">
        <f t="shared" si="209"/>
        <v>85471.924530098913</v>
      </c>
      <c r="BP184" s="21">
        <f t="shared" si="209"/>
        <v>56154.193055210868</v>
      </c>
      <c r="BQ184" s="21">
        <f t="shared" si="209"/>
        <v>27672.264257485513</v>
      </c>
      <c r="BR184" s="21">
        <f t="shared" si="209"/>
        <v>1091.6646234875079</v>
      </c>
      <c r="BS184" s="21">
        <f t="shared" si="209"/>
        <v>0</v>
      </c>
      <c r="BT184" s="21">
        <f t="shared" si="209"/>
        <v>-1090.4096808680333</v>
      </c>
      <c r="BU184" s="21">
        <f t="shared" si="209"/>
        <v>-26887.854286213871</v>
      </c>
      <c r="BV184" s="21">
        <f t="shared" si="209"/>
        <v>-53015.701625443646</v>
      </c>
      <c r="BW184" s="21">
        <f t="shared" si="209"/>
        <v>-78407.124283331446</v>
      </c>
      <c r="BX184" s="21">
        <f t="shared" si="209"/>
        <v>-103084.91336644418</v>
      </c>
      <c r="BY184" s="21">
        <f t="shared" si="209"/>
        <v>-127071.09728384286</v>
      </c>
      <c r="BZ184" s="21">
        <f t="shared" si="209"/>
        <v>-150386.96911712294</v>
      </c>
      <c r="CB184" s="21">
        <f t="shared" si="205"/>
        <v>-1091.0371521777706</v>
      </c>
      <c r="CC184" s="21">
        <f t="shared" si="206"/>
        <v>-109368.71353348531</v>
      </c>
    </row>
    <row r="185" spans="9:81" x14ac:dyDescent="0.25">
      <c r="I185" s="4" t="s">
        <v>38</v>
      </c>
      <c r="J185" s="15">
        <f t="shared" si="201"/>
        <v>0.02</v>
      </c>
      <c r="K185" s="3">
        <v>12</v>
      </c>
      <c r="L185" s="3" t="s">
        <v>26</v>
      </c>
      <c r="M185" s="15">
        <f t="shared" si="212"/>
        <v>1.0999999999999999E-2</v>
      </c>
      <c r="N185" s="18">
        <v>1</v>
      </c>
      <c r="O185" s="15">
        <f t="shared" si="213"/>
        <v>3.6000000000000004E-2</v>
      </c>
      <c r="P185" s="5">
        <v>1000000</v>
      </c>
      <c r="Q185" s="35">
        <f t="shared" si="202"/>
        <v>1100658.6027879529</v>
      </c>
      <c r="R185" s="5">
        <f t="shared" si="203"/>
        <v>1100658.6027879529</v>
      </c>
      <c r="S185" s="5">
        <f t="shared" si="204"/>
        <v>39623.709700366308</v>
      </c>
      <c r="T185" s="5"/>
      <c r="U185" s="5">
        <f t="shared" si="235"/>
        <v>20000</v>
      </c>
      <c r="V185" s="5">
        <f t="shared" si="235"/>
        <v>20000</v>
      </c>
      <c r="W185" s="5">
        <f t="shared" si="235"/>
        <v>20000</v>
      </c>
      <c r="X185" s="5">
        <f t="shared" si="235"/>
        <v>20000</v>
      </c>
      <c r="Y185" s="5">
        <f t="shared" si="235"/>
        <v>20000</v>
      </c>
      <c r="Z185" s="5">
        <f t="shared" si="235"/>
        <v>20000</v>
      </c>
      <c r="AA185" s="5">
        <f t="shared" si="235"/>
        <v>20000</v>
      </c>
      <c r="AB185" s="5">
        <f t="shared" si="235"/>
        <v>20000</v>
      </c>
      <c r="AC185" s="5">
        <f t="shared" si="235"/>
        <v>20000</v>
      </c>
      <c r="AD185" s="5">
        <f t="shared" si="235"/>
        <v>20000</v>
      </c>
      <c r="AE185" s="5">
        <f t="shared" si="236"/>
        <v>20000</v>
      </c>
      <c r="AF185" s="5">
        <f t="shared" si="236"/>
        <v>1020000</v>
      </c>
      <c r="AG185" s="5">
        <f t="shared" si="236"/>
        <v>0</v>
      </c>
      <c r="AH185" s="5">
        <f t="shared" si="236"/>
        <v>0</v>
      </c>
      <c r="AI185" s="5">
        <f t="shared" si="236"/>
        <v>0</v>
      </c>
      <c r="AJ185" s="5">
        <f t="shared" si="236"/>
        <v>0</v>
      </c>
      <c r="AK185" s="5">
        <f t="shared" si="236"/>
        <v>0</v>
      </c>
      <c r="AL185" s="5">
        <f t="shared" si="236"/>
        <v>0</v>
      </c>
      <c r="AM185" s="5">
        <f t="shared" si="236"/>
        <v>0</v>
      </c>
      <c r="AN185" s="5">
        <f t="shared" si="236"/>
        <v>0</v>
      </c>
      <c r="AP185" s="38">
        <f t="shared" si="214"/>
        <v>1100658.6027879529</v>
      </c>
      <c r="AQ185" s="5">
        <f t="shared" si="215"/>
        <v>1092765.8474186203</v>
      </c>
      <c r="AR185" s="5">
        <f t="shared" si="216"/>
        <v>1084786.2717402249</v>
      </c>
      <c r="AS185" s="5">
        <f t="shared" si="217"/>
        <v>1076718.9207293673</v>
      </c>
      <c r="AT185" s="5">
        <f t="shared" si="218"/>
        <v>1068562.8288573902</v>
      </c>
      <c r="AU185" s="5">
        <f t="shared" si="219"/>
        <v>1060317.0199748215</v>
      </c>
      <c r="AV185" s="5">
        <f t="shared" si="220"/>
        <v>1051980.5071945444</v>
      </c>
      <c r="AW185" s="5">
        <f t="shared" si="221"/>
        <v>1043552.2927736843</v>
      </c>
      <c r="AX185" s="5">
        <f t="shared" si="222"/>
        <v>1035031.3679941946</v>
      </c>
      <c r="AY185" s="5">
        <f t="shared" si="223"/>
        <v>1026416.7130421307</v>
      </c>
      <c r="AZ185" s="5">
        <f t="shared" si="224"/>
        <v>1017707.296885594</v>
      </c>
      <c r="BA185" s="5">
        <f t="shared" si="225"/>
        <v>1008902.0771513354</v>
      </c>
      <c r="BB185" s="5">
        <f t="shared" si="226"/>
        <v>0</v>
      </c>
      <c r="BC185" s="5">
        <f t="shared" si="227"/>
        <v>0</v>
      </c>
      <c r="BD185" s="5">
        <f t="shared" si="228"/>
        <v>0</v>
      </c>
      <c r="BE185" s="5">
        <f t="shared" si="229"/>
        <v>0</v>
      </c>
      <c r="BF185" s="5">
        <f t="shared" si="230"/>
        <v>0</v>
      </c>
      <c r="BG185" s="5">
        <f t="shared" si="231"/>
        <v>0</v>
      </c>
      <c r="BH185" s="5">
        <f t="shared" si="232"/>
        <v>0</v>
      </c>
      <c r="BI185" s="5">
        <f t="shared" si="233"/>
        <v>0</v>
      </c>
      <c r="BJ185" s="45">
        <f t="shared" si="234"/>
        <v>0</v>
      </c>
      <c r="BL185" s="21">
        <f t="shared" ref="BL185:BZ201" si="237">NPV($M185+BL$33,$U185:$AN185)-$Q185</f>
        <v>194971.29699635017</v>
      </c>
      <c r="BM185" s="21">
        <f t="shared" si="237"/>
        <v>159874.60523731657</v>
      </c>
      <c r="BN185" s="21">
        <f t="shared" si="237"/>
        <v>125866.28735980624</v>
      </c>
      <c r="BO185" s="21">
        <f t="shared" si="237"/>
        <v>92909.515768869082</v>
      </c>
      <c r="BP185" s="21">
        <f t="shared" si="237"/>
        <v>60968.80337823322</v>
      </c>
      <c r="BQ185" s="21">
        <f t="shared" si="237"/>
        <v>30009.951519340975</v>
      </c>
      <c r="BR185" s="21">
        <f t="shared" si="237"/>
        <v>1182.5814852565527</v>
      </c>
      <c r="BS185" s="21">
        <f t="shared" si="237"/>
        <v>0</v>
      </c>
      <c r="BT185" s="21">
        <f t="shared" si="237"/>
        <v>-1181.1142284208909</v>
      </c>
      <c r="BU185" s="21">
        <f t="shared" si="237"/>
        <v>-29092.820781230927</v>
      </c>
      <c r="BV185" s="21">
        <f t="shared" si="237"/>
        <v>-57299.135754358838</v>
      </c>
      <c r="BW185" s="21">
        <f t="shared" si="237"/>
        <v>-84648.469216418685</v>
      </c>
      <c r="BX185" s="21">
        <f t="shared" si="237"/>
        <v>-111169.28707050055</v>
      </c>
      <c r="BY185" s="21">
        <f t="shared" si="237"/>
        <v>-136889.0373431443</v>
      </c>
      <c r="BZ185" s="21">
        <f t="shared" si="237"/>
        <v>-161834.18905428343</v>
      </c>
      <c r="CB185" s="21">
        <f t="shared" si="205"/>
        <v>-1181.8478568387218</v>
      </c>
      <c r="CC185" s="21">
        <f t="shared" si="206"/>
        <v>-118517.7872151534</v>
      </c>
    </row>
    <row r="186" spans="9:81" x14ac:dyDescent="0.25">
      <c r="I186" s="4" t="s">
        <v>38</v>
      </c>
      <c r="J186" s="15">
        <f t="shared" si="201"/>
        <v>0.02</v>
      </c>
      <c r="K186" s="3">
        <v>13</v>
      </c>
      <c r="L186" s="3" t="s">
        <v>26</v>
      </c>
      <c r="M186" s="15">
        <f t="shared" si="212"/>
        <v>1.15E-2</v>
      </c>
      <c r="N186" s="18">
        <v>1</v>
      </c>
      <c r="O186" s="15">
        <f t="shared" si="213"/>
        <v>3.9E-2</v>
      </c>
      <c r="P186" s="5">
        <v>1000000</v>
      </c>
      <c r="Q186" s="35">
        <f t="shared" si="202"/>
        <v>1102093.5881059896</v>
      </c>
      <c r="R186" s="5">
        <f t="shared" si="203"/>
        <v>1102093.5881059896</v>
      </c>
      <c r="S186" s="5">
        <f t="shared" si="204"/>
        <v>42981.649936133595</v>
      </c>
      <c r="T186" s="5"/>
      <c r="U186" s="5">
        <f t="shared" si="235"/>
        <v>20000</v>
      </c>
      <c r="V186" s="5">
        <f t="shared" si="235"/>
        <v>20000</v>
      </c>
      <c r="W186" s="5">
        <f t="shared" si="235"/>
        <v>20000</v>
      </c>
      <c r="X186" s="5">
        <f t="shared" si="235"/>
        <v>20000</v>
      </c>
      <c r="Y186" s="5">
        <f t="shared" si="235"/>
        <v>20000</v>
      </c>
      <c r="Z186" s="5">
        <f t="shared" si="235"/>
        <v>20000</v>
      </c>
      <c r="AA186" s="5">
        <f t="shared" si="235"/>
        <v>20000</v>
      </c>
      <c r="AB186" s="5">
        <f t="shared" si="235"/>
        <v>20000</v>
      </c>
      <c r="AC186" s="5">
        <f t="shared" si="235"/>
        <v>20000</v>
      </c>
      <c r="AD186" s="5">
        <f t="shared" si="235"/>
        <v>20000</v>
      </c>
      <c r="AE186" s="5">
        <f t="shared" si="236"/>
        <v>20000</v>
      </c>
      <c r="AF186" s="5">
        <f t="shared" si="236"/>
        <v>20000</v>
      </c>
      <c r="AG186" s="5">
        <f t="shared" si="236"/>
        <v>1020000</v>
      </c>
      <c r="AH186" s="5">
        <f t="shared" si="236"/>
        <v>0</v>
      </c>
      <c r="AI186" s="5">
        <f t="shared" si="236"/>
        <v>0</v>
      </c>
      <c r="AJ186" s="5">
        <f t="shared" si="236"/>
        <v>0</v>
      </c>
      <c r="AK186" s="5">
        <f t="shared" si="236"/>
        <v>0</v>
      </c>
      <c r="AL186" s="5">
        <f t="shared" si="236"/>
        <v>0</v>
      </c>
      <c r="AM186" s="5">
        <f t="shared" si="236"/>
        <v>0</v>
      </c>
      <c r="AN186" s="5">
        <f t="shared" si="236"/>
        <v>0</v>
      </c>
      <c r="AP186" s="38">
        <f t="shared" si="214"/>
        <v>1102093.5881059896</v>
      </c>
      <c r="AQ186" s="5">
        <f t="shared" si="215"/>
        <v>1094767.6643692085</v>
      </c>
      <c r="AR186" s="5">
        <f t="shared" si="216"/>
        <v>1087357.4925094545</v>
      </c>
      <c r="AS186" s="5">
        <f t="shared" si="217"/>
        <v>1079862.1036733133</v>
      </c>
      <c r="AT186" s="5">
        <f t="shared" si="218"/>
        <v>1072280.5178655565</v>
      </c>
      <c r="AU186" s="5">
        <f t="shared" si="219"/>
        <v>1064611.7438210105</v>
      </c>
      <c r="AV186" s="5">
        <f t="shared" si="220"/>
        <v>1056854.7788749521</v>
      </c>
      <c r="AW186" s="5">
        <f t="shared" si="221"/>
        <v>1049008.608832014</v>
      </c>
      <c r="AX186" s="5">
        <f t="shared" si="222"/>
        <v>1041072.2078335823</v>
      </c>
      <c r="AY186" s="5">
        <f t="shared" si="223"/>
        <v>1033044.5382236685</v>
      </c>
      <c r="AZ186" s="5">
        <f t="shared" si="224"/>
        <v>1024924.5504132407</v>
      </c>
      <c r="BA186" s="5">
        <f t="shared" si="225"/>
        <v>1016711.182742993</v>
      </c>
      <c r="BB186" s="5">
        <f t="shared" si="226"/>
        <v>1008403.3613445375</v>
      </c>
      <c r="BC186" s="5">
        <f t="shared" si="227"/>
        <v>0</v>
      </c>
      <c r="BD186" s="5">
        <f t="shared" si="228"/>
        <v>0</v>
      </c>
      <c r="BE186" s="5">
        <f t="shared" si="229"/>
        <v>0</v>
      </c>
      <c r="BF186" s="5">
        <f t="shared" si="230"/>
        <v>0</v>
      </c>
      <c r="BG186" s="5">
        <f t="shared" si="231"/>
        <v>0</v>
      </c>
      <c r="BH186" s="5">
        <f t="shared" si="232"/>
        <v>0</v>
      </c>
      <c r="BI186" s="5">
        <f t="shared" si="233"/>
        <v>0</v>
      </c>
      <c r="BJ186" s="45">
        <f t="shared" si="234"/>
        <v>0</v>
      </c>
      <c r="BL186" s="21">
        <f t="shared" si="237"/>
        <v>211024.00083587295</v>
      </c>
      <c r="BM186" s="21">
        <f t="shared" si="237"/>
        <v>172827.00524434936</v>
      </c>
      <c r="BN186" s="21">
        <f t="shared" si="237"/>
        <v>135899.9882097072</v>
      </c>
      <c r="BO186" s="21">
        <f t="shared" si="237"/>
        <v>100197.05325917527</v>
      </c>
      <c r="BP186" s="21">
        <f t="shared" si="237"/>
        <v>65674.081245943205</v>
      </c>
      <c r="BQ186" s="21">
        <f t="shared" si="237"/>
        <v>32288.657138187438</v>
      </c>
      <c r="BR186" s="21">
        <f t="shared" si="237"/>
        <v>1270.9852433088236</v>
      </c>
      <c r="BS186" s="21">
        <f t="shared" si="237"/>
        <v>0</v>
      </c>
      <c r="BT186" s="21">
        <f t="shared" si="237"/>
        <v>-1269.2933582966216</v>
      </c>
      <c r="BU186" s="21">
        <f t="shared" si="237"/>
        <v>-31231.103982489789</v>
      </c>
      <c r="BV186" s="21">
        <f t="shared" si="237"/>
        <v>-61442.365569479298</v>
      </c>
      <c r="BW186" s="21">
        <f t="shared" si="237"/>
        <v>-90670.053763204487</v>
      </c>
      <c r="BX186" s="21">
        <f t="shared" si="237"/>
        <v>-118949.05445755064</v>
      </c>
      <c r="BY186" s="21">
        <f t="shared" si="237"/>
        <v>-146312.9265620017</v>
      </c>
      <c r="BZ186" s="21">
        <f t="shared" si="237"/>
        <v>-172793.95571463951</v>
      </c>
      <c r="CB186" s="21">
        <f t="shared" si="205"/>
        <v>-1270.1393008027226</v>
      </c>
      <c r="CC186" s="21">
        <f t="shared" si="206"/>
        <v>-127424.52133362892</v>
      </c>
    </row>
    <row r="187" spans="9:81" x14ac:dyDescent="0.25">
      <c r="I187" s="4" t="s">
        <v>38</v>
      </c>
      <c r="J187" s="15">
        <f t="shared" si="201"/>
        <v>0.02</v>
      </c>
      <c r="K187" s="3">
        <v>14</v>
      </c>
      <c r="L187" s="3" t="s">
        <v>26</v>
      </c>
      <c r="M187" s="15">
        <f t="shared" si="212"/>
        <v>1.2E-2</v>
      </c>
      <c r="N187" s="18">
        <v>1</v>
      </c>
      <c r="O187" s="15">
        <f t="shared" si="213"/>
        <v>4.2000000000000003E-2</v>
      </c>
      <c r="P187" s="5">
        <v>1000000</v>
      </c>
      <c r="Q187" s="35">
        <f t="shared" si="202"/>
        <v>1102533.5879930272</v>
      </c>
      <c r="R187" s="5">
        <f t="shared" si="203"/>
        <v>1102533.5879930272</v>
      </c>
      <c r="S187" s="5">
        <f t="shared" si="204"/>
        <v>46306.410695707142</v>
      </c>
      <c r="T187" s="5"/>
      <c r="U187" s="5">
        <f t="shared" si="235"/>
        <v>20000</v>
      </c>
      <c r="V187" s="5">
        <f t="shared" si="235"/>
        <v>20000</v>
      </c>
      <c r="W187" s="5">
        <f t="shared" si="235"/>
        <v>20000</v>
      </c>
      <c r="X187" s="5">
        <f t="shared" si="235"/>
        <v>20000</v>
      </c>
      <c r="Y187" s="5">
        <f t="shared" si="235"/>
        <v>20000</v>
      </c>
      <c r="Z187" s="5">
        <f t="shared" si="235"/>
        <v>20000</v>
      </c>
      <c r="AA187" s="5">
        <f t="shared" si="235"/>
        <v>20000</v>
      </c>
      <c r="AB187" s="5">
        <f t="shared" si="235"/>
        <v>20000</v>
      </c>
      <c r="AC187" s="5">
        <f t="shared" si="235"/>
        <v>20000</v>
      </c>
      <c r="AD187" s="5">
        <f t="shared" si="235"/>
        <v>20000</v>
      </c>
      <c r="AE187" s="5">
        <f t="shared" si="236"/>
        <v>20000</v>
      </c>
      <c r="AF187" s="5">
        <f t="shared" si="236"/>
        <v>20000</v>
      </c>
      <c r="AG187" s="5">
        <f t="shared" si="236"/>
        <v>20000</v>
      </c>
      <c r="AH187" s="5">
        <f t="shared" si="236"/>
        <v>1020000</v>
      </c>
      <c r="AI187" s="5">
        <f t="shared" si="236"/>
        <v>0</v>
      </c>
      <c r="AJ187" s="5">
        <f t="shared" si="236"/>
        <v>0</v>
      </c>
      <c r="AK187" s="5">
        <f t="shared" si="236"/>
        <v>0</v>
      </c>
      <c r="AL187" s="5">
        <f t="shared" si="236"/>
        <v>0</v>
      </c>
      <c r="AM187" s="5">
        <f t="shared" si="236"/>
        <v>0</v>
      </c>
      <c r="AN187" s="5">
        <f t="shared" si="236"/>
        <v>0</v>
      </c>
      <c r="AP187" s="38">
        <f t="shared" si="214"/>
        <v>1102533.5879930272</v>
      </c>
      <c r="AQ187" s="5">
        <f t="shared" si="215"/>
        <v>1095763.9910489435</v>
      </c>
      <c r="AR187" s="5">
        <f t="shared" si="216"/>
        <v>1088913.1589415309</v>
      </c>
      <c r="AS187" s="5">
        <f t="shared" si="217"/>
        <v>1081980.1168488292</v>
      </c>
      <c r="AT187" s="5">
        <f t="shared" si="218"/>
        <v>1074963.8782510152</v>
      </c>
      <c r="AU187" s="5">
        <f t="shared" si="219"/>
        <v>1067863.4447900273</v>
      </c>
      <c r="AV187" s="5">
        <f t="shared" si="220"/>
        <v>1060677.8061275077</v>
      </c>
      <c r="AW187" s="5">
        <f t="shared" si="221"/>
        <v>1053405.9398010378</v>
      </c>
      <c r="AX187" s="5">
        <f t="shared" si="222"/>
        <v>1046046.8110786502</v>
      </c>
      <c r="AY187" s="5">
        <f t="shared" si="223"/>
        <v>1038599.372811594</v>
      </c>
      <c r="AZ187" s="5">
        <f t="shared" si="224"/>
        <v>1031062.5652853332</v>
      </c>
      <c r="BA187" s="5">
        <f t="shared" si="225"/>
        <v>1023435.3160687572</v>
      </c>
      <c r="BB187" s="5">
        <f t="shared" si="226"/>
        <v>1015716.5398615823</v>
      </c>
      <c r="BC187" s="5">
        <f t="shared" si="227"/>
        <v>1007905.1383399214</v>
      </c>
      <c r="BD187" s="5">
        <f t="shared" si="228"/>
        <v>0</v>
      </c>
      <c r="BE187" s="5">
        <f t="shared" si="229"/>
        <v>0</v>
      </c>
      <c r="BF187" s="5">
        <f t="shared" si="230"/>
        <v>0</v>
      </c>
      <c r="BG187" s="5">
        <f t="shared" si="231"/>
        <v>0</v>
      </c>
      <c r="BH187" s="5">
        <f t="shared" si="232"/>
        <v>0</v>
      </c>
      <c r="BI187" s="5">
        <f t="shared" si="233"/>
        <v>0</v>
      </c>
      <c r="BJ187" s="45">
        <f t="shared" si="234"/>
        <v>0</v>
      </c>
      <c r="BL187" s="21">
        <f t="shared" si="237"/>
        <v>226828.826102108</v>
      </c>
      <c r="BM187" s="21">
        <f t="shared" si="237"/>
        <v>185545.53811671725</v>
      </c>
      <c r="BN187" s="21">
        <f t="shared" si="237"/>
        <v>145726.3917390171</v>
      </c>
      <c r="BO187" s="21">
        <f t="shared" si="237"/>
        <v>107315.12409749953</v>
      </c>
      <c r="BP187" s="21">
        <f t="shared" si="237"/>
        <v>70257.781208280707</v>
      </c>
      <c r="BQ187" s="21">
        <f t="shared" si="237"/>
        <v>34502.617507942254</v>
      </c>
      <c r="BR187" s="21">
        <f t="shared" si="237"/>
        <v>1356.6594775184058</v>
      </c>
      <c r="BS187" s="21">
        <f t="shared" si="237"/>
        <v>0</v>
      </c>
      <c r="BT187" s="21">
        <f t="shared" si="237"/>
        <v>-1354.7318399983924</v>
      </c>
      <c r="BU187" s="21">
        <f t="shared" si="237"/>
        <v>-33297.683207824593</v>
      </c>
      <c r="BV187" s="21">
        <f t="shared" si="237"/>
        <v>-65436.110186971258</v>
      </c>
      <c r="BW187" s="21">
        <f t="shared" si="237"/>
        <v>-96459.108492939267</v>
      </c>
      <c r="BX187" s="21">
        <f t="shared" si="237"/>
        <v>-126408.73468238011</v>
      </c>
      <c r="BY187" s="21">
        <f t="shared" si="237"/>
        <v>-155325.35022356175</v>
      </c>
      <c r="BZ187" s="21">
        <f t="shared" si="237"/>
        <v>-183247.6939721813</v>
      </c>
      <c r="CB187" s="21">
        <f t="shared" si="205"/>
        <v>-1355.6956587583991</v>
      </c>
      <c r="CC187" s="21">
        <f t="shared" si="206"/>
        <v>-136067.5632106986</v>
      </c>
    </row>
    <row r="188" spans="9:81" x14ac:dyDescent="0.25">
      <c r="I188" s="4" t="s">
        <v>38</v>
      </c>
      <c r="J188" s="15">
        <f t="shared" si="201"/>
        <v>0.02</v>
      </c>
      <c r="K188" s="3">
        <v>15</v>
      </c>
      <c r="L188" s="3" t="s">
        <v>26</v>
      </c>
      <c r="M188" s="15">
        <f t="shared" si="212"/>
        <v>1.2500000000000001E-2</v>
      </c>
      <c r="N188" s="18">
        <v>1</v>
      </c>
      <c r="O188" s="15">
        <f t="shared" si="213"/>
        <v>4.4999999999999998E-2</v>
      </c>
      <c r="P188" s="5">
        <v>1000000</v>
      </c>
      <c r="Q188" s="35">
        <f t="shared" si="202"/>
        <v>1102004.0944330271</v>
      </c>
      <c r="R188" s="5">
        <f t="shared" si="203"/>
        <v>1102004.0944330271</v>
      </c>
      <c r="S188" s="5">
        <f t="shared" si="204"/>
        <v>49590.184249486214</v>
      </c>
      <c r="T188" s="5"/>
      <c r="U188" s="5">
        <f t="shared" si="235"/>
        <v>20000</v>
      </c>
      <c r="V188" s="5">
        <f t="shared" si="235"/>
        <v>20000</v>
      </c>
      <c r="W188" s="5">
        <f t="shared" si="235"/>
        <v>20000</v>
      </c>
      <c r="X188" s="5">
        <f t="shared" si="235"/>
        <v>20000</v>
      </c>
      <c r="Y188" s="5">
        <f t="shared" si="235"/>
        <v>20000</v>
      </c>
      <c r="Z188" s="5">
        <f t="shared" si="235"/>
        <v>20000</v>
      </c>
      <c r="AA188" s="5">
        <f t="shared" si="235"/>
        <v>20000</v>
      </c>
      <c r="AB188" s="5">
        <f t="shared" si="235"/>
        <v>20000</v>
      </c>
      <c r="AC188" s="5">
        <f t="shared" si="235"/>
        <v>20000</v>
      </c>
      <c r="AD188" s="5">
        <f t="shared" si="235"/>
        <v>20000</v>
      </c>
      <c r="AE188" s="5">
        <f t="shared" si="236"/>
        <v>20000</v>
      </c>
      <c r="AF188" s="5">
        <f t="shared" si="236"/>
        <v>20000</v>
      </c>
      <c r="AG188" s="5">
        <f t="shared" si="236"/>
        <v>20000</v>
      </c>
      <c r="AH188" s="5">
        <f t="shared" si="236"/>
        <v>20000</v>
      </c>
      <c r="AI188" s="5">
        <f t="shared" si="236"/>
        <v>1020000</v>
      </c>
      <c r="AJ188" s="5">
        <f t="shared" si="236"/>
        <v>0</v>
      </c>
      <c r="AK188" s="5">
        <f t="shared" si="236"/>
        <v>0</v>
      </c>
      <c r="AL188" s="5">
        <f t="shared" si="236"/>
        <v>0</v>
      </c>
      <c r="AM188" s="5">
        <f t="shared" si="236"/>
        <v>0</v>
      </c>
      <c r="AN188" s="5">
        <f t="shared" si="236"/>
        <v>0</v>
      </c>
      <c r="AP188" s="38">
        <f t="shared" si="214"/>
        <v>1102004.0944330271</v>
      </c>
      <c r="AQ188" s="5">
        <f t="shared" si="215"/>
        <v>1095779.1456134398</v>
      </c>
      <c r="AR188" s="5">
        <f t="shared" si="216"/>
        <v>1089476.3849336079</v>
      </c>
      <c r="AS188" s="5">
        <f t="shared" si="217"/>
        <v>1083094.839745278</v>
      </c>
      <c r="AT188" s="5">
        <f t="shared" si="218"/>
        <v>1076633.525242094</v>
      </c>
      <c r="AU188" s="5">
        <f t="shared" si="219"/>
        <v>1070091.4443076202</v>
      </c>
      <c r="AV188" s="5">
        <f t="shared" si="220"/>
        <v>1063467.5873614654</v>
      </c>
      <c r="AW188" s="5">
        <f t="shared" si="221"/>
        <v>1056760.9322034838</v>
      </c>
      <c r="AX188" s="5">
        <f t="shared" si="222"/>
        <v>1049970.4438560272</v>
      </c>
      <c r="AY188" s="5">
        <f t="shared" si="223"/>
        <v>1043095.0744042275</v>
      </c>
      <c r="AZ188" s="5">
        <f t="shared" si="224"/>
        <v>1036133.7628342803</v>
      </c>
      <c r="BA188" s="5">
        <f t="shared" si="225"/>
        <v>1029085.4348697087</v>
      </c>
      <c r="BB188" s="5">
        <f t="shared" si="226"/>
        <v>1021949.00280558</v>
      </c>
      <c r="BC188" s="5">
        <f t="shared" si="227"/>
        <v>1014723.3653406497</v>
      </c>
      <c r="BD188" s="5">
        <f t="shared" si="228"/>
        <v>1007407.4074074078</v>
      </c>
      <c r="BE188" s="5">
        <f t="shared" si="229"/>
        <v>0</v>
      </c>
      <c r="BF188" s="5">
        <f t="shared" si="230"/>
        <v>0</v>
      </c>
      <c r="BG188" s="5">
        <f t="shared" si="231"/>
        <v>0</v>
      </c>
      <c r="BH188" s="5">
        <f t="shared" si="232"/>
        <v>0</v>
      </c>
      <c r="BI188" s="5">
        <f t="shared" si="233"/>
        <v>0</v>
      </c>
      <c r="BJ188" s="45">
        <f t="shared" si="234"/>
        <v>0</v>
      </c>
      <c r="BL188" s="21">
        <f t="shared" si="237"/>
        <v>242342.61665395298</v>
      </c>
      <c r="BM188" s="21">
        <f t="shared" si="237"/>
        <v>197995.90556697291</v>
      </c>
      <c r="BN188" s="21">
        <f t="shared" si="237"/>
        <v>155319.45173130487</v>
      </c>
      <c r="BO188" s="21">
        <f t="shared" si="237"/>
        <v>114245.27528948314</v>
      </c>
      <c r="BP188" s="21">
        <f t="shared" si="237"/>
        <v>74708.342500750907</v>
      </c>
      <c r="BQ188" s="21">
        <f t="shared" si="237"/>
        <v>36646.430738593917</v>
      </c>
      <c r="BR188" s="21">
        <f t="shared" si="237"/>
        <v>1439.4028688536491</v>
      </c>
      <c r="BS188" s="21">
        <f t="shared" si="237"/>
        <v>0</v>
      </c>
      <c r="BT188" s="21">
        <f t="shared" si="237"/>
        <v>-1437.2295919458847</v>
      </c>
      <c r="BU188" s="21">
        <f t="shared" si="237"/>
        <v>-35287.929402962327</v>
      </c>
      <c r="BV188" s="21">
        <f t="shared" si="237"/>
        <v>-69271.893281372963</v>
      </c>
      <c r="BW188" s="21">
        <f t="shared" si="237"/>
        <v>-102004.0944330272</v>
      </c>
      <c r="BX188" s="21">
        <f t="shared" si="237"/>
        <v>-133534.50821139757</v>
      </c>
      <c r="BY188" s="21">
        <f t="shared" si="237"/>
        <v>-163910.98306522903</v>
      </c>
      <c r="BZ188" s="21">
        <f t="shared" si="237"/>
        <v>-193179.33630018821</v>
      </c>
      <c r="CB188" s="21">
        <f t="shared" si="205"/>
        <v>-1438.3162303997669</v>
      </c>
      <c r="CC188" s="21">
        <f t="shared" si="206"/>
        <v>-144426.97997135122</v>
      </c>
    </row>
    <row r="189" spans="9:81" x14ac:dyDescent="0.25">
      <c r="I189" s="4" t="s">
        <v>38</v>
      </c>
      <c r="J189" s="15">
        <f t="shared" si="201"/>
        <v>0.02</v>
      </c>
      <c r="K189" s="3">
        <v>16</v>
      </c>
      <c r="L189" s="3" t="s">
        <v>26</v>
      </c>
      <c r="M189" s="15">
        <f t="shared" si="212"/>
        <v>1.3000000000000001E-2</v>
      </c>
      <c r="N189" s="18">
        <v>1</v>
      </c>
      <c r="O189" s="15">
        <f t="shared" si="213"/>
        <v>4.8000000000000001E-2</v>
      </c>
      <c r="P189" s="5">
        <v>1000000</v>
      </c>
      <c r="Q189" s="35">
        <f t="shared" si="202"/>
        <v>1100532.6831834544</v>
      </c>
      <c r="R189" s="5">
        <f t="shared" si="203"/>
        <v>1100532.6831834544</v>
      </c>
      <c r="S189" s="5">
        <f t="shared" si="204"/>
        <v>52825.568792805818</v>
      </c>
      <c r="T189" s="5"/>
      <c r="U189" s="5">
        <f t="shared" si="235"/>
        <v>20000</v>
      </c>
      <c r="V189" s="5">
        <f t="shared" si="235"/>
        <v>20000</v>
      </c>
      <c r="W189" s="5">
        <f t="shared" si="235"/>
        <v>20000</v>
      </c>
      <c r="X189" s="5">
        <f t="shared" si="235"/>
        <v>20000</v>
      </c>
      <c r="Y189" s="5">
        <f t="shared" si="235"/>
        <v>20000</v>
      </c>
      <c r="Z189" s="5">
        <f t="shared" si="235"/>
        <v>20000</v>
      </c>
      <c r="AA189" s="5">
        <f t="shared" si="235"/>
        <v>20000</v>
      </c>
      <c r="AB189" s="5">
        <f t="shared" si="235"/>
        <v>20000</v>
      </c>
      <c r="AC189" s="5">
        <f t="shared" si="235"/>
        <v>20000</v>
      </c>
      <c r="AD189" s="5">
        <f t="shared" si="235"/>
        <v>20000</v>
      </c>
      <c r="AE189" s="5">
        <f t="shared" si="236"/>
        <v>20000</v>
      </c>
      <c r="AF189" s="5">
        <f t="shared" si="236"/>
        <v>20000</v>
      </c>
      <c r="AG189" s="5">
        <f t="shared" si="236"/>
        <v>20000</v>
      </c>
      <c r="AH189" s="5">
        <f t="shared" si="236"/>
        <v>20000</v>
      </c>
      <c r="AI189" s="5">
        <f t="shared" si="236"/>
        <v>20000</v>
      </c>
      <c r="AJ189" s="5">
        <f t="shared" si="236"/>
        <v>1020000</v>
      </c>
      <c r="AK189" s="5">
        <f t="shared" si="236"/>
        <v>0</v>
      </c>
      <c r="AL189" s="5">
        <f t="shared" si="236"/>
        <v>0</v>
      </c>
      <c r="AM189" s="5">
        <f t="shared" si="236"/>
        <v>0</v>
      </c>
      <c r="AN189" s="5">
        <f t="shared" si="236"/>
        <v>0</v>
      </c>
      <c r="AP189" s="38">
        <f t="shared" si="214"/>
        <v>1100532.6831834544</v>
      </c>
      <c r="AQ189" s="5">
        <f t="shared" si="215"/>
        <v>1094839.6080648392</v>
      </c>
      <c r="AR189" s="5">
        <f t="shared" si="216"/>
        <v>1089072.522969682</v>
      </c>
      <c r="AS189" s="5">
        <f t="shared" si="217"/>
        <v>1083230.4657682877</v>
      </c>
      <c r="AT189" s="5">
        <f t="shared" si="218"/>
        <v>1077312.4618232753</v>
      </c>
      <c r="AU189" s="5">
        <f t="shared" si="219"/>
        <v>1071317.5238269777</v>
      </c>
      <c r="AV189" s="5">
        <f t="shared" si="220"/>
        <v>1065244.6516367283</v>
      </c>
      <c r="AW189" s="5">
        <f t="shared" si="221"/>
        <v>1059092.8321080056</v>
      </c>
      <c r="AX189" s="5">
        <f t="shared" si="222"/>
        <v>1052861.0389254095</v>
      </c>
      <c r="AY189" s="5">
        <f t="shared" si="223"/>
        <v>1046548.2324314397</v>
      </c>
      <c r="AZ189" s="5">
        <f t="shared" si="224"/>
        <v>1040153.3594530483</v>
      </c>
      <c r="BA189" s="5">
        <f t="shared" si="225"/>
        <v>1033675.3531259377</v>
      </c>
      <c r="BB189" s="5">
        <f t="shared" si="226"/>
        <v>1027113.1327165748</v>
      </c>
      <c r="BC189" s="5">
        <f t="shared" si="227"/>
        <v>1020465.6034418902</v>
      </c>
      <c r="BD189" s="5">
        <f t="shared" si="228"/>
        <v>1013731.6562866347</v>
      </c>
      <c r="BE189" s="5">
        <f t="shared" si="229"/>
        <v>1006910.1678183608</v>
      </c>
      <c r="BF189" s="5">
        <f t="shared" si="230"/>
        <v>0</v>
      </c>
      <c r="BG189" s="5">
        <f t="shared" si="231"/>
        <v>0</v>
      </c>
      <c r="BH189" s="5">
        <f t="shared" si="232"/>
        <v>0</v>
      </c>
      <c r="BI189" s="5">
        <f t="shared" si="233"/>
        <v>0</v>
      </c>
      <c r="BJ189" s="45">
        <f t="shared" si="234"/>
        <v>0</v>
      </c>
      <c r="BL189" s="21">
        <f t="shared" si="237"/>
        <v>257523.81248839688</v>
      </c>
      <c r="BM189" s="21">
        <f t="shared" si="237"/>
        <v>210145.28538765898</v>
      </c>
      <c r="BN189" s="21">
        <f t="shared" si="237"/>
        <v>164654.40685948264</v>
      </c>
      <c r="BO189" s="21">
        <f t="shared" si="237"/>
        <v>120970.08602956706</v>
      </c>
      <c r="BP189" s="21">
        <f t="shared" si="237"/>
        <v>79014.931912084343</v>
      </c>
      <c r="BQ189" s="21">
        <f t="shared" si="237"/>
        <v>38715.075357731199</v>
      </c>
      <c r="BR189" s="21">
        <f t="shared" si="237"/>
        <v>1519.0298408700619</v>
      </c>
      <c r="BS189" s="21">
        <f t="shared" si="237"/>
        <v>0</v>
      </c>
      <c r="BT189" s="21">
        <f t="shared" si="237"/>
        <v>-1516.6023140642792</v>
      </c>
      <c r="BU189" s="21">
        <f t="shared" si="237"/>
        <v>-37197.618276349967</v>
      </c>
      <c r="BV189" s="21">
        <f t="shared" si="237"/>
        <v>-72942.063794307294</v>
      </c>
      <c r="BW189" s="21">
        <f t="shared" si="237"/>
        <v>-107294.72589613614</v>
      </c>
      <c r="BX189" s="21">
        <f t="shared" si="237"/>
        <v>-140314.23650891869</v>
      </c>
      <c r="BY189" s="21">
        <f t="shared" si="237"/>
        <v>-172056.60084376077</v>
      </c>
      <c r="BZ189" s="21">
        <f t="shared" si="237"/>
        <v>-202575.32158741308</v>
      </c>
      <c r="CB189" s="21">
        <f t="shared" si="205"/>
        <v>-1517.8160774671705</v>
      </c>
      <c r="CC189" s="21">
        <f t="shared" si="206"/>
        <v>-152484.32168420067</v>
      </c>
    </row>
    <row r="190" spans="9:81" x14ac:dyDescent="0.25">
      <c r="I190" s="4" t="s">
        <v>38</v>
      </c>
      <c r="J190" s="15">
        <f t="shared" si="201"/>
        <v>0.02</v>
      </c>
      <c r="K190" s="3">
        <v>17</v>
      </c>
      <c r="L190" s="3" t="s">
        <v>26</v>
      </c>
      <c r="M190" s="15">
        <f t="shared" si="212"/>
        <v>1.3500000000000002E-2</v>
      </c>
      <c r="N190" s="18">
        <v>1</v>
      </c>
      <c r="O190" s="15">
        <f t="shared" si="213"/>
        <v>5.1000000000000004E-2</v>
      </c>
      <c r="P190" s="5">
        <v>1000000</v>
      </c>
      <c r="Q190" s="35">
        <f t="shared" si="202"/>
        <v>1098148.8533729012</v>
      </c>
      <c r="R190" s="5">
        <f t="shared" si="203"/>
        <v>1098148.8533729012</v>
      </c>
      <c r="S190" s="5">
        <f t="shared" si="204"/>
        <v>56005.591522017967</v>
      </c>
      <c r="T190" s="5"/>
      <c r="U190" s="5">
        <f t="shared" si="235"/>
        <v>20000</v>
      </c>
      <c r="V190" s="5">
        <f t="shared" si="235"/>
        <v>20000</v>
      </c>
      <c r="W190" s="5">
        <f t="shared" si="235"/>
        <v>20000</v>
      </c>
      <c r="X190" s="5">
        <f t="shared" si="235"/>
        <v>20000</v>
      </c>
      <c r="Y190" s="5">
        <f t="shared" si="235"/>
        <v>20000</v>
      </c>
      <c r="Z190" s="5">
        <f t="shared" si="235"/>
        <v>20000</v>
      </c>
      <c r="AA190" s="5">
        <f t="shared" si="235"/>
        <v>20000</v>
      </c>
      <c r="AB190" s="5">
        <f t="shared" si="235"/>
        <v>20000</v>
      </c>
      <c r="AC190" s="5">
        <f t="shared" si="235"/>
        <v>20000</v>
      </c>
      <c r="AD190" s="5">
        <f t="shared" si="235"/>
        <v>20000</v>
      </c>
      <c r="AE190" s="5">
        <f t="shared" si="236"/>
        <v>20000</v>
      </c>
      <c r="AF190" s="5">
        <f t="shared" si="236"/>
        <v>20000</v>
      </c>
      <c r="AG190" s="5">
        <f t="shared" si="236"/>
        <v>20000</v>
      </c>
      <c r="AH190" s="5">
        <f t="shared" si="236"/>
        <v>20000</v>
      </c>
      <c r="AI190" s="5">
        <f t="shared" si="236"/>
        <v>20000</v>
      </c>
      <c r="AJ190" s="5">
        <f t="shared" si="236"/>
        <v>20000</v>
      </c>
      <c r="AK190" s="5">
        <f t="shared" si="236"/>
        <v>1020000</v>
      </c>
      <c r="AL190" s="5">
        <f t="shared" si="236"/>
        <v>0</v>
      </c>
      <c r="AM190" s="5">
        <f t="shared" si="236"/>
        <v>0</v>
      </c>
      <c r="AN190" s="5">
        <f t="shared" si="236"/>
        <v>0</v>
      </c>
      <c r="AP190" s="38">
        <f t="shared" si="214"/>
        <v>1098148.8533729012</v>
      </c>
      <c r="AQ190" s="5">
        <f t="shared" si="215"/>
        <v>1092973.8628934354</v>
      </c>
      <c r="AR190" s="5">
        <f t="shared" si="216"/>
        <v>1087729.010042497</v>
      </c>
      <c r="AS190" s="5">
        <f t="shared" si="217"/>
        <v>1082413.3516780708</v>
      </c>
      <c r="AT190" s="5">
        <f t="shared" si="218"/>
        <v>1077025.931925725</v>
      </c>
      <c r="AU190" s="5">
        <f t="shared" si="219"/>
        <v>1071565.7820067224</v>
      </c>
      <c r="AV190" s="5">
        <f t="shared" si="220"/>
        <v>1066031.9200638132</v>
      </c>
      <c r="AW190" s="5">
        <f t="shared" si="221"/>
        <v>1060423.3509846749</v>
      </c>
      <c r="AX190" s="5">
        <f t="shared" si="222"/>
        <v>1054739.066222968</v>
      </c>
      <c r="AY190" s="5">
        <f t="shared" si="223"/>
        <v>1048978.0436169782</v>
      </c>
      <c r="AZ190" s="5">
        <f t="shared" si="224"/>
        <v>1043139.2472058076</v>
      </c>
      <c r="BA190" s="5">
        <f t="shared" si="225"/>
        <v>1037221.6270430861</v>
      </c>
      <c r="BB190" s="5">
        <f t="shared" si="226"/>
        <v>1031224.1190081679</v>
      </c>
      <c r="BC190" s="5">
        <f t="shared" si="227"/>
        <v>1025145.6446147782</v>
      </c>
      <c r="BD190" s="5">
        <f t="shared" si="228"/>
        <v>1018985.1108170778</v>
      </c>
      <c r="BE190" s="5">
        <f t="shared" si="229"/>
        <v>1012741.4098131084</v>
      </c>
      <c r="BF190" s="5">
        <f t="shared" si="230"/>
        <v>1006413.4188455854</v>
      </c>
      <c r="BG190" s="5">
        <f t="shared" si="231"/>
        <v>9.3132257461547852E-10</v>
      </c>
      <c r="BH190" s="5">
        <f t="shared" si="232"/>
        <v>9.4389542937278754E-10</v>
      </c>
      <c r="BI190" s="5">
        <f t="shared" si="233"/>
        <v>9.5663801766932018E-10</v>
      </c>
      <c r="BJ190" s="45">
        <f t="shared" si="234"/>
        <v>9.6955263090785611E-10</v>
      </c>
      <c r="BL190" s="21">
        <f t="shared" si="237"/>
        <v>272332.62579451362</v>
      </c>
      <c r="BM190" s="21">
        <f t="shared" si="237"/>
        <v>221962.46595731471</v>
      </c>
      <c r="BN190" s="21">
        <f t="shared" si="237"/>
        <v>173707.87796292477</v>
      </c>
      <c r="BO190" s="21">
        <f t="shared" si="237"/>
        <v>127473.23259398295</v>
      </c>
      <c r="BP190" s="21">
        <f t="shared" si="237"/>
        <v>83167.481522207381</v>
      </c>
      <c r="BQ190" s="21">
        <f t="shared" si="237"/>
        <v>40703.926374633797</v>
      </c>
      <c r="BR190" s="21">
        <f t="shared" si="237"/>
        <v>1595.3710940238088</v>
      </c>
      <c r="BS190" s="21">
        <f t="shared" si="237"/>
        <v>0</v>
      </c>
      <c r="BT190" s="21">
        <f t="shared" si="237"/>
        <v>-1592.6820130543783</v>
      </c>
      <c r="BU190" s="21">
        <f t="shared" si="237"/>
        <v>-39022.940738054924</v>
      </c>
      <c r="BV190" s="21">
        <f t="shared" si="237"/>
        <v>-76439.811275677872</v>
      </c>
      <c r="BW190" s="21">
        <f t="shared" si="237"/>
        <v>-112321.98536951665</v>
      </c>
      <c r="BX190" s="21">
        <f t="shared" si="237"/>
        <v>-146737.47138749075</v>
      </c>
      <c r="BY190" s="21">
        <f t="shared" si="237"/>
        <v>-179751.07940134953</v>
      </c>
      <c r="BZ190" s="21">
        <f t="shared" si="237"/>
        <v>-211424.57958255359</v>
      </c>
      <c r="CB190" s="21">
        <f t="shared" si="205"/>
        <v>-1594.0265535390936</v>
      </c>
      <c r="CC190" s="21">
        <f t="shared" si="206"/>
        <v>-160222.67467520776</v>
      </c>
    </row>
    <row r="191" spans="9:81" x14ac:dyDescent="0.25">
      <c r="I191" s="4" t="s">
        <v>38</v>
      </c>
      <c r="J191" s="15">
        <f t="shared" si="201"/>
        <v>0.02</v>
      </c>
      <c r="K191" s="3">
        <v>18</v>
      </c>
      <c r="L191" s="3" t="s">
        <v>26</v>
      </c>
      <c r="M191" s="15">
        <f t="shared" si="212"/>
        <v>1.4000000000000002E-2</v>
      </c>
      <c r="N191" s="18">
        <v>1</v>
      </c>
      <c r="O191" s="15">
        <f t="shared" si="213"/>
        <v>5.3999999999999999E-2</v>
      </c>
      <c r="P191" s="5">
        <v>1000000</v>
      </c>
      <c r="Q191" s="35">
        <f t="shared" si="202"/>
        <v>1094883.8620699442</v>
      </c>
      <c r="R191" s="5">
        <f t="shared" si="203"/>
        <v>1094883.8620699442</v>
      </c>
      <c r="S191" s="5">
        <f t="shared" si="204"/>
        <v>59123.728551776985</v>
      </c>
      <c r="T191" s="5"/>
      <c r="U191" s="5">
        <f t="shared" si="235"/>
        <v>20000</v>
      </c>
      <c r="V191" s="5">
        <f t="shared" si="235"/>
        <v>20000</v>
      </c>
      <c r="W191" s="5">
        <f t="shared" si="235"/>
        <v>20000</v>
      </c>
      <c r="X191" s="5">
        <f t="shared" si="235"/>
        <v>20000</v>
      </c>
      <c r="Y191" s="5">
        <f t="shared" si="235"/>
        <v>20000</v>
      </c>
      <c r="Z191" s="5">
        <f t="shared" si="235"/>
        <v>20000</v>
      </c>
      <c r="AA191" s="5">
        <f t="shared" si="235"/>
        <v>20000</v>
      </c>
      <c r="AB191" s="5">
        <f t="shared" si="235"/>
        <v>20000</v>
      </c>
      <c r="AC191" s="5">
        <f t="shared" si="235"/>
        <v>20000</v>
      </c>
      <c r="AD191" s="5">
        <f t="shared" si="235"/>
        <v>20000</v>
      </c>
      <c r="AE191" s="5">
        <f t="shared" si="236"/>
        <v>20000</v>
      </c>
      <c r="AF191" s="5">
        <f t="shared" si="236"/>
        <v>20000</v>
      </c>
      <c r="AG191" s="5">
        <f t="shared" si="236"/>
        <v>20000</v>
      </c>
      <c r="AH191" s="5">
        <f t="shared" si="236"/>
        <v>20000</v>
      </c>
      <c r="AI191" s="5">
        <f t="shared" si="236"/>
        <v>20000</v>
      </c>
      <c r="AJ191" s="5">
        <f t="shared" si="236"/>
        <v>20000</v>
      </c>
      <c r="AK191" s="5">
        <f t="shared" si="236"/>
        <v>20000</v>
      </c>
      <c r="AL191" s="5">
        <f t="shared" si="236"/>
        <v>1020000</v>
      </c>
      <c r="AM191" s="5">
        <f t="shared" si="236"/>
        <v>0</v>
      </c>
      <c r="AN191" s="5">
        <f t="shared" si="236"/>
        <v>0</v>
      </c>
      <c r="AP191" s="38">
        <f t="shared" si="214"/>
        <v>1094883.8620699442</v>
      </c>
      <c r="AQ191" s="5">
        <f t="shared" si="215"/>
        <v>1090212.2361389233</v>
      </c>
      <c r="AR191" s="5">
        <f t="shared" si="216"/>
        <v>1085475.2074448683</v>
      </c>
      <c r="AS191" s="5">
        <f t="shared" si="217"/>
        <v>1080671.8603490964</v>
      </c>
      <c r="AT191" s="5">
        <f t="shared" si="218"/>
        <v>1075801.2663939837</v>
      </c>
      <c r="AU191" s="5">
        <f t="shared" si="219"/>
        <v>1070862.4841234996</v>
      </c>
      <c r="AV191" s="5">
        <f t="shared" si="220"/>
        <v>1065854.5589012287</v>
      </c>
      <c r="AW191" s="5">
        <f t="shared" si="221"/>
        <v>1060776.5227258459</v>
      </c>
      <c r="AX191" s="5">
        <f t="shared" si="222"/>
        <v>1055627.3940440079</v>
      </c>
      <c r="AY191" s="5">
        <f t="shared" si="223"/>
        <v>1050406.177560624</v>
      </c>
      <c r="AZ191" s="5">
        <f t="shared" si="224"/>
        <v>1045111.8640464728</v>
      </c>
      <c r="BA191" s="5">
        <f t="shared" si="225"/>
        <v>1039743.4301431235</v>
      </c>
      <c r="BB191" s="5">
        <f t="shared" si="226"/>
        <v>1034299.8381651272</v>
      </c>
      <c r="BC191" s="5">
        <f t="shared" si="227"/>
        <v>1028780.0358994389</v>
      </c>
      <c r="BD191" s="5">
        <f t="shared" si="228"/>
        <v>1023182.956402031</v>
      </c>
      <c r="BE191" s="5">
        <f t="shared" si="229"/>
        <v>1017507.5177916595</v>
      </c>
      <c r="BF191" s="5">
        <f t="shared" si="230"/>
        <v>1011752.6230407427</v>
      </c>
      <c r="BG191" s="5">
        <f t="shared" si="231"/>
        <v>1005917.1597633131</v>
      </c>
      <c r="BH191" s="5">
        <f t="shared" si="232"/>
        <v>0</v>
      </c>
      <c r="BI191" s="5">
        <f t="shared" si="233"/>
        <v>0</v>
      </c>
      <c r="BJ191" s="45">
        <f t="shared" si="234"/>
        <v>0</v>
      </c>
      <c r="BL191" s="21">
        <f t="shared" si="237"/>
        <v>286731.20417019678</v>
      </c>
      <c r="BM191" s="21">
        <f t="shared" si="237"/>
        <v>233417.96919385204</v>
      </c>
      <c r="BN191" s="21">
        <f t="shared" si="237"/>
        <v>182457.95552260592</v>
      </c>
      <c r="BO191" s="21">
        <f t="shared" si="237"/>
        <v>133739.54555550474</v>
      </c>
      <c r="BP191" s="21">
        <f t="shared" si="237"/>
        <v>87156.721164970659</v>
      </c>
      <c r="BQ191" s="21">
        <f t="shared" si="237"/>
        <v>42608.768658404006</v>
      </c>
      <c r="BR191" s="21">
        <f t="shared" si="237"/>
        <v>1668.2740317834541</v>
      </c>
      <c r="BS191" s="21">
        <f t="shared" si="237"/>
        <v>0</v>
      </c>
      <c r="BT191" s="21">
        <f t="shared" si="237"/>
        <v>-1665.3174195114989</v>
      </c>
      <c r="BU191" s="21">
        <f t="shared" si="237"/>
        <v>-40760.510641831206</v>
      </c>
      <c r="BV191" s="21">
        <f t="shared" si="237"/>
        <v>-79759.175900046946</v>
      </c>
      <c r="BW191" s="21">
        <f t="shared" si="237"/>
        <v>-117078.13059385482</v>
      </c>
      <c r="BX191" s="21">
        <f t="shared" si="237"/>
        <v>-152795.45426996925</v>
      </c>
      <c r="BY191" s="21">
        <f t="shared" si="237"/>
        <v>-186985.38163122407</v>
      </c>
      <c r="BZ191" s="21">
        <f t="shared" si="237"/>
        <v>-219718.5015401633</v>
      </c>
      <c r="CB191" s="21">
        <f t="shared" si="205"/>
        <v>-1666.7957256474765</v>
      </c>
      <c r="CC191" s="21">
        <f t="shared" si="206"/>
        <v>-167626.70489628759</v>
      </c>
    </row>
    <row r="192" spans="9:81" x14ac:dyDescent="0.25">
      <c r="I192" s="4" t="s">
        <v>38</v>
      </c>
      <c r="J192" s="15">
        <f t="shared" si="201"/>
        <v>0.02</v>
      </c>
      <c r="K192" s="3">
        <v>19</v>
      </c>
      <c r="L192" s="3" t="s">
        <v>26</v>
      </c>
      <c r="M192" s="15">
        <f t="shared" si="212"/>
        <v>1.4499999999999999E-2</v>
      </c>
      <c r="N192" s="18">
        <v>1</v>
      </c>
      <c r="O192" s="15">
        <f t="shared" si="213"/>
        <v>5.7000000000000002E-2</v>
      </c>
      <c r="P192" s="5">
        <v>1000000</v>
      </c>
      <c r="Q192" s="35">
        <f t="shared" si="202"/>
        <v>1090770.5549176706</v>
      </c>
      <c r="R192" s="5">
        <f t="shared" si="203"/>
        <v>1090770.5549176706</v>
      </c>
      <c r="S192" s="5">
        <f t="shared" si="204"/>
        <v>62173.921630307224</v>
      </c>
      <c r="T192" s="5"/>
      <c r="U192" s="5">
        <f t="shared" si="235"/>
        <v>20000</v>
      </c>
      <c r="V192" s="5">
        <f t="shared" si="235"/>
        <v>20000</v>
      </c>
      <c r="W192" s="5">
        <f t="shared" si="235"/>
        <v>20000</v>
      </c>
      <c r="X192" s="5">
        <f t="shared" si="235"/>
        <v>20000</v>
      </c>
      <c r="Y192" s="5">
        <f t="shared" si="235"/>
        <v>20000</v>
      </c>
      <c r="Z192" s="5">
        <f t="shared" si="235"/>
        <v>20000</v>
      </c>
      <c r="AA192" s="5">
        <f t="shared" si="235"/>
        <v>20000</v>
      </c>
      <c r="AB192" s="5">
        <f t="shared" si="235"/>
        <v>20000</v>
      </c>
      <c r="AC192" s="5">
        <f t="shared" si="235"/>
        <v>20000</v>
      </c>
      <c r="AD192" s="5">
        <f t="shared" si="235"/>
        <v>20000</v>
      </c>
      <c r="AE192" s="5">
        <f t="shared" si="236"/>
        <v>20000</v>
      </c>
      <c r="AF192" s="5">
        <f t="shared" si="236"/>
        <v>20000</v>
      </c>
      <c r="AG192" s="5">
        <f t="shared" si="236"/>
        <v>20000</v>
      </c>
      <c r="AH192" s="5">
        <f t="shared" si="236"/>
        <v>20000</v>
      </c>
      <c r="AI192" s="5">
        <f t="shared" si="236"/>
        <v>20000</v>
      </c>
      <c r="AJ192" s="5">
        <f t="shared" si="236"/>
        <v>20000</v>
      </c>
      <c r="AK192" s="5">
        <f t="shared" si="236"/>
        <v>20000</v>
      </c>
      <c r="AL192" s="5">
        <f t="shared" si="236"/>
        <v>20000</v>
      </c>
      <c r="AM192" s="5">
        <f t="shared" si="236"/>
        <v>1020000</v>
      </c>
      <c r="AN192" s="5">
        <f t="shared" si="236"/>
        <v>0</v>
      </c>
      <c r="AP192" s="38">
        <f t="shared" si="214"/>
        <v>1090770.5549176706</v>
      </c>
      <c r="AQ192" s="5">
        <f t="shared" si="215"/>
        <v>1086586.7279639768</v>
      </c>
      <c r="AR192" s="5">
        <f t="shared" si="216"/>
        <v>1082342.2355194543</v>
      </c>
      <c r="AS192" s="5">
        <f t="shared" si="217"/>
        <v>1078036.1979344864</v>
      </c>
      <c r="AT192" s="5">
        <f t="shared" si="218"/>
        <v>1073667.7228045363</v>
      </c>
      <c r="AU192" s="5">
        <f t="shared" si="219"/>
        <v>1069235.9047852021</v>
      </c>
      <c r="AV192" s="5">
        <f t="shared" si="220"/>
        <v>1064739.8254045874</v>
      </c>
      <c r="AW192" s="5">
        <f t="shared" si="221"/>
        <v>1060178.5528729539</v>
      </c>
      <c r="AX192" s="5">
        <f t="shared" si="222"/>
        <v>1055551.1418896117</v>
      </c>
      <c r="AY192" s="5">
        <f t="shared" si="223"/>
        <v>1050856.633447011</v>
      </c>
      <c r="AZ192" s="5">
        <f t="shared" si="224"/>
        <v>1046094.0546319927</v>
      </c>
      <c r="BA192" s="5">
        <f t="shared" si="225"/>
        <v>1041262.4184241565</v>
      </c>
      <c r="BB192" s="5">
        <f t="shared" si="226"/>
        <v>1036360.7234913066</v>
      </c>
      <c r="BC192" s="5">
        <f t="shared" si="227"/>
        <v>1031387.9539819306</v>
      </c>
      <c r="BD192" s="5">
        <f t="shared" si="228"/>
        <v>1026343.0793146685</v>
      </c>
      <c r="BE192" s="5">
        <f t="shared" si="229"/>
        <v>1021225.0539647312</v>
      </c>
      <c r="BF192" s="5">
        <f t="shared" si="230"/>
        <v>1016032.8172472197</v>
      </c>
      <c r="BG192" s="5">
        <f t="shared" si="231"/>
        <v>1010765.2930973044</v>
      </c>
      <c r="BH192" s="5">
        <f t="shared" si="232"/>
        <v>1005421.3898472153</v>
      </c>
      <c r="BI192" s="5">
        <f t="shared" si="233"/>
        <v>0</v>
      </c>
      <c r="BJ192" s="45">
        <f t="shared" si="234"/>
        <v>0</v>
      </c>
      <c r="BL192" s="21">
        <f t="shared" si="237"/>
        <v>300683.78012021491</v>
      </c>
      <c r="BM192" s="21">
        <f t="shared" si="237"/>
        <v>244484.16133626364</v>
      </c>
      <c r="BN192" s="21">
        <f t="shared" si="237"/>
        <v>190884.27693529218</v>
      </c>
      <c r="BO192" s="21">
        <f t="shared" si="237"/>
        <v>139755.0590943729</v>
      </c>
      <c r="BP192" s="21">
        <f t="shared" si="237"/>
        <v>90974.20551438164</v>
      </c>
      <c r="BQ192" s="21">
        <f t="shared" si="237"/>
        <v>44425.807603970403</v>
      </c>
      <c r="BR192" s="21">
        <f t="shared" si="237"/>
        <v>1737.6030783911701</v>
      </c>
      <c r="BS192" s="21">
        <f t="shared" si="237"/>
        <v>0</v>
      </c>
      <c r="BT192" s="21">
        <f t="shared" si="237"/>
        <v>-1734.3742966856807</v>
      </c>
      <c r="BU192" s="21">
        <f t="shared" si="237"/>
        <v>-42407.369850283139</v>
      </c>
      <c r="BV192" s="21">
        <f t="shared" si="237"/>
        <v>-82895.053241097718</v>
      </c>
      <c r="BW192" s="21">
        <f t="shared" si="237"/>
        <v>-121556.69401559001</v>
      </c>
      <c r="BX192" s="21">
        <f t="shared" si="237"/>
        <v>-158481.10568134242</v>
      </c>
      <c r="BY192" s="21">
        <f t="shared" si="237"/>
        <v>-193752.53282137669</v>
      </c>
      <c r="BZ192" s="21">
        <f t="shared" si="237"/>
        <v>-227450.89772753732</v>
      </c>
      <c r="CB192" s="21">
        <f t="shared" si="205"/>
        <v>-1735.9886875384254</v>
      </c>
      <c r="CC192" s="21">
        <f t="shared" si="206"/>
        <v>-174682.6913083173</v>
      </c>
    </row>
    <row r="193" spans="9:81" x14ac:dyDescent="0.25">
      <c r="I193" s="9" t="s">
        <v>38</v>
      </c>
      <c r="J193" s="16">
        <f t="shared" si="201"/>
        <v>0.02</v>
      </c>
      <c r="K193" s="10">
        <v>20</v>
      </c>
      <c r="L193" s="10" t="s">
        <v>26</v>
      </c>
      <c r="M193" s="16">
        <f t="shared" si="212"/>
        <v>1.4999999999999999E-2</v>
      </c>
      <c r="N193" s="19">
        <v>1</v>
      </c>
      <c r="O193" s="16">
        <f t="shared" si="213"/>
        <v>0.06</v>
      </c>
      <c r="P193" s="14">
        <v>1000000</v>
      </c>
      <c r="Q193" s="36">
        <f t="shared" si="202"/>
        <v>1085843.1939254117</v>
      </c>
      <c r="R193" s="14">
        <f t="shared" si="203"/>
        <v>1085843.1939254117</v>
      </c>
      <c r="S193" s="14">
        <f t="shared" si="204"/>
        <v>65150.591635524695</v>
      </c>
      <c r="T193" s="14"/>
      <c r="U193" s="14">
        <f t="shared" si="235"/>
        <v>20000</v>
      </c>
      <c r="V193" s="14">
        <f t="shared" si="235"/>
        <v>20000</v>
      </c>
      <c r="W193" s="14">
        <f t="shared" si="235"/>
        <v>20000</v>
      </c>
      <c r="X193" s="14">
        <f t="shared" si="235"/>
        <v>20000</v>
      </c>
      <c r="Y193" s="14">
        <f t="shared" si="235"/>
        <v>20000</v>
      </c>
      <c r="Z193" s="14">
        <f t="shared" si="235"/>
        <v>20000</v>
      </c>
      <c r="AA193" s="14">
        <f t="shared" si="235"/>
        <v>20000</v>
      </c>
      <c r="AB193" s="14">
        <f t="shared" si="235"/>
        <v>20000</v>
      </c>
      <c r="AC193" s="14">
        <f t="shared" si="235"/>
        <v>20000</v>
      </c>
      <c r="AD193" s="14">
        <f t="shared" si="235"/>
        <v>20000</v>
      </c>
      <c r="AE193" s="14">
        <f t="shared" si="236"/>
        <v>20000</v>
      </c>
      <c r="AF193" s="14">
        <f t="shared" si="236"/>
        <v>20000</v>
      </c>
      <c r="AG193" s="14">
        <f t="shared" si="236"/>
        <v>20000</v>
      </c>
      <c r="AH193" s="14">
        <f t="shared" si="236"/>
        <v>20000</v>
      </c>
      <c r="AI193" s="14">
        <f t="shared" si="236"/>
        <v>20000</v>
      </c>
      <c r="AJ193" s="14">
        <f t="shared" si="236"/>
        <v>20000</v>
      </c>
      <c r="AK193" s="14">
        <f t="shared" si="236"/>
        <v>20000</v>
      </c>
      <c r="AL193" s="14">
        <f t="shared" si="236"/>
        <v>20000</v>
      </c>
      <c r="AM193" s="14">
        <f t="shared" si="236"/>
        <v>20000</v>
      </c>
      <c r="AN193" s="14">
        <f t="shared" si="236"/>
        <v>1020000</v>
      </c>
      <c r="AP193" s="39">
        <f t="shared" si="214"/>
        <v>1085843.1939254117</v>
      </c>
      <c r="AQ193" s="14">
        <f t="shared" si="215"/>
        <v>1082130.8418342927</v>
      </c>
      <c r="AR193" s="14">
        <f t="shared" si="216"/>
        <v>1078362.804461807</v>
      </c>
      <c r="AS193" s="14">
        <f t="shared" si="217"/>
        <v>1074538.246528734</v>
      </c>
      <c r="AT193" s="14">
        <f t="shared" si="218"/>
        <v>1070656.3202266649</v>
      </c>
      <c r="AU193" s="14">
        <f t="shared" si="219"/>
        <v>1066716.1650300648</v>
      </c>
      <c r="AV193" s="14">
        <f t="shared" si="220"/>
        <v>1062716.9075055157</v>
      </c>
      <c r="AW193" s="14">
        <f t="shared" si="221"/>
        <v>1058657.6611180983</v>
      </c>
      <c r="AX193" s="14">
        <f t="shared" si="222"/>
        <v>1054537.5260348697</v>
      </c>
      <c r="AY193" s="14">
        <f t="shared" si="223"/>
        <v>1050355.5889253926</v>
      </c>
      <c r="AZ193" s="14">
        <f t="shared" si="224"/>
        <v>1046110.9227592733</v>
      </c>
      <c r="BA193" s="14">
        <f t="shared" si="225"/>
        <v>1041802.5866006622</v>
      </c>
      <c r="BB193" s="14">
        <f t="shared" si="226"/>
        <v>1037429.625399672</v>
      </c>
      <c r="BC193" s="14">
        <f t="shared" si="227"/>
        <v>1032991.0697806668</v>
      </c>
      <c r="BD193" s="14">
        <f t="shared" si="228"/>
        <v>1028485.9358273768</v>
      </c>
      <c r="BE193" s="14">
        <f t="shared" si="229"/>
        <v>1023913.2248647873</v>
      </c>
      <c r="BF193" s="14">
        <f t="shared" si="230"/>
        <v>1019271.923237759</v>
      </c>
      <c r="BG193" s="14">
        <f t="shared" si="231"/>
        <v>1014561.0020863253</v>
      </c>
      <c r="BH193" s="14">
        <f t="shared" si="232"/>
        <v>1009779.4171176201</v>
      </c>
      <c r="BI193" s="14">
        <f t="shared" si="233"/>
        <v>1004926.1083743843</v>
      </c>
      <c r="BJ193" s="46">
        <f t="shared" si="234"/>
        <v>0</v>
      </c>
      <c r="BL193" s="48">
        <f t="shared" si="237"/>
        <v>314156.80607458833</v>
      </c>
      <c r="BM193" s="48">
        <f t="shared" si="237"/>
        <v>255135.35104112141</v>
      </c>
      <c r="BN193" s="48">
        <f t="shared" si="237"/>
        <v>198968.09327463829</v>
      </c>
      <c r="BO193" s="48">
        <f t="shared" si="237"/>
        <v>145507.0522458367</v>
      </c>
      <c r="BP193" s="48">
        <f t="shared" si="237"/>
        <v>94612.335737292655</v>
      </c>
      <c r="BQ193" s="48">
        <f t="shared" si="237"/>
        <v>46151.677081281319</v>
      </c>
      <c r="BR193" s="48">
        <f t="shared" si="237"/>
        <v>1803.2398890007753</v>
      </c>
      <c r="BS193" s="48">
        <f t="shared" si="237"/>
        <v>0</v>
      </c>
      <c r="BT193" s="48">
        <f t="shared" si="237"/>
        <v>-1799.7356417833362</v>
      </c>
      <c r="BU193" s="48">
        <f t="shared" si="237"/>
        <v>-43960.990663536708</v>
      </c>
      <c r="BV193" s="48">
        <f t="shared" si="237"/>
        <v>-85843.193925411906</v>
      </c>
      <c r="BW193" s="48">
        <f t="shared" si="237"/>
        <v>-125752.47485035064</v>
      </c>
      <c r="BX193" s="48">
        <f t="shared" si="237"/>
        <v>-163789.00535364437</v>
      </c>
      <c r="BY193" s="48">
        <f t="shared" si="237"/>
        <v>-200047.58492872957</v>
      </c>
      <c r="BZ193" s="48">
        <f t="shared" si="237"/>
        <v>-234617.94252996694</v>
      </c>
      <c r="CB193" s="48">
        <f t="shared" si="205"/>
        <v>-1801.4877653920557</v>
      </c>
      <c r="CC193" s="48">
        <f t="shared" si="206"/>
        <v>-181378.54931414133</v>
      </c>
    </row>
    <row r="194" spans="9:81" x14ac:dyDescent="0.25">
      <c r="I194" s="4" t="s">
        <v>38</v>
      </c>
      <c r="J194" s="15">
        <f t="shared" si="201"/>
        <v>0.02</v>
      </c>
      <c r="K194" s="3">
        <v>1</v>
      </c>
      <c r="L194" s="3" t="s">
        <v>27</v>
      </c>
      <c r="M194" s="15">
        <f>$B$2+$B$15*$K194</f>
        <v>6.0000000000000001E-3</v>
      </c>
      <c r="N194" s="18">
        <v>1</v>
      </c>
      <c r="O194" s="15">
        <f>$K194*B$27</f>
        <v>6.0000000000000001E-3</v>
      </c>
      <c r="P194" s="5">
        <v>1000000</v>
      </c>
      <c r="Q194" s="35">
        <f t="shared" si="202"/>
        <v>1013916.5009940357</v>
      </c>
      <c r="R194" s="5">
        <f t="shared" si="203"/>
        <v>1013916.5009940357</v>
      </c>
      <c r="S194" s="5">
        <f t="shared" si="204"/>
        <v>6083.4990059642141</v>
      </c>
      <c r="T194" s="5"/>
      <c r="U194" s="5">
        <f t="shared" ref="U194:AD203" si="238">$P194*((U$33&lt;=$K194)*$J194+(U$33=$K194)*1)</f>
        <v>1020000</v>
      </c>
      <c r="V194" s="5">
        <f t="shared" si="238"/>
        <v>0</v>
      </c>
      <c r="W194" s="5">
        <f t="shared" si="238"/>
        <v>0</v>
      </c>
      <c r="X194" s="5">
        <f t="shared" si="238"/>
        <v>0</v>
      </c>
      <c r="Y194" s="5">
        <f t="shared" si="238"/>
        <v>0</v>
      </c>
      <c r="Z194" s="5">
        <f t="shared" si="238"/>
        <v>0</v>
      </c>
      <c r="AA194" s="5">
        <f t="shared" si="238"/>
        <v>0</v>
      </c>
      <c r="AB194" s="5">
        <f t="shared" si="238"/>
        <v>0</v>
      </c>
      <c r="AC194" s="5">
        <f t="shared" si="238"/>
        <v>0</v>
      </c>
      <c r="AD194" s="5">
        <f t="shared" si="238"/>
        <v>0</v>
      </c>
      <c r="AE194" s="5">
        <f t="shared" ref="AE194:AN203" si="239">$P194*((AE$33&lt;=$K194)*$J194+(AE$33=$K194)*1)</f>
        <v>0</v>
      </c>
      <c r="AF194" s="5">
        <f t="shared" si="239"/>
        <v>0</v>
      </c>
      <c r="AG194" s="5">
        <f t="shared" si="239"/>
        <v>0</v>
      </c>
      <c r="AH194" s="5">
        <f t="shared" si="239"/>
        <v>0</v>
      </c>
      <c r="AI194" s="5">
        <f t="shared" si="239"/>
        <v>0</v>
      </c>
      <c r="AJ194" s="5">
        <f t="shared" si="239"/>
        <v>0</v>
      </c>
      <c r="AK194" s="5">
        <f t="shared" si="239"/>
        <v>0</v>
      </c>
      <c r="AL194" s="5">
        <f t="shared" si="239"/>
        <v>0</v>
      </c>
      <c r="AM194" s="5">
        <f t="shared" si="239"/>
        <v>0</v>
      </c>
      <c r="AN194" s="5">
        <f t="shared" si="239"/>
        <v>0</v>
      </c>
      <c r="AP194" s="38">
        <f t="shared" si="214"/>
        <v>1013916.5009940357</v>
      </c>
      <c r="AQ194" s="5">
        <f t="shared" si="215"/>
        <v>0</v>
      </c>
      <c r="AR194" s="5">
        <f t="shared" si="216"/>
        <v>0</v>
      </c>
      <c r="AS194" s="5">
        <f t="shared" si="217"/>
        <v>0</v>
      </c>
      <c r="AT194" s="5">
        <f t="shared" si="218"/>
        <v>0</v>
      </c>
      <c r="AU194" s="5">
        <f t="shared" si="219"/>
        <v>0</v>
      </c>
      <c r="AV194" s="5">
        <f t="shared" si="220"/>
        <v>0</v>
      </c>
      <c r="AW194" s="5">
        <f t="shared" si="221"/>
        <v>0</v>
      </c>
      <c r="AX194" s="5">
        <f t="shared" si="222"/>
        <v>0</v>
      </c>
      <c r="AY194" s="5">
        <f t="shared" si="223"/>
        <v>0</v>
      </c>
      <c r="AZ194" s="5">
        <f t="shared" si="224"/>
        <v>0</v>
      </c>
      <c r="BA194" s="5">
        <f t="shared" si="225"/>
        <v>0</v>
      </c>
      <c r="BB194" s="5">
        <f t="shared" si="226"/>
        <v>0</v>
      </c>
      <c r="BC194" s="5">
        <f t="shared" si="227"/>
        <v>0</v>
      </c>
      <c r="BD194" s="5">
        <f t="shared" si="228"/>
        <v>0</v>
      </c>
      <c r="BE194" s="5">
        <f t="shared" si="229"/>
        <v>0</v>
      </c>
      <c r="BF194" s="5">
        <f t="shared" si="230"/>
        <v>0</v>
      </c>
      <c r="BG194" s="5">
        <f t="shared" si="231"/>
        <v>0</v>
      </c>
      <c r="BH194" s="5">
        <f t="shared" si="232"/>
        <v>0</v>
      </c>
      <c r="BI194" s="5">
        <f t="shared" si="233"/>
        <v>0</v>
      </c>
      <c r="BJ194" s="45">
        <f t="shared" si="234"/>
        <v>0</v>
      </c>
      <c r="BL194" s="21">
        <f t="shared" si="237"/>
        <v>15346.869338961202</v>
      </c>
      <c r="BM194" s="21">
        <f t="shared" si="237"/>
        <v>12756.875956140342</v>
      </c>
      <c r="BN194" s="21">
        <f t="shared" si="237"/>
        <v>10179.88454813289</v>
      </c>
      <c r="BO194" s="21">
        <f t="shared" si="237"/>
        <v>7615.7974536357215</v>
      </c>
      <c r="BP194" s="21">
        <f t="shared" si="237"/>
        <v>5064.5179869831773</v>
      </c>
      <c r="BQ194" s="21">
        <f t="shared" si="237"/>
        <v>2525.9504259941168</v>
      </c>
      <c r="BR194" s="21">
        <f t="shared" si="237"/>
        <v>100.79694810556248</v>
      </c>
      <c r="BS194" s="21">
        <f t="shared" si="237"/>
        <v>0</v>
      </c>
      <c r="BT194" s="21">
        <f t="shared" si="237"/>
        <v>-100.77691094262991</v>
      </c>
      <c r="BU194" s="21">
        <f t="shared" si="237"/>
        <v>-2513.4271219484508</v>
      </c>
      <c r="BV194" s="21">
        <f t="shared" si="237"/>
        <v>-5014.4238427003147</v>
      </c>
      <c r="BW194" s="21">
        <f t="shared" si="237"/>
        <v>-7503.0821484512417</v>
      </c>
      <c r="BX194" s="21">
        <f t="shared" si="237"/>
        <v>-9979.4931200200226</v>
      </c>
      <c r="BY194" s="21">
        <f t="shared" si="237"/>
        <v>-12443.746943962062</v>
      </c>
      <c r="BZ194" s="21">
        <f t="shared" si="237"/>
        <v>-14895.932923516608</v>
      </c>
      <c r="CB194" s="21">
        <f t="shared" si="205"/>
        <v>-100.78692952409619</v>
      </c>
      <c r="CC194" s="21">
        <f t="shared" si="206"/>
        <v>-10079.688834076456</v>
      </c>
    </row>
    <row r="195" spans="9:81" x14ac:dyDescent="0.25">
      <c r="I195" s="4" t="s">
        <v>38</v>
      </c>
      <c r="J195" s="15">
        <f t="shared" si="201"/>
        <v>0.02</v>
      </c>
      <c r="K195" s="3">
        <v>2</v>
      </c>
      <c r="L195" s="3" t="s">
        <v>27</v>
      </c>
      <c r="M195" s="15">
        <f t="shared" ref="M195:M213" si="240">$B$2+$B$15*$K195</f>
        <v>7.0000000000000001E-3</v>
      </c>
      <c r="N195" s="18">
        <v>1</v>
      </c>
      <c r="O195" s="15">
        <f t="shared" ref="O195:O213" si="241">$K195*B$27</f>
        <v>1.2E-2</v>
      </c>
      <c r="P195" s="5">
        <v>1000000</v>
      </c>
      <c r="Q195" s="35">
        <f t="shared" si="202"/>
        <v>1025729.5258907609</v>
      </c>
      <c r="R195" s="5">
        <f t="shared" si="203"/>
        <v>1025729.5258907609</v>
      </c>
      <c r="S195" s="5">
        <f t="shared" si="204"/>
        <v>12308.754310689132</v>
      </c>
      <c r="T195" s="5"/>
      <c r="U195" s="5">
        <f t="shared" si="238"/>
        <v>20000</v>
      </c>
      <c r="V195" s="5">
        <f t="shared" si="238"/>
        <v>1020000</v>
      </c>
      <c r="W195" s="5">
        <f t="shared" si="238"/>
        <v>0</v>
      </c>
      <c r="X195" s="5">
        <f t="shared" si="238"/>
        <v>0</v>
      </c>
      <c r="Y195" s="5">
        <f t="shared" si="238"/>
        <v>0</v>
      </c>
      <c r="Z195" s="5">
        <f t="shared" si="238"/>
        <v>0</v>
      </c>
      <c r="AA195" s="5">
        <f t="shared" si="238"/>
        <v>0</v>
      </c>
      <c r="AB195" s="5">
        <f t="shared" si="238"/>
        <v>0</v>
      </c>
      <c r="AC195" s="5">
        <f t="shared" si="238"/>
        <v>0</v>
      </c>
      <c r="AD195" s="5">
        <f t="shared" si="238"/>
        <v>0</v>
      </c>
      <c r="AE195" s="5">
        <f t="shared" si="239"/>
        <v>0</v>
      </c>
      <c r="AF195" s="5">
        <f t="shared" si="239"/>
        <v>0</v>
      </c>
      <c r="AG195" s="5">
        <f t="shared" si="239"/>
        <v>0</v>
      </c>
      <c r="AH195" s="5">
        <f t="shared" si="239"/>
        <v>0</v>
      </c>
      <c r="AI195" s="5">
        <f t="shared" si="239"/>
        <v>0</v>
      </c>
      <c r="AJ195" s="5">
        <f t="shared" si="239"/>
        <v>0</v>
      </c>
      <c r="AK195" s="5">
        <f t="shared" si="239"/>
        <v>0</v>
      </c>
      <c r="AL195" s="5">
        <f t="shared" si="239"/>
        <v>0</v>
      </c>
      <c r="AM195" s="5">
        <f t="shared" si="239"/>
        <v>0</v>
      </c>
      <c r="AN195" s="5">
        <f t="shared" si="239"/>
        <v>0</v>
      </c>
      <c r="AP195" s="38">
        <f t="shared" si="214"/>
        <v>1025729.5258907609</v>
      </c>
      <c r="AQ195" s="5">
        <f t="shared" si="215"/>
        <v>1012909.6325719962</v>
      </c>
      <c r="AR195" s="5">
        <f t="shared" si="216"/>
        <v>0</v>
      </c>
      <c r="AS195" s="5">
        <f t="shared" si="217"/>
        <v>0</v>
      </c>
      <c r="AT195" s="5">
        <f t="shared" si="218"/>
        <v>0</v>
      </c>
      <c r="AU195" s="5">
        <f t="shared" si="219"/>
        <v>0</v>
      </c>
      <c r="AV195" s="5">
        <f t="shared" si="220"/>
        <v>0</v>
      </c>
      <c r="AW195" s="5">
        <f t="shared" si="221"/>
        <v>0</v>
      </c>
      <c r="AX195" s="5">
        <f t="shared" si="222"/>
        <v>0</v>
      </c>
      <c r="AY195" s="5">
        <f t="shared" si="223"/>
        <v>0</v>
      </c>
      <c r="AZ195" s="5">
        <f t="shared" si="224"/>
        <v>0</v>
      </c>
      <c r="BA195" s="5">
        <f t="shared" si="225"/>
        <v>0</v>
      </c>
      <c r="BB195" s="5">
        <f t="shared" si="226"/>
        <v>0</v>
      </c>
      <c r="BC195" s="5">
        <f t="shared" si="227"/>
        <v>0</v>
      </c>
      <c r="BD195" s="5">
        <f t="shared" si="228"/>
        <v>0</v>
      </c>
      <c r="BE195" s="5">
        <f t="shared" si="229"/>
        <v>0</v>
      </c>
      <c r="BF195" s="5">
        <f t="shared" si="230"/>
        <v>0</v>
      </c>
      <c r="BG195" s="5">
        <f t="shared" si="231"/>
        <v>0</v>
      </c>
      <c r="BH195" s="5">
        <f t="shared" si="232"/>
        <v>0</v>
      </c>
      <c r="BI195" s="5">
        <f t="shared" si="233"/>
        <v>0</v>
      </c>
      <c r="BJ195" s="45">
        <f t="shared" si="234"/>
        <v>0</v>
      </c>
      <c r="BL195" s="21">
        <f t="shared" si="237"/>
        <v>30949.714483848889</v>
      </c>
      <c r="BM195" s="21">
        <f t="shared" si="237"/>
        <v>25694.330962960026</v>
      </c>
      <c r="BN195" s="21">
        <f t="shared" si="237"/>
        <v>20478.30522545625</v>
      </c>
      <c r="BO195" s="21">
        <f t="shared" si="237"/>
        <v>15301.244622059166</v>
      </c>
      <c r="BP195" s="21">
        <f t="shared" si="237"/>
        <v>10162.761390962987</v>
      </c>
      <c r="BQ195" s="21">
        <f t="shared" si="237"/>
        <v>5062.4725849883398</v>
      </c>
      <c r="BR195" s="21">
        <f t="shared" si="237"/>
        <v>201.77753264037892</v>
      </c>
      <c r="BS195" s="21">
        <f t="shared" si="237"/>
        <v>0</v>
      </c>
      <c r="BT195" s="21">
        <f t="shared" si="237"/>
        <v>-201.71762495033909</v>
      </c>
      <c r="BU195" s="21">
        <f t="shared" si="237"/>
        <v>-5025.0298954357859</v>
      </c>
      <c r="BV195" s="21">
        <f t="shared" si="237"/>
        <v>-10012.986029179068</v>
      </c>
      <c r="BW195" s="21">
        <f t="shared" si="237"/>
        <v>-14964.232793456409</v>
      </c>
      <c r="BX195" s="21">
        <f t="shared" si="237"/>
        <v>-19879.130111631355</v>
      </c>
      <c r="BY195" s="21">
        <f t="shared" si="237"/>
        <v>-24758.033503831364</v>
      </c>
      <c r="BZ195" s="21">
        <f t="shared" si="237"/>
        <v>-29601.29415145237</v>
      </c>
      <c r="CB195" s="21">
        <f t="shared" si="205"/>
        <v>-201.747578795359</v>
      </c>
      <c r="CC195" s="21">
        <f t="shared" si="206"/>
        <v>-20178.717668543803</v>
      </c>
    </row>
    <row r="196" spans="9:81" x14ac:dyDescent="0.25">
      <c r="I196" s="4" t="s">
        <v>38</v>
      </c>
      <c r="J196" s="15">
        <f t="shared" si="201"/>
        <v>0.02</v>
      </c>
      <c r="K196" s="3">
        <v>3</v>
      </c>
      <c r="L196" s="3" t="s">
        <v>27</v>
      </c>
      <c r="M196" s="15">
        <f t="shared" si="240"/>
        <v>8.0000000000000002E-3</v>
      </c>
      <c r="N196" s="18">
        <v>1</v>
      </c>
      <c r="O196" s="15">
        <f t="shared" si="241"/>
        <v>1.8000000000000002E-2</v>
      </c>
      <c r="P196" s="5">
        <v>1000000</v>
      </c>
      <c r="Q196" s="35">
        <f t="shared" si="202"/>
        <v>1035431.588861294</v>
      </c>
      <c r="R196" s="5">
        <f t="shared" si="203"/>
        <v>1035431.588861294</v>
      </c>
      <c r="S196" s="5">
        <f t="shared" si="204"/>
        <v>18637.768599503295</v>
      </c>
      <c r="T196" s="5"/>
      <c r="U196" s="5">
        <f t="shared" si="238"/>
        <v>20000</v>
      </c>
      <c r="V196" s="5">
        <f t="shared" si="238"/>
        <v>20000</v>
      </c>
      <c r="W196" s="5">
        <f t="shared" si="238"/>
        <v>1020000</v>
      </c>
      <c r="X196" s="5">
        <f t="shared" si="238"/>
        <v>0</v>
      </c>
      <c r="Y196" s="5">
        <f t="shared" si="238"/>
        <v>0</v>
      </c>
      <c r="Z196" s="5">
        <f t="shared" si="238"/>
        <v>0</v>
      </c>
      <c r="AA196" s="5">
        <f t="shared" si="238"/>
        <v>0</v>
      </c>
      <c r="AB196" s="5">
        <f t="shared" si="238"/>
        <v>0</v>
      </c>
      <c r="AC196" s="5">
        <f t="shared" si="238"/>
        <v>0</v>
      </c>
      <c r="AD196" s="5">
        <f t="shared" si="238"/>
        <v>0</v>
      </c>
      <c r="AE196" s="5">
        <f t="shared" si="239"/>
        <v>0</v>
      </c>
      <c r="AF196" s="5">
        <f t="shared" si="239"/>
        <v>0</v>
      </c>
      <c r="AG196" s="5">
        <f t="shared" si="239"/>
        <v>0</v>
      </c>
      <c r="AH196" s="5">
        <f t="shared" si="239"/>
        <v>0</v>
      </c>
      <c r="AI196" s="5">
        <f t="shared" si="239"/>
        <v>0</v>
      </c>
      <c r="AJ196" s="5">
        <f t="shared" si="239"/>
        <v>0</v>
      </c>
      <c r="AK196" s="5">
        <f t="shared" si="239"/>
        <v>0</v>
      </c>
      <c r="AL196" s="5">
        <f t="shared" si="239"/>
        <v>0</v>
      </c>
      <c r="AM196" s="5">
        <f t="shared" si="239"/>
        <v>0</v>
      </c>
      <c r="AN196" s="5">
        <f t="shared" si="239"/>
        <v>0</v>
      </c>
      <c r="AP196" s="38">
        <f t="shared" si="214"/>
        <v>1035431.588861294</v>
      </c>
      <c r="AQ196" s="5">
        <f t="shared" si="215"/>
        <v>1023715.0415721843</v>
      </c>
      <c r="AR196" s="5">
        <f t="shared" si="216"/>
        <v>1011904.7619047618</v>
      </c>
      <c r="AS196" s="5">
        <f t="shared" si="217"/>
        <v>0</v>
      </c>
      <c r="AT196" s="5">
        <f t="shared" si="218"/>
        <v>0</v>
      </c>
      <c r="AU196" s="5">
        <f t="shared" si="219"/>
        <v>0</v>
      </c>
      <c r="AV196" s="5">
        <f t="shared" si="220"/>
        <v>0</v>
      </c>
      <c r="AW196" s="5">
        <f t="shared" si="221"/>
        <v>0</v>
      </c>
      <c r="AX196" s="5">
        <f t="shared" si="222"/>
        <v>0</v>
      </c>
      <c r="AY196" s="5">
        <f t="shared" si="223"/>
        <v>0</v>
      </c>
      <c r="AZ196" s="5">
        <f t="shared" si="224"/>
        <v>0</v>
      </c>
      <c r="BA196" s="5">
        <f t="shared" si="225"/>
        <v>0</v>
      </c>
      <c r="BB196" s="5">
        <f t="shared" si="226"/>
        <v>0</v>
      </c>
      <c r="BC196" s="5">
        <f t="shared" si="227"/>
        <v>0</v>
      </c>
      <c r="BD196" s="5">
        <f t="shared" si="228"/>
        <v>0</v>
      </c>
      <c r="BE196" s="5">
        <f t="shared" si="229"/>
        <v>0</v>
      </c>
      <c r="BF196" s="5">
        <f t="shared" si="230"/>
        <v>0</v>
      </c>
      <c r="BG196" s="5">
        <f t="shared" si="231"/>
        <v>0</v>
      </c>
      <c r="BH196" s="5">
        <f t="shared" si="232"/>
        <v>0</v>
      </c>
      <c r="BI196" s="5">
        <f t="shared" si="233"/>
        <v>0</v>
      </c>
      <c r="BJ196" s="45">
        <f t="shared" si="234"/>
        <v>0</v>
      </c>
      <c r="BL196" s="21">
        <f t="shared" si="237"/>
        <v>46715.78142789437</v>
      </c>
      <c r="BM196" s="21">
        <f t="shared" si="237"/>
        <v>38734.906089393538</v>
      </c>
      <c r="BN196" s="21">
        <f t="shared" si="237"/>
        <v>30833.293786117923</v>
      </c>
      <c r="BO196" s="21">
        <f t="shared" si="237"/>
        <v>23009.959852169151</v>
      </c>
      <c r="BP196" s="21">
        <f t="shared" si="237"/>
        <v>15263.934282507631</v>
      </c>
      <c r="BQ196" s="21">
        <f t="shared" si="237"/>
        <v>7594.2614787508501</v>
      </c>
      <c r="BR196" s="21">
        <f t="shared" si="237"/>
        <v>302.33424152887892</v>
      </c>
      <c r="BS196" s="21">
        <f t="shared" si="237"/>
        <v>0</v>
      </c>
      <c r="BT196" s="21">
        <f t="shared" si="237"/>
        <v>-302.21506927313749</v>
      </c>
      <c r="BU196" s="21">
        <f t="shared" si="237"/>
        <v>-7519.7776814181125</v>
      </c>
      <c r="BV196" s="21">
        <f t="shared" si="237"/>
        <v>-14965.985419403412</v>
      </c>
      <c r="BW196" s="21">
        <f t="shared" si="237"/>
        <v>-22339.523628834286</v>
      </c>
      <c r="BX196" s="21">
        <f t="shared" si="237"/>
        <v>-29641.279515722883</v>
      </c>
      <c r="BY196" s="21">
        <f t="shared" si="237"/>
        <v>-36872.127302877372</v>
      </c>
      <c r="BZ196" s="21">
        <f t="shared" si="237"/>
        <v>-44032.928451164626</v>
      </c>
      <c r="CB196" s="21">
        <f t="shared" si="205"/>
        <v>-302.2746554010082</v>
      </c>
      <c r="CC196" s="21">
        <f t="shared" si="206"/>
        <v>-30237.286650920403</v>
      </c>
    </row>
    <row r="197" spans="9:81" x14ac:dyDescent="0.25">
      <c r="I197" s="4" t="s">
        <v>38</v>
      </c>
      <c r="J197" s="15">
        <f t="shared" si="201"/>
        <v>0.02</v>
      </c>
      <c r="K197" s="3">
        <v>4</v>
      </c>
      <c r="L197" s="3" t="s">
        <v>27</v>
      </c>
      <c r="M197" s="15">
        <f t="shared" si="240"/>
        <v>9.0000000000000011E-3</v>
      </c>
      <c r="N197" s="18">
        <v>1</v>
      </c>
      <c r="O197" s="15">
        <f t="shared" si="241"/>
        <v>2.4E-2</v>
      </c>
      <c r="P197" s="5">
        <v>1000000</v>
      </c>
      <c r="Q197" s="35">
        <f t="shared" si="202"/>
        <v>1043027.5433227082</v>
      </c>
      <c r="R197" s="5">
        <f t="shared" si="203"/>
        <v>1043027.5433227082</v>
      </c>
      <c r="S197" s="5">
        <f t="shared" si="204"/>
        <v>25032.661039744999</v>
      </c>
      <c r="T197" s="5"/>
      <c r="U197" s="5">
        <f t="shared" si="238"/>
        <v>20000</v>
      </c>
      <c r="V197" s="5">
        <f t="shared" si="238"/>
        <v>20000</v>
      </c>
      <c r="W197" s="5">
        <f t="shared" si="238"/>
        <v>20000</v>
      </c>
      <c r="X197" s="5">
        <f t="shared" si="238"/>
        <v>1020000</v>
      </c>
      <c r="Y197" s="5">
        <f t="shared" si="238"/>
        <v>0</v>
      </c>
      <c r="Z197" s="5">
        <f t="shared" si="238"/>
        <v>0</v>
      </c>
      <c r="AA197" s="5">
        <f t="shared" si="238"/>
        <v>0</v>
      </c>
      <c r="AB197" s="5">
        <f t="shared" si="238"/>
        <v>0</v>
      </c>
      <c r="AC197" s="5">
        <f t="shared" si="238"/>
        <v>0</v>
      </c>
      <c r="AD197" s="5">
        <f t="shared" si="238"/>
        <v>0</v>
      </c>
      <c r="AE197" s="5">
        <f t="shared" si="239"/>
        <v>0</v>
      </c>
      <c r="AF197" s="5">
        <f t="shared" si="239"/>
        <v>0</v>
      </c>
      <c r="AG197" s="5">
        <f t="shared" si="239"/>
        <v>0</v>
      </c>
      <c r="AH197" s="5">
        <f t="shared" si="239"/>
        <v>0</v>
      </c>
      <c r="AI197" s="5">
        <f t="shared" si="239"/>
        <v>0</v>
      </c>
      <c r="AJ197" s="5">
        <f t="shared" si="239"/>
        <v>0</v>
      </c>
      <c r="AK197" s="5">
        <f t="shared" si="239"/>
        <v>0</v>
      </c>
      <c r="AL197" s="5">
        <f t="shared" si="239"/>
        <v>0</v>
      </c>
      <c r="AM197" s="5">
        <f t="shared" si="239"/>
        <v>0</v>
      </c>
      <c r="AN197" s="5">
        <f t="shared" si="239"/>
        <v>0</v>
      </c>
      <c r="AP197" s="38">
        <f t="shared" si="214"/>
        <v>1043027.5433227082</v>
      </c>
      <c r="AQ197" s="5">
        <f t="shared" si="215"/>
        <v>1032414.7912126125</v>
      </c>
      <c r="AR197" s="5">
        <f t="shared" si="216"/>
        <v>1021706.5243335259</v>
      </c>
      <c r="AS197" s="5">
        <f t="shared" si="217"/>
        <v>1010901.8830525276</v>
      </c>
      <c r="AT197" s="5">
        <f t="shared" si="218"/>
        <v>0</v>
      </c>
      <c r="AU197" s="5">
        <f t="shared" si="219"/>
        <v>0</v>
      </c>
      <c r="AV197" s="5">
        <f t="shared" si="220"/>
        <v>0</v>
      </c>
      <c r="AW197" s="5">
        <f t="shared" si="221"/>
        <v>0</v>
      </c>
      <c r="AX197" s="5">
        <f t="shared" si="222"/>
        <v>0</v>
      </c>
      <c r="AY197" s="5">
        <f t="shared" si="223"/>
        <v>0</v>
      </c>
      <c r="AZ197" s="5">
        <f t="shared" si="224"/>
        <v>0</v>
      </c>
      <c r="BA197" s="5">
        <f t="shared" si="225"/>
        <v>0</v>
      </c>
      <c r="BB197" s="5">
        <f t="shared" si="226"/>
        <v>0</v>
      </c>
      <c r="BC197" s="5">
        <f t="shared" si="227"/>
        <v>0</v>
      </c>
      <c r="BD197" s="5">
        <f t="shared" si="228"/>
        <v>0</v>
      </c>
      <c r="BE197" s="5">
        <f t="shared" si="229"/>
        <v>0</v>
      </c>
      <c r="BF197" s="5">
        <f t="shared" si="230"/>
        <v>0</v>
      </c>
      <c r="BG197" s="5">
        <f t="shared" si="231"/>
        <v>0</v>
      </c>
      <c r="BH197" s="5">
        <f t="shared" si="232"/>
        <v>0</v>
      </c>
      <c r="BI197" s="5">
        <f t="shared" si="233"/>
        <v>0</v>
      </c>
      <c r="BJ197" s="45">
        <f t="shared" si="234"/>
        <v>0</v>
      </c>
      <c r="BL197" s="21">
        <f t="shared" si="237"/>
        <v>62551.375141397351</v>
      </c>
      <c r="BM197" s="21">
        <f t="shared" si="237"/>
        <v>51800.749640503433</v>
      </c>
      <c r="BN197" s="21">
        <f t="shared" si="237"/>
        <v>41182.877413469367</v>
      </c>
      <c r="BO197" s="21">
        <f t="shared" si="237"/>
        <v>30695.786997211864</v>
      </c>
      <c r="BP197" s="21">
        <f t="shared" si="237"/>
        <v>20337.541065299418</v>
      </c>
      <c r="BQ197" s="21">
        <f t="shared" si="237"/>
        <v>10106.23575345031</v>
      </c>
      <c r="BR197" s="21">
        <f t="shared" si="237"/>
        <v>401.87126548145898</v>
      </c>
      <c r="BS197" s="21">
        <f t="shared" si="237"/>
        <v>0</v>
      </c>
      <c r="BT197" s="21">
        <f t="shared" si="237"/>
        <v>-401.67410063231364</v>
      </c>
      <c r="BU197" s="21">
        <f t="shared" si="237"/>
        <v>-9983.0050990395248</v>
      </c>
      <c r="BV197" s="21">
        <f t="shared" si="237"/>
        <v>-19844.586920676869</v>
      </c>
      <c r="BW197" s="21">
        <f t="shared" si="237"/>
        <v>-29586.521931757685</v>
      </c>
      <c r="BX197" s="21">
        <f t="shared" si="237"/>
        <v>-39210.55629222258</v>
      </c>
      <c r="BY197" s="21">
        <f t="shared" si="237"/>
        <v>-48718.406445148401</v>
      </c>
      <c r="BZ197" s="21">
        <f t="shared" si="237"/>
        <v>-58111.759693886968</v>
      </c>
      <c r="CB197" s="21">
        <f t="shared" si="205"/>
        <v>-401.77268305688631</v>
      </c>
      <c r="CC197" s="21">
        <f t="shared" si="206"/>
        <v>-40196.716852845973</v>
      </c>
    </row>
    <row r="198" spans="9:81" x14ac:dyDescent="0.25">
      <c r="I198" s="4" t="s">
        <v>38</v>
      </c>
      <c r="J198" s="15">
        <f t="shared" si="201"/>
        <v>0.02</v>
      </c>
      <c r="K198" s="3">
        <v>5</v>
      </c>
      <c r="L198" s="3" t="s">
        <v>27</v>
      </c>
      <c r="M198" s="15">
        <f t="shared" si="240"/>
        <v>0.01</v>
      </c>
      <c r="N198" s="18">
        <v>1</v>
      </c>
      <c r="O198" s="15">
        <f t="shared" si="241"/>
        <v>0.03</v>
      </c>
      <c r="P198" s="5">
        <v>1000000</v>
      </c>
      <c r="Q198" s="35">
        <f t="shared" si="202"/>
        <v>1048534.3123932512</v>
      </c>
      <c r="R198" s="5">
        <f t="shared" si="203"/>
        <v>1048534.3123932512</v>
      </c>
      <c r="S198" s="5">
        <f t="shared" si="204"/>
        <v>31456.029371797536</v>
      </c>
      <c r="T198" s="5"/>
      <c r="U198" s="5">
        <f t="shared" si="238"/>
        <v>20000</v>
      </c>
      <c r="V198" s="5">
        <f t="shared" si="238"/>
        <v>20000</v>
      </c>
      <c r="W198" s="5">
        <f t="shared" si="238"/>
        <v>20000</v>
      </c>
      <c r="X198" s="5">
        <f t="shared" si="238"/>
        <v>20000</v>
      </c>
      <c r="Y198" s="5">
        <f t="shared" si="238"/>
        <v>1020000</v>
      </c>
      <c r="Z198" s="5">
        <f t="shared" si="238"/>
        <v>0</v>
      </c>
      <c r="AA198" s="5">
        <f t="shared" si="238"/>
        <v>0</v>
      </c>
      <c r="AB198" s="5">
        <f t="shared" si="238"/>
        <v>0</v>
      </c>
      <c r="AC198" s="5">
        <f t="shared" si="238"/>
        <v>0</v>
      </c>
      <c r="AD198" s="5">
        <f t="shared" si="238"/>
        <v>0</v>
      </c>
      <c r="AE198" s="5">
        <f t="shared" si="239"/>
        <v>0</v>
      </c>
      <c r="AF198" s="5">
        <f t="shared" si="239"/>
        <v>0</v>
      </c>
      <c r="AG198" s="5">
        <f t="shared" si="239"/>
        <v>0</v>
      </c>
      <c r="AH198" s="5">
        <f t="shared" si="239"/>
        <v>0</v>
      </c>
      <c r="AI198" s="5">
        <f t="shared" si="239"/>
        <v>0</v>
      </c>
      <c r="AJ198" s="5">
        <f t="shared" si="239"/>
        <v>0</v>
      </c>
      <c r="AK198" s="5">
        <f t="shared" si="239"/>
        <v>0</v>
      </c>
      <c r="AL198" s="5">
        <f t="shared" si="239"/>
        <v>0</v>
      </c>
      <c r="AM198" s="5">
        <f t="shared" si="239"/>
        <v>0</v>
      </c>
      <c r="AN198" s="5">
        <f t="shared" si="239"/>
        <v>0</v>
      </c>
      <c r="AP198" s="38">
        <f t="shared" si="214"/>
        <v>1048534.3123932512</v>
      </c>
      <c r="AQ198" s="5">
        <f t="shared" si="215"/>
        <v>1039019.6555171837</v>
      </c>
      <c r="AR198" s="5">
        <f t="shared" si="216"/>
        <v>1029409.8520723556</v>
      </c>
      <c r="AS198" s="5">
        <f t="shared" si="217"/>
        <v>1019703.9505930791</v>
      </c>
      <c r="AT198" s="5">
        <f t="shared" si="218"/>
        <v>1009900.9900990099</v>
      </c>
      <c r="AU198" s="5">
        <f t="shared" si="219"/>
        <v>0</v>
      </c>
      <c r="AV198" s="5">
        <f t="shared" si="220"/>
        <v>0</v>
      </c>
      <c r="AW198" s="5">
        <f t="shared" si="221"/>
        <v>0</v>
      </c>
      <c r="AX198" s="5">
        <f t="shared" si="222"/>
        <v>0</v>
      </c>
      <c r="AY198" s="5">
        <f t="shared" si="223"/>
        <v>0</v>
      </c>
      <c r="AZ198" s="5">
        <f t="shared" si="224"/>
        <v>0</v>
      </c>
      <c r="BA198" s="5">
        <f t="shared" si="225"/>
        <v>0</v>
      </c>
      <c r="BB198" s="5">
        <f t="shared" si="226"/>
        <v>0</v>
      </c>
      <c r="BC198" s="5">
        <f t="shared" si="227"/>
        <v>0</v>
      </c>
      <c r="BD198" s="5">
        <f t="shared" si="228"/>
        <v>0</v>
      </c>
      <c r="BE198" s="5">
        <f t="shared" si="229"/>
        <v>0</v>
      </c>
      <c r="BF198" s="5">
        <f t="shared" si="230"/>
        <v>0</v>
      </c>
      <c r="BG198" s="5">
        <f t="shared" si="231"/>
        <v>0</v>
      </c>
      <c r="BH198" s="5">
        <f t="shared" si="232"/>
        <v>0</v>
      </c>
      <c r="BI198" s="5">
        <f t="shared" si="233"/>
        <v>0</v>
      </c>
      <c r="BJ198" s="45">
        <f t="shared" si="234"/>
        <v>0</v>
      </c>
      <c r="BL198" s="21">
        <f t="shared" si="237"/>
        <v>78362.783342034672</v>
      </c>
      <c r="BM198" s="21">
        <f t="shared" si="237"/>
        <v>64814.38420232886</v>
      </c>
      <c r="BN198" s="21">
        <f t="shared" si="237"/>
        <v>51465.687606748776</v>
      </c>
      <c r="BO198" s="21">
        <f t="shared" si="237"/>
        <v>38313.246676899376</v>
      </c>
      <c r="BP198" s="21">
        <f t="shared" si="237"/>
        <v>25353.682528232341</v>
      </c>
      <c r="BQ198" s="21">
        <f t="shared" si="237"/>
        <v>12583.682762955199</v>
      </c>
      <c r="BR198" s="21">
        <f t="shared" si="237"/>
        <v>499.81016628735233</v>
      </c>
      <c r="BS198" s="21">
        <f t="shared" si="237"/>
        <v>0</v>
      </c>
      <c r="BT198" s="21">
        <f t="shared" si="237"/>
        <v>-499.51716143882368</v>
      </c>
      <c r="BU198" s="21">
        <f t="shared" si="237"/>
        <v>-12400.549558971194</v>
      </c>
      <c r="BV198" s="21">
        <f t="shared" si="237"/>
        <v>-24621.087528463802</v>
      </c>
      <c r="BW198" s="21">
        <f t="shared" si="237"/>
        <v>-36664.674703918863</v>
      </c>
      <c r="BX198" s="21">
        <f t="shared" si="237"/>
        <v>-48534.312393251224</v>
      </c>
      <c r="BY198" s="21">
        <f t="shared" si="237"/>
        <v>-60232.943716058042</v>
      </c>
      <c r="BZ198" s="21">
        <f t="shared" si="237"/>
        <v>-71763.454871347523</v>
      </c>
      <c r="CB198" s="21">
        <f t="shared" si="205"/>
        <v>-499.663663863088</v>
      </c>
      <c r="CC198" s="21">
        <f t="shared" si="206"/>
        <v>-50000</v>
      </c>
    </row>
    <row r="199" spans="9:81" x14ac:dyDescent="0.25">
      <c r="I199" s="4" t="s">
        <v>38</v>
      </c>
      <c r="J199" s="15">
        <f t="shared" si="201"/>
        <v>0.02</v>
      </c>
      <c r="K199" s="3">
        <v>6</v>
      </c>
      <c r="L199" s="3" t="s">
        <v>27</v>
      </c>
      <c r="M199" s="15">
        <f t="shared" si="240"/>
        <v>1.0999999999999999E-2</v>
      </c>
      <c r="N199" s="18">
        <v>1</v>
      </c>
      <c r="O199" s="15">
        <f t="shared" si="241"/>
        <v>3.6000000000000004E-2</v>
      </c>
      <c r="P199" s="5">
        <v>1000000</v>
      </c>
      <c r="Q199" s="35">
        <f t="shared" si="202"/>
        <v>1051980.5071945442</v>
      </c>
      <c r="R199" s="5">
        <f t="shared" si="203"/>
        <v>1051980.5071945442</v>
      </c>
      <c r="S199" s="5">
        <f t="shared" si="204"/>
        <v>37871.298259003597</v>
      </c>
      <c r="T199" s="5"/>
      <c r="U199" s="5">
        <f t="shared" si="238"/>
        <v>20000</v>
      </c>
      <c r="V199" s="5">
        <f t="shared" si="238"/>
        <v>20000</v>
      </c>
      <c r="W199" s="5">
        <f t="shared" si="238"/>
        <v>20000</v>
      </c>
      <c r="X199" s="5">
        <f t="shared" si="238"/>
        <v>20000</v>
      </c>
      <c r="Y199" s="5">
        <f t="shared" si="238"/>
        <v>20000</v>
      </c>
      <c r="Z199" s="5">
        <f t="shared" si="238"/>
        <v>1020000</v>
      </c>
      <c r="AA199" s="5">
        <f t="shared" si="238"/>
        <v>0</v>
      </c>
      <c r="AB199" s="5">
        <f t="shared" si="238"/>
        <v>0</v>
      </c>
      <c r="AC199" s="5">
        <f t="shared" si="238"/>
        <v>0</v>
      </c>
      <c r="AD199" s="5">
        <f t="shared" si="238"/>
        <v>0</v>
      </c>
      <c r="AE199" s="5">
        <f t="shared" si="239"/>
        <v>0</v>
      </c>
      <c r="AF199" s="5">
        <f t="shared" si="239"/>
        <v>0</v>
      </c>
      <c r="AG199" s="5">
        <f t="shared" si="239"/>
        <v>0</v>
      </c>
      <c r="AH199" s="5">
        <f t="shared" si="239"/>
        <v>0</v>
      </c>
      <c r="AI199" s="5">
        <f t="shared" si="239"/>
        <v>0</v>
      </c>
      <c r="AJ199" s="5">
        <f t="shared" si="239"/>
        <v>0</v>
      </c>
      <c r="AK199" s="5">
        <f t="shared" si="239"/>
        <v>0</v>
      </c>
      <c r="AL199" s="5">
        <f t="shared" si="239"/>
        <v>0</v>
      </c>
      <c r="AM199" s="5">
        <f t="shared" si="239"/>
        <v>0</v>
      </c>
      <c r="AN199" s="5">
        <f t="shared" si="239"/>
        <v>0</v>
      </c>
      <c r="AP199" s="38">
        <f t="shared" si="214"/>
        <v>1051980.5071945442</v>
      </c>
      <c r="AQ199" s="5">
        <f t="shared" si="215"/>
        <v>1043552.292773684</v>
      </c>
      <c r="AR199" s="5">
        <f t="shared" si="216"/>
        <v>1035031.3679941944</v>
      </c>
      <c r="AS199" s="5">
        <f t="shared" si="217"/>
        <v>1026416.7130421305</v>
      </c>
      <c r="AT199" s="5">
        <f t="shared" si="218"/>
        <v>1017707.2968855938</v>
      </c>
      <c r="AU199" s="5">
        <f t="shared" si="219"/>
        <v>1008902.0771513352</v>
      </c>
      <c r="AV199" s="5">
        <f t="shared" si="220"/>
        <v>0</v>
      </c>
      <c r="AW199" s="5">
        <f t="shared" si="221"/>
        <v>0</v>
      </c>
      <c r="AX199" s="5">
        <f t="shared" si="222"/>
        <v>0</v>
      </c>
      <c r="AY199" s="5">
        <f t="shared" si="223"/>
        <v>0</v>
      </c>
      <c r="AZ199" s="5">
        <f t="shared" si="224"/>
        <v>0</v>
      </c>
      <c r="BA199" s="5">
        <f t="shared" si="225"/>
        <v>0</v>
      </c>
      <c r="BB199" s="5">
        <f t="shared" si="226"/>
        <v>0</v>
      </c>
      <c r="BC199" s="5">
        <f t="shared" si="227"/>
        <v>0</v>
      </c>
      <c r="BD199" s="5">
        <f t="shared" si="228"/>
        <v>0</v>
      </c>
      <c r="BE199" s="5">
        <f t="shared" si="229"/>
        <v>0</v>
      </c>
      <c r="BF199" s="5">
        <f t="shared" si="230"/>
        <v>0</v>
      </c>
      <c r="BG199" s="5">
        <f t="shared" si="231"/>
        <v>0</v>
      </c>
      <c r="BH199" s="5">
        <f t="shared" si="232"/>
        <v>0</v>
      </c>
      <c r="BI199" s="5">
        <f t="shared" si="233"/>
        <v>0</v>
      </c>
      <c r="BJ199" s="45">
        <f t="shared" si="234"/>
        <v>0</v>
      </c>
      <c r="BL199" s="21">
        <f t="shared" si="237"/>
        <v>94057.191901176469</v>
      </c>
      <c r="BM199" s="21">
        <f t="shared" si="237"/>
        <v>77699.460975834634</v>
      </c>
      <c r="BN199" s="21">
        <f t="shared" si="237"/>
        <v>61621.554416236002</v>
      </c>
      <c r="BO199" s="21">
        <f t="shared" si="237"/>
        <v>45817.973288310459</v>
      </c>
      <c r="BP199" s="21">
        <f t="shared" si="237"/>
        <v>30283.340303960955</v>
      </c>
      <c r="BQ199" s="21">
        <f t="shared" si="237"/>
        <v>15012.396833719686</v>
      </c>
      <c r="BR199" s="21">
        <f t="shared" si="237"/>
        <v>595.59523660270497</v>
      </c>
      <c r="BS199" s="21">
        <f t="shared" si="237"/>
        <v>0</v>
      </c>
      <c r="BT199" s="21">
        <f t="shared" si="237"/>
        <v>-595.18962457566522</v>
      </c>
      <c r="BU199" s="21">
        <f t="shared" si="237"/>
        <v>-14758.880151459016</v>
      </c>
      <c r="BV199" s="21">
        <f t="shared" si="237"/>
        <v>-29269.163404222811</v>
      </c>
      <c r="BW199" s="21">
        <f t="shared" si="237"/>
        <v>-43535.66205011087</v>
      </c>
      <c r="BX199" s="21">
        <f t="shared" si="237"/>
        <v>-57563.083496583044</v>
      </c>
      <c r="BY199" s="21">
        <f t="shared" si="237"/>
        <v>-71356.032804670162</v>
      </c>
      <c r="BZ199" s="21">
        <f t="shared" si="237"/>
        <v>-84919.015159442555</v>
      </c>
      <c r="CB199" s="21">
        <f t="shared" si="205"/>
        <v>-595.3924305891851</v>
      </c>
      <c r="CC199" s="21">
        <f t="shared" si="206"/>
        <v>-59592.318956409523</v>
      </c>
    </row>
    <row r="200" spans="9:81" x14ac:dyDescent="0.25">
      <c r="I200" s="4" t="s">
        <v>38</v>
      </c>
      <c r="J200" s="15">
        <f t="shared" si="201"/>
        <v>0.02</v>
      </c>
      <c r="K200" s="3">
        <v>7</v>
      </c>
      <c r="L200" s="3" t="s">
        <v>27</v>
      </c>
      <c r="M200" s="15">
        <f t="shared" si="240"/>
        <v>1.2E-2</v>
      </c>
      <c r="N200" s="18">
        <v>1</v>
      </c>
      <c r="O200" s="15">
        <f t="shared" si="241"/>
        <v>4.2000000000000003E-2</v>
      </c>
      <c r="P200" s="5">
        <v>1000000</v>
      </c>
      <c r="Q200" s="35">
        <f t="shared" si="202"/>
        <v>1053405.9398010375</v>
      </c>
      <c r="R200" s="5">
        <f t="shared" si="203"/>
        <v>1053405.9398010375</v>
      </c>
      <c r="S200" s="5">
        <f t="shared" si="204"/>
        <v>44243.049471643579</v>
      </c>
      <c r="T200" s="5"/>
      <c r="U200" s="5">
        <f t="shared" si="238"/>
        <v>20000</v>
      </c>
      <c r="V200" s="5">
        <f t="shared" si="238"/>
        <v>20000</v>
      </c>
      <c r="W200" s="5">
        <f t="shared" si="238"/>
        <v>20000</v>
      </c>
      <c r="X200" s="5">
        <f t="shared" si="238"/>
        <v>20000</v>
      </c>
      <c r="Y200" s="5">
        <f t="shared" si="238"/>
        <v>20000</v>
      </c>
      <c r="Z200" s="5">
        <f t="shared" si="238"/>
        <v>20000</v>
      </c>
      <c r="AA200" s="5">
        <f t="shared" si="238"/>
        <v>1020000</v>
      </c>
      <c r="AB200" s="5">
        <f t="shared" si="238"/>
        <v>0</v>
      </c>
      <c r="AC200" s="5">
        <f t="shared" si="238"/>
        <v>0</v>
      </c>
      <c r="AD200" s="5">
        <f t="shared" si="238"/>
        <v>0</v>
      </c>
      <c r="AE200" s="5">
        <f t="shared" si="239"/>
        <v>0</v>
      </c>
      <c r="AF200" s="5">
        <f t="shared" si="239"/>
        <v>0</v>
      </c>
      <c r="AG200" s="5">
        <f t="shared" si="239"/>
        <v>0</v>
      </c>
      <c r="AH200" s="5">
        <f t="shared" si="239"/>
        <v>0</v>
      </c>
      <c r="AI200" s="5">
        <f t="shared" si="239"/>
        <v>0</v>
      </c>
      <c r="AJ200" s="5">
        <f t="shared" si="239"/>
        <v>0</v>
      </c>
      <c r="AK200" s="5">
        <f t="shared" si="239"/>
        <v>0</v>
      </c>
      <c r="AL200" s="5">
        <f t="shared" si="239"/>
        <v>0</v>
      </c>
      <c r="AM200" s="5">
        <f t="shared" si="239"/>
        <v>0</v>
      </c>
      <c r="AN200" s="5">
        <f t="shared" si="239"/>
        <v>0</v>
      </c>
      <c r="AP200" s="38">
        <f t="shared" si="214"/>
        <v>1053405.9398010375</v>
      </c>
      <c r="AQ200" s="5">
        <f t="shared" si="215"/>
        <v>1046046.8110786499</v>
      </c>
      <c r="AR200" s="5">
        <f t="shared" si="216"/>
        <v>1038599.3728115938</v>
      </c>
      <c r="AS200" s="5">
        <f t="shared" si="217"/>
        <v>1031062.565285333</v>
      </c>
      <c r="AT200" s="5">
        <f t="shared" si="218"/>
        <v>1023435.316068757</v>
      </c>
      <c r="AU200" s="5">
        <f t="shared" si="219"/>
        <v>1015716.5398615821</v>
      </c>
      <c r="AV200" s="5">
        <f t="shared" si="220"/>
        <v>1007905.1383399211</v>
      </c>
      <c r="AW200" s="5">
        <f t="shared" si="221"/>
        <v>0</v>
      </c>
      <c r="AX200" s="5">
        <f t="shared" si="222"/>
        <v>0</v>
      </c>
      <c r="AY200" s="5">
        <f t="shared" si="223"/>
        <v>0</v>
      </c>
      <c r="AZ200" s="5">
        <f t="shared" si="224"/>
        <v>0</v>
      </c>
      <c r="BA200" s="5">
        <f t="shared" si="225"/>
        <v>0</v>
      </c>
      <c r="BB200" s="5">
        <f t="shared" si="226"/>
        <v>0</v>
      </c>
      <c r="BC200" s="5">
        <f t="shared" si="227"/>
        <v>0</v>
      </c>
      <c r="BD200" s="5">
        <f t="shared" si="228"/>
        <v>0</v>
      </c>
      <c r="BE200" s="5">
        <f t="shared" si="229"/>
        <v>0</v>
      </c>
      <c r="BF200" s="5">
        <f t="shared" si="230"/>
        <v>0</v>
      </c>
      <c r="BG200" s="5">
        <f t="shared" si="231"/>
        <v>0</v>
      </c>
      <c r="BH200" s="5">
        <f t="shared" si="232"/>
        <v>0</v>
      </c>
      <c r="BI200" s="5">
        <f t="shared" si="233"/>
        <v>0</v>
      </c>
      <c r="BJ200" s="45">
        <f t="shared" si="234"/>
        <v>0</v>
      </c>
      <c r="BL200" s="21">
        <f t="shared" si="237"/>
        <v>109543.57947486173</v>
      </c>
      <c r="BM200" s="21">
        <f t="shared" si="237"/>
        <v>90381.491237679496</v>
      </c>
      <c r="BN200" s="21">
        <f t="shared" si="237"/>
        <v>71592.078091488453</v>
      </c>
      <c r="BO200" s="21">
        <f t="shared" si="237"/>
        <v>53167.131997336401</v>
      </c>
      <c r="BP200" s="21">
        <f t="shared" si="237"/>
        <v>35098.646030076314</v>
      </c>
      <c r="BQ200" s="21">
        <f t="shared" si="237"/>
        <v>17378.808961090865</v>
      </c>
      <c r="BR200" s="21">
        <f t="shared" si="237"/>
        <v>688.69848393043503</v>
      </c>
      <c r="BS200" s="21">
        <f t="shared" si="237"/>
        <v>0</v>
      </c>
      <c r="BT200" s="21">
        <f t="shared" si="237"/>
        <v>-688.16475969739258</v>
      </c>
      <c r="BU200" s="21">
        <f t="shared" si="237"/>
        <v>-17045.216309730546</v>
      </c>
      <c r="BV200" s="21">
        <f t="shared" si="237"/>
        <v>-33764.095046108821</v>
      </c>
      <c r="BW200" s="21">
        <f t="shared" si="237"/>
        <v>-50163.715719606495</v>
      </c>
      <c r="BX200" s="21">
        <f t="shared" si="237"/>
        <v>-66250.986944339005</v>
      </c>
      <c r="BY200" s="21">
        <f t="shared" si="237"/>
        <v>-82032.650973862968</v>
      </c>
      <c r="BZ200" s="21">
        <f t="shared" si="237"/>
        <v>-97515.288105792832</v>
      </c>
      <c r="CB200" s="21">
        <f t="shared" si="205"/>
        <v>-688.43162181391381</v>
      </c>
      <c r="CC200" s="21">
        <f t="shared" si="206"/>
        <v>-68921.532517913729</v>
      </c>
    </row>
    <row r="201" spans="9:81" x14ac:dyDescent="0.25">
      <c r="I201" s="4" t="s">
        <v>38</v>
      </c>
      <c r="J201" s="15">
        <f t="shared" si="201"/>
        <v>0.02</v>
      </c>
      <c r="K201" s="3">
        <v>8</v>
      </c>
      <c r="L201" s="3" t="s">
        <v>27</v>
      </c>
      <c r="M201" s="15">
        <f t="shared" si="240"/>
        <v>1.3000000000000001E-2</v>
      </c>
      <c r="N201" s="18">
        <v>1</v>
      </c>
      <c r="O201" s="15">
        <f t="shared" si="241"/>
        <v>4.8000000000000001E-2</v>
      </c>
      <c r="P201" s="5">
        <v>1000000</v>
      </c>
      <c r="Q201" s="35">
        <f t="shared" si="202"/>
        <v>1052861.0389254098</v>
      </c>
      <c r="R201" s="5">
        <f t="shared" si="203"/>
        <v>1052861.0389254098</v>
      </c>
      <c r="S201" s="5">
        <f t="shared" si="204"/>
        <v>50537.329868419671</v>
      </c>
      <c r="T201" s="5"/>
      <c r="U201" s="5">
        <f t="shared" si="238"/>
        <v>20000</v>
      </c>
      <c r="V201" s="5">
        <f t="shared" si="238"/>
        <v>20000</v>
      </c>
      <c r="W201" s="5">
        <f t="shared" si="238"/>
        <v>20000</v>
      </c>
      <c r="X201" s="5">
        <f t="shared" si="238"/>
        <v>20000</v>
      </c>
      <c r="Y201" s="5">
        <f t="shared" si="238"/>
        <v>20000</v>
      </c>
      <c r="Z201" s="5">
        <f t="shared" si="238"/>
        <v>20000</v>
      </c>
      <c r="AA201" s="5">
        <f t="shared" si="238"/>
        <v>20000</v>
      </c>
      <c r="AB201" s="5">
        <f t="shared" si="238"/>
        <v>1020000</v>
      </c>
      <c r="AC201" s="5">
        <f t="shared" si="238"/>
        <v>0</v>
      </c>
      <c r="AD201" s="5">
        <f t="shared" si="238"/>
        <v>0</v>
      </c>
      <c r="AE201" s="5">
        <f t="shared" si="239"/>
        <v>0</v>
      </c>
      <c r="AF201" s="5">
        <f t="shared" si="239"/>
        <v>0</v>
      </c>
      <c r="AG201" s="5">
        <f t="shared" si="239"/>
        <v>0</v>
      </c>
      <c r="AH201" s="5">
        <f t="shared" si="239"/>
        <v>0</v>
      </c>
      <c r="AI201" s="5">
        <f t="shared" si="239"/>
        <v>0</v>
      </c>
      <c r="AJ201" s="5">
        <f t="shared" si="239"/>
        <v>0</v>
      </c>
      <c r="AK201" s="5">
        <f t="shared" si="239"/>
        <v>0</v>
      </c>
      <c r="AL201" s="5">
        <f t="shared" si="239"/>
        <v>0</v>
      </c>
      <c r="AM201" s="5">
        <f t="shared" si="239"/>
        <v>0</v>
      </c>
      <c r="AN201" s="5">
        <f t="shared" si="239"/>
        <v>0</v>
      </c>
      <c r="AP201" s="38">
        <f t="shared" si="214"/>
        <v>1052861.0389254098</v>
      </c>
      <c r="AQ201" s="5">
        <f t="shared" si="215"/>
        <v>1046548.2324314399</v>
      </c>
      <c r="AR201" s="5">
        <f t="shared" si="216"/>
        <v>1040153.3594530486</v>
      </c>
      <c r="AS201" s="5">
        <f t="shared" si="217"/>
        <v>1033675.353125938</v>
      </c>
      <c r="AT201" s="5">
        <f t="shared" si="218"/>
        <v>1027113.1327165751</v>
      </c>
      <c r="AU201" s="5">
        <f t="shared" si="219"/>
        <v>1020465.6034418904</v>
      </c>
      <c r="AV201" s="5">
        <f t="shared" si="220"/>
        <v>1013731.656286635</v>
      </c>
      <c r="AW201" s="5">
        <f t="shared" si="221"/>
        <v>1006910.1678183611</v>
      </c>
      <c r="AX201" s="5">
        <f t="shared" si="222"/>
        <v>0</v>
      </c>
      <c r="AY201" s="5">
        <f t="shared" si="223"/>
        <v>0</v>
      </c>
      <c r="AZ201" s="5">
        <f t="shared" si="224"/>
        <v>0</v>
      </c>
      <c r="BA201" s="5">
        <f t="shared" si="225"/>
        <v>0</v>
      </c>
      <c r="BB201" s="5">
        <f t="shared" si="226"/>
        <v>0</v>
      </c>
      <c r="BC201" s="5">
        <f t="shared" si="227"/>
        <v>0</v>
      </c>
      <c r="BD201" s="5">
        <f t="shared" si="228"/>
        <v>0</v>
      </c>
      <c r="BE201" s="5">
        <f t="shared" si="229"/>
        <v>0</v>
      </c>
      <c r="BF201" s="5">
        <f t="shared" si="230"/>
        <v>0</v>
      </c>
      <c r="BG201" s="5">
        <f t="shared" si="231"/>
        <v>0</v>
      </c>
      <c r="BH201" s="5">
        <f t="shared" si="232"/>
        <v>0</v>
      </c>
      <c r="BI201" s="5">
        <f t="shared" si="233"/>
        <v>0</v>
      </c>
      <c r="BJ201" s="45">
        <f t="shared" si="234"/>
        <v>0</v>
      </c>
      <c r="BL201" s="21">
        <f t="shared" si="237"/>
        <v>124733.57943458715</v>
      </c>
      <c r="BM201" s="21">
        <f t="shared" si="237"/>
        <v>102788.54527117964</v>
      </c>
      <c r="BN201" s="21">
        <f t="shared" si="237"/>
        <v>81321.170688126702</v>
      </c>
      <c r="BO201" s="21">
        <f t="shared" si="237"/>
        <v>60319.810354928952</v>
      </c>
      <c r="BP201" s="21">
        <f t="shared" si="237"/>
        <v>39773.131818851689</v>
      </c>
      <c r="BQ201" s="21">
        <f t="shared" si="237"/>
        <v>19670.106337159406</v>
      </c>
      <c r="BR201" s="21">
        <f t="shared" si="237"/>
        <v>778.62417882028967</v>
      </c>
      <c r="BS201" s="21">
        <f t="shared" si="237"/>
        <v>0</v>
      </c>
      <c r="BT201" s="21">
        <f t="shared" si="237"/>
        <v>-777.94826145865954</v>
      </c>
      <c r="BU201" s="21">
        <f t="shared" si="237"/>
        <v>-19247.634865945904</v>
      </c>
      <c r="BV201" s="21">
        <f t="shared" si="237"/>
        <v>-38082.968022597954</v>
      </c>
      <c r="BW201" s="21">
        <f t="shared" si="237"/>
        <v>-56515.899383613956</v>
      </c>
      <c r="BX201" s="21">
        <f t="shared" si="237"/>
        <v>-74556.066824365058</v>
      </c>
      <c r="BY201" s="21">
        <f t="shared" si="237"/>
        <v>-92212.853747320944</v>
      </c>
      <c r="BZ201" s="21">
        <f t="shared" si="237"/>
        <v>-109495.39641106105</v>
      </c>
      <c r="CB201" s="21">
        <f t="shared" si="205"/>
        <v>-778.28622013947461</v>
      </c>
      <c r="CC201" s="21">
        <f t="shared" si="206"/>
        <v>-77938.61875624588</v>
      </c>
    </row>
    <row r="202" spans="9:81" x14ac:dyDescent="0.25">
      <c r="I202" s="4" t="s">
        <v>38</v>
      </c>
      <c r="J202" s="15">
        <f t="shared" si="201"/>
        <v>0.02</v>
      </c>
      <c r="K202" s="3">
        <v>9</v>
      </c>
      <c r="L202" s="3" t="s">
        <v>27</v>
      </c>
      <c r="M202" s="15">
        <f t="shared" si="240"/>
        <v>1.4000000000000002E-2</v>
      </c>
      <c r="N202" s="18">
        <v>1</v>
      </c>
      <c r="O202" s="15">
        <f t="shared" si="241"/>
        <v>5.3999999999999999E-2</v>
      </c>
      <c r="P202" s="5">
        <v>1000000</v>
      </c>
      <c r="Q202" s="35">
        <f t="shared" si="202"/>
        <v>1050406.177560624</v>
      </c>
      <c r="R202" s="5">
        <f t="shared" si="203"/>
        <v>1050406.177560624</v>
      </c>
      <c r="S202" s="5">
        <f t="shared" si="204"/>
        <v>56721.933588273692</v>
      </c>
      <c r="T202" s="5"/>
      <c r="U202" s="5">
        <f t="shared" si="238"/>
        <v>20000</v>
      </c>
      <c r="V202" s="5">
        <f t="shared" si="238"/>
        <v>20000</v>
      </c>
      <c r="W202" s="5">
        <f t="shared" si="238"/>
        <v>20000</v>
      </c>
      <c r="X202" s="5">
        <f t="shared" si="238"/>
        <v>20000</v>
      </c>
      <c r="Y202" s="5">
        <f t="shared" si="238"/>
        <v>20000</v>
      </c>
      <c r="Z202" s="5">
        <f t="shared" si="238"/>
        <v>20000</v>
      </c>
      <c r="AA202" s="5">
        <f t="shared" si="238"/>
        <v>20000</v>
      </c>
      <c r="AB202" s="5">
        <f t="shared" si="238"/>
        <v>20000</v>
      </c>
      <c r="AC202" s="5">
        <f t="shared" si="238"/>
        <v>1020000</v>
      </c>
      <c r="AD202" s="5">
        <f t="shared" si="238"/>
        <v>0</v>
      </c>
      <c r="AE202" s="5">
        <f t="shared" si="239"/>
        <v>0</v>
      </c>
      <c r="AF202" s="5">
        <f t="shared" si="239"/>
        <v>0</v>
      </c>
      <c r="AG202" s="5">
        <f t="shared" si="239"/>
        <v>0</v>
      </c>
      <c r="AH202" s="5">
        <f t="shared" si="239"/>
        <v>0</v>
      </c>
      <c r="AI202" s="5">
        <f t="shared" si="239"/>
        <v>0</v>
      </c>
      <c r="AJ202" s="5">
        <f t="shared" si="239"/>
        <v>0</v>
      </c>
      <c r="AK202" s="5">
        <f t="shared" si="239"/>
        <v>0</v>
      </c>
      <c r="AL202" s="5">
        <f t="shared" si="239"/>
        <v>0</v>
      </c>
      <c r="AM202" s="5">
        <f t="shared" si="239"/>
        <v>0</v>
      </c>
      <c r="AN202" s="5">
        <f t="shared" si="239"/>
        <v>0</v>
      </c>
      <c r="AP202" s="38">
        <f t="shared" si="214"/>
        <v>1050406.177560624</v>
      </c>
      <c r="AQ202" s="5">
        <f t="shared" si="215"/>
        <v>1045111.8640464728</v>
      </c>
      <c r="AR202" s="5">
        <f t="shared" si="216"/>
        <v>1039743.4301431235</v>
      </c>
      <c r="AS202" s="5">
        <f t="shared" si="217"/>
        <v>1034299.8381651272</v>
      </c>
      <c r="AT202" s="5">
        <f t="shared" si="218"/>
        <v>1028780.0358994389</v>
      </c>
      <c r="AU202" s="5">
        <f t="shared" si="219"/>
        <v>1023182.956402031</v>
      </c>
      <c r="AV202" s="5">
        <f t="shared" si="220"/>
        <v>1017507.5177916595</v>
      </c>
      <c r="AW202" s="5">
        <f t="shared" si="221"/>
        <v>1011752.6230407427</v>
      </c>
      <c r="AX202" s="5">
        <f t="shared" si="222"/>
        <v>1005917.1597633131</v>
      </c>
      <c r="AY202" s="5">
        <f t="shared" si="223"/>
        <v>0</v>
      </c>
      <c r="AZ202" s="5">
        <f t="shared" si="224"/>
        <v>0</v>
      </c>
      <c r="BA202" s="5">
        <f t="shared" si="225"/>
        <v>0</v>
      </c>
      <c r="BB202" s="5">
        <f t="shared" si="226"/>
        <v>0</v>
      </c>
      <c r="BC202" s="5">
        <f t="shared" si="227"/>
        <v>0</v>
      </c>
      <c r="BD202" s="5">
        <f t="shared" si="228"/>
        <v>0</v>
      </c>
      <c r="BE202" s="5">
        <f t="shared" si="229"/>
        <v>0</v>
      </c>
      <c r="BF202" s="5">
        <f t="shared" si="230"/>
        <v>0</v>
      </c>
      <c r="BG202" s="5">
        <f t="shared" si="231"/>
        <v>0</v>
      </c>
      <c r="BH202" s="5">
        <f t="shared" si="232"/>
        <v>0</v>
      </c>
      <c r="BI202" s="5">
        <f t="shared" si="233"/>
        <v>0</v>
      </c>
      <c r="BJ202" s="45">
        <f t="shared" si="234"/>
        <v>0</v>
      </c>
      <c r="BL202" s="21">
        <f t="shared" ref="BL202:BZ218" si="242">NPV($M202+BL$33,$U202:$AN202)-$Q202</f>
        <v>139542.29786146618</v>
      </c>
      <c r="BM202" s="21">
        <f t="shared" si="242"/>
        <v>114851.90977792838</v>
      </c>
      <c r="BN202" s="21">
        <f t="shared" si="242"/>
        <v>90755.560782145243</v>
      </c>
      <c r="BO202" s="21">
        <f t="shared" si="242"/>
        <v>67237.379683462437</v>
      </c>
      <c r="BP202" s="21">
        <f t="shared" si="242"/>
        <v>44281.959004840581</v>
      </c>
      <c r="BQ202" s="21">
        <f t="shared" si="242"/>
        <v>21874.340304932557</v>
      </c>
      <c r="BR202" s="21">
        <f t="shared" si="242"/>
        <v>864.91291554830968</v>
      </c>
      <c r="BS202" s="21">
        <f t="shared" si="242"/>
        <v>0</v>
      </c>
      <c r="BT202" s="21">
        <f t="shared" si="242"/>
        <v>-864.08228828688152</v>
      </c>
      <c r="BU202" s="21">
        <f t="shared" si="242"/>
        <v>-21355.164332564804</v>
      </c>
      <c r="BV202" s="21">
        <f t="shared" si="242"/>
        <v>-42204.847186586354</v>
      </c>
      <c r="BW202" s="21">
        <f t="shared" si="242"/>
        <v>-62562.347912156954</v>
      </c>
      <c r="BX202" s="21">
        <f t="shared" si="242"/>
        <v>-82440.583069571527</v>
      </c>
      <c r="BY202" s="21">
        <f t="shared" si="242"/>
        <v>-101852.09836770606</v>
      </c>
      <c r="BZ202" s="21">
        <f t="shared" si="242"/>
        <v>-120809.08020177064</v>
      </c>
      <c r="CB202" s="21">
        <f t="shared" si="205"/>
        <v>-864.4976019175956</v>
      </c>
      <c r="CC202" s="21">
        <f t="shared" si="206"/>
        <v>-86598.071925858385</v>
      </c>
    </row>
    <row r="203" spans="9:81" x14ac:dyDescent="0.25">
      <c r="I203" s="4" t="s">
        <v>38</v>
      </c>
      <c r="J203" s="15">
        <f t="shared" si="201"/>
        <v>0.02</v>
      </c>
      <c r="K203" s="3">
        <v>10</v>
      </c>
      <c r="L203" s="3" t="s">
        <v>27</v>
      </c>
      <c r="M203" s="15">
        <f t="shared" si="240"/>
        <v>1.4999999999999999E-2</v>
      </c>
      <c r="N203" s="18">
        <v>1</v>
      </c>
      <c r="O203" s="15">
        <f t="shared" si="241"/>
        <v>0.06</v>
      </c>
      <c r="P203" s="5">
        <v>1000000</v>
      </c>
      <c r="Q203" s="35">
        <f t="shared" si="202"/>
        <v>1046110.9227592734</v>
      </c>
      <c r="R203" s="5">
        <f t="shared" si="203"/>
        <v>1046110.9227592734</v>
      </c>
      <c r="S203" s="5">
        <f t="shared" si="204"/>
        <v>62766.655365556406</v>
      </c>
      <c r="T203" s="5"/>
      <c r="U203" s="5">
        <f t="shared" si="238"/>
        <v>20000</v>
      </c>
      <c r="V203" s="5">
        <f t="shared" si="238"/>
        <v>20000</v>
      </c>
      <c r="W203" s="5">
        <f t="shared" si="238"/>
        <v>20000</v>
      </c>
      <c r="X203" s="5">
        <f t="shared" si="238"/>
        <v>20000</v>
      </c>
      <c r="Y203" s="5">
        <f t="shared" si="238"/>
        <v>20000</v>
      </c>
      <c r="Z203" s="5">
        <f t="shared" si="238"/>
        <v>20000</v>
      </c>
      <c r="AA203" s="5">
        <f t="shared" si="238"/>
        <v>20000</v>
      </c>
      <c r="AB203" s="5">
        <f t="shared" si="238"/>
        <v>20000</v>
      </c>
      <c r="AC203" s="5">
        <f t="shared" si="238"/>
        <v>20000</v>
      </c>
      <c r="AD203" s="5">
        <f t="shared" si="238"/>
        <v>1020000</v>
      </c>
      <c r="AE203" s="5">
        <f t="shared" si="239"/>
        <v>0</v>
      </c>
      <c r="AF203" s="5">
        <f t="shared" si="239"/>
        <v>0</v>
      </c>
      <c r="AG203" s="5">
        <f t="shared" si="239"/>
        <v>0</v>
      </c>
      <c r="AH203" s="5">
        <f t="shared" si="239"/>
        <v>0</v>
      </c>
      <c r="AI203" s="5">
        <f t="shared" si="239"/>
        <v>0</v>
      </c>
      <c r="AJ203" s="5">
        <f t="shared" si="239"/>
        <v>0</v>
      </c>
      <c r="AK203" s="5">
        <f t="shared" si="239"/>
        <v>0</v>
      </c>
      <c r="AL203" s="5">
        <f t="shared" si="239"/>
        <v>0</v>
      </c>
      <c r="AM203" s="5">
        <f t="shared" si="239"/>
        <v>0</v>
      </c>
      <c r="AN203" s="5">
        <f t="shared" si="239"/>
        <v>0</v>
      </c>
      <c r="AP203" s="38">
        <f t="shared" si="214"/>
        <v>1046110.9227592734</v>
      </c>
      <c r="AQ203" s="5">
        <f t="shared" si="215"/>
        <v>1041802.5866006624</v>
      </c>
      <c r="AR203" s="5">
        <f t="shared" si="216"/>
        <v>1037429.6253996722</v>
      </c>
      <c r="AS203" s="5">
        <f t="shared" si="217"/>
        <v>1032991.0697806671</v>
      </c>
      <c r="AT203" s="5">
        <f t="shared" si="218"/>
        <v>1028485.935827377</v>
      </c>
      <c r="AU203" s="5">
        <f t="shared" si="219"/>
        <v>1023913.2248647875</v>
      </c>
      <c r="AV203" s="5">
        <f t="shared" si="220"/>
        <v>1019271.9232377593</v>
      </c>
      <c r="AW203" s="5">
        <f t="shared" si="221"/>
        <v>1014561.0020863255</v>
      </c>
      <c r="AX203" s="5">
        <f t="shared" si="222"/>
        <v>1009779.4171176204</v>
      </c>
      <c r="AY203" s="5">
        <f t="shared" si="223"/>
        <v>1004926.1083743846</v>
      </c>
      <c r="AZ203" s="5">
        <f t="shared" si="224"/>
        <v>0</v>
      </c>
      <c r="BA203" s="5">
        <f t="shared" si="225"/>
        <v>0</v>
      </c>
      <c r="BB203" s="5">
        <f t="shared" si="226"/>
        <v>0</v>
      </c>
      <c r="BC203" s="5">
        <f t="shared" si="227"/>
        <v>0</v>
      </c>
      <c r="BD203" s="5">
        <f t="shared" si="228"/>
        <v>0</v>
      </c>
      <c r="BE203" s="5">
        <f t="shared" si="229"/>
        <v>0</v>
      </c>
      <c r="BF203" s="5">
        <f t="shared" si="230"/>
        <v>0</v>
      </c>
      <c r="BG203" s="5">
        <f t="shared" si="231"/>
        <v>0</v>
      </c>
      <c r="BH203" s="5">
        <f t="shared" si="232"/>
        <v>0</v>
      </c>
      <c r="BI203" s="5">
        <f t="shared" si="233"/>
        <v>0</v>
      </c>
      <c r="BJ203" s="45">
        <f t="shared" si="234"/>
        <v>0</v>
      </c>
      <c r="BL203" s="21">
        <f t="shared" si="242"/>
        <v>153889.07724072656</v>
      </c>
      <c r="BM203" s="21">
        <f t="shared" si="242"/>
        <v>126506.69559296418</v>
      </c>
      <c r="BN203" s="21">
        <f t="shared" si="242"/>
        <v>99845.255152521539</v>
      </c>
      <c r="BO203" s="21">
        <f t="shared" si="242"/>
        <v>73883.821953991544</v>
      </c>
      <c r="BP203" s="21">
        <f t="shared" si="242"/>
        <v>48602.122547743493</v>
      </c>
      <c r="BQ203" s="21">
        <f t="shared" si="242"/>
        <v>23980.5215483465</v>
      </c>
      <c r="BR203" s="21">
        <f t="shared" si="242"/>
        <v>947.14514246222097</v>
      </c>
      <c r="BS203" s="21">
        <f t="shared" si="242"/>
        <v>0</v>
      </c>
      <c r="BT203" s="21">
        <f t="shared" si="242"/>
        <v>-946.14896933804266</v>
      </c>
      <c r="BU203" s="21">
        <f t="shared" si="242"/>
        <v>-23357.865472741309</v>
      </c>
      <c r="BV203" s="21">
        <f t="shared" si="242"/>
        <v>-46110.922759273439</v>
      </c>
      <c r="BW203" s="21">
        <f t="shared" si="242"/>
        <v>-68276.463631444261</v>
      </c>
      <c r="BX203" s="21">
        <f t="shared" si="242"/>
        <v>-89871.242414127453</v>
      </c>
      <c r="BY203" s="21">
        <f t="shared" si="242"/>
        <v>-110911.49398468935</v>
      </c>
      <c r="BZ203" s="21">
        <f t="shared" si="242"/>
        <v>-131412.95112703182</v>
      </c>
      <c r="CB203" s="21">
        <f t="shared" si="205"/>
        <v>-946.64705590013182</v>
      </c>
      <c r="CC203" s="21">
        <f t="shared" si="206"/>
        <v>-94858.248783324496</v>
      </c>
    </row>
    <row r="204" spans="9:81" x14ac:dyDescent="0.25">
      <c r="I204" s="4" t="s">
        <v>38</v>
      </c>
      <c r="J204" s="15">
        <f t="shared" si="201"/>
        <v>0.02</v>
      </c>
      <c r="K204" s="3">
        <v>11</v>
      </c>
      <c r="L204" s="3" t="s">
        <v>27</v>
      </c>
      <c r="M204" s="15">
        <f t="shared" si="240"/>
        <v>1.6E-2</v>
      </c>
      <c r="N204" s="18">
        <v>1</v>
      </c>
      <c r="O204" s="15">
        <f t="shared" si="241"/>
        <v>6.6000000000000003E-2</v>
      </c>
      <c r="P204" s="5">
        <v>1000000</v>
      </c>
      <c r="Q204" s="35">
        <f t="shared" si="202"/>
        <v>1040053.2185061316</v>
      </c>
      <c r="R204" s="5">
        <f t="shared" si="203"/>
        <v>1040053.2185061316</v>
      </c>
      <c r="S204" s="5">
        <f t="shared" si="204"/>
        <v>68643.512421404681</v>
      </c>
      <c r="T204" s="5"/>
      <c r="U204" s="5">
        <f t="shared" ref="U204:AD213" si="243">$P204*((U$33&lt;=$K204)*$J204+(U$33=$K204)*1)</f>
        <v>20000</v>
      </c>
      <c r="V204" s="5">
        <f t="shared" si="243"/>
        <v>20000</v>
      </c>
      <c r="W204" s="5">
        <f t="shared" si="243"/>
        <v>20000</v>
      </c>
      <c r="X204" s="5">
        <f t="shared" si="243"/>
        <v>20000</v>
      </c>
      <c r="Y204" s="5">
        <f t="shared" si="243"/>
        <v>20000</v>
      </c>
      <c r="Z204" s="5">
        <f t="shared" si="243"/>
        <v>20000</v>
      </c>
      <c r="AA204" s="5">
        <f t="shared" si="243"/>
        <v>20000</v>
      </c>
      <c r="AB204" s="5">
        <f t="shared" si="243"/>
        <v>20000</v>
      </c>
      <c r="AC204" s="5">
        <f t="shared" si="243"/>
        <v>20000</v>
      </c>
      <c r="AD204" s="5">
        <f t="shared" si="243"/>
        <v>20000</v>
      </c>
      <c r="AE204" s="5">
        <f t="shared" ref="AE204:AN213" si="244">$P204*((AE$33&lt;=$K204)*$J204+(AE$33=$K204)*1)</f>
        <v>1020000</v>
      </c>
      <c r="AF204" s="5">
        <f t="shared" si="244"/>
        <v>0</v>
      </c>
      <c r="AG204" s="5">
        <f t="shared" si="244"/>
        <v>0</v>
      </c>
      <c r="AH204" s="5">
        <f t="shared" si="244"/>
        <v>0</v>
      </c>
      <c r="AI204" s="5">
        <f t="shared" si="244"/>
        <v>0</v>
      </c>
      <c r="AJ204" s="5">
        <f t="shared" si="244"/>
        <v>0</v>
      </c>
      <c r="AK204" s="5">
        <f t="shared" si="244"/>
        <v>0</v>
      </c>
      <c r="AL204" s="5">
        <f t="shared" si="244"/>
        <v>0</v>
      </c>
      <c r="AM204" s="5">
        <f t="shared" si="244"/>
        <v>0</v>
      </c>
      <c r="AN204" s="5">
        <f t="shared" si="244"/>
        <v>0</v>
      </c>
      <c r="AP204" s="38">
        <f t="shared" si="214"/>
        <v>1040053.2185061316</v>
      </c>
      <c r="AQ204" s="5">
        <f t="shared" si="215"/>
        <v>1036694.0700022297</v>
      </c>
      <c r="AR204" s="5">
        <f t="shared" si="216"/>
        <v>1033281.1751222652</v>
      </c>
      <c r="AS204" s="5">
        <f t="shared" si="217"/>
        <v>1029813.6739242214</v>
      </c>
      <c r="AT204" s="5">
        <f t="shared" si="218"/>
        <v>1026290.692707009</v>
      </c>
      <c r="AU204" s="5">
        <f t="shared" si="219"/>
        <v>1022711.3437903211</v>
      </c>
      <c r="AV204" s="5">
        <f t="shared" si="220"/>
        <v>1019074.7252909663</v>
      </c>
      <c r="AW204" s="5">
        <f t="shared" si="221"/>
        <v>1015379.9208956218</v>
      </c>
      <c r="AX204" s="5">
        <f t="shared" si="222"/>
        <v>1011625.9996299518</v>
      </c>
      <c r="AY204" s="5">
        <f t="shared" si="223"/>
        <v>1007812.0156240311</v>
      </c>
      <c r="AZ204" s="5">
        <f t="shared" si="224"/>
        <v>1003937.0078740156</v>
      </c>
      <c r="BA204" s="5">
        <f t="shared" si="225"/>
        <v>0</v>
      </c>
      <c r="BB204" s="5">
        <f t="shared" si="226"/>
        <v>0</v>
      </c>
      <c r="BC204" s="5">
        <f t="shared" si="227"/>
        <v>0</v>
      </c>
      <c r="BD204" s="5">
        <f t="shared" si="228"/>
        <v>0</v>
      </c>
      <c r="BE204" s="5">
        <f t="shared" si="229"/>
        <v>0</v>
      </c>
      <c r="BF204" s="5">
        <f t="shared" si="230"/>
        <v>0</v>
      </c>
      <c r="BG204" s="5">
        <f t="shared" si="231"/>
        <v>0</v>
      </c>
      <c r="BH204" s="5">
        <f t="shared" si="232"/>
        <v>0</v>
      </c>
      <c r="BI204" s="5">
        <f t="shared" si="233"/>
        <v>0</v>
      </c>
      <c r="BJ204" s="45">
        <f t="shared" si="234"/>
        <v>0</v>
      </c>
      <c r="BL204" s="21">
        <f t="shared" si="242"/>
        <v>167698.19653177517</v>
      </c>
      <c r="BM204" s="21">
        <f t="shared" si="242"/>
        <v>137692.38846563944</v>
      </c>
      <c r="BN204" s="21">
        <f t="shared" si="242"/>
        <v>108543.95209705131</v>
      </c>
      <c r="BO204" s="21">
        <f t="shared" si="242"/>
        <v>80226.018512774259</v>
      </c>
      <c r="BP204" s="21">
        <f t="shared" si="242"/>
        <v>52712.628912488464</v>
      </c>
      <c r="BQ204" s="21">
        <f t="shared" si="242"/>
        <v>25978.701557681197</v>
      </c>
      <c r="BR204" s="21">
        <f t="shared" si="242"/>
        <v>1024.9441286303336</v>
      </c>
      <c r="BS204" s="21">
        <f t="shared" si="242"/>
        <v>0</v>
      </c>
      <c r="BT204" s="21">
        <f t="shared" si="242"/>
        <v>-1023.7733466089703</v>
      </c>
      <c r="BU204" s="21">
        <f t="shared" si="242"/>
        <v>-25246.897463524016</v>
      </c>
      <c r="BV204" s="21">
        <f t="shared" si="242"/>
        <v>-49784.627158612944</v>
      </c>
      <c r="BW204" s="21">
        <f t="shared" si="242"/>
        <v>-73635.068273369805</v>
      </c>
      <c r="BX204" s="21">
        <f t="shared" si="242"/>
        <v>-96819.370015386725</v>
      </c>
      <c r="BY204" s="21">
        <f t="shared" si="242"/>
        <v>-119357.9777304075</v>
      </c>
      <c r="BZ204" s="21">
        <f t="shared" si="242"/>
        <v>-141270.65802463831</v>
      </c>
      <c r="CB204" s="21">
        <f t="shared" si="205"/>
        <v>-1024.3587376196519</v>
      </c>
      <c r="CC204" s="21">
        <f t="shared" si="206"/>
        <v>-102681.66105621902</v>
      </c>
    </row>
    <row r="205" spans="9:81" x14ac:dyDescent="0.25">
      <c r="I205" s="4" t="s">
        <v>38</v>
      </c>
      <c r="J205" s="15">
        <f t="shared" si="201"/>
        <v>0.02</v>
      </c>
      <c r="K205" s="3">
        <v>12</v>
      </c>
      <c r="L205" s="3" t="s">
        <v>27</v>
      </c>
      <c r="M205" s="15">
        <f t="shared" si="240"/>
        <v>1.7000000000000001E-2</v>
      </c>
      <c r="N205" s="18">
        <v>1</v>
      </c>
      <c r="O205" s="15">
        <f t="shared" si="241"/>
        <v>7.2000000000000008E-2</v>
      </c>
      <c r="P205" s="5">
        <v>1000000</v>
      </c>
      <c r="Q205" s="35">
        <f t="shared" si="202"/>
        <v>1032318.5132225476</v>
      </c>
      <c r="R205" s="5">
        <f t="shared" si="203"/>
        <v>1032318.5132225476</v>
      </c>
      <c r="S205" s="5">
        <f t="shared" si="204"/>
        <v>74326.932952023431</v>
      </c>
      <c r="T205" s="5"/>
      <c r="U205" s="5">
        <f t="shared" si="243"/>
        <v>20000</v>
      </c>
      <c r="V205" s="5">
        <f t="shared" si="243"/>
        <v>20000</v>
      </c>
      <c r="W205" s="5">
        <f t="shared" si="243"/>
        <v>20000</v>
      </c>
      <c r="X205" s="5">
        <f t="shared" si="243"/>
        <v>20000</v>
      </c>
      <c r="Y205" s="5">
        <f t="shared" si="243"/>
        <v>20000</v>
      </c>
      <c r="Z205" s="5">
        <f t="shared" si="243"/>
        <v>20000</v>
      </c>
      <c r="AA205" s="5">
        <f t="shared" si="243"/>
        <v>20000</v>
      </c>
      <c r="AB205" s="5">
        <f t="shared" si="243"/>
        <v>20000</v>
      </c>
      <c r="AC205" s="5">
        <f t="shared" si="243"/>
        <v>20000</v>
      </c>
      <c r="AD205" s="5">
        <f t="shared" si="243"/>
        <v>20000</v>
      </c>
      <c r="AE205" s="5">
        <f t="shared" si="244"/>
        <v>20000</v>
      </c>
      <c r="AF205" s="5">
        <f t="shared" si="244"/>
        <v>1020000</v>
      </c>
      <c r="AG205" s="5">
        <f t="shared" si="244"/>
        <v>0</v>
      </c>
      <c r="AH205" s="5">
        <f t="shared" si="244"/>
        <v>0</v>
      </c>
      <c r="AI205" s="5">
        <f t="shared" si="244"/>
        <v>0</v>
      </c>
      <c r="AJ205" s="5">
        <f t="shared" si="244"/>
        <v>0</v>
      </c>
      <c r="AK205" s="5">
        <f t="shared" si="244"/>
        <v>0</v>
      </c>
      <c r="AL205" s="5">
        <f t="shared" si="244"/>
        <v>0</v>
      </c>
      <c r="AM205" s="5">
        <f t="shared" si="244"/>
        <v>0</v>
      </c>
      <c r="AN205" s="5">
        <f t="shared" si="244"/>
        <v>0</v>
      </c>
      <c r="AP205" s="38">
        <f t="shared" si="214"/>
        <v>1032318.5132225476</v>
      </c>
      <c r="AQ205" s="5">
        <f t="shared" si="215"/>
        <v>1029867.9279473308</v>
      </c>
      <c r="AR205" s="5">
        <f t="shared" si="216"/>
        <v>1027375.6827224353</v>
      </c>
      <c r="AS205" s="5">
        <f t="shared" si="217"/>
        <v>1024841.0693287166</v>
      </c>
      <c r="AT205" s="5">
        <f t="shared" si="218"/>
        <v>1022263.3675073046</v>
      </c>
      <c r="AU205" s="5">
        <f t="shared" si="219"/>
        <v>1019641.8447549287</v>
      </c>
      <c r="AV205" s="5">
        <f t="shared" si="220"/>
        <v>1016975.7561157624</v>
      </c>
      <c r="AW205" s="5">
        <f t="shared" si="221"/>
        <v>1014264.3439697303</v>
      </c>
      <c r="AX205" s="5">
        <f t="shared" si="222"/>
        <v>1011506.8378172156</v>
      </c>
      <c r="AY205" s="5">
        <f t="shared" si="223"/>
        <v>1008702.4540601082</v>
      </c>
      <c r="AZ205" s="5">
        <f t="shared" si="224"/>
        <v>1005850.3957791299</v>
      </c>
      <c r="BA205" s="5">
        <f t="shared" si="225"/>
        <v>1002949.8525073751</v>
      </c>
      <c r="BB205" s="5">
        <f t="shared" si="226"/>
        <v>0</v>
      </c>
      <c r="BC205" s="5">
        <f t="shared" si="227"/>
        <v>0</v>
      </c>
      <c r="BD205" s="5">
        <f t="shared" si="228"/>
        <v>0</v>
      </c>
      <c r="BE205" s="5">
        <f t="shared" si="229"/>
        <v>0</v>
      </c>
      <c r="BF205" s="5">
        <f t="shared" si="230"/>
        <v>0</v>
      </c>
      <c r="BG205" s="5">
        <f t="shared" si="231"/>
        <v>0</v>
      </c>
      <c r="BH205" s="5">
        <f t="shared" si="232"/>
        <v>0</v>
      </c>
      <c r="BI205" s="5">
        <f t="shared" si="233"/>
        <v>0</v>
      </c>
      <c r="BJ205" s="45">
        <f t="shared" si="234"/>
        <v>0</v>
      </c>
      <c r="BL205" s="21">
        <f t="shared" si="242"/>
        <v>180899.49946834415</v>
      </c>
      <c r="BM205" s="21">
        <f t="shared" si="242"/>
        <v>148353.33671321336</v>
      </c>
      <c r="BN205" s="21">
        <f t="shared" si="242"/>
        <v>116809.40192466893</v>
      </c>
      <c r="BO205" s="21">
        <f t="shared" si="242"/>
        <v>86233.997700486914</v>
      </c>
      <c r="BP205" s="21">
        <f t="shared" si="242"/>
        <v>56594.645718983258</v>
      </c>
      <c r="BQ205" s="21">
        <f t="shared" si="242"/>
        <v>27860.039650406572</v>
      </c>
      <c r="BR205" s="21">
        <f t="shared" si="242"/>
        <v>1097.9783431371907</v>
      </c>
      <c r="BS205" s="21">
        <f t="shared" si="242"/>
        <v>0</v>
      </c>
      <c r="BT205" s="21">
        <f t="shared" si="242"/>
        <v>-1096.6257290976355</v>
      </c>
      <c r="BU205" s="21">
        <f t="shared" si="242"/>
        <v>-27014.569201126113</v>
      </c>
      <c r="BV205" s="21">
        <f t="shared" si="242"/>
        <v>-53211.721937229624</v>
      </c>
      <c r="BW205" s="21">
        <f t="shared" si="242"/>
        <v>-78618.510057657375</v>
      </c>
      <c r="BX205" s="21">
        <f t="shared" si="242"/>
        <v>-103261.02150783502</v>
      </c>
      <c r="BY205" s="21">
        <f t="shared" si="242"/>
        <v>-127164.41701112268</v>
      </c>
      <c r="BZ205" s="21">
        <f t="shared" si="242"/>
        <v>-150352.96526788897</v>
      </c>
      <c r="CB205" s="21">
        <f t="shared" si="205"/>
        <v>-1097.3020361174131</v>
      </c>
      <c r="CC205" s="21">
        <f t="shared" si="206"/>
        <v>-110035.21171625197</v>
      </c>
    </row>
    <row r="206" spans="9:81" x14ac:dyDescent="0.25">
      <c r="I206" s="4" t="s">
        <v>38</v>
      </c>
      <c r="J206" s="15">
        <f t="shared" si="201"/>
        <v>0.02</v>
      </c>
      <c r="K206" s="3">
        <v>13</v>
      </c>
      <c r="L206" s="3" t="s">
        <v>27</v>
      </c>
      <c r="M206" s="15">
        <f t="shared" si="240"/>
        <v>1.8000000000000002E-2</v>
      </c>
      <c r="N206" s="18">
        <v>1</v>
      </c>
      <c r="O206" s="15">
        <f t="shared" si="241"/>
        <v>7.8E-2</v>
      </c>
      <c r="P206" s="5">
        <v>1000000</v>
      </c>
      <c r="Q206" s="35">
        <f t="shared" si="202"/>
        <v>1022998.8438266995</v>
      </c>
      <c r="R206" s="5">
        <f t="shared" si="203"/>
        <v>1022998.8438266995</v>
      </c>
      <c r="S206" s="5">
        <f t="shared" si="204"/>
        <v>79793.909818482571</v>
      </c>
      <c r="T206" s="5"/>
      <c r="U206" s="5">
        <f t="shared" si="243"/>
        <v>20000</v>
      </c>
      <c r="V206" s="5">
        <f t="shared" si="243"/>
        <v>20000</v>
      </c>
      <c r="W206" s="5">
        <f t="shared" si="243"/>
        <v>20000</v>
      </c>
      <c r="X206" s="5">
        <f t="shared" si="243"/>
        <v>20000</v>
      </c>
      <c r="Y206" s="5">
        <f t="shared" si="243"/>
        <v>20000</v>
      </c>
      <c r="Z206" s="5">
        <f t="shared" si="243"/>
        <v>20000</v>
      </c>
      <c r="AA206" s="5">
        <f t="shared" si="243"/>
        <v>20000</v>
      </c>
      <c r="AB206" s="5">
        <f t="shared" si="243"/>
        <v>20000</v>
      </c>
      <c r="AC206" s="5">
        <f t="shared" si="243"/>
        <v>20000</v>
      </c>
      <c r="AD206" s="5">
        <f t="shared" si="243"/>
        <v>20000</v>
      </c>
      <c r="AE206" s="5">
        <f t="shared" si="244"/>
        <v>20000</v>
      </c>
      <c r="AF206" s="5">
        <f t="shared" si="244"/>
        <v>20000</v>
      </c>
      <c r="AG206" s="5">
        <f t="shared" si="244"/>
        <v>1020000</v>
      </c>
      <c r="AH206" s="5">
        <f t="shared" si="244"/>
        <v>0</v>
      </c>
      <c r="AI206" s="5">
        <f t="shared" si="244"/>
        <v>0</v>
      </c>
      <c r="AJ206" s="5">
        <f t="shared" si="244"/>
        <v>0</v>
      </c>
      <c r="AK206" s="5">
        <f t="shared" si="244"/>
        <v>0</v>
      </c>
      <c r="AL206" s="5">
        <f t="shared" si="244"/>
        <v>0</v>
      </c>
      <c r="AM206" s="5">
        <f t="shared" si="244"/>
        <v>0</v>
      </c>
      <c r="AN206" s="5">
        <f t="shared" si="244"/>
        <v>0</v>
      </c>
      <c r="AP206" s="38">
        <f t="shared" si="214"/>
        <v>1022998.8438266995</v>
      </c>
      <c r="AQ206" s="5">
        <f t="shared" si="215"/>
        <v>1021412.8230155802</v>
      </c>
      <c r="AR206" s="5">
        <f t="shared" si="216"/>
        <v>1019798.2538298606</v>
      </c>
      <c r="AS206" s="5">
        <f t="shared" si="217"/>
        <v>1018154.6223987981</v>
      </c>
      <c r="AT206" s="5">
        <f t="shared" si="218"/>
        <v>1016481.4056019766</v>
      </c>
      <c r="AU206" s="5">
        <f t="shared" si="219"/>
        <v>1014778.0709028122</v>
      </c>
      <c r="AV206" s="5">
        <f t="shared" si="220"/>
        <v>1013044.0761790628</v>
      </c>
      <c r="AW206" s="5">
        <f t="shared" si="221"/>
        <v>1011278.869550286</v>
      </c>
      <c r="AX206" s="5">
        <f t="shared" si="222"/>
        <v>1009481.8892021911</v>
      </c>
      <c r="AY206" s="5">
        <f t="shared" si="223"/>
        <v>1007652.5632078307</v>
      </c>
      <c r="AZ206" s="5">
        <f t="shared" si="224"/>
        <v>1005790.3093455717</v>
      </c>
      <c r="BA206" s="5">
        <f t="shared" si="225"/>
        <v>1003894.5349137919</v>
      </c>
      <c r="BB206" s="5">
        <f t="shared" si="226"/>
        <v>1001964.6365422402</v>
      </c>
      <c r="BC206" s="5">
        <f t="shared" si="227"/>
        <v>0</v>
      </c>
      <c r="BD206" s="5">
        <f t="shared" si="228"/>
        <v>0</v>
      </c>
      <c r="BE206" s="5">
        <f t="shared" si="229"/>
        <v>0</v>
      </c>
      <c r="BF206" s="5">
        <f t="shared" si="230"/>
        <v>0</v>
      </c>
      <c r="BG206" s="5">
        <f t="shared" si="231"/>
        <v>0</v>
      </c>
      <c r="BH206" s="5">
        <f t="shared" si="232"/>
        <v>0</v>
      </c>
      <c r="BI206" s="5">
        <f t="shared" si="233"/>
        <v>0</v>
      </c>
      <c r="BJ206" s="45">
        <f t="shared" si="234"/>
        <v>0</v>
      </c>
      <c r="BL206" s="21">
        <f t="shared" si="242"/>
        <v>193428.94423810719</v>
      </c>
      <c r="BM206" s="21">
        <f t="shared" si="242"/>
        <v>158439.1706821667</v>
      </c>
      <c r="BN206" s="21">
        <f t="shared" si="242"/>
        <v>124603.71110160952</v>
      </c>
      <c r="BO206" s="21">
        <f t="shared" si="242"/>
        <v>91881.139126357622</v>
      </c>
      <c r="BP206" s="21">
        <f t="shared" si="242"/>
        <v>60231.621941588121</v>
      </c>
      <c r="BQ206" s="21">
        <f t="shared" si="242"/>
        <v>29616.855073482264</v>
      </c>
      <c r="BR206" s="21">
        <f t="shared" si="242"/>
        <v>1165.9632332928013</v>
      </c>
      <c r="BS206" s="21">
        <f t="shared" si="242"/>
        <v>0</v>
      </c>
      <c r="BT206" s="21">
        <f t="shared" si="242"/>
        <v>-1164.4234455978731</v>
      </c>
      <c r="BU206" s="21">
        <f t="shared" si="242"/>
        <v>-28654.375542404479</v>
      </c>
      <c r="BV206" s="21">
        <f t="shared" si="242"/>
        <v>-56380.354678908014</v>
      </c>
      <c r="BW206" s="21">
        <f t="shared" si="242"/>
        <v>-83210.726060295012</v>
      </c>
      <c r="BX206" s="21">
        <f t="shared" si="242"/>
        <v>-109177.03618211497</v>
      </c>
      <c r="BY206" s="21">
        <f t="shared" si="242"/>
        <v>-134309.6394651304</v>
      </c>
      <c r="BZ206" s="21">
        <f t="shared" si="242"/>
        <v>-158637.74619802576</v>
      </c>
      <c r="CB206" s="21">
        <f t="shared" si="205"/>
        <v>-1165.1933394453372</v>
      </c>
      <c r="CC206" s="21">
        <f t="shared" si="206"/>
        <v>-116890.37364186224</v>
      </c>
    </row>
    <row r="207" spans="9:81" x14ac:dyDescent="0.25">
      <c r="I207" s="4" t="s">
        <v>38</v>
      </c>
      <c r="J207" s="15">
        <f t="shared" si="201"/>
        <v>0.02</v>
      </c>
      <c r="K207" s="3">
        <v>14</v>
      </c>
      <c r="L207" s="3" t="s">
        <v>27</v>
      </c>
      <c r="M207" s="15">
        <f t="shared" si="240"/>
        <v>1.9E-2</v>
      </c>
      <c r="N207" s="18">
        <v>1</v>
      </c>
      <c r="O207" s="15">
        <f t="shared" si="241"/>
        <v>8.4000000000000005E-2</v>
      </c>
      <c r="P207" s="5">
        <v>1000000</v>
      </c>
      <c r="Q207" s="35">
        <f t="shared" si="202"/>
        <v>1012191.888462007</v>
      </c>
      <c r="R207" s="5">
        <f t="shared" si="203"/>
        <v>1012191.888462007</v>
      </c>
      <c r="S207" s="5">
        <f t="shared" si="204"/>
        <v>85024.118630808603</v>
      </c>
      <c r="T207" s="5"/>
      <c r="U207" s="5">
        <f t="shared" si="243"/>
        <v>20000</v>
      </c>
      <c r="V207" s="5">
        <f t="shared" si="243"/>
        <v>20000</v>
      </c>
      <c r="W207" s="5">
        <f t="shared" si="243"/>
        <v>20000</v>
      </c>
      <c r="X207" s="5">
        <f t="shared" si="243"/>
        <v>20000</v>
      </c>
      <c r="Y207" s="5">
        <f t="shared" si="243"/>
        <v>20000</v>
      </c>
      <c r="Z207" s="5">
        <f t="shared" si="243"/>
        <v>20000</v>
      </c>
      <c r="AA207" s="5">
        <f t="shared" si="243"/>
        <v>20000</v>
      </c>
      <c r="AB207" s="5">
        <f t="shared" si="243"/>
        <v>20000</v>
      </c>
      <c r="AC207" s="5">
        <f t="shared" si="243"/>
        <v>20000</v>
      </c>
      <c r="AD207" s="5">
        <f t="shared" si="243"/>
        <v>20000</v>
      </c>
      <c r="AE207" s="5">
        <f t="shared" si="244"/>
        <v>20000</v>
      </c>
      <c r="AF207" s="5">
        <f t="shared" si="244"/>
        <v>20000</v>
      </c>
      <c r="AG207" s="5">
        <f t="shared" si="244"/>
        <v>20000</v>
      </c>
      <c r="AH207" s="5">
        <f t="shared" si="244"/>
        <v>1020000</v>
      </c>
      <c r="AI207" s="5">
        <f t="shared" si="244"/>
        <v>0</v>
      </c>
      <c r="AJ207" s="5">
        <f t="shared" si="244"/>
        <v>0</v>
      </c>
      <c r="AK207" s="5">
        <f t="shared" si="244"/>
        <v>0</v>
      </c>
      <c r="AL207" s="5">
        <f t="shared" si="244"/>
        <v>0</v>
      </c>
      <c r="AM207" s="5">
        <f t="shared" si="244"/>
        <v>0</v>
      </c>
      <c r="AN207" s="5">
        <f t="shared" si="244"/>
        <v>0</v>
      </c>
      <c r="AP207" s="38">
        <f t="shared" si="214"/>
        <v>1012191.888462007</v>
      </c>
      <c r="AQ207" s="5">
        <f t="shared" si="215"/>
        <v>1011423.5343427851</v>
      </c>
      <c r="AR207" s="5">
        <f t="shared" si="216"/>
        <v>1010640.581495298</v>
      </c>
      <c r="AS207" s="5">
        <f t="shared" si="217"/>
        <v>1009842.7525437085</v>
      </c>
      <c r="AT207" s="5">
        <f t="shared" si="218"/>
        <v>1009029.7648420389</v>
      </c>
      <c r="AU207" s="5">
        <f t="shared" si="219"/>
        <v>1008201.3303740375</v>
      </c>
      <c r="AV207" s="5">
        <f t="shared" si="220"/>
        <v>1007357.1556511441</v>
      </c>
      <c r="AW207" s="5">
        <f t="shared" si="221"/>
        <v>1006496.9416085158</v>
      </c>
      <c r="AX207" s="5">
        <f t="shared" si="222"/>
        <v>1005620.3834990775</v>
      </c>
      <c r="AY207" s="5">
        <f t="shared" si="223"/>
        <v>1004727.1707855599</v>
      </c>
      <c r="AZ207" s="5">
        <f t="shared" si="224"/>
        <v>1003816.9870304854</v>
      </c>
      <c r="BA207" s="5">
        <f t="shared" si="225"/>
        <v>1002889.5097840645</v>
      </c>
      <c r="BB207" s="5">
        <f t="shared" si="226"/>
        <v>1001944.4104699616</v>
      </c>
      <c r="BC207" s="5">
        <f t="shared" si="227"/>
        <v>1000981.3542688908</v>
      </c>
      <c r="BD207" s="5">
        <f t="shared" si="228"/>
        <v>0</v>
      </c>
      <c r="BE207" s="5">
        <f t="shared" si="229"/>
        <v>0</v>
      </c>
      <c r="BF207" s="5">
        <f t="shared" si="230"/>
        <v>0</v>
      </c>
      <c r="BG207" s="5">
        <f t="shared" si="231"/>
        <v>0</v>
      </c>
      <c r="BH207" s="5">
        <f t="shared" si="232"/>
        <v>0</v>
      </c>
      <c r="BI207" s="5">
        <f t="shared" si="233"/>
        <v>0</v>
      </c>
      <c r="BJ207" s="45">
        <f t="shared" si="234"/>
        <v>0</v>
      </c>
      <c r="BL207" s="21">
        <f t="shared" si="242"/>
        <v>205229.06907301769</v>
      </c>
      <c r="BM207" s="21">
        <f t="shared" si="242"/>
        <v>167905.15013901936</v>
      </c>
      <c r="BN207" s="21">
        <f t="shared" si="242"/>
        <v>131893.58749852539</v>
      </c>
      <c r="BO207" s="21">
        <f t="shared" si="242"/>
        <v>97144.333096064627</v>
      </c>
      <c r="BP207" s="21">
        <f t="shared" si="242"/>
        <v>63609.377931976924</v>
      </c>
      <c r="BQ207" s="21">
        <f t="shared" si="242"/>
        <v>31242.663959547644</v>
      </c>
      <c r="BR207" s="21">
        <f t="shared" si="242"/>
        <v>1228.6623977279523</v>
      </c>
      <c r="BS207" s="21">
        <f t="shared" si="242"/>
        <v>0</v>
      </c>
      <c r="BT207" s="21">
        <f t="shared" si="242"/>
        <v>-1226.9319925926393</v>
      </c>
      <c r="BU207" s="21">
        <f t="shared" si="242"/>
        <v>-30161.01851737767</v>
      </c>
      <c r="BV207" s="21">
        <f t="shared" si="242"/>
        <v>-59281.086172956391</v>
      </c>
      <c r="BW207" s="21">
        <f t="shared" si="242"/>
        <v>-87399.260706186178</v>
      </c>
      <c r="BX207" s="21">
        <f t="shared" si="242"/>
        <v>-114553.03286179551</v>
      </c>
      <c r="BY207" s="21">
        <f t="shared" si="242"/>
        <v>-140778.39308967837</v>
      </c>
      <c r="BZ207" s="21">
        <f t="shared" si="242"/>
        <v>-166109.89524752181</v>
      </c>
      <c r="CB207" s="21">
        <f t="shared" si="205"/>
        <v>-1227.7971951602958</v>
      </c>
      <c r="CC207" s="21">
        <f t="shared" si="206"/>
        <v>-123223.31018016045</v>
      </c>
    </row>
    <row r="208" spans="9:81" x14ac:dyDescent="0.25">
      <c r="I208" s="4" t="s">
        <v>38</v>
      </c>
      <c r="J208" s="15">
        <f t="shared" si="201"/>
        <v>0.02</v>
      </c>
      <c r="K208" s="3">
        <v>15</v>
      </c>
      <c r="L208" s="3" t="s">
        <v>27</v>
      </c>
      <c r="M208" s="15">
        <f t="shared" si="240"/>
        <v>0.02</v>
      </c>
      <c r="N208" s="18">
        <v>1</v>
      </c>
      <c r="O208" s="15">
        <f t="shared" si="241"/>
        <v>0.09</v>
      </c>
      <c r="P208" s="5">
        <v>1000000</v>
      </c>
      <c r="Q208" s="35">
        <f t="shared" si="202"/>
        <v>999999.99999999988</v>
      </c>
      <c r="R208" s="5">
        <f t="shared" si="203"/>
        <v>999999.99999999988</v>
      </c>
      <c r="S208" s="5">
        <f t="shared" si="204"/>
        <v>89999.999999999985</v>
      </c>
      <c r="T208" s="5"/>
      <c r="U208" s="5">
        <f t="shared" si="243"/>
        <v>20000</v>
      </c>
      <c r="V208" s="5">
        <f t="shared" si="243"/>
        <v>20000</v>
      </c>
      <c r="W208" s="5">
        <f t="shared" si="243"/>
        <v>20000</v>
      </c>
      <c r="X208" s="5">
        <f t="shared" si="243"/>
        <v>20000</v>
      </c>
      <c r="Y208" s="5">
        <f t="shared" si="243"/>
        <v>20000</v>
      </c>
      <c r="Z208" s="5">
        <f t="shared" si="243"/>
        <v>20000</v>
      </c>
      <c r="AA208" s="5">
        <f t="shared" si="243"/>
        <v>20000</v>
      </c>
      <c r="AB208" s="5">
        <f t="shared" si="243"/>
        <v>20000</v>
      </c>
      <c r="AC208" s="5">
        <f t="shared" si="243"/>
        <v>20000</v>
      </c>
      <c r="AD208" s="5">
        <f t="shared" si="243"/>
        <v>20000</v>
      </c>
      <c r="AE208" s="5">
        <f t="shared" si="244"/>
        <v>20000</v>
      </c>
      <c r="AF208" s="5">
        <f t="shared" si="244"/>
        <v>20000</v>
      </c>
      <c r="AG208" s="5">
        <f t="shared" si="244"/>
        <v>20000</v>
      </c>
      <c r="AH208" s="5">
        <f t="shared" si="244"/>
        <v>20000</v>
      </c>
      <c r="AI208" s="5">
        <f t="shared" si="244"/>
        <v>1020000</v>
      </c>
      <c r="AJ208" s="5">
        <f t="shared" si="244"/>
        <v>0</v>
      </c>
      <c r="AK208" s="5">
        <f t="shared" si="244"/>
        <v>0</v>
      </c>
      <c r="AL208" s="5">
        <f t="shared" si="244"/>
        <v>0</v>
      </c>
      <c r="AM208" s="5">
        <f t="shared" si="244"/>
        <v>0</v>
      </c>
      <c r="AN208" s="5">
        <f t="shared" si="244"/>
        <v>0</v>
      </c>
      <c r="AP208" s="38">
        <f t="shared" si="214"/>
        <v>999999.99999999988</v>
      </c>
      <c r="AQ208" s="5">
        <f t="shared" si="215"/>
        <v>999999.99999999988</v>
      </c>
      <c r="AR208" s="5">
        <f t="shared" si="216"/>
        <v>999999.99999999988</v>
      </c>
      <c r="AS208" s="5">
        <f t="shared" si="217"/>
        <v>999999.99999999988</v>
      </c>
      <c r="AT208" s="5">
        <f t="shared" si="218"/>
        <v>999999.99999999988</v>
      </c>
      <c r="AU208" s="5">
        <f t="shared" si="219"/>
        <v>999999.99999999988</v>
      </c>
      <c r="AV208" s="5">
        <f t="shared" si="220"/>
        <v>999999.99999999988</v>
      </c>
      <c r="AW208" s="5">
        <f t="shared" si="221"/>
        <v>999999.99999999988</v>
      </c>
      <c r="AX208" s="5">
        <f t="shared" si="222"/>
        <v>999999.99999999988</v>
      </c>
      <c r="AY208" s="5">
        <f t="shared" si="223"/>
        <v>999999.99999999988</v>
      </c>
      <c r="AZ208" s="5">
        <f t="shared" si="224"/>
        <v>999999.99999999988</v>
      </c>
      <c r="BA208" s="5">
        <f t="shared" si="225"/>
        <v>999999.99999999988</v>
      </c>
      <c r="BB208" s="5">
        <f t="shared" si="226"/>
        <v>999999.99999999988</v>
      </c>
      <c r="BC208" s="5">
        <f t="shared" si="227"/>
        <v>999999.99999999988</v>
      </c>
      <c r="BD208" s="5">
        <f t="shared" si="228"/>
        <v>999999.99999999988</v>
      </c>
      <c r="BE208" s="5">
        <f t="shared" si="229"/>
        <v>0</v>
      </c>
      <c r="BF208" s="5">
        <f t="shared" si="230"/>
        <v>0</v>
      </c>
      <c r="BG208" s="5">
        <f t="shared" si="231"/>
        <v>0</v>
      </c>
      <c r="BH208" s="5">
        <f t="shared" si="232"/>
        <v>0</v>
      </c>
      <c r="BI208" s="5">
        <f t="shared" si="233"/>
        <v>0</v>
      </c>
      <c r="BJ208" s="45">
        <f t="shared" si="234"/>
        <v>0</v>
      </c>
      <c r="BL208" s="21">
        <f t="shared" si="242"/>
        <v>216249.36972251034</v>
      </c>
      <c r="BM208" s="21">
        <f t="shared" si="242"/>
        <v>176712.43693377811</v>
      </c>
      <c r="BN208" s="21">
        <f t="shared" si="242"/>
        <v>138650.52517162112</v>
      </c>
      <c r="BO208" s="21">
        <f t="shared" si="242"/>
        <v>102004.0944330272</v>
      </c>
      <c r="BP208" s="21">
        <f t="shared" si="242"/>
        <v>66716.165030064876</v>
      </c>
      <c r="BQ208" s="21">
        <f t="shared" si="242"/>
        <v>32732.201151654241</v>
      </c>
      <c r="BR208" s="21">
        <f t="shared" si="242"/>
        <v>1285.888159897062</v>
      </c>
      <c r="BS208" s="21">
        <f t="shared" si="242"/>
        <v>0</v>
      </c>
      <c r="BT208" s="21">
        <f t="shared" si="242"/>
        <v>-1283.9655831489945</v>
      </c>
      <c r="BU208" s="21">
        <f t="shared" si="242"/>
        <v>-31530.413778370363</v>
      </c>
      <c r="BV208" s="21">
        <f t="shared" si="242"/>
        <v>-61906.888632201822</v>
      </c>
      <c r="BW208" s="21">
        <f t="shared" si="242"/>
        <v>-91175.241867161007</v>
      </c>
      <c r="BX208" s="21">
        <f t="shared" si="242"/>
        <v>-119379.35086776095</v>
      </c>
      <c r="BY208" s="21">
        <f t="shared" si="242"/>
        <v>-146561.24000539654</v>
      </c>
      <c r="BZ208" s="21">
        <f t="shared" si="242"/>
        <v>-172761.16344651137</v>
      </c>
      <c r="CB208" s="21">
        <f t="shared" si="205"/>
        <v>-1284.9268715230282</v>
      </c>
      <c r="CC208" s="21">
        <f t="shared" si="206"/>
        <v>-129014.93801969104</v>
      </c>
    </row>
    <row r="209" spans="9:81" x14ac:dyDescent="0.25">
      <c r="I209" s="4" t="s">
        <v>38</v>
      </c>
      <c r="J209" s="15">
        <f t="shared" si="201"/>
        <v>0.02</v>
      </c>
      <c r="K209" s="3">
        <v>16</v>
      </c>
      <c r="L209" s="3" t="s">
        <v>27</v>
      </c>
      <c r="M209" s="15">
        <f t="shared" si="240"/>
        <v>2.1000000000000001E-2</v>
      </c>
      <c r="N209" s="18">
        <v>1</v>
      </c>
      <c r="O209" s="15">
        <f t="shared" si="241"/>
        <v>9.6000000000000002E-2</v>
      </c>
      <c r="P209" s="5">
        <v>1000000</v>
      </c>
      <c r="Q209" s="35">
        <f t="shared" si="202"/>
        <v>986529.23223145574</v>
      </c>
      <c r="R209" s="5">
        <f t="shared" si="203"/>
        <v>986529.23223145574</v>
      </c>
      <c r="S209" s="5">
        <f t="shared" si="204"/>
        <v>94706.806294219758</v>
      </c>
      <c r="T209" s="5"/>
      <c r="U209" s="5">
        <f t="shared" si="243"/>
        <v>20000</v>
      </c>
      <c r="V209" s="5">
        <f t="shared" si="243"/>
        <v>20000</v>
      </c>
      <c r="W209" s="5">
        <f t="shared" si="243"/>
        <v>20000</v>
      </c>
      <c r="X209" s="5">
        <f t="shared" si="243"/>
        <v>20000</v>
      </c>
      <c r="Y209" s="5">
        <f t="shared" si="243"/>
        <v>20000</v>
      </c>
      <c r="Z209" s="5">
        <f t="shared" si="243"/>
        <v>20000</v>
      </c>
      <c r="AA209" s="5">
        <f t="shared" si="243"/>
        <v>20000</v>
      </c>
      <c r="AB209" s="5">
        <f t="shared" si="243"/>
        <v>20000</v>
      </c>
      <c r="AC209" s="5">
        <f t="shared" si="243"/>
        <v>20000</v>
      </c>
      <c r="AD209" s="5">
        <f t="shared" si="243"/>
        <v>20000</v>
      </c>
      <c r="AE209" s="5">
        <f t="shared" si="244"/>
        <v>20000</v>
      </c>
      <c r="AF209" s="5">
        <f t="shared" si="244"/>
        <v>20000</v>
      </c>
      <c r="AG209" s="5">
        <f t="shared" si="244"/>
        <v>20000</v>
      </c>
      <c r="AH209" s="5">
        <f t="shared" si="244"/>
        <v>20000</v>
      </c>
      <c r="AI209" s="5">
        <f t="shared" si="244"/>
        <v>20000</v>
      </c>
      <c r="AJ209" s="5">
        <f t="shared" si="244"/>
        <v>1020000</v>
      </c>
      <c r="AK209" s="5">
        <f t="shared" si="244"/>
        <v>0</v>
      </c>
      <c r="AL209" s="5">
        <f t="shared" si="244"/>
        <v>0</v>
      </c>
      <c r="AM209" s="5">
        <f t="shared" si="244"/>
        <v>0</v>
      </c>
      <c r="AN209" s="5">
        <f t="shared" si="244"/>
        <v>0</v>
      </c>
      <c r="AP209" s="38">
        <f t="shared" si="214"/>
        <v>986529.23223145574</v>
      </c>
      <c r="AQ209" s="5">
        <f t="shared" si="215"/>
        <v>987246.34610831621</v>
      </c>
      <c r="AR209" s="5">
        <f t="shared" si="216"/>
        <v>987978.51937659073</v>
      </c>
      <c r="AS209" s="5">
        <f t="shared" si="217"/>
        <v>988726.0682834991</v>
      </c>
      <c r="AT209" s="5">
        <f t="shared" si="218"/>
        <v>989489.31571745244</v>
      </c>
      <c r="AU209" s="5">
        <f t="shared" si="219"/>
        <v>990268.59134751884</v>
      </c>
      <c r="AV209" s="5">
        <f t="shared" si="220"/>
        <v>991064.23176581669</v>
      </c>
      <c r="AW209" s="5">
        <f t="shared" si="221"/>
        <v>991876.58063289872</v>
      </c>
      <c r="AX209" s="5">
        <f t="shared" si="222"/>
        <v>992705.98882618954</v>
      </c>
      <c r="AY209" s="5">
        <f t="shared" si="223"/>
        <v>993552.81459153944</v>
      </c>
      <c r="AZ209" s="5">
        <f t="shared" si="224"/>
        <v>994417.42369796173</v>
      </c>
      <c r="BA209" s="5">
        <f t="shared" si="225"/>
        <v>995300.18959561887</v>
      </c>
      <c r="BB209" s="5">
        <f t="shared" si="226"/>
        <v>996201.49357712676</v>
      </c>
      <c r="BC209" s="5">
        <f t="shared" si="227"/>
        <v>997121.72494224634</v>
      </c>
      <c r="BD209" s="5">
        <f t="shared" si="228"/>
        <v>998061.28116603347</v>
      </c>
      <c r="BE209" s="5">
        <f t="shared" si="229"/>
        <v>999020.56807052006</v>
      </c>
      <c r="BF209" s="5">
        <f t="shared" si="230"/>
        <v>9.3132257461547852E-10</v>
      </c>
      <c r="BG209" s="5">
        <f t="shared" si="231"/>
        <v>9.5088034868240348E-10</v>
      </c>
      <c r="BH209" s="5">
        <f t="shared" si="232"/>
        <v>9.7084883600473379E-10</v>
      </c>
      <c r="BI209" s="5">
        <f t="shared" si="233"/>
        <v>9.9123666156083315E-10</v>
      </c>
      <c r="BJ209" s="45">
        <f t="shared" si="234"/>
        <v>1.0120526314536105E-9</v>
      </c>
      <c r="BL209" s="21">
        <f t="shared" si="242"/>
        <v>226446.58625122963</v>
      </c>
      <c r="BM209" s="21">
        <f t="shared" si="242"/>
        <v>184828.29151026125</v>
      </c>
      <c r="BN209" s="21">
        <f t="shared" si="242"/>
        <v>144850.92809330195</v>
      </c>
      <c r="BO209" s="21">
        <f t="shared" si="242"/>
        <v>106444.63066197943</v>
      </c>
      <c r="BP209" s="21">
        <f t="shared" si="242"/>
        <v>69542.69500554807</v>
      </c>
      <c r="BQ209" s="21">
        <f t="shared" si="242"/>
        <v>34081.427144566318</v>
      </c>
      <c r="BR209" s="21">
        <f t="shared" si="242"/>
        <v>1337.5015565605136</v>
      </c>
      <c r="BS209" s="21">
        <f t="shared" si="242"/>
        <v>0</v>
      </c>
      <c r="BT209" s="21">
        <f t="shared" si="242"/>
        <v>-1335.3871117414674</v>
      </c>
      <c r="BU209" s="21">
        <f t="shared" si="242"/>
        <v>-32759.68276938796</v>
      </c>
      <c r="BV209" s="21">
        <f t="shared" si="242"/>
        <v>-64253.116136643686</v>
      </c>
      <c r="BW209" s="21">
        <f t="shared" si="242"/>
        <v>-94533.316638083197</v>
      </c>
      <c r="BX209" s="21">
        <f t="shared" si="242"/>
        <v>-123650.93920199189</v>
      </c>
      <c r="BY209" s="21">
        <f t="shared" si="242"/>
        <v>-151654.38819181756</v>
      </c>
      <c r="BZ209" s="21">
        <f t="shared" si="242"/>
        <v>-178589.92296380678</v>
      </c>
      <c r="CB209" s="21">
        <f t="shared" si="205"/>
        <v>-1336.4443341509905</v>
      </c>
      <c r="CC209" s="21">
        <f t="shared" si="206"/>
        <v>-134250.93364764692</v>
      </c>
    </row>
    <row r="210" spans="9:81" x14ac:dyDescent="0.25">
      <c r="I210" s="4" t="s">
        <v>38</v>
      </c>
      <c r="J210" s="15">
        <f t="shared" si="201"/>
        <v>0.02</v>
      </c>
      <c r="K210" s="3">
        <v>17</v>
      </c>
      <c r="L210" s="3" t="s">
        <v>27</v>
      </c>
      <c r="M210" s="15">
        <f t="shared" si="240"/>
        <v>2.2000000000000002E-2</v>
      </c>
      <c r="N210" s="18">
        <v>1</v>
      </c>
      <c r="O210" s="15">
        <f t="shared" si="241"/>
        <v>0.10200000000000001</v>
      </c>
      <c r="P210" s="5">
        <v>1000000</v>
      </c>
      <c r="Q210" s="35">
        <f t="shared" si="202"/>
        <v>971888.37029044877</v>
      </c>
      <c r="R210" s="5">
        <f t="shared" si="203"/>
        <v>971888.37029044877</v>
      </c>
      <c r="S210" s="5">
        <f t="shared" si="204"/>
        <v>99132.613769625779</v>
      </c>
      <c r="T210" s="5"/>
      <c r="U210" s="5">
        <f t="shared" si="243"/>
        <v>20000</v>
      </c>
      <c r="V210" s="5">
        <f t="shared" si="243"/>
        <v>20000</v>
      </c>
      <c r="W210" s="5">
        <f t="shared" si="243"/>
        <v>20000</v>
      </c>
      <c r="X210" s="5">
        <f t="shared" si="243"/>
        <v>20000</v>
      </c>
      <c r="Y210" s="5">
        <f t="shared" si="243"/>
        <v>20000</v>
      </c>
      <c r="Z210" s="5">
        <f t="shared" si="243"/>
        <v>20000</v>
      </c>
      <c r="AA210" s="5">
        <f t="shared" si="243"/>
        <v>20000</v>
      </c>
      <c r="AB210" s="5">
        <f t="shared" si="243"/>
        <v>20000</v>
      </c>
      <c r="AC210" s="5">
        <f t="shared" si="243"/>
        <v>20000</v>
      </c>
      <c r="AD210" s="5">
        <f t="shared" si="243"/>
        <v>20000</v>
      </c>
      <c r="AE210" s="5">
        <f t="shared" si="244"/>
        <v>20000</v>
      </c>
      <c r="AF210" s="5">
        <f t="shared" si="244"/>
        <v>20000</v>
      </c>
      <c r="AG210" s="5">
        <f t="shared" si="244"/>
        <v>20000</v>
      </c>
      <c r="AH210" s="5">
        <f t="shared" si="244"/>
        <v>20000</v>
      </c>
      <c r="AI210" s="5">
        <f t="shared" si="244"/>
        <v>20000</v>
      </c>
      <c r="AJ210" s="5">
        <f t="shared" si="244"/>
        <v>20000</v>
      </c>
      <c r="AK210" s="5">
        <f t="shared" si="244"/>
        <v>1020000</v>
      </c>
      <c r="AL210" s="5">
        <f t="shared" si="244"/>
        <v>0</v>
      </c>
      <c r="AM210" s="5">
        <f t="shared" si="244"/>
        <v>0</v>
      </c>
      <c r="AN210" s="5">
        <f t="shared" si="244"/>
        <v>0</v>
      </c>
      <c r="AP210" s="38">
        <f t="shared" si="214"/>
        <v>971888.37029044877</v>
      </c>
      <c r="AQ210" s="5">
        <f t="shared" si="215"/>
        <v>973269.91443683871</v>
      </c>
      <c r="AR210" s="5">
        <f t="shared" si="216"/>
        <v>974681.85255444923</v>
      </c>
      <c r="AS210" s="5">
        <f t="shared" si="217"/>
        <v>976124.85331064719</v>
      </c>
      <c r="AT210" s="5">
        <f t="shared" si="218"/>
        <v>977599.6000834814</v>
      </c>
      <c r="AU210" s="5">
        <f t="shared" si="219"/>
        <v>979106.79128531797</v>
      </c>
      <c r="AV210" s="5">
        <f t="shared" si="220"/>
        <v>980647.14069359493</v>
      </c>
      <c r="AW210" s="5">
        <f t="shared" si="221"/>
        <v>982221.37778885406</v>
      </c>
      <c r="AX210" s="5">
        <f t="shared" si="222"/>
        <v>983830.24810020882</v>
      </c>
      <c r="AY210" s="5">
        <f t="shared" si="223"/>
        <v>985474.51355841348</v>
      </c>
      <c r="AZ210" s="5">
        <f t="shared" si="224"/>
        <v>987154.95285669866</v>
      </c>
      <c r="BA210" s="5">
        <f t="shared" si="225"/>
        <v>988872.36181954609</v>
      </c>
      <c r="BB210" s="5">
        <f t="shared" si="226"/>
        <v>990627.55377957609</v>
      </c>
      <c r="BC210" s="5">
        <f t="shared" si="227"/>
        <v>992421.35996272683</v>
      </c>
      <c r="BD210" s="5">
        <f t="shared" si="228"/>
        <v>994254.62988190679</v>
      </c>
      <c r="BE210" s="5">
        <f t="shared" si="229"/>
        <v>996128.2317393088</v>
      </c>
      <c r="BF210" s="5">
        <f t="shared" si="230"/>
        <v>998043.05283757357</v>
      </c>
      <c r="BG210" s="5">
        <f t="shared" si="231"/>
        <v>0</v>
      </c>
      <c r="BH210" s="5">
        <f t="shared" si="232"/>
        <v>0</v>
      </c>
      <c r="BI210" s="5">
        <f t="shared" si="233"/>
        <v>0</v>
      </c>
      <c r="BJ210" s="45">
        <f t="shared" si="234"/>
        <v>0</v>
      </c>
      <c r="BL210" s="21">
        <f t="shared" si="242"/>
        <v>235784.89807284961</v>
      </c>
      <c r="BM210" s="21">
        <f t="shared" si="242"/>
        <v>192226.19305444148</v>
      </c>
      <c r="BN210" s="21">
        <f t="shared" si="242"/>
        <v>150476.17320791481</v>
      </c>
      <c r="BO210" s="21">
        <f t="shared" si="242"/>
        <v>110453.86522900558</v>
      </c>
      <c r="BP210" s="21">
        <f t="shared" si="242"/>
        <v>72082.14002971421</v>
      </c>
      <c r="BQ210" s="21">
        <f t="shared" si="242"/>
        <v>35287.520611022948</v>
      </c>
      <c r="BR210" s="21">
        <f t="shared" si="242"/>
        <v>1383.4117642709753</v>
      </c>
      <c r="BS210" s="21">
        <f t="shared" si="242"/>
        <v>0</v>
      </c>
      <c r="BT210" s="21">
        <f t="shared" si="242"/>
        <v>-1381.1075584097998</v>
      </c>
      <c r="BU210" s="21">
        <f t="shared" si="242"/>
        <v>-33847.131299636443</v>
      </c>
      <c r="BV210" s="21">
        <f t="shared" si="242"/>
        <v>-66317.448862847174</v>
      </c>
      <c r="BW210" s="21">
        <f t="shared" si="242"/>
        <v>-97471.549394427915</v>
      </c>
      <c r="BX210" s="21">
        <f t="shared" si="242"/>
        <v>-127367.19773801253</v>
      </c>
      <c r="BY210" s="21">
        <f t="shared" si="242"/>
        <v>-156059.4662788593</v>
      </c>
      <c r="BZ210" s="21">
        <f t="shared" si="242"/>
        <v>-183600.86715164024</v>
      </c>
      <c r="CB210" s="21">
        <f t="shared" si="205"/>
        <v>-1382.2596613403875</v>
      </c>
      <c r="CC210" s="21">
        <f t="shared" si="206"/>
        <v>-138921.68547296367</v>
      </c>
    </row>
    <row r="211" spans="9:81" x14ac:dyDescent="0.25">
      <c r="I211" s="4" t="s">
        <v>38</v>
      </c>
      <c r="J211" s="15">
        <f t="shared" si="201"/>
        <v>0.02</v>
      </c>
      <c r="K211" s="3">
        <v>18</v>
      </c>
      <c r="L211" s="3" t="s">
        <v>27</v>
      </c>
      <c r="M211" s="15">
        <f t="shared" si="240"/>
        <v>2.3000000000000003E-2</v>
      </c>
      <c r="N211" s="18">
        <v>1</v>
      </c>
      <c r="O211" s="15">
        <f t="shared" si="241"/>
        <v>0.108</v>
      </c>
      <c r="P211" s="5">
        <v>1000000</v>
      </c>
      <c r="Q211" s="35">
        <f t="shared" si="202"/>
        <v>956187.97632414952</v>
      </c>
      <c r="R211" s="5">
        <f t="shared" si="203"/>
        <v>956187.97632414952</v>
      </c>
      <c r="S211" s="5">
        <f t="shared" si="204"/>
        <v>103268.30144300815</v>
      </c>
      <c r="T211" s="5"/>
      <c r="U211" s="5">
        <f t="shared" si="243"/>
        <v>20000</v>
      </c>
      <c r="V211" s="5">
        <f t="shared" si="243"/>
        <v>20000</v>
      </c>
      <c r="W211" s="5">
        <f t="shared" si="243"/>
        <v>20000</v>
      </c>
      <c r="X211" s="5">
        <f t="shared" si="243"/>
        <v>20000</v>
      </c>
      <c r="Y211" s="5">
        <f t="shared" si="243"/>
        <v>20000</v>
      </c>
      <c r="Z211" s="5">
        <f t="shared" si="243"/>
        <v>20000</v>
      </c>
      <c r="AA211" s="5">
        <f t="shared" si="243"/>
        <v>20000</v>
      </c>
      <c r="AB211" s="5">
        <f t="shared" si="243"/>
        <v>20000</v>
      </c>
      <c r="AC211" s="5">
        <f t="shared" si="243"/>
        <v>20000</v>
      </c>
      <c r="AD211" s="5">
        <f t="shared" si="243"/>
        <v>20000</v>
      </c>
      <c r="AE211" s="5">
        <f t="shared" si="244"/>
        <v>20000</v>
      </c>
      <c r="AF211" s="5">
        <f t="shared" si="244"/>
        <v>20000</v>
      </c>
      <c r="AG211" s="5">
        <f t="shared" si="244"/>
        <v>20000</v>
      </c>
      <c r="AH211" s="5">
        <f t="shared" si="244"/>
        <v>20000</v>
      </c>
      <c r="AI211" s="5">
        <f t="shared" si="244"/>
        <v>20000</v>
      </c>
      <c r="AJ211" s="5">
        <f t="shared" si="244"/>
        <v>20000</v>
      </c>
      <c r="AK211" s="5">
        <f t="shared" si="244"/>
        <v>20000</v>
      </c>
      <c r="AL211" s="5">
        <f t="shared" si="244"/>
        <v>1020000</v>
      </c>
      <c r="AM211" s="5">
        <f t="shared" si="244"/>
        <v>0</v>
      </c>
      <c r="AN211" s="5">
        <f t="shared" si="244"/>
        <v>0</v>
      </c>
      <c r="AP211" s="38">
        <f t="shared" si="214"/>
        <v>956187.97632414952</v>
      </c>
      <c r="AQ211" s="5">
        <f t="shared" si="215"/>
        <v>958180.29977960489</v>
      </c>
      <c r="AR211" s="5">
        <f t="shared" si="216"/>
        <v>960218.44667453575</v>
      </c>
      <c r="AS211" s="5">
        <f t="shared" si="217"/>
        <v>962303.47094805003</v>
      </c>
      <c r="AT211" s="5">
        <f t="shared" si="218"/>
        <v>964436.45077985513</v>
      </c>
      <c r="AU211" s="5">
        <f t="shared" si="219"/>
        <v>966618.48914779176</v>
      </c>
      <c r="AV211" s="5">
        <f t="shared" si="220"/>
        <v>968850.71439819084</v>
      </c>
      <c r="AW211" s="5">
        <f t="shared" si="221"/>
        <v>971134.28082934918</v>
      </c>
      <c r="AX211" s="5">
        <f t="shared" si="222"/>
        <v>973470.36928842415</v>
      </c>
      <c r="AY211" s="5">
        <f t="shared" si="223"/>
        <v>975860.18778205779</v>
      </c>
      <c r="AZ211" s="5">
        <f t="shared" si="224"/>
        <v>978304.97210104507</v>
      </c>
      <c r="BA211" s="5">
        <f t="shared" si="225"/>
        <v>980805.98645936907</v>
      </c>
      <c r="BB211" s="5">
        <f t="shared" si="226"/>
        <v>983364.52414793451</v>
      </c>
      <c r="BC211" s="5">
        <f t="shared" si="227"/>
        <v>985981.90820333688</v>
      </c>
      <c r="BD211" s="5">
        <f t="shared" si="228"/>
        <v>988659.49209201359</v>
      </c>
      <c r="BE211" s="5">
        <f t="shared" si="229"/>
        <v>991398.66041012981</v>
      </c>
      <c r="BF211" s="5">
        <f t="shared" si="230"/>
        <v>994200.82959956268</v>
      </c>
      <c r="BG211" s="5">
        <f t="shared" si="231"/>
        <v>997067.44868035254</v>
      </c>
      <c r="BH211" s="5">
        <f t="shared" si="232"/>
        <v>0</v>
      </c>
      <c r="BI211" s="5">
        <f t="shared" si="233"/>
        <v>0</v>
      </c>
      <c r="BJ211" s="45">
        <f t="shared" si="234"/>
        <v>0</v>
      </c>
      <c r="BL211" s="21">
        <f t="shared" si="242"/>
        <v>244236.02757278865</v>
      </c>
      <c r="BM211" s="21">
        <f t="shared" si="242"/>
        <v>198885.88425181236</v>
      </c>
      <c r="BN211" s="21">
        <f t="shared" si="242"/>
        <v>155512.61410827877</v>
      </c>
      <c r="BO211" s="21">
        <f t="shared" si="242"/>
        <v>114023.41709954978</v>
      </c>
      <c r="BP211" s="21">
        <f t="shared" si="242"/>
        <v>74330.10430425161</v>
      </c>
      <c r="BQ211" s="21">
        <f t="shared" si="242"/>
        <v>36348.857185011031</v>
      </c>
      <c r="BR211" s="21">
        <f t="shared" si="242"/>
        <v>1423.5749945978168</v>
      </c>
      <c r="BS211" s="21">
        <f t="shared" si="242"/>
        <v>0</v>
      </c>
      <c r="BT211" s="21">
        <f t="shared" si="242"/>
        <v>-1421.084863277385</v>
      </c>
      <c r="BU211" s="21">
        <f t="shared" si="242"/>
        <v>-34792.215385858901</v>
      </c>
      <c r="BV211" s="21">
        <f t="shared" si="242"/>
        <v>-68099.812994612614</v>
      </c>
      <c r="BW211" s="21">
        <f t="shared" si="242"/>
        <v>-99991.285196977318</v>
      </c>
      <c r="BX211" s="21">
        <f t="shared" si="242"/>
        <v>-130531.7747658242</v>
      </c>
      <c r="BY211" s="21">
        <f t="shared" si="242"/>
        <v>-159783.24710866553</v>
      </c>
      <c r="BZ211" s="21">
        <f t="shared" si="242"/>
        <v>-187804.65323179727</v>
      </c>
      <c r="CB211" s="21">
        <f t="shared" si="205"/>
        <v>-1422.3299289376009</v>
      </c>
      <c r="CC211" s="21">
        <f t="shared" si="206"/>
        <v>-143022.19443705148</v>
      </c>
    </row>
    <row r="212" spans="9:81" x14ac:dyDescent="0.25">
      <c r="I212" s="4" t="s">
        <v>38</v>
      </c>
      <c r="J212" s="15">
        <f t="shared" si="201"/>
        <v>0.02</v>
      </c>
      <c r="K212" s="3">
        <v>19</v>
      </c>
      <c r="L212" s="3" t="s">
        <v>27</v>
      </c>
      <c r="M212" s="15">
        <f t="shared" si="240"/>
        <v>2.4E-2</v>
      </c>
      <c r="N212" s="18">
        <v>1</v>
      </c>
      <c r="O212" s="15">
        <f t="shared" si="241"/>
        <v>0.114</v>
      </c>
      <c r="P212" s="5">
        <v>1000000</v>
      </c>
      <c r="Q212" s="35">
        <f t="shared" si="202"/>
        <v>939539.46074216301</v>
      </c>
      <c r="R212" s="5">
        <f t="shared" si="203"/>
        <v>939539.46074216301</v>
      </c>
      <c r="S212" s="5">
        <f t="shared" si="204"/>
        <v>107107.49852460659</v>
      </c>
      <c r="T212" s="5"/>
      <c r="U212" s="5">
        <f t="shared" si="243"/>
        <v>20000</v>
      </c>
      <c r="V212" s="5">
        <f t="shared" si="243"/>
        <v>20000</v>
      </c>
      <c r="W212" s="5">
        <f t="shared" si="243"/>
        <v>20000</v>
      </c>
      <c r="X212" s="5">
        <f t="shared" si="243"/>
        <v>20000</v>
      </c>
      <c r="Y212" s="5">
        <f t="shared" si="243"/>
        <v>20000</v>
      </c>
      <c r="Z212" s="5">
        <f t="shared" si="243"/>
        <v>20000</v>
      </c>
      <c r="AA212" s="5">
        <f t="shared" si="243"/>
        <v>20000</v>
      </c>
      <c r="AB212" s="5">
        <f t="shared" si="243"/>
        <v>20000</v>
      </c>
      <c r="AC212" s="5">
        <f t="shared" si="243"/>
        <v>20000</v>
      </c>
      <c r="AD212" s="5">
        <f t="shared" si="243"/>
        <v>20000</v>
      </c>
      <c r="AE212" s="5">
        <f t="shared" si="244"/>
        <v>20000</v>
      </c>
      <c r="AF212" s="5">
        <f t="shared" si="244"/>
        <v>20000</v>
      </c>
      <c r="AG212" s="5">
        <f t="shared" si="244"/>
        <v>20000</v>
      </c>
      <c r="AH212" s="5">
        <f t="shared" si="244"/>
        <v>20000</v>
      </c>
      <c r="AI212" s="5">
        <f t="shared" si="244"/>
        <v>20000</v>
      </c>
      <c r="AJ212" s="5">
        <f t="shared" si="244"/>
        <v>20000</v>
      </c>
      <c r="AK212" s="5">
        <f t="shared" si="244"/>
        <v>20000</v>
      </c>
      <c r="AL212" s="5">
        <f t="shared" si="244"/>
        <v>20000</v>
      </c>
      <c r="AM212" s="5">
        <f t="shared" si="244"/>
        <v>1020000</v>
      </c>
      <c r="AN212" s="5">
        <f t="shared" si="244"/>
        <v>0</v>
      </c>
      <c r="AP212" s="38">
        <f t="shared" si="214"/>
        <v>939539.46074216301</v>
      </c>
      <c r="AQ212" s="5">
        <f t="shared" si="215"/>
        <v>942088.4077999749</v>
      </c>
      <c r="AR212" s="5">
        <f t="shared" si="216"/>
        <v>944698.5295871743</v>
      </c>
      <c r="AS212" s="5">
        <f t="shared" si="217"/>
        <v>947371.29429726652</v>
      </c>
      <c r="AT212" s="5">
        <f t="shared" si="218"/>
        <v>950108.20536040096</v>
      </c>
      <c r="AU212" s="5">
        <f t="shared" si="219"/>
        <v>952910.80228905065</v>
      </c>
      <c r="AV212" s="5">
        <f t="shared" si="220"/>
        <v>955780.66154398792</v>
      </c>
      <c r="AW212" s="5">
        <f t="shared" si="221"/>
        <v>958719.3974210436</v>
      </c>
      <c r="AX212" s="5">
        <f t="shared" si="222"/>
        <v>961728.66295914864</v>
      </c>
      <c r="AY212" s="5">
        <f t="shared" si="223"/>
        <v>964810.15087016823</v>
      </c>
      <c r="AZ212" s="5">
        <f t="shared" si="224"/>
        <v>967965.59449105232</v>
      </c>
      <c r="BA212" s="5">
        <f t="shared" si="225"/>
        <v>971196.7687588376</v>
      </c>
      <c r="BB212" s="5">
        <f t="shared" si="226"/>
        <v>974505.49120904971</v>
      </c>
      <c r="BC212" s="5">
        <f t="shared" si="227"/>
        <v>977893.62299806695</v>
      </c>
      <c r="BD212" s="5">
        <f t="shared" si="228"/>
        <v>981363.06995002052</v>
      </c>
      <c r="BE212" s="5">
        <f t="shared" si="229"/>
        <v>984915.78362882102</v>
      </c>
      <c r="BF212" s="5">
        <f t="shared" si="230"/>
        <v>988553.76243591274</v>
      </c>
      <c r="BG212" s="5">
        <f t="shared" si="231"/>
        <v>992279.05273437465</v>
      </c>
      <c r="BH212" s="5">
        <f t="shared" si="232"/>
        <v>996093.74999999965</v>
      </c>
      <c r="BI212" s="5">
        <f t="shared" si="233"/>
        <v>0</v>
      </c>
      <c r="BJ212" s="45">
        <f t="shared" si="234"/>
        <v>0</v>
      </c>
      <c r="BL212" s="21">
        <f t="shared" si="242"/>
        <v>251779.25405953662</v>
      </c>
      <c r="BM212" s="21">
        <f t="shared" si="242"/>
        <v>204793.34274607035</v>
      </c>
      <c r="BN212" s="21">
        <f t="shared" si="242"/>
        <v>159951.52749249595</v>
      </c>
      <c r="BO212" s="21">
        <f t="shared" si="242"/>
        <v>117148.53869523294</v>
      </c>
      <c r="BP212" s="21">
        <f t="shared" si="242"/>
        <v>76284.568865194567</v>
      </c>
      <c r="BQ212" s="21">
        <f t="shared" si="242"/>
        <v>37264.975357777555</v>
      </c>
      <c r="BR212" s="21">
        <f t="shared" si="242"/>
        <v>1457.9928957265802</v>
      </c>
      <c r="BS212" s="21">
        <f t="shared" si="242"/>
        <v>0</v>
      </c>
      <c r="BT212" s="21">
        <f t="shared" si="242"/>
        <v>-1455.3223093188135</v>
      </c>
      <c r="BU212" s="21">
        <f t="shared" si="242"/>
        <v>-35595.495385397109</v>
      </c>
      <c r="BV212" s="21">
        <f t="shared" si="242"/>
        <v>-69602.278497477993</v>
      </c>
      <c r="BW212" s="21">
        <f t="shared" si="242"/>
        <v>-102096.98199737363</v>
      </c>
      <c r="BX212" s="21">
        <f t="shared" si="242"/>
        <v>-133152.32569839573</v>
      </c>
      <c r="BY212" s="21">
        <f t="shared" si="242"/>
        <v>-162837.32628267666</v>
      </c>
      <c r="BZ212" s="21">
        <f t="shared" si="242"/>
        <v>-191217.49527363095</v>
      </c>
      <c r="CB212" s="21">
        <f t="shared" si="205"/>
        <v>-1456.6576025226968</v>
      </c>
      <c r="CC212" s="21">
        <f t="shared" si="206"/>
        <v>-146551.92659544584</v>
      </c>
    </row>
    <row r="213" spans="9:81" x14ac:dyDescent="0.25">
      <c r="I213" s="9" t="s">
        <v>38</v>
      </c>
      <c r="J213" s="16">
        <f t="shared" si="201"/>
        <v>0.02</v>
      </c>
      <c r="K213" s="10">
        <v>20</v>
      </c>
      <c r="L213" s="10" t="s">
        <v>27</v>
      </c>
      <c r="M213" s="16">
        <f t="shared" si="240"/>
        <v>2.5000000000000001E-2</v>
      </c>
      <c r="N213" s="19">
        <v>1</v>
      </c>
      <c r="O213" s="16">
        <f t="shared" si="241"/>
        <v>0.12</v>
      </c>
      <c r="P213" s="14">
        <v>1000000</v>
      </c>
      <c r="Q213" s="36">
        <f t="shared" si="202"/>
        <v>922054.1885717673</v>
      </c>
      <c r="R213" s="14">
        <f t="shared" si="203"/>
        <v>922054.1885717673</v>
      </c>
      <c r="S213" s="14">
        <f t="shared" si="204"/>
        <v>110646.50262861207</v>
      </c>
      <c r="T213" s="14"/>
      <c r="U213" s="14">
        <f t="shared" si="243"/>
        <v>20000</v>
      </c>
      <c r="V213" s="14">
        <f t="shared" si="243"/>
        <v>20000</v>
      </c>
      <c r="W213" s="14">
        <f t="shared" si="243"/>
        <v>20000</v>
      </c>
      <c r="X213" s="14">
        <f t="shared" si="243"/>
        <v>20000</v>
      </c>
      <c r="Y213" s="14">
        <f t="shared" si="243"/>
        <v>20000</v>
      </c>
      <c r="Z213" s="14">
        <f t="shared" si="243"/>
        <v>20000</v>
      </c>
      <c r="AA213" s="14">
        <f t="shared" si="243"/>
        <v>20000</v>
      </c>
      <c r="AB213" s="14">
        <f t="shared" si="243"/>
        <v>20000</v>
      </c>
      <c r="AC213" s="14">
        <f t="shared" si="243"/>
        <v>20000</v>
      </c>
      <c r="AD213" s="14">
        <f t="shared" si="243"/>
        <v>20000</v>
      </c>
      <c r="AE213" s="14">
        <f t="shared" si="244"/>
        <v>20000</v>
      </c>
      <c r="AF213" s="14">
        <f t="shared" si="244"/>
        <v>20000</v>
      </c>
      <c r="AG213" s="14">
        <f t="shared" si="244"/>
        <v>20000</v>
      </c>
      <c r="AH213" s="14">
        <f t="shared" si="244"/>
        <v>20000</v>
      </c>
      <c r="AI213" s="14">
        <f t="shared" si="244"/>
        <v>20000</v>
      </c>
      <c r="AJ213" s="14">
        <f t="shared" si="244"/>
        <v>20000</v>
      </c>
      <c r="AK213" s="14">
        <f t="shared" si="244"/>
        <v>20000</v>
      </c>
      <c r="AL213" s="14">
        <f t="shared" si="244"/>
        <v>20000</v>
      </c>
      <c r="AM213" s="14">
        <f t="shared" si="244"/>
        <v>20000</v>
      </c>
      <c r="AN213" s="14">
        <f t="shared" si="244"/>
        <v>1020000</v>
      </c>
      <c r="AP213" s="39">
        <f t="shared" si="214"/>
        <v>922054.1885717673</v>
      </c>
      <c r="AQ213" s="14">
        <f t="shared" si="215"/>
        <v>925105.54328606138</v>
      </c>
      <c r="AR213" s="14">
        <f t="shared" si="216"/>
        <v>928233.18186821288</v>
      </c>
      <c r="AS213" s="14">
        <f t="shared" si="217"/>
        <v>931439.01141491812</v>
      </c>
      <c r="AT213" s="14">
        <f t="shared" si="218"/>
        <v>934724.98670029093</v>
      </c>
      <c r="AU213" s="14">
        <f t="shared" si="219"/>
        <v>938093.11136779818</v>
      </c>
      <c r="AV213" s="14">
        <f t="shared" si="220"/>
        <v>941545.43915199302</v>
      </c>
      <c r="AW213" s="14">
        <f t="shared" si="221"/>
        <v>945084.0751307928</v>
      </c>
      <c r="AX213" s="14">
        <f t="shared" si="222"/>
        <v>948711.17700906249</v>
      </c>
      <c r="AY213" s="14">
        <f t="shared" si="223"/>
        <v>952428.95643428899</v>
      </c>
      <c r="AZ213" s="14">
        <f t="shared" si="224"/>
        <v>956239.6803451461</v>
      </c>
      <c r="BA213" s="14">
        <f t="shared" si="225"/>
        <v>960145.67235377466</v>
      </c>
      <c r="BB213" s="14">
        <f t="shared" si="226"/>
        <v>964149.31416261895</v>
      </c>
      <c r="BC213" s="14">
        <f t="shared" si="227"/>
        <v>968253.04701668432</v>
      </c>
      <c r="BD213" s="14">
        <f t="shared" si="228"/>
        <v>972459.37319210137</v>
      </c>
      <c r="BE213" s="14">
        <f t="shared" si="229"/>
        <v>976770.85752190382</v>
      </c>
      <c r="BF213" s="14">
        <f t="shared" si="230"/>
        <v>981190.12895995134</v>
      </c>
      <c r="BG213" s="14">
        <f t="shared" si="231"/>
        <v>985719.88218395005</v>
      </c>
      <c r="BH213" s="14">
        <f t="shared" si="232"/>
        <v>990362.87923854869</v>
      </c>
      <c r="BI213" s="14">
        <f t="shared" si="233"/>
        <v>995121.95121951227</v>
      </c>
      <c r="BJ213" s="46">
        <f t="shared" si="234"/>
        <v>0</v>
      </c>
      <c r="BL213" s="48">
        <f t="shared" si="242"/>
        <v>258401.34109093703</v>
      </c>
      <c r="BM213" s="48">
        <f t="shared" si="242"/>
        <v>209940.68243492569</v>
      </c>
      <c r="BN213" s="48">
        <f t="shared" si="242"/>
        <v>163789.00535364437</v>
      </c>
      <c r="BO213" s="48">
        <f t="shared" si="242"/>
        <v>119828.01469010767</v>
      </c>
      <c r="BP213" s="48">
        <f t="shared" si="242"/>
        <v>77945.811428232468</v>
      </c>
      <c r="BQ213" s="48">
        <f t="shared" si="242"/>
        <v>38036.530503293732</v>
      </c>
      <c r="BR213" s="48">
        <f t="shared" si="242"/>
        <v>1486.7105039131129</v>
      </c>
      <c r="BS213" s="48">
        <f t="shared" si="242"/>
        <v>0</v>
      </c>
      <c r="BT213" s="48">
        <f t="shared" si="242"/>
        <v>-1483.8664571046829</v>
      </c>
      <c r="BU213" s="48">
        <f t="shared" si="242"/>
        <v>-36258.579575085198</v>
      </c>
      <c r="BV213" s="48">
        <f t="shared" si="242"/>
        <v>-70828.937176322564</v>
      </c>
      <c r="BW213" s="48">
        <f t="shared" si="242"/>
        <v>-103796.01540844468</v>
      </c>
      <c r="BX213" s="48">
        <f t="shared" si="242"/>
        <v>-135240.23810105049</v>
      </c>
      <c r="BY213" s="48">
        <f t="shared" si="242"/>
        <v>-165237.76227842225</v>
      </c>
      <c r="BZ213" s="48">
        <f t="shared" si="242"/>
        <v>-193860.71547112148</v>
      </c>
      <c r="CB213" s="48">
        <f t="shared" si="205"/>
        <v>-1485.2884805088979</v>
      </c>
      <c r="CC213" s="48">
        <f t="shared" si="206"/>
        <v>-149514.62172734743</v>
      </c>
    </row>
    <row r="214" spans="9:81" x14ac:dyDescent="0.25">
      <c r="I214" s="4" t="s">
        <v>38</v>
      </c>
      <c r="J214" s="15">
        <f t="shared" si="201"/>
        <v>0.02</v>
      </c>
      <c r="K214" s="3">
        <v>1</v>
      </c>
      <c r="L214" s="3" t="s">
        <v>28</v>
      </c>
      <c r="M214" s="15">
        <f>$B$2+$B$16*$K214</f>
        <v>6.5000000000000006E-3</v>
      </c>
      <c r="N214" s="18">
        <v>1</v>
      </c>
      <c r="O214" s="15">
        <f>$K214*B$28</f>
        <v>8.9999999999999993E-3</v>
      </c>
      <c r="P214" s="5">
        <v>1000000</v>
      </c>
      <c r="Q214" s="35">
        <f t="shared" si="202"/>
        <v>1013412.8166915053</v>
      </c>
      <c r="R214" s="5">
        <f t="shared" si="203"/>
        <v>1013412.8166915053</v>
      </c>
      <c r="S214" s="5">
        <f t="shared" si="204"/>
        <v>9120.7153502235469</v>
      </c>
      <c r="T214" s="5"/>
      <c r="U214" s="5">
        <f t="shared" ref="U214:AD223" si="245">$P214*((U$33&lt;=$K214)*$J214+(U$33=$K214)*1)</f>
        <v>1020000</v>
      </c>
      <c r="V214" s="5">
        <f t="shared" si="245"/>
        <v>0</v>
      </c>
      <c r="W214" s="5">
        <f t="shared" si="245"/>
        <v>0</v>
      </c>
      <c r="X214" s="5">
        <f t="shared" si="245"/>
        <v>0</v>
      </c>
      <c r="Y214" s="5">
        <f t="shared" si="245"/>
        <v>0</v>
      </c>
      <c r="Z214" s="5">
        <f t="shared" si="245"/>
        <v>0</v>
      </c>
      <c r="AA214" s="5">
        <f t="shared" si="245"/>
        <v>0</v>
      </c>
      <c r="AB214" s="5">
        <f t="shared" si="245"/>
        <v>0</v>
      </c>
      <c r="AC214" s="5">
        <f t="shared" si="245"/>
        <v>0</v>
      </c>
      <c r="AD214" s="5">
        <f t="shared" si="245"/>
        <v>0</v>
      </c>
      <c r="AE214" s="5">
        <f t="shared" ref="AE214:AN223" si="246">$P214*((AE$33&lt;=$K214)*$J214+(AE$33=$K214)*1)</f>
        <v>0</v>
      </c>
      <c r="AF214" s="5">
        <f t="shared" si="246"/>
        <v>0</v>
      </c>
      <c r="AG214" s="5">
        <f t="shared" si="246"/>
        <v>0</v>
      </c>
      <c r="AH214" s="5">
        <f t="shared" si="246"/>
        <v>0</v>
      </c>
      <c r="AI214" s="5">
        <f t="shared" si="246"/>
        <v>0</v>
      </c>
      <c r="AJ214" s="5">
        <f t="shared" si="246"/>
        <v>0</v>
      </c>
      <c r="AK214" s="5">
        <f t="shared" si="246"/>
        <v>0</v>
      </c>
      <c r="AL214" s="5">
        <f t="shared" si="246"/>
        <v>0</v>
      </c>
      <c r="AM214" s="5">
        <f t="shared" si="246"/>
        <v>0</v>
      </c>
      <c r="AN214" s="5">
        <f t="shared" si="246"/>
        <v>0</v>
      </c>
      <c r="AP214" s="38">
        <f t="shared" si="214"/>
        <v>1013412.8166915053</v>
      </c>
      <c r="AQ214" s="5">
        <f t="shared" si="215"/>
        <v>0</v>
      </c>
      <c r="AR214" s="5">
        <f t="shared" si="216"/>
        <v>0</v>
      </c>
      <c r="AS214" s="5">
        <f t="shared" si="217"/>
        <v>0</v>
      </c>
      <c r="AT214" s="5">
        <f t="shared" si="218"/>
        <v>0</v>
      </c>
      <c r="AU214" s="5">
        <f t="shared" si="219"/>
        <v>0</v>
      </c>
      <c r="AV214" s="5">
        <f t="shared" si="220"/>
        <v>0</v>
      </c>
      <c r="AW214" s="5">
        <f t="shared" si="221"/>
        <v>0</v>
      </c>
      <c r="AX214" s="5">
        <f t="shared" si="222"/>
        <v>0</v>
      </c>
      <c r="AY214" s="5">
        <f t="shared" si="223"/>
        <v>0</v>
      </c>
      <c r="AZ214" s="5">
        <f t="shared" si="224"/>
        <v>0</v>
      </c>
      <c r="BA214" s="5">
        <f t="shared" si="225"/>
        <v>0</v>
      </c>
      <c r="BB214" s="5">
        <f t="shared" si="226"/>
        <v>0</v>
      </c>
      <c r="BC214" s="5">
        <f t="shared" si="227"/>
        <v>0</v>
      </c>
      <c r="BD214" s="5">
        <f t="shared" si="228"/>
        <v>0</v>
      </c>
      <c r="BE214" s="5">
        <f t="shared" si="229"/>
        <v>0</v>
      </c>
      <c r="BF214" s="5">
        <f t="shared" si="230"/>
        <v>0</v>
      </c>
      <c r="BG214" s="5">
        <f t="shared" si="231"/>
        <v>0</v>
      </c>
      <c r="BH214" s="5">
        <f t="shared" si="232"/>
        <v>0</v>
      </c>
      <c r="BI214" s="5">
        <f t="shared" si="233"/>
        <v>0</v>
      </c>
      <c r="BJ214" s="45">
        <f t="shared" si="234"/>
        <v>0</v>
      </c>
      <c r="BL214" s="21">
        <f t="shared" si="242"/>
        <v>15331.51008610439</v>
      </c>
      <c r="BM214" s="21">
        <f t="shared" si="242"/>
        <v>12744.124958394095</v>
      </c>
      <c r="BN214" s="21">
        <f t="shared" si="242"/>
        <v>10169.722194596077</v>
      </c>
      <c r="BO214" s="21">
        <f t="shared" si="242"/>
        <v>7608.2043295158073</v>
      </c>
      <c r="BP214" s="21">
        <f t="shared" si="242"/>
        <v>5059.4748711506836</v>
      </c>
      <c r="BQ214" s="21">
        <f t="shared" si="242"/>
        <v>2523.4382885744562</v>
      </c>
      <c r="BR214" s="21">
        <f t="shared" si="242"/>
        <v>100.69682200835086</v>
      </c>
      <c r="BS214" s="21">
        <f t="shared" si="242"/>
        <v>0</v>
      </c>
      <c r="BT214" s="21">
        <f t="shared" si="242"/>
        <v>-100.67681469221134</v>
      </c>
      <c r="BU214" s="21">
        <f t="shared" si="242"/>
        <v>-2510.9336389779346</v>
      </c>
      <c r="BV214" s="21">
        <f t="shared" si="242"/>
        <v>-5009.4553469675593</v>
      </c>
      <c r="BW214" s="21">
        <f t="shared" si="242"/>
        <v>-7495.65692819166</v>
      </c>
      <c r="BX214" s="21">
        <f t="shared" si="242"/>
        <v>-9969.6292837334331</v>
      </c>
      <c r="BY214" s="21">
        <f t="shared" si="242"/>
        <v>-12431.462422614102</v>
      </c>
      <c r="BZ214" s="21">
        <f t="shared" si="242"/>
        <v>-14881.245472709415</v>
      </c>
      <c r="CB214" s="21">
        <f t="shared" si="205"/>
        <v>-100.6868183502811</v>
      </c>
      <c r="CC214" s="21">
        <f t="shared" si="206"/>
        <v>-10069.675739164755</v>
      </c>
    </row>
    <row r="215" spans="9:81" x14ac:dyDescent="0.25">
      <c r="I215" s="4" t="s">
        <v>38</v>
      </c>
      <c r="J215" s="15">
        <f t="shared" si="201"/>
        <v>0.02</v>
      </c>
      <c r="K215" s="3">
        <v>2</v>
      </c>
      <c r="L215" s="3" t="s">
        <v>28</v>
      </c>
      <c r="M215" s="15">
        <f t="shared" ref="M215:M233" si="247">$B$2+$B$16*$K215</f>
        <v>8.0000000000000002E-3</v>
      </c>
      <c r="N215" s="18">
        <v>1</v>
      </c>
      <c r="O215" s="15">
        <f t="shared" ref="O215:O233" si="248">$K215*B$28</f>
        <v>1.7999999999999999E-2</v>
      </c>
      <c r="P215" s="5">
        <v>1000000</v>
      </c>
      <c r="Q215" s="35">
        <f t="shared" si="202"/>
        <v>1023715.0415721844</v>
      </c>
      <c r="R215" s="5">
        <f t="shared" si="203"/>
        <v>1023715.0415721844</v>
      </c>
      <c r="S215" s="5">
        <f t="shared" si="204"/>
        <v>18426.87074829932</v>
      </c>
      <c r="T215" s="5"/>
      <c r="U215" s="5">
        <f t="shared" si="245"/>
        <v>20000</v>
      </c>
      <c r="V215" s="5">
        <f t="shared" si="245"/>
        <v>1020000</v>
      </c>
      <c r="W215" s="5">
        <f t="shared" si="245"/>
        <v>0</v>
      </c>
      <c r="X215" s="5">
        <f t="shared" si="245"/>
        <v>0</v>
      </c>
      <c r="Y215" s="5">
        <f t="shared" si="245"/>
        <v>0</v>
      </c>
      <c r="Z215" s="5">
        <f t="shared" si="245"/>
        <v>0</v>
      </c>
      <c r="AA215" s="5">
        <f t="shared" si="245"/>
        <v>0</v>
      </c>
      <c r="AB215" s="5">
        <f t="shared" si="245"/>
        <v>0</v>
      </c>
      <c r="AC215" s="5">
        <f t="shared" si="245"/>
        <v>0</v>
      </c>
      <c r="AD215" s="5">
        <f t="shared" si="245"/>
        <v>0</v>
      </c>
      <c r="AE215" s="5">
        <f t="shared" si="246"/>
        <v>0</v>
      </c>
      <c r="AF215" s="5">
        <f t="shared" si="246"/>
        <v>0</v>
      </c>
      <c r="AG215" s="5">
        <f t="shared" si="246"/>
        <v>0</v>
      </c>
      <c r="AH215" s="5">
        <f t="shared" si="246"/>
        <v>0</v>
      </c>
      <c r="AI215" s="5">
        <f t="shared" si="246"/>
        <v>0</v>
      </c>
      <c r="AJ215" s="5">
        <f t="shared" si="246"/>
        <v>0</v>
      </c>
      <c r="AK215" s="5">
        <f t="shared" si="246"/>
        <v>0</v>
      </c>
      <c r="AL215" s="5">
        <f t="shared" si="246"/>
        <v>0</v>
      </c>
      <c r="AM215" s="5">
        <f t="shared" si="246"/>
        <v>0</v>
      </c>
      <c r="AN215" s="5">
        <f t="shared" si="246"/>
        <v>0</v>
      </c>
      <c r="AP215" s="38">
        <f t="shared" si="214"/>
        <v>1023715.0415721844</v>
      </c>
      <c r="AQ215" s="5">
        <f t="shared" si="215"/>
        <v>1011904.7619047619</v>
      </c>
      <c r="AR215" s="5">
        <f t="shared" si="216"/>
        <v>0</v>
      </c>
      <c r="AS215" s="5">
        <f t="shared" si="217"/>
        <v>0</v>
      </c>
      <c r="AT215" s="5">
        <f t="shared" si="218"/>
        <v>0</v>
      </c>
      <c r="AU215" s="5">
        <f t="shared" si="219"/>
        <v>0</v>
      </c>
      <c r="AV215" s="5">
        <f t="shared" si="220"/>
        <v>0</v>
      </c>
      <c r="AW215" s="5">
        <f t="shared" si="221"/>
        <v>0</v>
      </c>
      <c r="AX215" s="5">
        <f t="shared" si="222"/>
        <v>0</v>
      </c>
      <c r="AY215" s="5">
        <f t="shared" si="223"/>
        <v>0</v>
      </c>
      <c r="AZ215" s="5">
        <f t="shared" si="224"/>
        <v>0</v>
      </c>
      <c r="BA215" s="5">
        <f t="shared" si="225"/>
        <v>0</v>
      </c>
      <c r="BB215" s="5">
        <f t="shared" si="226"/>
        <v>0</v>
      </c>
      <c r="BC215" s="5">
        <f t="shared" si="227"/>
        <v>0</v>
      </c>
      <c r="BD215" s="5">
        <f t="shared" si="228"/>
        <v>0</v>
      </c>
      <c r="BE215" s="5">
        <f t="shared" si="229"/>
        <v>0</v>
      </c>
      <c r="BF215" s="5">
        <f t="shared" si="230"/>
        <v>0</v>
      </c>
      <c r="BG215" s="5">
        <f t="shared" si="231"/>
        <v>0</v>
      </c>
      <c r="BH215" s="5">
        <f t="shared" si="232"/>
        <v>0</v>
      </c>
      <c r="BI215" s="5">
        <f t="shared" si="233"/>
        <v>0</v>
      </c>
      <c r="BJ215" s="45">
        <f t="shared" si="234"/>
        <v>0</v>
      </c>
      <c r="BL215" s="21">
        <f t="shared" si="242"/>
        <v>30857.297124979668</v>
      </c>
      <c r="BM215" s="21">
        <f t="shared" si="242"/>
        <v>25617.70415122516</v>
      </c>
      <c r="BN215" s="21">
        <f t="shared" si="242"/>
        <v>20417.311309932498</v>
      </c>
      <c r="BO215" s="21">
        <f t="shared" si="242"/>
        <v>15255.727915635449</v>
      </c>
      <c r="BP215" s="21">
        <f t="shared" si="242"/>
        <v>10132.568141048541</v>
      </c>
      <c r="BQ215" s="21">
        <f t="shared" si="242"/>
        <v>5047.4509447307792</v>
      </c>
      <c r="BR215" s="21">
        <f t="shared" si="242"/>
        <v>201.17952315078583</v>
      </c>
      <c r="BS215" s="21">
        <f t="shared" si="242"/>
        <v>0</v>
      </c>
      <c r="BT215" s="21">
        <f t="shared" si="242"/>
        <v>-201.11985244823154</v>
      </c>
      <c r="BU215" s="21">
        <f t="shared" si="242"/>
        <v>-5010.1563749199267</v>
      </c>
      <c r="BV215" s="21">
        <f t="shared" si="242"/>
        <v>-9983.3852855490986</v>
      </c>
      <c r="BW215" s="21">
        <f t="shared" si="242"/>
        <v>-14920.049328621593</v>
      </c>
      <c r="BX215" s="21">
        <f t="shared" si="242"/>
        <v>-19820.506658392958</v>
      </c>
      <c r="BY215" s="21">
        <f t="shared" si="242"/>
        <v>-24685.111051820451</v>
      </c>
      <c r="BZ215" s="21">
        <f t="shared" si="242"/>
        <v>-29514.211972622317</v>
      </c>
      <c r="CB215" s="21">
        <f t="shared" si="205"/>
        <v>-201.14968779950868</v>
      </c>
      <c r="CC215" s="21">
        <f t="shared" si="206"/>
        <v>-20118.908984162728</v>
      </c>
    </row>
    <row r="216" spans="9:81" x14ac:dyDescent="0.25">
      <c r="I216" s="4" t="s">
        <v>38</v>
      </c>
      <c r="J216" s="15">
        <f t="shared" si="201"/>
        <v>0.02</v>
      </c>
      <c r="K216" s="3">
        <v>3</v>
      </c>
      <c r="L216" s="3" t="s">
        <v>28</v>
      </c>
      <c r="M216" s="15">
        <f t="shared" si="247"/>
        <v>9.5000000000000015E-3</v>
      </c>
      <c r="N216" s="18">
        <v>1</v>
      </c>
      <c r="O216" s="15">
        <f t="shared" si="248"/>
        <v>2.6999999999999996E-2</v>
      </c>
      <c r="P216" s="5">
        <v>1000000</v>
      </c>
      <c r="Q216" s="35">
        <f t="shared" si="202"/>
        <v>1030910.842986949</v>
      </c>
      <c r="R216" s="5">
        <f t="shared" si="203"/>
        <v>1030910.842986949</v>
      </c>
      <c r="S216" s="5">
        <f t="shared" si="204"/>
        <v>27834.592760647618</v>
      </c>
      <c r="T216" s="5"/>
      <c r="U216" s="5">
        <f t="shared" si="245"/>
        <v>20000</v>
      </c>
      <c r="V216" s="5">
        <f t="shared" si="245"/>
        <v>20000</v>
      </c>
      <c r="W216" s="5">
        <f t="shared" si="245"/>
        <v>1020000</v>
      </c>
      <c r="X216" s="5">
        <f t="shared" si="245"/>
        <v>0</v>
      </c>
      <c r="Y216" s="5">
        <f t="shared" si="245"/>
        <v>0</v>
      </c>
      <c r="Z216" s="5">
        <f t="shared" si="245"/>
        <v>0</v>
      </c>
      <c r="AA216" s="5">
        <f t="shared" si="245"/>
        <v>0</v>
      </c>
      <c r="AB216" s="5">
        <f t="shared" si="245"/>
        <v>0</v>
      </c>
      <c r="AC216" s="5">
        <f t="shared" si="245"/>
        <v>0</v>
      </c>
      <c r="AD216" s="5">
        <f t="shared" si="245"/>
        <v>0</v>
      </c>
      <c r="AE216" s="5">
        <f t="shared" si="246"/>
        <v>0</v>
      </c>
      <c r="AF216" s="5">
        <f t="shared" si="246"/>
        <v>0</v>
      </c>
      <c r="AG216" s="5">
        <f t="shared" si="246"/>
        <v>0</v>
      </c>
      <c r="AH216" s="5">
        <f t="shared" si="246"/>
        <v>0</v>
      </c>
      <c r="AI216" s="5">
        <f t="shared" si="246"/>
        <v>0</v>
      </c>
      <c r="AJ216" s="5">
        <f t="shared" si="246"/>
        <v>0</v>
      </c>
      <c r="AK216" s="5">
        <f t="shared" si="246"/>
        <v>0</v>
      </c>
      <c r="AL216" s="5">
        <f t="shared" si="246"/>
        <v>0</v>
      </c>
      <c r="AM216" s="5">
        <f t="shared" si="246"/>
        <v>0</v>
      </c>
      <c r="AN216" s="5">
        <f t="shared" si="246"/>
        <v>0</v>
      </c>
      <c r="AP216" s="38">
        <f t="shared" si="214"/>
        <v>1030910.842986949</v>
      </c>
      <c r="AQ216" s="5">
        <f t="shared" si="215"/>
        <v>1020704.4959953252</v>
      </c>
      <c r="AR216" s="5">
        <f t="shared" si="216"/>
        <v>1010401.1887072808</v>
      </c>
      <c r="AS216" s="5">
        <f t="shared" si="217"/>
        <v>0</v>
      </c>
      <c r="AT216" s="5">
        <f t="shared" si="218"/>
        <v>0</v>
      </c>
      <c r="AU216" s="5">
        <f t="shared" si="219"/>
        <v>0</v>
      </c>
      <c r="AV216" s="5">
        <f t="shared" si="220"/>
        <v>0</v>
      </c>
      <c r="AW216" s="5">
        <f t="shared" si="221"/>
        <v>0</v>
      </c>
      <c r="AX216" s="5">
        <f t="shared" si="222"/>
        <v>0</v>
      </c>
      <c r="AY216" s="5">
        <f t="shared" si="223"/>
        <v>0</v>
      </c>
      <c r="AZ216" s="5">
        <f t="shared" si="224"/>
        <v>0</v>
      </c>
      <c r="BA216" s="5">
        <f t="shared" si="225"/>
        <v>0</v>
      </c>
      <c r="BB216" s="5">
        <f t="shared" si="226"/>
        <v>0</v>
      </c>
      <c r="BC216" s="5">
        <f t="shared" si="227"/>
        <v>0</v>
      </c>
      <c r="BD216" s="5">
        <f t="shared" si="228"/>
        <v>0</v>
      </c>
      <c r="BE216" s="5">
        <f t="shared" si="229"/>
        <v>0</v>
      </c>
      <c r="BF216" s="5">
        <f t="shared" si="230"/>
        <v>0</v>
      </c>
      <c r="BG216" s="5">
        <f t="shared" si="231"/>
        <v>0</v>
      </c>
      <c r="BH216" s="5">
        <f t="shared" si="232"/>
        <v>0</v>
      </c>
      <c r="BI216" s="5">
        <f t="shared" si="233"/>
        <v>0</v>
      </c>
      <c r="BJ216" s="45">
        <f t="shared" si="234"/>
        <v>0</v>
      </c>
      <c r="BL216" s="21">
        <f t="shared" si="242"/>
        <v>46438.434895123355</v>
      </c>
      <c r="BM216" s="21">
        <f t="shared" si="242"/>
        <v>38505.236367331119</v>
      </c>
      <c r="BN216" s="21">
        <f t="shared" si="242"/>
        <v>30650.708301515086</v>
      </c>
      <c r="BO216" s="21">
        <f t="shared" si="242"/>
        <v>22873.874859082978</v>
      </c>
      <c r="BP216" s="21">
        <f t="shared" si="242"/>
        <v>15173.774709167774</v>
      </c>
      <c r="BQ216" s="21">
        <f t="shared" si="242"/>
        <v>7549.4607774611795</v>
      </c>
      <c r="BR216" s="21">
        <f t="shared" si="242"/>
        <v>300.55282662005629</v>
      </c>
      <c r="BS216" s="21">
        <f t="shared" si="242"/>
        <v>0</v>
      </c>
      <c r="BT216" s="21">
        <f t="shared" si="242"/>
        <v>-300.43453424621839</v>
      </c>
      <c r="BU216" s="21">
        <f t="shared" si="242"/>
        <v>-7475.5269181921612</v>
      </c>
      <c r="BV216" s="21">
        <f t="shared" si="242"/>
        <v>-14878.025739729172</v>
      </c>
      <c r="BW216" s="21">
        <f t="shared" si="242"/>
        <v>-22208.388926841202</v>
      </c>
      <c r="BX216" s="21">
        <f t="shared" si="242"/>
        <v>-29467.495868823258</v>
      </c>
      <c r="BY216" s="21">
        <f t="shared" si="242"/>
        <v>-36656.213105042465</v>
      </c>
      <c r="BZ216" s="21">
        <f t="shared" si="242"/>
        <v>-43775.394543615053</v>
      </c>
      <c r="CB216" s="21">
        <f t="shared" si="205"/>
        <v>-300.49368043313734</v>
      </c>
      <c r="CC216" s="21">
        <f t="shared" si="206"/>
        <v>-30059.102085169172</v>
      </c>
    </row>
    <row r="217" spans="9:81" x14ac:dyDescent="0.25">
      <c r="I217" s="4" t="s">
        <v>38</v>
      </c>
      <c r="J217" s="15">
        <f t="shared" si="201"/>
        <v>0.02</v>
      </c>
      <c r="K217" s="3">
        <v>4</v>
      </c>
      <c r="L217" s="3" t="s">
        <v>28</v>
      </c>
      <c r="M217" s="15">
        <f t="shared" si="247"/>
        <v>1.0999999999999999E-2</v>
      </c>
      <c r="N217" s="18">
        <v>1</v>
      </c>
      <c r="O217" s="15">
        <f t="shared" si="248"/>
        <v>3.5999999999999997E-2</v>
      </c>
      <c r="P217" s="5">
        <v>1000000</v>
      </c>
      <c r="Q217" s="35">
        <f t="shared" si="202"/>
        <v>1035031.3679941945</v>
      </c>
      <c r="R217" s="5">
        <f t="shared" si="203"/>
        <v>1035031.3679941945</v>
      </c>
      <c r="S217" s="5">
        <f t="shared" si="204"/>
        <v>37261.129247791003</v>
      </c>
      <c r="T217" s="5"/>
      <c r="U217" s="5">
        <f t="shared" si="245"/>
        <v>20000</v>
      </c>
      <c r="V217" s="5">
        <f t="shared" si="245"/>
        <v>20000</v>
      </c>
      <c r="W217" s="5">
        <f t="shared" si="245"/>
        <v>20000</v>
      </c>
      <c r="X217" s="5">
        <f t="shared" si="245"/>
        <v>1020000</v>
      </c>
      <c r="Y217" s="5">
        <f t="shared" si="245"/>
        <v>0</v>
      </c>
      <c r="Z217" s="5">
        <f t="shared" si="245"/>
        <v>0</v>
      </c>
      <c r="AA217" s="5">
        <f t="shared" si="245"/>
        <v>0</v>
      </c>
      <c r="AB217" s="5">
        <f t="shared" si="245"/>
        <v>0</v>
      </c>
      <c r="AC217" s="5">
        <f t="shared" si="245"/>
        <v>0</v>
      </c>
      <c r="AD217" s="5">
        <f t="shared" si="245"/>
        <v>0</v>
      </c>
      <c r="AE217" s="5">
        <f t="shared" si="246"/>
        <v>0</v>
      </c>
      <c r="AF217" s="5">
        <f t="shared" si="246"/>
        <v>0</v>
      </c>
      <c r="AG217" s="5">
        <f t="shared" si="246"/>
        <v>0</v>
      </c>
      <c r="AH217" s="5">
        <f t="shared" si="246"/>
        <v>0</v>
      </c>
      <c r="AI217" s="5">
        <f t="shared" si="246"/>
        <v>0</v>
      </c>
      <c r="AJ217" s="5">
        <f t="shared" si="246"/>
        <v>0</v>
      </c>
      <c r="AK217" s="5">
        <f t="shared" si="246"/>
        <v>0</v>
      </c>
      <c r="AL217" s="5">
        <f t="shared" si="246"/>
        <v>0</v>
      </c>
      <c r="AM217" s="5">
        <f t="shared" si="246"/>
        <v>0</v>
      </c>
      <c r="AN217" s="5">
        <f t="shared" si="246"/>
        <v>0</v>
      </c>
      <c r="AP217" s="38">
        <f t="shared" si="214"/>
        <v>1035031.3679941945</v>
      </c>
      <c r="AQ217" s="5">
        <f t="shared" si="215"/>
        <v>1026416.7130421306</v>
      </c>
      <c r="AR217" s="5">
        <f t="shared" si="216"/>
        <v>1017707.2968855939</v>
      </c>
      <c r="AS217" s="5">
        <f t="shared" si="217"/>
        <v>1008902.0771513353</v>
      </c>
      <c r="AT217" s="5">
        <f t="shared" si="218"/>
        <v>0</v>
      </c>
      <c r="AU217" s="5">
        <f t="shared" si="219"/>
        <v>0</v>
      </c>
      <c r="AV217" s="5">
        <f t="shared" si="220"/>
        <v>0</v>
      </c>
      <c r="AW217" s="5">
        <f t="shared" si="221"/>
        <v>0</v>
      </c>
      <c r="AX217" s="5">
        <f t="shared" si="222"/>
        <v>0</v>
      </c>
      <c r="AY217" s="5">
        <f t="shared" si="223"/>
        <v>0</v>
      </c>
      <c r="AZ217" s="5">
        <f t="shared" si="224"/>
        <v>0</v>
      </c>
      <c r="BA217" s="5">
        <f t="shared" si="225"/>
        <v>0</v>
      </c>
      <c r="BB217" s="5">
        <f t="shared" si="226"/>
        <v>0</v>
      </c>
      <c r="BC217" s="5">
        <f t="shared" si="227"/>
        <v>0</v>
      </c>
      <c r="BD217" s="5">
        <f t="shared" si="228"/>
        <v>0</v>
      </c>
      <c r="BE217" s="5">
        <f t="shared" si="229"/>
        <v>0</v>
      </c>
      <c r="BF217" s="5">
        <f t="shared" si="230"/>
        <v>0</v>
      </c>
      <c r="BG217" s="5">
        <f t="shared" si="231"/>
        <v>0</v>
      </c>
      <c r="BH217" s="5">
        <f t="shared" si="232"/>
        <v>0</v>
      </c>
      <c r="BI217" s="5">
        <f t="shared" si="233"/>
        <v>0</v>
      </c>
      <c r="BJ217" s="45">
        <f t="shared" si="234"/>
        <v>0</v>
      </c>
      <c r="BL217" s="21">
        <f t="shared" si="242"/>
        <v>61936.36611194571</v>
      </c>
      <c r="BM217" s="21">
        <f t="shared" si="242"/>
        <v>51292.102051601862</v>
      </c>
      <c r="BN217" s="21">
        <f t="shared" si="242"/>
        <v>40779.011341868551</v>
      </c>
      <c r="BO217" s="21">
        <f t="shared" si="242"/>
        <v>30395.149883426144</v>
      </c>
      <c r="BP217" s="21">
        <f t="shared" si="242"/>
        <v>20138.607172802906</v>
      </c>
      <c r="BQ217" s="21">
        <f t="shared" si="242"/>
        <v>10007.505639865878</v>
      </c>
      <c r="BR217" s="21">
        <f t="shared" si="242"/>
        <v>397.95003668114077</v>
      </c>
      <c r="BS217" s="21">
        <f t="shared" si="242"/>
        <v>0</v>
      </c>
      <c r="BT217" s="21">
        <f t="shared" si="242"/>
        <v>-397.75518919504248</v>
      </c>
      <c r="BU217" s="21">
        <f t="shared" si="242"/>
        <v>-9885.7233794172062</v>
      </c>
      <c r="BV217" s="21">
        <f t="shared" si="242"/>
        <v>-19651.447098572506</v>
      </c>
      <c r="BW217" s="21">
        <f t="shared" si="242"/>
        <v>-29298.923331166618</v>
      </c>
      <c r="BX217" s="21">
        <f t="shared" si="242"/>
        <v>-38829.874417068437</v>
      </c>
      <c r="BY217" s="21">
        <f t="shared" si="242"/>
        <v>-48245.993442014675</v>
      </c>
      <c r="BZ217" s="21">
        <f t="shared" si="242"/>
        <v>-57548.944804651546</v>
      </c>
      <c r="CB217" s="21">
        <f t="shared" si="205"/>
        <v>-397.85261293809162</v>
      </c>
      <c r="CC217" s="21">
        <f t="shared" si="206"/>
        <v>-39804.442879468494</v>
      </c>
    </row>
    <row r="218" spans="9:81" x14ac:dyDescent="0.25">
      <c r="I218" s="4" t="s">
        <v>38</v>
      </c>
      <c r="J218" s="15">
        <f t="shared" si="201"/>
        <v>0.02</v>
      </c>
      <c r="K218" s="3">
        <v>5</v>
      </c>
      <c r="L218" s="3" t="s">
        <v>28</v>
      </c>
      <c r="M218" s="15">
        <f t="shared" si="247"/>
        <v>1.2500000000000001E-2</v>
      </c>
      <c r="N218" s="18">
        <v>1</v>
      </c>
      <c r="O218" s="15">
        <f t="shared" si="248"/>
        <v>4.4999999999999998E-2</v>
      </c>
      <c r="P218" s="5">
        <v>1000000</v>
      </c>
      <c r="Q218" s="35">
        <f t="shared" si="202"/>
        <v>1036133.76283428</v>
      </c>
      <c r="R218" s="5">
        <f t="shared" si="203"/>
        <v>1036133.76283428</v>
      </c>
      <c r="S218" s="5">
        <f t="shared" si="204"/>
        <v>46626.019327542599</v>
      </c>
      <c r="T218" s="5"/>
      <c r="U218" s="5">
        <f t="shared" si="245"/>
        <v>20000</v>
      </c>
      <c r="V218" s="5">
        <f t="shared" si="245"/>
        <v>20000</v>
      </c>
      <c r="W218" s="5">
        <f t="shared" si="245"/>
        <v>20000</v>
      </c>
      <c r="X218" s="5">
        <f t="shared" si="245"/>
        <v>20000</v>
      </c>
      <c r="Y218" s="5">
        <f t="shared" si="245"/>
        <v>1020000</v>
      </c>
      <c r="Z218" s="5">
        <f t="shared" si="245"/>
        <v>0</v>
      </c>
      <c r="AA218" s="5">
        <f t="shared" si="245"/>
        <v>0</v>
      </c>
      <c r="AB218" s="5">
        <f t="shared" si="245"/>
        <v>0</v>
      </c>
      <c r="AC218" s="5">
        <f t="shared" si="245"/>
        <v>0</v>
      </c>
      <c r="AD218" s="5">
        <f t="shared" si="245"/>
        <v>0</v>
      </c>
      <c r="AE218" s="5">
        <f t="shared" si="246"/>
        <v>0</v>
      </c>
      <c r="AF218" s="5">
        <f t="shared" si="246"/>
        <v>0</v>
      </c>
      <c r="AG218" s="5">
        <f t="shared" si="246"/>
        <v>0</v>
      </c>
      <c r="AH218" s="5">
        <f t="shared" si="246"/>
        <v>0</v>
      </c>
      <c r="AI218" s="5">
        <f t="shared" si="246"/>
        <v>0</v>
      </c>
      <c r="AJ218" s="5">
        <f t="shared" si="246"/>
        <v>0</v>
      </c>
      <c r="AK218" s="5">
        <f t="shared" si="246"/>
        <v>0</v>
      </c>
      <c r="AL218" s="5">
        <f t="shared" si="246"/>
        <v>0</v>
      </c>
      <c r="AM218" s="5">
        <f t="shared" si="246"/>
        <v>0</v>
      </c>
      <c r="AN218" s="5">
        <f t="shared" si="246"/>
        <v>0</v>
      </c>
      <c r="AP218" s="38">
        <f t="shared" si="214"/>
        <v>1036133.76283428</v>
      </c>
      <c r="AQ218" s="5">
        <f t="shared" si="215"/>
        <v>1029085.4348697085</v>
      </c>
      <c r="AR218" s="5">
        <f t="shared" si="216"/>
        <v>1021949.0028055798</v>
      </c>
      <c r="AS218" s="5">
        <f t="shared" si="217"/>
        <v>1014723.3653406495</v>
      </c>
      <c r="AT218" s="5">
        <f t="shared" si="218"/>
        <v>1007407.4074074075</v>
      </c>
      <c r="AU218" s="5">
        <f t="shared" si="219"/>
        <v>0</v>
      </c>
      <c r="AV218" s="5">
        <f t="shared" si="220"/>
        <v>0</v>
      </c>
      <c r="AW218" s="5">
        <f t="shared" si="221"/>
        <v>0</v>
      </c>
      <c r="AX218" s="5">
        <f t="shared" si="222"/>
        <v>0</v>
      </c>
      <c r="AY218" s="5">
        <f t="shared" si="223"/>
        <v>0</v>
      </c>
      <c r="AZ218" s="5">
        <f t="shared" si="224"/>
        <v>0</v>
      </c>
      <c r="BA218" s="5">
        <f t="shared" si="225"/>
        <v>0</v>
      </c>
      <c r="BB218" s="5">
        <f t="shared" si="226"/>
        <v>0</v>
      </c>
      <c r="BC218" s="5">
        <f t="shared" si="227"/>
        <v>0</v>
      </c>
      <c r="BD218" s="5">
        <f t="shared" si="228"/>
        <v>0</v>
      </c>
      <c r="BE218" s="5">
        <f t="shared" si="229"/>
        <v>0</v>
      </c>
      <c r="BF218" s="5">
        <f t="shared" si="230"/>
        <v>0</v>
      </c>
      <c r="BG218" s="5">
        <f t="shared" si="231"/>
        <v>0</v>
      </c>
      <c r="BH218" s="5">
        <f t="shared" si="232"/>
        <v>0</v>
      </c>
      <c r="BI218" s="5">
        <f t="shared" si="233"/>
        <v>0</v>
      </c>
      <c r="BJ218" s="45">
        <f t="shared" si="234"/>
        <v>0</v>
      </c>
      <c r="BL218" s="21">
        <f t="shared" si="242"/>
        <v>77214.933761300053</v>
      </c>
      <c r="BM218" s="21">
        <f t="shared" si="242"/>
        <v>63866.237165719969</v>
      </c>
      <c r="BN218" s="21">
        <f t="shared" si="242"/>
        <v>50713.79623587057</v>
      </c>
      <c r="BO218" s="21">
        <f t="shared" si="242"/>
        <v>37754.232087203534</v>
      </c>
      <c r="BP218" s="21">
        <f t="shared" si="242"/>
        <v>24984.232321926393</v>
      </c>
      <c r="BQ218" s="21">
        <f t="shared" si="242"/>
        <v>12400.549558971194</v>
      </c>
      <c r="BR218" s="21">
        <f t="shared" si="242"/>
        <v>492.54518252634443</v>
      </c>
      <c r="BS218" s="21">
        <f t="shared" si="242"/>
        <v>0</v>
      </c>
      <c r="BT218" s="21">
        <f t="shared" si="242"/>
        <v>-492.25717207894195</v>
      </c>
      <c r="BU218" s="21">
        <f t="shared" si="242"/>
        <v>-12220.537969492609</v>
      </c>
      <c r="BV218" s="21">
        <f t="shared" si="242"/>
        <v>-24264.125144947669</v>
      </c>
      <c r="BW218" s="21">
        <f t="shared" si="242"/>
        <v>-36133.762834280031</v>
      </c>
      <c r="BX218" s="21">
        <f t="shared" si="242"/>
        <v>-47832.394157086848</v>
      </c>
      <c r="BY218" s="21">
        <f t="shared" si="242"/>
        <v>-59362.90531237633</v>
      </c>
      <c r="BZ218" s="21">
        <f t="shared" si="242"/>
        <v>-70728.126815661089</v>
      </c>
      <c r="CB218" s="21">
        <f t="shared" si="205"/>
        <v>-492.40117730264319</v>
      </c>
      <c r="CC218" s="21">
        <f t="shared" si="206"/>
        <v>-49273.095196478709</v>
      </c>
    </row>
    <row r="219" spans="9:81" x14ac:dyDescent="0.25">
      <c r="I219" s="4" t="s">
        <v>38</v>
      </c>
      <c r="J219" s="15">
        <f t="shared" si="201"/>
        <v>0.02</v>
      </c>
      <c r="K219" s="3">
        <v>6</v>
      </c>
      <c r="L219" s="3" t="s">
        <v>28</v>
      </c>
      <c r="M219" s="15">
        <f t="shared" si="247"/>
        <v>1.4000000000000002E-2</v>
      </c>
      <c r="N219" s="18">
        <v>1</v>
      </c>
      <c r="O219" s="15">
        <f t="shared" si="248"/>
        <v>5.3999999999999992E-2</v>
      </c>
      <c r="P219" s="5">
        <v>1000000</v>
      </c>
      <c r="Q219" s="35">
        <f t="shared" si="202"/>
        <v>1034299.8381651271</v>
      </c>
      <c r="R219" s="5">
        <f t="shared" si="203"/>
        <v>1034299.8381651271</v>
      </c>
      <c r="S219" s="5">
        <f t="shared" si="204"/>
        <v>55852.191260916858</v>
      </c>
      <c r="T219" s="5"/>
      <c r="U219" s="5">
        <f t="shared" si="245"/>
        <v>20000</v>
      </c>
      <c r="V219" s="5">
        <f t="shared" si="245"/>
        <v>20000</v>
      </c>
      <c r="W219" s="5">
        <f t="shared" si="245"/>
        <v>20000</v>
      </c>
      <c r="X219" s="5">
        <f t="shared" si="245"/>
        <v>20000</v>
      </c>
      <c r="Y219" s="5">
        <f t="shared" si="245"/>
        <v>20000</v>
      </c>
      <c r="Z219" s="5">
        <f t="shared" si="245"/>
        <v>1020000</v>
      </c>
      <c r="AA219" s="5">
        <f t="shared" si="245"/>
        <v>0</v>
      </c>
      <c r="AB219" s="5">
        <f t="shared" si="245"/>
        <v>0</v>
      </c>
      <c r="AC219" s="5">
        <f t="shared" si="245"/>
        <v>0</v>
      </c>
      <c r="AD219" s="5">
        <f t="shared" si="245"/>
        <v>0</v>
      </c>
      <c r="AE219" s="5">
        <f t="shared" si="246"/>
        <v>0</v>
      </c>
      <c r="AF219" s="5">
        <f t="shared" si="246"/>
        <v>0</v>
      </c>
      <c r="AG219" s="5">
        <f t="shared" si="246"/>
        <v>0</v>
      </c>
      <c r="AH219" s="5">
        <f t="shared" si="246"/>
        <v>0</v>
      </c>
      <c r="AI219" s="5">
        <f t="shared" si="246"/>
        <v>0</v>
      </c>
      <c r="AJ219" s="5">
        <f t="shared" si="246"/>
        <v>0</v>
      </c>
      <c r="AK219" s="5">
        <f t="shared" si="246"/>
        <v>0</v>
      </c>
      <c r="AL219" s="5">
        <f t="shared" si="246"/>
        <v>0</v>
      </c>
      <c r="AM219" s="5">
        <f t="shared" si="246"/>
        <v>0</v>
      </c>
      <c r="AN219" s="5">
        <f t="shared" si="246"/>
        <v>0</v>
      </c>
      <c r="AP219" s="38">
        <f t="shared" si="214"/>
        <v>1034299.8381651271</v>
      </c>
      <c r="AQ219" s="5">
        <f t="shared" si="215"/>
        <v>1028780.0358994389</v>
      </c>
      <c r="AR219" s="5">
        <f t="shared" si="216"/>
        <v>1023182.956402031</v>
      </c>
      <c r="AS219" s="5">
        <f t="shared" si="217"/>
        <v>1017507.5177916595</v>
      </c>
      <c r="AT219" s="5">
        <f t="shared" si="218"/>
        <v>1011752.6230407427</v>
      </c>
      <c r="AU219" s="5">
        <f t="shared" si="219"/>
        <v>1005917.1597633131</v>
      </c>
      <c r="AV219" s="5">
        <f t="shared" si="220"/>
        <v>0</v>
      </c>
      <c r="AW219" s="5">
        <f t="shared" si="221"/>
        <v>0</v>
      </c>
      <c r="AX219" s="5">
        <f t="shared" si="222"/>
        <v>0</v>
      </c>
      <c r="AY219" s="5">
        <f t="shared" si="223"/>
        <v>0</v>
      </c>
      <c r="AZ219" s="5">
        <f t="shared" si="224"/>
        <v>0</v>
      </c>
      <c r="BA219" s="5">
        <f t="shared" si="225"/>
        <v>0</v>
      </c>
      <c r="BB219" s="5">
        <f t="shared" si="226"/>
        <v>0</v>
      </c>
      <c r="BC219" s="5">
        <f t="shared" si="227"/>
        <v>0</v>
      </c>
      <c r="BD219" s="5">
        <f t="shared" si="228"/>
        <v>0</v>
      </c>
      <c r="BE219" s="5">
        <f t="shared" si="229"/>
        <v>0</v>
      </c>
      <c r="BF219" s="5">
        <f t="shared" si="230"/>
        <v>0</v>
      </c>
      <c r="BG219" s="5">
        <f t="shared" si="231"/>
        <v>0</v>
      </c>
      <c r="BH219" s="5">
        <f t="shared" si="232"/>
        <v>0</v>
      </c>
      <c r="BI219" s="5">
        <f t="shared" si="233"/>
        <v>0</v>
      </c>
      <c r="BJ219" s="45">
        <f t="shared" si="234"/>
        <v>0</v>
      </c>
      <c r="BL219" s="21">
        <f t="shared" ref="BL219:BZ233" si="249">NPV($M219+BL$33,$U219:$AN219)-$Q219</f>
        <v>92142.340486174566</v>
      </c>
      <c r="BM219" s="21">
        <f t="shared" si="249"/>
        <v>76119.734991283971</v>
      </c>
      <c r="BN219" s="21">
        <f t="shared" si="249"/>
        <v>60370.369835547055</v>
      </c>
      <c r="BO219" s="21">
        <f t="shared" si="249"/>
        <v>44888.891698961495</v>
      </c>
      <c r="BP219" s="21">
        <f t="shared" si="249"/>
        <v>29670.065332441707</v>
      </c>
      <c r="BQ219" s="21">
        <f t="shared" si="249"/>
        <v>14708.770666886936</v>
      </c>
      <c r="BR219" s="21">
        <f t="shared" si="249"/>
        <v>583.56415968900546</v>
      </c>
      <c r="BS219" s="21">
        <f t="shared" si="249"/>
        <v>0</v>
      </c>
      <c r="BT219" s="21">
        <f t="shared" si="249"/>
        <v>-583.16797244525515</v>
      </c>
      <c r="BU219" s="21">
        <f t="shared" si="249"/>
        <v>-14461.14474144252</v>
      </c>
      <c r="BV219" s="21">
        <f t="shared" si="249"/>
        <v>-28679.454666049452</v>
      </c>
      <c r="BW219" s="21">
        <f t="shared" si="249"/>
        <v>-42659.616511148168</v>
      </c>
      <c r="BX219" s="21">
        <f t="shared" si="249"/>
        <v>-56406.215167060029</v>
      </c>
      <c r="BY219" s="21">
        <f t="shared" si="249"/>
        <v>-69923.736134326668</v>
      </c>
      <c r="BZ219" s="21">
        <f t="shared" si="249"/>
        <v>-83216.567915809806</v>
      </c>
      <c r="CB219" s="21">
        <f t="shared" si="205"/>
        <v>-583.3660660671303</v>
      </c>
      <c r="CC219" s="21">
        <f t="shared" si="206"/>
        <v>-58388.292501303542</v>
      </c>
    </row>
    <row r="220" spans="9:81" x14ac:dyDescent="0.25">
      <c r="I220" s="4" t="s">
        <v>38</v>
      </c>
      <c r="J220" s="15">
        <f t="shared" si="201"/>
        <v>0.02</v>
      </c>
      <c r="K220" s="3">
        <v>7</v>
      </c>
      <c r="L220" s="3" t="s">
        <v>28</v>
      </c>
      <c r="M220" s="15">
        <f t="shared" si="247"/>
        <v>1.55E-2</v>
      </c>
      <c r="N220" s="18">
        <v>1</v>
      </c>
      <c r="O220" s="15">
        <f t="shared" si="248"/>
        <v>6.3E-2</v>
      </c>
      <c r="P220" s="5">
        <v>1000000</v>
      </c>
      <c r="Q220" s="35">
        <f t="shared" si="202"/>
        <v>1029634.4118223856</v>
      </c>
      <c r="R220" s="5">
        <f t="shared" si="203"/>
        <v>1029634.4118223856</v>
      </c>
      <c r="S220" s="5">
        <f t="shared" si="204"/>
        <v>64866.967944810298</v>
      </c>
      <c r="T220" s="5"/>
      <c r="U220" s="5">
        <f t="shared" si="245"/>
        <v>20000</v>
      </c>
      <c r="V220" s="5">
        <f t="shared" si="245"/>
        <v>20000</v>
      </c>
      <c r="W220" s="5">
        <f t="shared" si="245"/>
        <v>20000</v>
      </c>
      <c r="X220" s="5">
        <f t="shared" si="245"/>
        <v>20000</v>
      </c>
      <c r="Y220" s="5">
        <f t="shared" si="245"/>
        <v>20000</v>
      </c>
      <c r="Z220" s="5">
        <f t="shared" si="245"/>
        <v>20000</v>
      </c>
      <c r="AA220" s="5">
        <f t="shared" si="245"/>
        <v>1020000</v>
      </c>
      <c r="AB220" s="5">
        <f t="shared" si="245"/>
        <v>0</v>
      </c>
      <c r="AC220" s="5">
        <f t="shared" si="245"/>
        <v>0</v>
      </c>
      <c r="AD220" s="5">
        <f t="shared" si="245"/>
        <v>0</v>
      </c>
      <c r="AE220" s="5">
        <f t="shared" si="246"/>
        <v>0</v>
      </c>
      <c r="AF220" s="5">
        <f t="shared" si="246"/>
        <v>0</v>
      </c>
      <c r="AG220" s="5">
        <f t="shared" si="246"/>
        <v>0</v>
      </c>
      <c r="AH220" s="5">
        <f t="shared" si="246"/>
        <v>0</v>
      </c>
      <c r="AI220" s="5">
        <f t="shared" si="246"/>
        <v>0</v>
      </c>
      <c r="AJ220" s="5">
        <f t="shared" si="246"/>
        <v>0</v>
      </c>
      <c r="AK220" s="5">
        <f t="shared" si="246"/>
        <v>0</v>
      </c>
      <c r="AL220" s="5">
        <f t="shared" si="246"/>
        <v>0</v>
      </c>
      <c r="AM220" s="5">
        <f t="shared" si="246"/>
        <v>0</v>
      </c>
      <c r="AN220" s="5">
        <f t="shared" si="246"/>
        <v>0</v>
      </c>
      <c r="AP220" s="38">
        <f t="shared" si="214"/>
        <v>1029634.4118223856</v>
      </c>
      <c r="AQ220" s="5">
        <f t="shared" si="215"/>
        <v>1025593.7452056326</v>
      </c>
      <c r="AR220" s="5">
        <f t="shared" si="216"/>
        <v>1021490.44825632</v>
      </c>
      <c r="AS220" s="5">
        <f t="shared" si="217"/>
        <v>1017323.550204293</v>
      </c>
      <c r="AT220" s="5">
        <f t="shared" si="218"/>
        <v>1013092.0652324596</v>
      </c>
      <c r="AU220" s="5">
        <f t="shared" si="219"/>
        <v>1008794.9922435627</v>
      </c>
      <c r="AV220" s="5">
        <f t="shared" si="220"/>
        <v>1004431.3146233381</v>
      </c>
      <c r="AW220" s="5">
        <f t="shared" si="221"/>
        <v>0</v>
      </c>
      <c r="AX220" s="5">
        <f t="shared" si="222"/>
        <v>0</v>
      </c>
      <c r="AY220" s="5">
        <f t="shared" si="223"/>
        <v>0</v>
      </c>
      <c r="AZ220" s="5">
        <f t="shared" si="224"/>
        <v>0</v>
      </c>
      <c r="BA220" s="5">
        <f t="shared" si="225"/>
        <v>0</v>
      </c>
      <c r="BB220" s="5">
        <f t="shared" si="226"/>
        <v>0</v>
      </c>
      <c r="BC220" s="5">
        <f t="shared" si="227"/>
        <v>0</v>
      </c>
      <c r="BD220" s="5">
        <f t="shared" si="228"/>
        <v>0</v>
      </c>
      <c r="BE220" s="5">
        <f t="shared" si="229"/>
        <v>0</v>
      </c>
      <c r="BF220" s="5">
        <f t="shared" si="230"/>
        <v>0</v>
      </c>
      <c r="BG220" s="5">
        <f t="shared" si="231"/>
        <v>0</v>
      </c>
      <c r="BH220" s="5">
        <f t="shared" si="232"/>
        <v>0</v>
      </c>
      <c r="BI220" s="5">
        <f t="shared" si="233"/>
        <v>0</v>
      </c>
      <c r="BJ220" s="45">
        <f t="shared" si="234"/>
        <v>0</v>
      </c>
      <c r="BL220" s="21">
        <f t="shared" si="249"/>
        <v>106592.99716630229</v>
      </c>
      <c r="BM220" s="21">
        <f t="shared" si="249"/>
        <v>87950.344419993227</v>
      </c>
      <c r="BN220" s="21">
        <f t="shared" si="249"/>
        <v>69668.932128994726</v>
      </c>
      <c r="BO220" s="21">
        <f t="shared" si="249"/>
        <v>51740.832287830068</v>
      </c>
      <c r="BP220" s="21">
        <f t="shared" si="249"/>
        <v>34158.310465440387</v>
      </c>
      <c r="BQ220" s="21">
        <f t="shared" si="249"/>
        <v>16913.820609054295</v>
      </c>
      <c r="BR220" s="21">
        <f t="shared" si="249"/>
        <v>670.29466713173315</v>
      </c>
      <c r="BS220" s="21">
        <f t="shared" si="249"/>
        <v>0</v>
      </c>
      <c r="BT220" s="21">
        <f t="shared" si="249"/>
        <v>-669.7771143047139</v>
      </c>
      <c r="BU220" s="21">
        <f t="shared" si="249"/>
        <v>-16590.335643323138</v>
      </c>
      <c r="BV220" s="21">
        <f t="shared" si="249"/>
        <v>-32864.19691998302</v>
      </c>
      <c r="BW220" s="21">
        <f t="shared" si="249"/>
        <v>-48828.425363017013</v>
      </c>
      <c r="BX220" s="21">
        <f t="shared" si="249"/>
        <v>-64489.697922255611</v>
      </c>
      <c r="BY220" s="21">
        <f t="shared" si="249"/>
        <v>-79854.531317634974</v>
      </c>
      <c r="BZ220" s="21">
        <f t="shared" si="249"/>
        <v>-94929.286267070682</v>
      </c>
      <c r="CB220" s="21">
        <f t="shared" si="205"/>
        <v>-670.03589071822353</v>
      </c>
      <c r="CC220" s="21">
        <f t="shared" si="206"/>
        <v>-67079.315025625168</v>
      </c>
    </row>
    <row r="221" spans="9:81" x14ac:dyDescent="0.25">
      <c r="I221" s="4" t="s">
        <v>38</v>
      </c>
      <c r="J221" s="15">
        <f t="shared" si="201"/>
        <v>0.02</v>
      </c>
      <c r="K221" s="3">
        <v>8</v>
      </c>
      <c r="L221" s="3" t="s">
        <v>28</v>
      </c>
      <c r="M221" s="15">
        <f t="shared" si="247"/>
        <v>1.7000000000000001E-2</v>
      </c>
      <c r="N221" s="18">
        <v>1</v>
      </c>
      <c r="O221" s="15">
        <f t="shared" si="248"/>
        <v>7.1999999999999995E-2</v>
      </c>
      <c r="P221" s="5">
        <v>1000000</v>
      </c>
      <c r="Q221" s="35">
        <f t="shared" si="202"/>
        <v>1022263.3675073048</v>
      </c>
      <c r="R221" s="5">
        <f t="shared" si="203"/>
        <v>1022263.3675073048</v>
      </c>
      <c r="S221" s="5">
        <f t="shared" si="204"/>
        <v>73602.962460525931</v>
      </c>
      <c r="T221" s="5"/>
      <c r="U221" s="5">
        <f t="shared" si="245"/>
        <v>20000</v>
      </c>
      <c r="V221" s="5">
        <f t="shared" si="245"/>
        <v>20000</v>
      </c>
      <c r="W221" s="5">
        <f t="shared" si="245"/>
        <v>20000</v>
      </c>
      <c r="X221" s="5">
        <f t="shared" si="245"/>
        <v>20000</v>
      </c>
      <c r="Y221" s="5">
        <f t="shared" si="245"/>
        <v>20000</v>
      </c>
      <c r="Z221" s="5">
        <f t="shared" si="245"/>
        <v>20000</v>
      </c>
      <c r="AA221" s="5">
        <f t="shared" si="245"/>
        <v>20000</v>
      </c>
      <c r="AB221" s="5">
        <f t="shared" si="245"/>
        <v>1020000</v>
      </c>
      <c r="AC221" s="5">
        <f t="shared" si="245"/>
        <v>0</v>
      </c>
      <c r="AD221" s="5">
        <f t="shared" si="245"/>
        <v>0</v>
      </c>
      <c r="AE221" s="5">
        <f t="shared" si="246"/>
        <v>0</v>
      </c>
      <c r="AF221" s="5">
        <f t="shared" si="246"/>
        <v>0</v>
      </c>
      <c r="AG221" s="5">
        <f t="shared" si="246"/>
        <v>0</v>
      </c>
      <c r="AH221" s="5">
        <f t="shared" si="246"/>
        <v>0</v>
      </c>
      <c r="AI221" s="5">
        <f t="shared" si="246"/>
        <v>0</v>
      </c>
      <c r="AJ221" s="5">
        <f t="shared" si="246"/>
        <v>0</v>
      </c>
      <c r="AK221" s="5">
        <f t="shared" si="246"/>
        <v>0</v>
      </c>
      <c r="AL221" s="5">
        <f t="shared" si="246"/>
        <v>0</v>
      </c>
      <c r="AM221" s="5">
        <f t="shared" si="246"/>
        <v>0</v>
      </c>
      <c r="AN221" s="5">
        <f t="shared" si="246"/>
        <v>0</v>
      </c>
      <c r="AP221" s="38">
        <f t="shared" si="214"/>
        <v>1022263.3675073048</v>
      </c>
      <c r="AQ221" s="5">
        <f t="shared" si="215"/>
        <v>1019641.8447549288</v>
      </c>
      <c r="AR221" s="5">
        <f t="shared" si="216"/>
        <v>1016975.7561157625</v>
      </c>
      <c r="AS221" s="5">
        <f t="shared" si="217"/>
        <v>1014264.3439697304</v>
      </c>
      <c r="AT221" s="5">
        <f t="shared" si="218"/>
        <v>1011506.8378172157</v>
      </c>
      <c r="AU221" s="5">
        <f t="shared" si="219"/>
        <v>1008702.4540601083</v>
      </c>
      <c r="AV221" s="5">
        <f t="shared" si="220"/>
        <v>1005850.39577913</v>
      </c>
      <c r="AW221" s="5">
        <f t="shared" si="221"/>
        <v>1002949.8525073752</v>
      </c>
      <c r="AX221" s="5">
        <f t="shared" si="222"/>
        <v>0</v>
      </c>
      <c r="AY221" s="5">
        <f t="shared" si="223"/>
        <v>0</v>
      </c>
      <c r="AZ221" s="5">
        <f t="shared" si="224"/>
        <v>0</v>
      </c>
      <c r="BA221" s="5">
        <f t="shared" si="225"/>
        <v>0</v>
      </c>
      <c r="BB221" s="5">
        <f t="shared" si="226"/>
        <v>0</v>
      </c>
      <c r="BC221" s="5">
        <f t="shared" si="227"/>
        <v>0</v>
      </c>
      <c r="BD221" s="5">
        <f t="shared" si="228"/>
        <v>0</v>
      </c>
      <c r="BE221" s="5">
        <f t="shared" si="229"/>
        <v>0</v>
      </c>
      <c r="BF221" s="5">
        <f t="shared" si="230"/>
        <v>0</v>
      </c>
      <c r="BG221" s="5">
        <f t="shared" si="231"/>
        <v>0</v>
      </c>
      <c r="BH221" s="5">
        <f t="shared" si="232"/>
        <v>0</v>
      </c>
      <c r="BI221" s="5">
        <f t="shared" si="233"/>
        <v>0</v>
      </c>
      <c r="BJ221" s="45">
        <f t="shared" si="234"/>
        <v>0</v>
      </c>
      <c r="BL221" s="21">
        <f t="shared" si="249"/>
        <v>120449.22519980674</v>
      </c>
      <c r="BM221" s="21">
        <f t="shared" si="249"/>
        <v>99262.8363736053</v>
      </c>
      <c r="BN221" s="21">
        <f t="shared" si="249"/>
        <v>78535.625373642426</v>
      </c>
      <c r="BO221" s="21">
        <f t="shared" si="249"/>
        <v>58256.443054486532</v>
      </c>
      <c r="BP221" s="21">
        <f t="shared" si="249"/>
        <v>38414.438620202709</v>
      </c>
      <c r="BQ221" s="21">
        <f t="shared" si="249"/>
        <v>18999.050916851847</v>
      </c>
      <c r="BR221" s="21">
        <f t="shared" si="249"/>
        <v>752.09477202326525</v>
      </c>
      <c r="BS221" s="21">
        <f t="shared" si="249"/>
        <v>0</v>
      </c>
      <c r="BT221" s="21">
        <f t="shared" si="249"/>
        <v>-751.44467949820682</v>
      </c>
      <c r="BU221" s="21">
        <f t="shared" si="249"/>
        <v>-18592.721032139496</v>
      </c>
      <c r="BV221" s="21">
        <f t="shared" si="249"/>
        <v>-36788.853948891396</v>
      </c>
      <c r="BW221" s="21">
        <f t="shared" si="249"/>
        <v>-54597.883049349999</v>
      </c>
      <c r="BX221" s="21">
        <f t="shared" si="249"/>
        <v>-72029.042584963259</v>
      </c>
      <c r="BY221" s="21">
        <f t="shared" si="249"/>
        <v>-89091.323950566584</v>
      </c>
      <c r="BZ221" s="21">
        <f t="shared" si="249"/>
        <v>-105793.48265160841</v>
      </c>
      <c r="CB221" s="21">
        <f t="shared" si="205"/>
        <v>-751.76972576073604</v>
      </c>
      <c r="CC221" s="21">
        <f t="shared" si="206"/>
        <v>-75282.333979302843</v>
      </c>
    </row>
    <row r="222" spans="9:81" x14ac:dyDescent="0.25">
      <c r="I222" s="4" t="s">
        <v>38</v>
      </c>
      <c r="J222" s="15">
        <f t="shared" si="201"/>
        <v>0.02</v>
      </c>
      <c r="K222" s="3">
        <v>9</v>
      </c>
      <c r="L222" s="3" t="s">
        <v>28</v>
      </c>
      <c r="M222" s="15">
        <f t="shared" si="247"/>
        <v>1.8499999999999999E-2</v>
      </c>
      <c r="N222" s="18">
        <v>1</v>
      </c>
      <c r="O222" s="15">
        <f t="shared" si="248"/>
        <v>8.0999999999999989E-2</v>
      </c>
      <c r="P222" s="5">
        <v>1000000</v>
      </c>
      <c r="Q222" s="35">
        <f t="shared" si="202"/>
        <v>1012331.4723845607</v>
      </c>
      <c r="R222" s="5">
        <f t="shared" si="203"/>
        <v>1012331.4723845607</v>
      </c>
      <c r="S222" s="5">
        <f t="shared" si="204"/>
        <v>81998.849263149401</v>
      </c>
      <c r="T222" s="5"/>
      <c r="U222" s="5">
        <f t="shared" si="245"/>
        <v>20000</v>
      </c>
      <c r="V222" s="5">
        <f t="shared" si="245"/>
        <v>20000</v>
      </c>
      <c r="W222" s="5">
        <f t="shared" si="245"/>
        <v>20000</v>
      </c>
      <c r="X222" s="5">
        <f t="shared" si="245"/>
        <v>20000</v>
      </c>
      <c r="Y222" s="5">
        <f t="shared" si="245"/>
        <v>20000</v>
      </c>
      <c r="Z222" s="5">
        <f t="shared" si="245"/>
        <v>20000</v>
      </c>
      <c r="AA222" s="5">
        <f t="shared" si="245"/>
        <v>20000</v>
      </c>
      <c r="AB222" s="5">
        <f t="shared" si="245"/>
        <v>20000</v>
      </c>
      <c r="AC222" s="5">
        <f t="shared" si="245"/>
        <v>1020000</v>
      </c>
      <c r="AD222" s="5">
        <f t="shared" si="245"/>
        <v>0</v>
      </c>
      <c r="AE222" s="5">
        <f t="shared" si="246"/>
        <v>0</v>
      </c>
      <c r="AF222" s="5">
        <f t="shared" si="246"/>
        <v>0</v>
      </c>
      <c r="AG222" s="5">
        <f t="shared" si="246"/>
        <v>0</v>
      </c>
      <c r="AH222" s="5">
        <f t="shared" si="246"/>
        <v>0</v>
      </c>
      <c r="AI222" s="5">
        <f t="shared" si="246"/>
        <v>0</v>
      </c>
      <c r="AJ222" s="5">
        <f t="shared" si="246"/>
        <v>0</v>
      </c>
      <c r="AK222" s="5">
        <f t="shared" si="246"/>
        <v>0</v>
      </c>
      <c r="AL222" s="5">
        <f t="shared" si="246"/>
        <v>0</v>
      </c>
      <c r="AM222" s="5">
        <f t="shared" si="246"/>
        <v>0</v>
      </c>
      <c r="AN222" s="5">
        <f t="shared" si="246"/>
        <v>0</v>
      </c>
      <c r="AP222" s="38">
        <f t="shared" si="214"/>
        <v>1012331.4723845607</v>
      </c>
      <c r="AQ222" s="5">
        <f t="shared" si="215"/>
        <v>1011059.6046236751</v>
      </c>
      <c r="AR222" s="5">
        <f t="shared" si="216"/>
        <v>1009764.2073092131</v>
      </c>
      <c r="AS222" s="5">
        <f t="shared" si="217"/>
        <v>1008444.8451444336</v>
      </c>
      <c r="AT222" s="5">
        <f t="shared" si="218"/>
        <v>1007101.0747796055</v>
      </c>
      <c r="AU222" s="5">
        <f t="shared" si="219"/>
        <v>1005732.4446630281</v>
      </c>
      <c r="AV222" s="5">
        <f t="shared" si="220"/>
        <v>1004338.4948892941</v>
      </c>
      <c r="AW222" s="5">
        <f t="shared" si="221"/>
        <v>1002918.7570447461</v>
      </c>
      <c r="AX222" s="5">
        <f t="shared" si="222"/>
        <v>1001472.7540500738</v>
      </c>
      <c r="AY222" s="5">
        <f t="shared" si="223"/>
        <v>0</v>
      </c>
      <c r="AZ222" s="5">
        <f t="shared" si="224"/>
        <v>0</v>
      </c>
      <c r="BA222" s="5">
        <f t="shared" si="225"/>
        <v>0</v>
      </c>
      <c r="BB222" s="5">
        <f t="shared" si="226"/>
        <v>0</v>
      </c>
      <c r="BC222" s="5">
        <f t="shared" si="227"/>
        <v>0</v>
      </c>
      <c r="BD222" s="5">
        <f t="shared" si="228"/>
        <v>0</v>
      </c>
      <c r="BE222" s="5">
        <f t="shared" si="229"/>
        <v>0</v>
      </c>
      <c r="BF222" s="5">
        <f t="shared" si="230"/>
        <v>0</v>
      </c>
      <c r="BG222" s="5">
        <f t="shared" si="231"/>
        <v>0</v>
      </c>
      <c r="BH222" s="5">
        <f t="shared" si="232"/>
        <v>0</v>
      </c>
      <c r="BI222" s="5">
        <f t="shared" si="233"/>
        <v>0</v>
      </c>
      <c r="BJ222" s="45">
        <f t="shared" si="234"/>
        <v>0</v>
      </c>
      <c r="BL222" s="21">
        <f t="shared" si="249"/>
        <v>133602.78121969814</v>
      </c>
      <c r="BM222" s="21">
        <f t="shared" si="249"/>
        <v>109970.2137640022</v>
      </c>
      <c r="BN222" s="21">
        <f t="shared" si="249"/>
        <v>86903.451838540961</v>
      </c>
      <c r="BO222" s="21">
        <f t="shared" si="249"/>
        <v>64387.448344806326</v>
      </c>
      <c r="BP222" s="21">
        <f t="shared" si="249"/>
        <v>42407.593838406843</v>
      </c>
      <c r="BQ222" s="21">
        <f t="shared" si="249"/>
        <v>20949.702737704618</v>
      </c>
      <c r="BR222" s="21">
        <f t="shared" si="249"/>
        <v>828.39997142215725</v>
      </c>
      <c r="BS222" s="21">
        <f t="shared" si="249"/>
        <v>0</v>
      </c>
      <c r="BT222" s="21">
        <f t="shared" si="249"/>
        <v>-827.60832511843182</v>
      </c>
      <c r="BU222" s="21">
        <f t="shared" si="249"/>
        <v>-20454.891751662479</v>
      </c>
      <c r="BV222" s="21">
        <f t="shared" si="249"/>
        <v>-40427.964667393011</v>
      </c>
      <c r="BW222" s="21">
        <f t="shared" si="249"/>
        <v>-59931.837690717424</v>
      </c>
      <c r="BX222" s="21">
        <f t="shared" si="249"/>
        <v>-78978.768175300327</v>
      </c>
      <c r="BY222" s="21">
        <f t="shared" si="249"/>
        <v>-97580.663112592651</v>
      </c>
      <c r="BZ222" s="21">
        <f t="shared" si="249"/>
        <v>-115749.08998436667</v>
      </c>
      <c r="CB222" s="21">
        <f t="shared" si="205"/>
        <v>-828.00414827029454</v>
      </c>
      <c r="CC222" s="21">
        <f t="shared" si="206"/>
        <v>-82941.110006920644</v>
      </c>
    </row>
    <row r="223" spans="9:81" x14ac:dyDescent="0.25">
      <c r="I223" s="4" t="s">
        <v>38</v>
      </c>
      <c r="J223" s="15">
        <f t="shared" si="201"/>
        <v>0.02</v>
      </c>
      <c r="K223" s="3">
        <v>10</v>
      </c>
      <c r="L223" s="3" t="s">
        <v>28</v>
      </c>
      <c r="M223" s="15">
        <f t="shared" si="247"/>
        <v>0.02</v>
      </c>
      <c r="N223" s="18">
        <v>1</v>
      </c>
      <c r="O223" s="15">
        <f t="shared" si="248"/>
        <v>0.09</v>
      </c>
      <c r="P223" s="5">
        <v>1000000</v>
      </c>
      <c r="Q223" s="35">
        <f t="shared" si="202"/>
        <v>1000000</v>
      </c>
      <c r="R223" s="5">
        <f t="shared" si="203"/>
        <v>1000000</v>
      </c>
      <c r="S223" s="5">
        <f t="shared" si="204"/>
        <v>90000</v>
      </c>
      <c r="T223" s="5"/>
      <c r="U223" s="5">
        <f t="shared" si="245"/>
        <v>20000</v>
      </c>
      <c r="V223" s="5">
        <f t="shared" si="245"/>
        <v>20000</v>
      </c>
      <c r="W223" s="5">
        <f t="shared" si="245"/>
        <v>20000</v>
      </c>
      <c r="X223" s="5">
        <f t="shared" si="245"/>
        <v>20000</v>
      </c>
      <c r="Y223" s="5">
        <f t="shared" si="245"/>
        <v>20000</v>
      </c>
      <c r="Z223" s="5">
        <f t="shared" si="245"/>
        <v>20000</v>
      </c>
      <c r="AA223" s="5">
        <f t="shared" si="245"/>
        <v>20000</v>
      </c>
      <c r="AB223" s="5">
        <f t="shared" si="245"/>
        <v>20000</v>
      </c>
      <c r="AC223" s="5">
        <f t="shared" si="245"/>
        <v>20000</v>
      </c>
      <c r="AD223" s="5">
        <f t="shared" si="245"/>
        <v>1020000</v>
      </c>
      <c r="AE223" s="5">
        <f t="shared" si="246"/>
        <v>0</v>
      </c>
      <c r="AF223" s="5">
        <f t="shared" si="246"/>
        <v>0</v>
      </c>
      <c r="AG223" s="5">
        <f t="shared" si="246"/>
        <v>0</v>
      </c>
      <c r="AH223" s="5">
        <f t="shared" si="246"/>
        <v>0</v>
      </c>
      <c r="AI223" s="5">
        <f t="shared" si="246"/>
        <v>0</v>
      </c>
      <c r="AJ223" s="5">
        <f t="shared" si="246"/>
        <v>0</v>
      </c>
      <c r="AK223" s="5">
        <f t="shared" si="246"/>
        <v>0</v>
      </c>
      <c r="AL223" s="5">
        <f t="shared" si="246"/>
        <v>0</v>
      </c>
      <c r="AM223" s="5">
        <f t="shared" si="246"/>
        <v>0</v>
      </c>
      <c r="AN223" s="5">
        <f t="shared" si="246"/>
        <v>0</v>
      </c>
      <c r="AP223" s="38">
        <f t="shared" si="214"/>
        <v>1000000</v>
      </c>
      <c r="AQ223" s="5">
        <f t="shared" si="215"/>
        <v>1000000</v>
      </c>
      <c r="AR223" s="5">
        <f t="shared" si="216"/>
        <v>1000000</v>
      </c>
      <c r="AS223" s="5">
        <f t="shared" si="217"/>
        <v>1000000</v>
      </c>
      <c r="AT223" s="5">
        <f t="shared" si="218"/>
        <v>1000000</v>
      </c>
      <c r="AU223" s="5">
        <f t="shared" si="219"/>
        <v>1000000</v>
      </c>
      <c r="AV223" s="5">
        <f t="shared" si="220"/>
        <v>1000000</v>
      </c>
      <c r="AW223" s="5">
        <f t="shared" si="221"/>
        <v>1000000</v>
      </c>
      <c r="AX223" s="5">
        <f t="shared" si="222"/>
        <v>1000000</v>
      </c>
      <c r="AY223" s="5">
        <f t="shared" si="223"/>
        <v>1000000</v>
      </c>
      <c r="AZ223" s="5">
        <f t="shared" si="224"/>
        <v>0</v>
      </c>
      <c r="BA223" s="5">
        <f t="shared" si="225"/>
        <v>0</v>
      </c>
      <c r="BB223" s="5">
        <f t="shared" si="226"/>
        <v>0</v>
      </c>
      <c r="BC223" s="5">
        <f t="shared" si="227"/>
        <v>0</v>
      </c>
      <c r="BD223" s="5">
        <f t="shared" si="228"/>
        <v>0</v>
      </c>
      <c r="BE223" s="5">
        <f t="shared" si="229"/>
        <v>0</v>
      </c>
      <c r="BF223" s="5">
        <f t="shared" si="230"/>
        <v>0</v>
      </c>
      <c r="BG223" s="5">
        <f t="shared" si="231"/>
        <v>0</v>
      </c>
      <c r="BH223" s="5">
        <f t="shared" si="232"/>
        <v>0</v>
      </c>
      <c r="BI223" s="5">
        <f t="shared" si="233"/>
        <v>0</v>
      </c>
      <c r="BJ223" s="45">
        <f t="shared" si="234"/>
        <v>0</v>
      </c>
      <c r="BL223" s="21">
        <f t="shared" si="249"/>
        <v>145956.17791179498</v>
      </c>
      <c r="BM223" s="21">
        <f t="shared" si="249"/>
        <v>119994.74471326498</v>
      </c>
      <c r="BN223" s="21">
        <f t="shared" si="249"/>
        <v>94713.045307016931</v>
      </c>
      <c r="BO223" s="21">
        <f t="shared" si="249"/>
        <v>70091.444307619939</v>
      </c>
      <c r="BP223" s="21">
        <f t="shared" si="249"/>
        <v>46110.922759273439</v>
      </c>
      <c r="BQ223" s="21">
        <f t="shared" si="249"/>
        <v>22753.05728653213</v>
      </c>
      <c r="BR223" s="21">
        <f t="shared" si="249"/>
        <v>898.72865951922722</v>
      </c>
      <c r="BS223" s="21">
        <f t="shared" si="249"/>
        <v>0</v>
      </c>
      <c r="BT223" s="21">
        <f t="shared" si="249"/>
        <v>-897.78870478982572</v>
      </c>
      <c r="BU223" s="21">
        <f t="shared" si="249"/>
        <v>-22165.540872170823</v>
      </c>
      <c r="BV223" s="21">
        <f t="shared" si="249"/>
        <v>-43760.319654854015</v>
      </c>
      <c r="BW223" s="21">
        <f t="shared" si="249"/>
        <v>-64800.571225415915</v>
      </c>
      <c r="BX223" s="21">
        <f t="shared" si="249"/>
        <v>-85302.028367758379</v>
      </c>
      <c r="BY223" s="21">
        <f t="shared" si="249"/>
        <v>-105279.93850560614</v>
      </c>
      <c r="BZ223" s="21">
        <f t="shared" si="249"/>
        <v>-124749.07983866858</v>
      </c>
      <c r="CB223" s="21">
        <f t="shared" si="205"/>
        <v>-898.25868215452647</v>
      </c>
      <c r="CC223" s="21">
        <f t="shared" si="206"/>
        <v>-90007.536837387655</v>
      </c>
    </row>
    <row r="224" spans="9:81" x14ac:dyDescent="0.25">
      <c r="I224" s="4" t="s">
        <v>38</v>
      </c>
      <c r="J224" s="15">
        <f t="shared" si="201"/>
        <v>0.02</v>
      </c>
      <c r="K224" s="3">
        <v>11</v>
      </c>
      <c r="L224" s="3" t="s">
        <v>28</v>
      </c>
      <c r="M224" s="15">
        <f t="shared" si="247"/>
        <v>2.1500000000000002E-2</v>
      </c>
      <c r="N224" s="18">
        <v>1</v>
      </c>
      <c r="O224" s="15">
        <f t="shared" si="248"/>
        <v>9.8999999999999991E-2</v>
      </c>
      <c r="P224" s="5">
        <v>1000000</v>
      </c>
      <c r="Q224" s="35">
        <f t="shared" si="202"/>
        <v>985444.20715600101</v>
      </c>
      <c r="R224" s="5">
        <f t="shared" si="203"/>
        <v>985444.20715600101</v>
      </c>
      <c r="S224" s="5">
        <f t="shared" si="204"/>
        <v>97558.976508444088</v>
      </c>
      <c r="T224" s="5"/>
      <c r="U224" s="5">
        <f t="shared" ref="U224:AD233" si="250">$P224*((U$33&lt;=$K224)*$J224+(U$33=$K224)*1)</f>
        <v>20000</v>
      </c>
      <c r="V224" s="5">
        <f t="shared" si="250"/>
        <v>20000</v>
      </c>
      <c r="W224" s="5">
        <f t="shared" si="250"/>
        <v>20000</v>
      </c>
      <c r="X224" s="5">
        <f t="shared" si="250"/>
        <v>20000</v>
      </c>
      <c r="Y224" s="5">
        <f t="shared" si="250"/>
        <v>20000</v>
      </c>
      <c r="Z224" s="5">
        <f t="shared" si="250"/>
        <v>20000</v>
      </c>
      <c r="AA224" s="5">
        <f t="shared" si="250"/>
        <v>20000</v>
      </c>
      <c r="AB224" s="5">
        <f t="shared" si="250"/>
        <v>20000</v>
      </c>
      <c r="AC224" s="5">
        <f t="shared" si="250"/>
        <v>20000</v>
      </c>
      <c r="AD224" s="5">
        <f t="shared" si="250"/>
        <v>20000</v>
      </c>
      <c r="AE224" s="5">
        <f t="shared" ref="AE224:AN233" si="251">$P224*((AE$33&lt;=$K224)*$J224+(AE$33=$K224)*1)</f>
        <v>1020000</v>
      </c>
      <c r="AF224" s="5">
        <f t="shared" si="251"/>
        <v>0</v>
      </c>
      <c r="AG224" s="5">
        <f t="shared" si="251"/>
        <v>0</v>
      </c>
      <c r="AH224" s="5">
        <f t="shared" si="251"/>
        <v>0</v>
      </c>
      <c r="AI224" s="5">
        <f t="shared" si="251"/>
        <v>0</v>
      </c>
      <c r="AJ224" s="5">
        <f t="shared" si="251"/>
        <v>0</v>
      </c>
      <c r="AK224" s="5">
        <f t="shared" si="251"/>
        <v>0</v>
      </c>
      <c r="AL224" s="5">
        <f t="shared" si="251"/>
        <v>0</v>
      </c>
      <c r="AM224" s="5">
        <f t="shared" si="251"/>
        <v>0</v>
      </c>
      <c r="AN224" s="5">
        <f t="shared" si="251"/>
        <v>0</v>
      </c>
      <c r="AP224" s="38">
        <f t="shared" si="214"/>
        <v>985444.20715600101</v>
      </c>
      <c r="AQ224" s="5">
        <f t="shared" si="215"/>
        <v>986631.25760985515</v>
      </c>
      <c r="AR224" s="5">
        <f t="shared" si="216"/>
        <v>987843.82964846713</v>
      </c>
      <c r="AS224" s="5">
        <f t="shared" si="217"/>
        <v>989082.47198590927</v>
      </c>
      <c r="AT224" s="5">
        <f t="shared" si="218"/>
        <v>990347.74513360637</v>
      </c>
      <c r="AU224" s="5">
        <f t="shared" si="219"/>
        <v>991640.22165397892</v>
      </c>
      <c r="AV224" s="5">
        <f t="shared" si="220"/>
        <v>992960.48641953955</v>
      </c>
      <c r="AW224" s="5">
        <f t="shared" si="221"/>
        <v>994309.13687755971</v>
      </c>
      <c r="AX224" s="5">
        <f t="shared" si="222"/>
        <v>995686.78332042729</v>
      </c>
      <c r="AY224" s="5">
        <f t="shared" si="223"/>
        <v>997094.0491618166</v>
      </c>
      <c r="AZ224" s="5">
        <f t="shared" si="224"/>
        <v>998531.57121879573</v>
      </c>
      <c r="BA224" s="5">
        <f t="shared" si="225"/>
        <v>0</v>
      </c>
      <c r="BB224" s="5">
        <f t="shared" si="226"/>
        <v>0</v>
      </c>
      <c r="BC224" s="5">
        <f t="shared" si="227"/>
        <v>0</v>
      </c>
      <c r="BD224" s="5">
        <f t="shared" si="228"/>
        <v>0</v>
      </c>
      <c r="BE224" s="5">
        <f t="shared" si="229"/>
        <v>0</v>
      </c>
      <c r="BF224" s="5">
        <f t="shared" si="230"/>
        <v>0</v>
      </c>
      <c r="BG224" s="5">
        <f t="shared" si="231"/>
        <v>0</v>
      </c>
      <c r="BH224" s="5">
        <f t="shared" si="232"/>
        <v>0</v>
      </c>
      <c r="BI224" s="5">
        <f t="shared" si="233"/>
        <v>0</v>
      </c>
      <c r="BJ224" s="45">
        <f t="shared" si="234"/>
        <v>0</v>
      </c>
      <c r="BL224" s="21">
        <f t="shared" si="249"/>
        <v>157423.78008153697</v>
      </c>
      <c r="BM224" s="21">
        <f t="shared" si="249"/>
        <v>129268.80346443586</v>
      </c>
      <c r="BN224" s="21">
        <f t="shared" si="249"/>
        <v>101913.28535345348</v>
      </c>
      <c r="BO224" s="21">
        <f t="shared" si="249"/>
        <v>75332.315569844912</v>
      </c>
      <c r="BP224" s="21">
        <f t="shared" si="249"/>
        <v>49501.823019549716</v>
      </c>
      <c r="BQ224" s="21">
        <f t="shared" si="249"/>
        <v>24398.545387707534</v>
      </c>
      <c r="BR224" s="21">
        <f t="shared" si="249"/>
        <v>962.6859494051896</v>
      </c>
      <c r="BS224" s="21">
        <f t="shared" si="249"/>
        <v>0</v>
      </c>
      <c r="BT224" s="21">
        <f t="shared" si="249"/>
        <v>-961.59324395016301</v>
      </c>
      <c r="BU224" s="21">
        <f t="shared" si="249"/>
        <v>-23715.54419685225</v>
      </c>
      <c r="BV224" s="21">
        <f t="shared" si="249"/>
        <v>-46769.093581062625</v>
      </c>
      <c r="BW224" s="21">
        <f t="shared" si="249"/>
        <v>-69180.955771842739</v>
      </c>
      <c r="BX224" s="21">
        <f t="shared" si="249"/>
        <v>-90970.764557352872</v>
      </c>
      <c r="BY224" s="21">
        <f t="shared" si="249"/>
        <v>-112157.50387450901</v>
      </c>
      <c r="BZ224" s="21">
        <f t="shared" si="249"/>
        <v>-132759.53087893443</v>
      </c>
      <c r="CB224" s="21">
        <f t="shared" si="205"/>
        <v>-962.13959667767631</v>
      </c>
      <c r="CC224" s="21">
        <f t="shared" si="206"/>
        <v>-96442.024955403176</v>
      </c>
    </row>
    <row r="225" spans="9:81" x14ac:dyDescent="0.25">
      <c r="I225" s="4" t="s">
        <v>38</v>
      </c>
      <c r="J225" s="15">
        <f t="shared" si="201"/>
        <v>0.02</v>
      </c>
      <c r="K225" s="3">
        <v>12</v>
      </c>
      <c r="L225" s="3" t="s">
        <v>28</v>
      </c>
      <c r="M225" s="15">
        <f t="shared" si="247"/>
        <v>2.3000000000000003E-2</v>
      </c>
      <c r="N225" s="18">
        <v>1</v>
      </c>
      <c r="O225" s="15">
        <f t="shared" si="248"/>
        <v>0.10799999999999998</v>
      </c>
      <c r="P225" s="5">
        <v>1000000</v>
      </c>
      <c r="Q225" s="35">
        <f t="shared" si="202"/>
        <v>968850.71439819073</v>
      </c>
      <c r="R225" s="5">
        <f t="shared" si="203"/>
        <v>968850.71439819073</v>
      </c>
      <c r="S225" s="5">
        <f t="shared" si="204"/>
        <v>104635.87715500458</v>
      </c>
      <c r="T225" s="5"/>
      <c r="U225" s="5">
        <f t="shared" si="250"/>
        <v>20000</v>
      </c>
      <c r="V225" s="5">
        <f t="shared" si="250"/>
        <v>20000</v>
      </c>
      <c r="W225" s="5">
        <f t="shared" si="250"/>
        <v>20000</v>
      </c>
      <c r="X225" s="5">
        <f t="shared" si="250"/>
        <v>20000</v>
      </c>
      <c r="Y225" s="5">
        <f t="shared" si="250"/>
        <v>20000</v>
      </c>
      <c r="Z225" s="5">
        <f t="shared" si="250"/>
        <v>20000</v>
      </c>
      <c r="AA225" s="5">
        <f t="shared" si="250"/>
        <v>20000</v>
      </c>
      <c r="AB225" s="5">
        <f t="shared" si="250"/>
        <v>20000</v>
      </c>
      <c r="AC225" s="5">
        <f t="shared" si="250"/>
        <v>20000</v>
      </c>
      <c r="AD225" s="5">
        <f t="shared" si="250"/>
        <v>20000</v>
      </c>
      <c r="AE225" s="5">
        <f t="shared" si="251"/>
        <v>20000</v>
      </c>
      <c r="AF225" s="5">
        <f t="shared" si="251"/>
        <v>1020000</v>
      </c>
      <c r="AG225" s="5">
        <f t="shared" si="251"/>
        <v>0</v>
      </c>
      <c r="AH225" s="5">
        <f t="shared" si="251"/>
        <v>0</v>
      </c>
      <c r="AI225" s="5">
        <f t="shared" si="251"/>
        <v>0</v>
      </c>
      <c r="AJ225" s="5">
        <f t="shared" si="251"/>
        <v>0</v>
      </c>
      <c r="AK225" s="5">
        <f t="shared" si="251"/>
        <v>0</v>
      </c>
      <c r="AL225" s="5">
        <f t="shared" si="251"/>
        <v>0</v>
      </c>
      <c r="AM225" s="5">
        <f t="shared" si="251"/>
        <v>0</v>
      </c>
      <c r="AN225" s="5">
        <f t="shared" si="251"/>
        <v>0</v>
      </c>
      <c r="AP225" s="38">
        <f t="shared" si="214"/>
        <v>968850.71439819073</v>
      </c>
      <c r="AQ225" s="5">
        <f t="shared" si="215"/>
        <v>971134.28082934907</v>
      </c>
      <c r="AR225" s="5">
        <f t="shared" si="216"/>
        <v>973470.36928842403</v>
      </c>
      <c r="AS225" s="5">
        <f t="shared" si="217"/>
        <v>975860.18778205768</v>
      </c>
      <c r="AT225" s="5">
        <f t="shared" si="218"/>
        <v>978304.97210104496</v>
      </c>
      <c r="AU225" s="5">
        <f t="shared" si="219"/>
        <v>980805.98645936896</v>
      </c>
      <c r="AV225" s="5">
        <f t="shared" si="220"/>
        <v>983364.5241479344</v>
      </c>
      <c r="AW225" s="5">
        <f t="shared" si="221"/>
        <v>985981.90820333676</v>
      </c>
      <c r="AX225" s="5">
        <f t="shared" si="222"/>
        <v>988659.49209201336</v>
      </c>
      <c r="AY225" s="5">
        <f t="shared" si="223"/>
        <v>991398.66041012958</v>
      </c>
      <c r="AZ225" s="5">
        <f t="shared" si="224"/>
        <v>994200.82959956245</v>
      </c>
      <c r="BA225" s="5">
        <f t="shared" si="225"/>
        <v>997067.4486803523</v>
      </c>
      <c r="BB225" s="5">
        <f t="shared" si="226"/>
        <v>0</v>
      </c>
      <c r="BC225" s="5">
        <f t="shared" si="227"/>
        <v>0</v>
      </c>
      <c r="BD225" s="5">
        <f t="shared" si="228"/>
        <v>0</v>
      </c>
      <c r="BE225" s="5">
        <f t="shared" si="229"/>
        <v>0</v>
      </c>
      <c r="BF225" s="5">
        <f t="shared" si="230"/>
        <v>0</v>
      </c>
      <c r="BG225" s="5">
        <f t="shared" si="231"/>
        <v>0</v>
      </c>
      <c r="BH225" s="5">
        <f t="shared" si="232"/>
        <v>0</v>
      </c>
      <c r="BI225" s="5">
        <f t="shared" si="233"/>
        <v>0</v>
      </c>
      <c r="BJ225" s="45">
        <f t="shared" si="234"/>
        <v>0</v>
      </c>
      <c r="BL225" s="21">
        <f t="shared" si="249"/>
        <v>167932.66096954478</v>
      </c>
      <c r="BM225" s="21">
        <f t="shared" si="249"/>
        <v>137735.50837587344</v>
      </c>
      <c r="BN225" s="21">
        <f t="shared" si="249"/>
        <v>108461.74742508482</v>
      </c>
      <c r="BO225" s="21">
        <f t="shared" si="249"/>
        <v>80080.527834943845</v>
      </c>
      <c r="BP225" s="21">
        <f t="shared" si="249"/>
        <v>52562.108617389458</v>
      </c>
      <c r="BQ225" s="21">
        <f t="shared" si="249"/>
        <v>25877.815485932282</v>
      </c>
      <c r="BR225" s="21">
        <f t="shared" si="249"/>
        <v>1019.9658384016948</v>
      </c>
      <c r="BS225" s="21">
        <f t="shared" si="249"/>
        <v>0</v>
      </c>
      <c r="BT225" s="21">
        <f t="shared" si="249"/>
        <v>-1018.7182593406178</v>
      </c>
      <c r="BU225" s="21">
        <f t="shared" si="249"/>
        <v>-25097.999628742808</v>
      </c>
      <c r="BV225" s="21">
        <f t="shared" si="249"/>
        <v>-49441.896139557706</v>
      </c>
      <c r="BW225" s="21">
        <f t="shared" si="249"/>
        <v>-73056.48930359364</v>
      </c>
      <c r="BX225" s="21">
        <f t="shared" si="249"/>
        <v>-95965.700547770713</v>
      </c>
      <c r="BY225" s="21">
        <f t="shared" si="249"/>
        <v>-118192.60618385824</v>
      </c>
      <c r="BZ225" s="21">
        <f t="shared" si="249"/>
        <v>-139759.46930215554</v>
      </c>
      <c r="CB225" s="21">
        <f t="shared" si="205"/>
        <v>-1019.3420488711563</v>
      </c>
      <c r="CC225" s="21">
        <f t="shared" si="206"/>
        <v>-102213.72398642777</v>
      </c>
    </row>
    <row r="226" spans="9:81" x14ac:dyDescent="0.25">
      <c r="I226" s="4" t="s">
        <v>38</v>
      </c>
      <c r="J226" s="15">
        <f t="shared" si="201"/>
        <v>0.02</v>
      </c>
      <c r="K226" s="3">
        <v>13</v>
      </c>
      <c r="L226" s="3" t="s">
        <v>28</v>
      </c>
      <c r="M226" s="15">
        <f t="shared" si="247"/>
        <v>2.4500000000000001E-2</v>
      </c>
      <c r="N226" s="18">
        <v>1</v>
      </c>
      <c r="O226" s="15">
        <f t="shared" si="248"/>
        <v>0.11699999999999999</v>
      </c>
      <c r="P226" s="5">
        <v>1000000</v>
      </c>
      <c r="Q226" s="35">
        <f t="shared" si="202"/>
        <v>950414.83959481725</v>
      </c>
      <c r="R226" s="5">
        <f t="shared" si="203"/>
        <v>950414.83959481725</v>
      </c>
      <c r="S226" s="5">
        <f t="shared" si="204"/>
        <v>111198.53623259361</v>
      </c>
      <c r="T226" s="5"/>
      <c r="U226" s="5">
        <f t="shared" si="250"/>
        <v>20000</v>
      </c>
      <c r="V226" s="5">
        <f t="shared" si="250"/>
        <v>20000</v>
      </c>
      <c r="W226" s="5">
        <f t="shared" si="250"/>
        <v>20000</v>
      </c>
      <c r="X226" s="5">
        <f t="shared" si="250"/>
        <v>20000</v>
      </c>
      <c r="Y226" s="5">
        <f t="shared" si="250"/>
        <v>20000</v>
      </c>
      <c r="Z226" s="5">
        <f t="shared" si="250"/>
        <v>20000</v>
      </c>
      <c r="AA226" s="5">
        <f t="shared" si="250"/>
        <v>20000</v>
      </c>
      <c r="AB226" s="5">
        <f t="shared" si="250"/>
        <v>20000</v>
      </c>
      <c r="AC226" s="5">
        <f t="shared" si="250"/>
        <v>20000</v>
      </c>
      <c r="AD226" s="5">
        <f t="shared" si="250"/>
        <v>20000</v>
      </c>
      <c r="AE226" s="5">
        <f t="shared" si="251"/>
        <v>20000</v>
      </c>
      <c r="AF226" s="5">
        <f t="shared" si="251"/>
        <v>20000</v>
      </c>
      <c r="AG226" s="5">
        <f t="shared" si="251"/>
        <v>1020000</v>
      </c>
      <c r="AH226" s="5">
        <f t="shared" si="251"/>
        <v>0</v>
      </c>
      <c r="AI226" s="5">
        <f t="shared" si="251"/>
        <v>0</v>
      </c>
      <c r="AJ226" s="5">
        <f t="shared" si="251"/>
        <v>0</v>
      </c>
      <c r="AK226" s="5">
        <f t="shared" si="251"/>
        <v>0</v>
      </c>
      <c r="AL226" s="5">
        <f t="shared" si="251"/>
        <v>0</v>
      </c>
      <c r="AM226" s="5">
        <f t="shared" si="251"/>
        <v>0</v>
      </c>
      <c r="AN226" s="5">
        <f t="shared" si="251"/>
        <v>0</v>
      </c>
      <c r="AP226" s="38">
        <f t="shared" si="214"/>
        <v>950414.83959481725</v>
      </c>
      <c r="AQ226" s="5">
        <f t="shared" si="215"/>
        <v>953700.00316489022</v>
      </c>
      <c r="AR226" s="5">
        <f t="shared" si="216"/>
        <v>957065.65324242995</v>
      </c>
      <c r="AS226" s="5">
        <f t="shared" si="217"/>
        <v>960513.76174686942</v>
      </c>
      <c r="AT226" s="5">
        <f t="shared" si="218"/>
        <v>964046.34890966769</v>
      </c>
      <c r="AU226" s="5">
        <f t="shared" si="219"/>
        <v>967665.48445795453</v>
      </c>
      <c r="AV226" s="5">
        <f t="shared" si="220"/>
        <v>971373.28882717434</v>
      </c>
      <c r="AW226" s="5">
        <f t="shared" si="221"/>
        <v>975171.9344034401</v>
      </c>
      <c r="AX226" s="5">
        <f t="shared" si="222"/>
        <v>979063.64679632441</v>
      </c>
      <c r="AY226" s="5">
        <f t="shared" si="223"/>
        <v>983050.70614283427</v>
      </c>
      <c r="AZ226" s="5">
        <f t="shared" si="224"/>
        <v>987135.44844333373</v>
      </c>
      <c r="BA226" s="5">
        <f t="shared" si="225"/>
        <v>991320.26693019539</v>
      </c>
      <c r="BB226" s="5">
        <f t="shared" si="226"/>
        <v>995607.6134699852</v>
      </c>
      <c r="BC226" s="5">
        <f t="shared" si="227"/>
        <v>0</v>
      </c>
      <c r="BD226" s="5">
        <f t="shared" si="228"/>
        <v>0</v>
      </c>
      <c r="BE226" s="5">
        <f t="shared" si="229"/>
        <v>0</v>
      </c>
      <c r="BF226" s="5">
        <f t="shared" si="230"/>
        <v>0</v>
      </c>
      <c r="BG226" s="5">
        <f t="shared" si="231"/>
        <v>0</v>
      </c>
      <c r="BH226" s="5">
        <f t="shared" si="232"/>
        <v>0</v>
      </c>
      <c r="BI226" s="5">
        <f t="shared" si="233"/>
        <v>0</v>
      </c>
      <c r="BJ226" s="45">
        <f t="shared" si="234"/>
        <v>0</v>
      </c>
      <c r="BL226" s="21">
        <f t="shared" si="249"/>
        <v>177423.20985841146</v>
      </c>
      <c r="BM226" s="21">
        <f t="shared" si="249"/>
        <v>145349.15145412623</v>
      </c>
      <c r="BN226" s="21">
        <f t="shared" si="249"/>
        <v>114324.98580977041</v>
      </c>
      <c r="BO226" s="21">
        <f t="shared" si="249"/>
        <v>84313.295333941467</v>
      </c>
      <c r="BP226" s="21">
        <f t="shared" si="249"/>
        <v>55278.092255522497</v>
      </c>
      <c r="BQ226" s="21">
        <f t="shared" si="249"/>
        <v>27184.760488664033</v>
      </c>
      <c r="BR226" s="21">
        <f t="shared" si="249"/>
        <v>1070.3517446717015</v>
      </c>
      <c r="BS226" s="21">
        <f t="shared" si="249"/>
        <v>0</v>
      </c>
      <c r="BT226" s="21">
        <f t="shared" si="249"/>
        <v>-1068.9494514684193</v>
      </c>
      <c r="BU226" s="21">
        <f t="shared" si="249"/>
        <v>-26308.226435408578</v>
      </c>
      <c r="BV226" s="21">
        <f t="shared" si="249"/>
        <v>-51770.744197610067</v>
      </c>
      <c r="BW226" s="21">
        <f t="shared" si="249"/>
        <v>-76417.215607744991</v>
      </c>
      <c r="BX226" s="21">
        <f t="shared" si="249"/>
        <v>-100276.18663463555</v>
      </c>
      <c r="BY226" s="21">
        <f t="shared" si="249"/>
        <v>-123375.13161540218</v>
      </c>
      <c r="BZ226" s="21">
        <f t="shared" si="249"/>
        <v>-145740.49607919704</v>
      </c>
      <c r="CB226" s="21">
        <f t="shared" si="205"/>
        <v>-1069.6505980700604</v>
      </c>
      <c r="CC226" s="21">
        <f t="shared" si="206"/>
        <v>-107300.58622220298</v>
      </c>
    </row>
    <row r="227" spans="9:81" x14ac:dyDescent="0.25">
      <c r="I227" s="4" t="s">
        <v>38</v>
      </c>
      <c r="J227" s="15">
        <f t="shared" ref="J227:J233" si="252">$B$4</f>
        <v>0.02</v>
      </c>
      <c r="K227" s="3">
        <v>14</v>
      </c>
      <c r="L227" s="3" t="s">
        <v>28</v>
      </c>
      <c r="M227" s="15">
        <f t="shared" si="247"/>
        <v>2.6000000000000002E-2</v>
      </c>
      <c r="N227" s="18">
        <v>1</v>
      </c>
      <c r="O227" s="15">
        <f t="shared" si="248"/>
        <v>0.126</v>
      </c>
      <c r="P227" s="5">
        <v>1000000</v>
      </c>
      <c r="Q227" s="35">
        <f t="shared" ref="Q227:Q233" si="253">NPV($M227,U227:AN227)</f>
        <v>930337.93278622231</v>
      </c>
      <c r="R227" s="5">
        <f t="shared" ref="R227:R233" si="254">Q227*N227</f>
        <v>930337.93278622231</v>
      </c>
      <c r="S227" s="5">
        <f t="shared" ref="S227:S233" si="255">R227*O227</f>
        <v>117222.57953106401</v>
      </c>
      <c r="T227" s="5"/>
      <c r="U227" s="5">
        <f t="shared" si="250"/>
        <v>20000</v>
      </c>
      <c r="V227" s="5">
        <f t="shared" si="250"/>
        <v>20000</v>
      </c>
      <c r="W227" s="5">
        <f t="shared" si="250"/>
        <v>20000</v>
      </c>
      <c r="X227" s="5">
        <f t="shared" si="250"/>
        <v>20000</v>
      </c>
      <c r="Y227" s="5">
        <f t="shared" si="250"/>
        <v>20000</v>
      </c>
      <c r="Z227" s="5">
        <f t="shared" si="250"/>
        <v>20000</v>
      </c>
      <c r="AA227" s="5">
        <f t="shared" si="250"/>
        <v>20000</v>
      </c>
      <c r="AB227" s="5">
        <f t="shared" si="250"/>
        <v>20000</v>
      </c>
      <c r="AC227" s="5">
        <f t="shared" si="250"/>
        <v>20000</v>
      </c>
      <c r="AD227" s="5">
        <f t="shared" si="250"/>
        <v>20000</v>
      </c>
      <c r="AE227" s="5">
        <f t="shared" si="251"/>
        <v>20000</v>
      </c>
      <c r="AF227" s="5">
        <f t="shared" si="251"/>
        <v>20000</v>
      </c>
      <c r="AG227" s="5">
        <f t="shared" si="251"/>
        <v>20000</v>
      </c>
      <c r="AH227" s="5">
        <f t="shared" si="251"/>
        <v>1020000</v>
      </c>
      <c r="AI227" s="5">
        <f t="shared" si="251"/>
        <v>0</v>
      </c>
      <c r="AJ227" s="5">
        <f t="shared" si="251"/>
        <v>0</v>
      </c>
      <c r="AK227" s="5">
        <f t="shared" si="251"/>
        <v>0</v>
      </c>
      <c r="AL227" s="5">
        <f t="shared" si="251"/>
        <v>0</v>
      </c>
      <c r="AM227" s="5">
        <f t="shared" si="251"/>
        <v>0</v>
      </c>
      <c r="AN227" s="5">
        <f t="shared" si="251"/>
        <v>0</v>
      </c>
      <c r="AP227" s="38">
        <f t="shared" si="214"/>
        <v>930337.93278622231</v>
      </c>
      <c r="AQ227" s="5">
        <f t="shared" si="215"/>
        <v>934526.71903866413</v>
      </c>
      <c r="AR227" s="5">
        <f t="shared" si="216"/>
        <v>938824.41373366944</v>
      </c>
      <c r="AS227" s="5">
        <f t="shared" si="217"/>
        <v>943233.84849074483</v>
      </c>
      <c r="AT227" s="5">
        <f t="shared" si="218"/>
        <v>947757.92855150427</v>
      </c>
      <c r="AU227" s="5">
        <f t="shared" si="219"/>
        <v>952399.63469384343</v>
      </c>
      <c r="AV227" s="5">
        <f t="shared" si="220"/>
        <v>957162.02519588335</v>
      </c>
      <c r="AW227" s="5">
        <f t="shared" si="221"/>
        <v>962048.23785097629</v>
      </c>
      <c r="AX227" s="5">
        <f t="shared" si="222"/>
        <v>967061.49203510175</v>
      </c>
      <c r="AY227" s="5">
        <f t="shared" si="223"/>
        <v>972205.09082801442</v>
      </c>
      <c r="AZ227" s="5">
        <f t="shared" si="224"/>
        <v>977482.42318954284</v>
      </c>
      <c r="BA227" s="5">
        <f t="shared" si="225"/>
        <v>982896.96619247098</v>
      </c>
      <c r="BB227" s="5">
        <f t="shared" si="226"/>
        <v>988452.28731347527</v>
      </c>
      <c r="BC227" s="5">
        <f t="shared" si="227"/>
        <v>994152.04678362561</v>
      </c>
      <c r="BD227" s="5">
        <f t="shared" si="228"/>
        <v>0</v>
      </c>
      <c r="BE227" s="5">
        <f t="shared" si="229"/>
        <v>0</v>
      </c>
      <c r="BF227" s="5">
        <f t="shared" si="230"/>
        <v>0</v>
      </c>
      <c r="BG227" s="5">
        <f t="shared" si="231"/>
        <v>0</v>
      </c>
      <c r="BH227" s="5">
        <f t="shared" si="232"/>
        <v>0</v>
      </c>
      <c r="BI227" s="5">
        <f t="shared" si="233"/>
        <v>0</v>
      </c>
      <c r="BJ227" s="45">
        <f t="shared" si="234"/>
        <v>0</v>
      </c>
      <c r="BL227" s="21">
        <f t="shared" si="249"/>
        <v>185849.48806507885</v>
      </c>
      <c r="BM227" s="21">
        <f t="shared" si="249"/>
        <v>152075.4188918483</v>
      </c>
      <c r="BN227" s="21">
        <f t="shared" si="249"/>
        <v>119478.6505357381</v>
      </c>
      <c r="BO227" s="21">
        <f t="shared" si="249"/>
        <v>88014.624984883936</v>
      </c>
      <c r="BP227" s="21">
        <f t="shared" si="249"/>
        <v>57640.586590368301</v>
      </c>
      <c r="BQ227" s="21">
        <f t="shared" si="249"/>
        <v>28315.504734253278</v>
      </c>
      <c r="BR227" s="21">
        <f t="shared" si="249"/>
        <v>1113.7154790182831</v>
      </c>
      <c r="BS227" s="21">
        <f t="shared" si="249"/>
        <v>0</v>
      </c>
      <c r="BT227" s="21">
        <f t="shared" si="249"/>
        <v>-1112.1608349666931</v>
      </c>
      <c r="BU227" s="21">
        <f t="shared" si="249"/>
        <v>-27343.726321586757</v>
      </c>
      <c r="BV227" s="21">
        <f t="shared" si="249"/>
        <v>-53751.959549330641</v>
      </c>
      <c r="BW227" s="21">
        <f t="shared" si="249"/>
        <v>-79259.535902204574</v>
      </c>
      <c r="BX227" s="21">
        <f t="shared" si="249"/>
        <v>-103899.9039064917</v>
      </c>
      <c r="BY227" s="21">
        <f t="shared" si="249"/>
        <v>-127705.18305562483</v>
      </c>
      <c r="BZ227" s="21">
        <f t="shared" si="249"/>
        <v>-150706.21985196229</v>
      </c>
      <c r="CB227" s="21">
        <f t="shared" ref="CB227:CB233" si="256">(BT227-BR227)/2</f>
        <v>-1112.9381569924881</v>
      </c>
      <c r="CC227" s="21">
        <f t="shared" ref="CC227:CC233" si="257">(BX227-BN227)/2</f>
        <v>-111689.2772211149</v>
      </c>
    </row>
    <row r="228" spans="9:81" x14ac:dyDescent="0.25">
      <c r="I228" s="4" t="s">
        <v>38</v>
      </c>
      <c r="J228" s="15">
        <f t="shared" si="252"/>
        <v>0.02</v>
      </c>
      <c r="K228" s="3">
        <v>15</v>
      </c>
      <c r="L228" s="3" t="s">
        <v>28</v>
      </c>
      <c r="M228" s="15">
        <f t="shared" si="247"/>
        <v>2.75E-2</v>
      </c>
      <c r="N228" s="18">
        <v>1</v>
      </c>
      <c r="O228" s="15">
        <f t="shared" si="248"/>
        <v>0.13499999999999998</v>
      </c>
      <c r="P228" s="5">
        <v>1000000</v>
      </c>
      <c r="Q228" s="35">
        <f t="shared" si="253"/>
        <v>908824.75813283888</v>
      </c>
      <c r="R228" s="5">
        <f t="shared" si="254"/>
        <v>908824.75813283888</v>
      </c>
      <c r="S228" s="5">
        <f t="shared" si="255"/>
        <v>122691.34234793323</v>
      </c>
      <c r="T228" s="5"/>
      <c r="U228" s="5">
        <f t="shared" si="250"/>
        <v>20000</v>
      </c>
      <c r="V228" s="5">
        <f t="shared" si="250"/>
        <v>20000</v>
      </c>
      <c r="W228" s="5">
        <f t="shared" si="250"/>
        <v>20000</v>
      </c>
      <c r="X228" s="5">
        <f t="shared" si="250"/>
        <v>20000</v>
      </c>
      <c r="Y228" s="5">
        <f t="shared" si="250"/>
        <v>20000</v>
      </c>
      <c r="Z228" s="5">
        <f t="shared" si="250"/>
        <v>20000</v>
      </c>
      <c r="AA228" s="5">
        <f t="shared" si="250"/>
        <v>20000</v>
      </c>
      <c r="AB228" s="5">
        <f t="shared" si="250"/>
        <v>20000</v>
      </c>
      <c r="AC228" s="5">
        <f t="shared" si="250"/>
        <v>20000</v>
      </c>
      <c r="AD228" s="5">
        <f t="shared" si="250"/>
        <v>20000</v>
      </c>
      <c r="AE228" s="5">
        <f t="shared" si="251"/>
        <v>20000</v>
      </c>
      <c r="AF228" s="5">
        <f t="shared" si="251"/>
        <v>20000</v>
      </c>
      <c r="AG228" s="5">
        <f t="shared" si="251"/>
        <v>20000</v>
      </c>
      <c r="AH228" s="5">
        <f t="shared" si="251"/>
        <v>20000</v>
      </c>
      <c r="AI228" s="5">
        <f t="shared" si="251"/>
        <v>1020000</v>
      </c>
      <c r="AJ228" s="5">
        <f t="shared" si="251"/>
        <v>0</v>
      </c>
      <c r="AK228" s="5">
        <f t="shared" si="251"/>
        <v>0</v>
      </c>
      <c r="AL228" s="5">
        <f t="shared" si="251"/>
        <v>0</v>
      </c>
      <c r="AM228" s="5">
        <f t="shared" si="251"/>
        <v>0</v>
      </c>
      <c r="AN228" s="5">
        <f t="shared" si="251"/>
        <v>0</v>
      </c>
      <c r="AP228" s="38">
        <f t="shared" si="214"/>
        <v>908824.75813283888</v>
      </c>
      <c r="AQ228" s="5">
        <f t="shared" si="215"/>
        <v>913817.43898149207</v>
      </c>
      <c r="AR228" s="5">
        <f t="shared" si="216"/>
        <v>918947.41855348321</v>
      </c>
      <c r="AS228" s="5">
        <f t="shared" si="217"/>
        <v>924218.47256370413</v>
      </c>
      <c r="AT228" s="5">
        <f t="shared" si="218"/>
        <v>929634.4805592061</v>
      </c>
      <c r="AU228" s="5">
        <f t="shared" si="219"/>
        <v>935199.42877458432</v>
      </c>
      <c r="AV228" s="5">
        <f t="shared" si="220"/>
        <v>940917.41306588543</v>
      </c>
      <c r="AW228" s="5">
        <f t="shared" si="221"/>
        <v>946792.64192519733</v>
      </c>
      <c r="AX228" s="5">
        <f t="shared" si="222"/>
        <v>952829.43957814039</v>
      </c>
      <c r="AY228" s="5">
        <f t="shared" si="223"/>
        <v>959032.24916653929</v>
      </c>
      <c r="AZ228" s="5">
        <f t="shared" si="224"/>
        <v>965405.63601861917</v>
      </c>
      <c r="BA228" s="5">
        <f t="shared" si="225"/>
        <v>971954.29100913124</v>
      </c>
      <c r="BB228" s="5">
        <f t="shared" si="226"/>
        <v>978683.03401188238</v>
      </c>
      <c r="BC228" s="5">
        <f t="shared" si="227"/>
        <v>985596.81744720927</v>
      </c>
      <c r="BD228" s="5">
        <f t="shared" si="228"/>
        <v>992700.72992700757</v>
      </c>
      <c r="BE228" s="5">
        <f t="shared" si="229"/>
        <v>0</v>
      </c>
      <c r="BF228" s="5">
        <f t="shared" si="230"/>
        <v>0</v>
      </c>
      <c r="BG228" s="5">
        <f t="shared" si="231"/>
        <v>0</v>
      </c>
      <c r="BH228" s="5">
        <f t="shared" si="232"/>
        <v>0</v>
      </c>
      <c r="BI228" s="5">
        <f t="shared" si="233"/>
        <v>0</v>
      </c>
      <c r="BJ228" s="45">
        <f t="shared" si="234"/>
        <v>0</v>
      </c>
      <c r="BL228" s="21">
        <f t="shared" si="249"/>
        <v>193179.33630018821</v>
      </c>
      <c r="BM228" s="21">
        <f t="shared" si="249"/>
        <v>157891.40689722588</v>
      </c>
      <c r="BN228" s="21">
        <f t="shared" si="249"/>
        <v>123907.44301881525</v>
      </c>
      <c r="BO228" s="21">
        <f t="shared" si="249"/>
        <v>91175.241867161007</v>
      </c>
      <c r="BP228" s="21">
        <f t="shared" si="249"/>
        <v>59644.828088790644</v>
      </c>
      <c r="BQ228" s="21">
        <f t="shared" si="249"/>
        <v>29268.353234959184</v>
      </c>
      <c r="BR228" s="21">
        <f t="shared" si="249"/>
        <v>1150.0147486128844</v>
      </c>
      <c r="BS228" s="21">
        <f t="shared" si="249"/>
        <v>0</v>
      </c>
      <c r="BT228" s="21">
        <f t="shared" si="249"/>
        <v>-1148.3122044387273</v>
      </c>
      <c r="BU228" s="21">
        <f t="shared" si="249"/>
        <v>-28204.109000599943</v>
      </c>
      <c r="BV228" s="21">
        <f t="shared" si="249"/>
        <v>-55385.998138235533</v>
      </c>
      <c r="BW228" s="21">
        <f t="shared" si="249"/>
        <v>-81585.921579350368</v>
      </c>
      <c r="BX228" s="21">
        <f t="shared" si="249"/>
        <v>-106842.44219671178</v>
      </c>
      <c r="BY228" s="21">
        <f t="shared" si="249"/>
        <v>-131192.50677620177</v>
      </c>
      <c r="BZ228" s="21">
        <f t="shared" si="249"/>
        <v>-154671.51770164946</v>
      </c>
      <c r="CB228" s="21">
        <f t="shared" si="256"/>
        <v>-1149.1634765258059</v>
      </c>
      <c r="CC228" s="21">
        <f t="shared" si="257"/>
        <v>-115374.94260776351</v>
      </c>
    </row>
    <row r="229" spans="9:81" x14ac:dyDescent="0.25">
      <c r="I229" s="4" t="s">
        <v>38</v>
      </c>
      <c r="J229" s="15">
        <f t="shared" si="252"/>
        <v>0.02</v>
      </c>
      <c r="K229" s="3">
        <v>16</v>
      </c>
      <c r="L229" s="3" t="s">
        <v>28</v>
      </c>
      <c r="M229" s="15">
        <f t="shared" si="247"/>
        <v>2.9000000000000001E-2</v>
      </c>
      <c r="N229" s="18">
        <v>1</v>
      </c>
      <c r="O229" s="15">
        <f t="shared" si="248"/>
        <v>0.14399999999999999</v>
      </c>
      <c r="P229" s="5">
        <v>1000000</v>
      </c>
      <c r="Q229" s="35">
        <f t="shared" si="253"/>
        <v>886080.9655087135</v>
      </c>
      <c r="R229" s="5">
        <f t="shared" si="254"/>
        <v>886080.9655087135</v>
      </c>
      <c r="S229" s="5">
        <f t="shared" si="255"/>
        <v>127595.65903325473</v>
      </c>
      <c r="T229" s="5"/>
      <c r="U229" s="5">
        <f t="shared" si="250"/>
        <v>20000</v>
      </c>
      <c r="V229" s="5">
        <f t="shared" si="250"/>
        <v>20000</v>
      </c>
      <c r="W229" s="5">
        <f t="shared" si="250"/>
        <v>20000</v>
      </c>
      <c r="X229" s="5">
        <f t="shared" si="250"/>
        <v>20000</v>
      </c>
      <c r="Y229" s="5">
        <f t="shared" si="250"/>
        <v>20000</v>
      </c>
      <c r="Z229" s="5">
        <f t="shared" si="250"/>
        <v>20000</v>
      </c>
      <c r="AA229" s="5">
        <f t="shared" si="250"/>
        <v>20000</v>
      </c>
      <c r="AB229" s="5">
        <f t="shared" si="250"/>
        <v>20000</v>
      </c>
      <c r="AC229" s="5">
        <f t="shared" si="250"/>
        <v>20000</v>
      </c>
      <c r="AD229" s="5">
        <f t="shared" si="250"/>
        <v>20000</v>
      </c>
      <c r="AE229" s="5">
        <f t="shared" si="251"/>
        <v>20000</v>
      </c>
      <c r="AF229" s="5">
        <f t="shared" si="251"/>
        <v>20000</v>
      </c>
      <c r="AG229" s="5">
        <f t="shared" si="251"/>
        <v>20000</v>
      </c>
      <c r="AH229" s="5">
        <f t="shared" si="251"/>
        <v>20000</v>
      </c>
      <c r="AI229" s="5">
        <f t="shared" si="251"/>
        <v>20000</v>
      </c>
      <c r="AJ229" s="5">
        <f t="shared" si="251"/>
        <v>1020000</v>
      </c>
      <c r="AK229" s="5">
        <f t="shared" si="251"/>
        <v>0</v>
      </c>
      <c r="AL229" s="5">
        <f t="shared" si="251"/>
        <v>0</v>
      </c>
      <c r="AM229" s="5">
        <f t="shared" si="251"/>
        <v>0</v>
      </c>
      <c r="AN229" s="5">
        <f t="shared" si="251"/>
        <v>0</v>
      </c>
      <c r="AP229" s="38">
        <f t="shared" si="214"/>
        <v>886080.9655087135</v>
      </c>
      <c r="AQ229" s="5">
        <f t="shared" si="215"/>
        <v>891777.31350846612</v>
      </c>
      <c r="AR229" s="5">
        <f t="shared" si="216"/>
        <v>897638.85560021154</v>
      </c>
      <c r="AS229" s="5">
        <f t="shared" si="217"/>
        <v>903670.38241261756</v>
      </c>
      <c r="AT229" s="5">
        <f t="shared" si="218"/>
        <v>909876.82350258343</v>
      </c>
      <c r="AU229" s="5">
        <f t="shared" si="219"/>
        <v>916263.25138415827</v>
      </c>
      <c r="AV229" s="5">
        <f t="shared" si="220"/>
        <v>922834.88567429874</v>
      </c>
      <c r="AW229" s="5">
        <f t="shared" si="221"/>
        <v>929597.09735885332</v>
      </c>
      <c r="AX229" s="5">
        <f t="shared" si="222"/>
        <v>936555.41318226</v>
      </c>
      <c r="AY229" s="5">
        <f t="shared" si="223"/>
        <v>943715.52016454551</v>
      </c>
      <c r="AZ229" s="5">
        <f t="shared" si="224"/>
        <v>951083.27024931728</v>
      </c>
      <c r="BA229" s="5">
        <f t="shared" si="225"/>
        <v>958664.6850865474</v>
      </c>
      <c r="BB229" s="5">
        <f t="shared" si="226"/>
        <v>966465.96095405717</v>
      </c>
      <c r="BC229" s="5">
        <f t="shared" si="227"/>
        <v>974493.47382172477</v>
      </c>
      <c r="BD229" s="5">
        <f t="shared" si="228"/>
        <v>982753.78456255468</v>
      </c>
      <c r="BE229" s="5">
        <f t="shared" si="229"/>
        <v>991253.64431486872</v>
      </c>
      <c r="BF229" s="5">
        <f t="shared" si="230"/>
        <v>0</v>
      </c>
      <c r="BG229" s="5">
        <f t="shared" si="231"/>
        <v>0</v>
      </c>
      <c r="BH229" s="5">
        <f t="shared" si="232"/>
        <v>0</v>
      </c>
      <c r="BI229" s="5">
        <f t="shared" si="233"/>
        <v>0</v>
      </c>
      <c r="BJ229" s="45">
        <f t="shared" si="234"/>
        <v>0</v>
      </c>
      <c r="BL229" s="21">
        <f t="shared" si="249"/>
        <v>199394.24193615501</v>
      </c>
      <c r="BM229" s="21">
        <f t="shared" si="249"/>
        <v>162785.44159895333</v>
      </c>
      <c r="BN229" s="21">
        <f t="shared" si="249"/>
        <v>127604.91874734708</v>
      </c>
      <c r="BO229" s="21">
        <f t="shared" si="249"/>
        <v>93792.403120222734</v>
      </c>
      <c r="BP229" s="21">
        <f t="shared" si="249"/>
        <v>61290.328788553015</v>
      </c>
      <c r="BQ229" s="21">
        <f t="shared" si="249"/>
        <v>30043.706101146876</v>
      </c>
      <c r="BR229" s="21">
        <f t="shared" si="249"/>
        <v>1179.2893180660903</v>
      </c>
      <c r="BS229" s="21">
        <f t="shared" si="249"/>
        <v>0</v>
      </c>
      <c r="BT229" s="21">
        <f t="shared" si="249"/>
        <v>-1177.4452619376825</v>
      </c>
      <c r="BU229" s="21">
        <f t="shared" si="249"/>
        <v>-28890.985626502428</v>
      </c>
      <c r="BV229" s="21">
        <f t="shared" si="249"/>
        <v>-56677.217866194318</v>
      </c>
      <c r="BW229" s="21">
        <f t="shared" si="249"/>
        <v>-83404.53927823226</v>
      </c>
      <c r="BX229" s="21">
        <f t="shared" si="249"/>
        <v>-109116.76724126074</v>
      </c>
      <c r="BY229" s="21">
        <f t="shared" si="249"/>
        <v>-133855.78842013131</v>
      </c>
      <c r="BZ229" s="21">
        <f t="shared" si="249"/>
        <v>-157661.64860230603</v>
      </c>
      <c r="CB229" s="21">
        <f t="shared" si="256"/>
        <v>-1178.3672900018864</v>
      </c>
      <c r="CC229" s="21">
        <f t="shared" si="257"/>
        <v>-118360.84299430391</v>
      </c>
    </row>
    <row r="230" spans="9:81" x14ac:dyDescent="0.25">
      <c r="I230" s="4" t="s">
        <v>38</v>
      </c>
      <c r="J230" s="15">
        <f t="shared" si="252"/>
        <v>0.02</v>
      </c>
      <c r="K230" s="3">
        <v>17</v>
      </c>
      <c r="L230" s="3" t="s">
        <v>28</v>
      </c>
      <c r="M230" s="15">
        <f t="shared" si="247"/>
        <v>3.0500000000000003E-2</v>
      </c>
      <c r="N230" s="18">
        <v>1</v>
      </c>
      <c r="O230" s="15">
        <f t="shared" si="248"/>
        <v>0.153</v>
      </c>
      <c r="P230" s="5">
        <v>1000000</v>
      </c>
      <c r="Q230" s="35">
        <f t="shared" si="253"/>
        <v>862310.69020655099</v>
      </c>
      <c r="R230" s="5">
        <f t="shared" si="254"/>
        <v>862310.69020655099</v>
      </c>
      <c r="S230" s="5">
        <f t="shared" si="255"/>
        <v>131933.53560160229</v>
      </c>
      <c r="T230" s="5"/>
      <c r="U230" s="5">
        <f t="shared" si="250"/>
        <v>20000</v>
      </c>
      <c r="V230" s="5">
        <f t="shared" si="250"/>
        <v>20000</v>
      </c>
      <c r="W230" s="5">
        <f t="shared" si="250"/>
        <v>20000</v>
      </c>
      <c r="X230" s="5">
        <f t="shared" si="250"/>
        <v>20000</v>
      </c>
      <c r="Y230" s="5">
        <f t="shared" si="250"/>
        <v>20000</v>
      </c>
      <c r="Z230" s="5">
        <f t="shared" si="250"/>
        <v>20000</v>
      </c>
      <c r="AA230" s="5">
        <f t="shared" si="250"/>
        <v>20000</v>
      </c>
      <c r="AB230" s="5">
        <f t="shared" si="250"/>
        <v>20000</v>
      </c>
      <c r="AC230" s="5">
        <f t="shared" si="250"/>
        <v>20000</v>
      </c>
      <c r="AD230" s="5">
        <f t="shared" si="250"/>
        <v>20000</v>
      </c>
      <c r="AE230" s="5">
        <f t="shared" si="251"/>
        <v>20000</v>
      </c>
      <c r="AF230" s="5">
        <f t="shared" si="251"/>
        <v>20000</v>
      </c>
      <c r="AG230" s="5">
        <f t="shared" si="251"/>
        <v>20000</v>
      </c>
      <c r="AH230" s="5">
        <f t="shared" si="251"/>
        <v>20000</v>
      </c>
      <c r="AI230" s="5">
        <f t="shared" si="251"/>
        <v>20000</v>
      </c>
      <c r="AJ230" s="5">
        <f t="shared" si="251"/>
        <v>20000</v>
      </c>
      <c r="AK230" s="5">
        <f t="shared" si="251"/>
        <v>1020000</v>
      </c>
      <c r="AL230" s="5">
        <f t="shared" si="251"/>
        <v>0</v>
      </c>
      <c r="AM230" s="5">
        <f t="shared" si="251"/>
        <v>0</v>
      </c>
      <c r="AN230" s="5">
        <f t="shared" si="251"/>
        <v>0</v>
      </c>
      <c r="AP230" s="38">
        <f t="shared" si="214"/>
        <v>862310.69020655099</v>
      </c>
      <c r="AQ230" s="5">
        <f t="shared" si="215"/>
        <v>868611.16625785083</v>
      </c>
      <c r="AR230" s="5">
        <f t="shared" si="216"/>
        <v>875103.80682871526</v>
      </c>
      <c r="AS230" s="5">
        <f t="shared" si="217"/>
        <v>881794.47293699102</v>
      </c>
      <c r="AT230" s="5">
        <f t="shared" si="218"/>
        <v>888689.20436156925</v>
      </c>
      <c r="AU230" s="5">
        <f t="shared" si="219"/>
        <v>895794.22509459709</v>
      </c>
      <c r="AV230" s="5">
        <f t="shared" si="220"/>
        <v>903115.94895998226</v>
      </c>
      <c r="AW230" s="5">
        <f t="shared" si="221"/>
        <v>910660.98540326173</v>
      </c>
      <c r="AX230" s="5">
        <f t="shared" si="222"/>
        <v>918436.14545806113</v>
      </c>
      <c r="AY230" s="5">
        <f t="shared" si="223"/>
        <v>926448.447894532</v>
      </c>
      <c r="AZ230" s="5">
        <f t="shared" si="224"/>
        <v>934705.12555531517</v>
      </c>
      <c r="BA230" s="5">
        <f t="shared" si="225"/>
        <v>943213.63188475231</v>
      </c>
      <c r="BB230" s="5">
        <f t="shared" si="226"/>
        <v>951981.64765723725</v>
      </c>
      <c r="BC230" s="5">
        <f t="shared" si="227"/>
        <v>961017.08791078301</v>
      </c>
      <c r="BD230" s="5">
        <f t="shared" si="228"/>
        <v>970328.10909206187</v>
      </c>
      <c r="BE230" s="5">
        <f t="shared" si="229"/>
        <v>979923.1164193697</v>
      </c>
      <c r="BF230" s="5">
        <f t="shared" si="230"/>
        <v>989810.77147016046</v>
      </c>
      <c r="BG230" s="5">
        <f t="shared" si="231"/>
        <v>0</v>
      </c>
      <c r="BH230" s="5">
        <f t="shared" si="232"/>
        <v>0</v>
      </c>
      <c r="BI230" s="5">
        <f t="shared" si="233"/>
        <v>0</v>
      </c>
      <c r="BJ230" s="45">
        <f t="shared" si="234"/>
        <v>0</v>
      </c>
      <c r="BL230" s="21">
        <f t="shared" si="249"/>
        <v>204488.9798152158</v>
      </c>
      <c r="BM230" s="21">
        <f t="shared" si="249"/>
        <v>166756.71587316145</v>
      </c>
      <c r="BN230" s="21">
        <f t="shared" si="249"/>
        <v>130573.14838954736</v>
      </c>
      <c r="BO230" s="21">
        <f t="shared" si="249"/>
        <v>95869.609573053895</v>
      </c>
      <c r="BP230" s="21">
        <f t="shared" si="249"/>
        <v>62580.662635666202</v>
      </c>
      <c r="BQ230" s="21">
        <f t="shared" si="249"/>
        <v>30643.941696212976</v>
      </c>
      <c r="BR230" s="21">
        <f t="shared" si="249"/>
        <v>1201.6559771711472</v>
      </c>
      <c r="BS230" s="21">
        <f t="shared" si="249"/>
        <v>0</v>
      </c>
      <c r="BT230" s="21">
        <f t="shared" si="249"/>
        <v>-1199.6785559961572</v>
      </c>
      <c r="BU230" s="21">
        <f t="shared" si="249"/>
        <v>-29407.833996801055</v>
      </c>
      <c r="BV230" s="21">
        <f t="shared" si="249"/>
        <v>-57633.593103917199</v>
      </c>
      <c r="BW230" s="21">
        <f t="shared" si="249"/>
        <v>-84728.800836689305</v>
      </c>
      <c r="BX230" s="21">
        <f t="shared" si="249"/>
        <v>-110742.59419797885</v>
      </c>
      <c r="BY230" s="21">
        <f t="shared" si="249"/>
        <v>-135721.84016011213</v>
      </c>
      <c r="BZ230" s="21">
        <f t="shared" si="249"/>
        <v>-159711.24618475616</v>
      </c>
      <c r="CB230" s="21">
        <f t="shared" si="256"/>
        <v>-1200.6672665836522</v>
      </c>
      <c r="CC230" s="21">
        <f t="shared" si="257"/>
        <v>-120657.87129376311</v>
      </c>
    </row>
    <row r="231" spans="9:81" x14ac:dyDescent="0.25">
      <c r="I231" s="4" t="s">
        <v>38</v>
      </c>
      <c r="J231" s="15">
        <f t="shared" si="252"/>
        <v>0.02</v>
      </c>
      <c r="K231" s="3">
        <v>18</v>
      </c>
      <c r="L231" s="3" t="s">
        <v>28</v>
      </c>
      <c r="M231" s="15">
        <f t="shared" si="247"/>
        <v>3.2000000000000001E-2</v>
      </c>
      <c r="N231" s="18">
        <v>1</v>
      </c>
      <c r="O231" s="15">
        <f t="shared" si="248"/>
        <v>0.16199999999999998</v>
      </c>
      <c r="P231" s="5">
        <v>1000000</v>
      </c>
      <c r="Q231" s="35">
        <f t="shared" si="253"/>
        <v>837714.31448879477</v>
      </c>
      <c r="R231" s="5">
        <f t="shared" si="254"/>
        <v>837714.31448879477</v>
      </c>
      <c r="S231" s="5">
        <f t="shared" si="255"/>
        <v>135709.71894718474</v>
      </c>
      <c r="T231" s="5"/>
      <c r="U231" s="5">
        <f t="shared" si="250"/>
        <v>20000</v>
      </c>
      <c r="V231" s="5">
        <f t="shared" si="250"/>
        <v>20000</v>
      </c>
      <c r="W231" s="5">
        <f t="shared" si="250"/>
        <v>20000</v>
      </c>
      <c r="X231" s="5">
        <f t="shared" si="250"/>
        <v>20000</v>
      </c>
      <c r="Y231" s="5">
        <f t="shared" si="250"/>
        <v>20000</v>
      </c>
      <c r="Z231" s="5">
        <f t="shared" si="250"/>
        <v>20000</v>
      </c>
      <c r="AA231" s="5">
        <f t="shared" si="250"/>
        <v>20000</v>
      </c>
      <c r="AB231" s="5">
        <f t="shared" si="250"/>
        <v>20000</v>
      </c>
      <c r="AC231" s="5">
        <f t="shared" si="250"/>
        <v>20000</v>
      </c>
      <c r="AD231" s="5">
        <f t="shared" si="250"/>
        <v>20000</v>
      </c>
      <c r="AE231" s="5">
        <f t="shared" si="251"/>
        <v>20000</v>
      </c>
      <c r="AF231" s="5">
        <f t="shared" si="251"/>
        <v>20000</v>
      </c>
      <c r="AG231" s="5">
        <f t="shared" si="251"/>
        <v>20000</v>
      </c>
      <c r="AH231" s="5">
        <f t="shared" si="251"/>
        <v>20000</v>
      </c>
      <c r="AI231" s="5">
        <f t="shared" si="251"/>
        <v>20000</v>
      </c>
      <c r="AJ231" s="5">
        <f t="shared" si="251"/>
        <v>20000</v>
      </c>
      <c r="AK231" s="5">
        <f t="shared" si="251"/>
        <v>20000</v>
      </c>
      <c r="AL231" s="5">
        <f t="shared" si="251"/>
        <v>1020000</v>
      </c>
      <c r="AM231" s="5">
        <f t="shared" si="251"/>
        <v>0</v>
      </c>
      <c r="AN231" s="5">
        <f t="shared" si="251"/>
        <v>0</v>
      </c>
      <c r="AP231" s="38">
        <f t="shared" si="214"/>
        <v>837714.31448879477</v>
      </c>
      <c r="AQ231" s="5">
        <f t="shared" si="215"/>
        <v>844521.17255243624</v>
      </c>
      <c r="AR231" s="5">
        <f t="shared" si="216"/>
        <v>851545.85007411428</v>
      </c>
      <c r="AS231" s="5">
        <f t="shared" si="217"/>
        <v>858795.31727648596</v>
      </c>
      <c r="AT231" s="5">
        <f t="shared" si="218"/>
        <v>866276.76742933353</v>
      </c>
      <c r="AU231" s="5">
        <f t="shared" si="219"/>
        <v>873997.62398707226</v>
      </c>
      <c r="AV231" s="5">
        <f t="shared" si="220"/>
        <v>881965.54795465863</v>
      </c>
      <c r="AW231" s="5">
        <f t="shared" si="221"/>
        <v>890188.44548920775</v>
      </c>
      <c r="AX231" s="5">
        <f t="shared" si="222"/>
        <v>898674.47574486246</v>
      </c>
      <c r="AY231" s="5">
        <f t="shared" si="223"/>
        <v>907432.05896869814</v>
      </c>
      <c r="AZ231" s="5">
        <f t="shared" si="224"/>
        <v>916469.88485569647</v>
      </c>
      <c r="BA231" s="5">
        <f t="shared" si="225"/>
        <v>925796.92117107881</v>
      </c>
      <c r="BB231" s="5">
        <f t="shared" si="226"/>
        <v>935422.42264855339</v>
      </c>
      <c r="BC231" s="5">
        <f t="shared" si="227"/>
        <v>945355.94017330708</v>
      </c>
      <c r="BD231" s="5">
        <f t="shared" si="228"/>
        <v>955607.33025885292</v>
      </c>
      <c r="BE231" s="5">
        <f t="shared" si="229"/>
        <v>966186.76482713618</v>
      </c>
      <c r="BF231" s="5">
        <f t="shared" si="230"/>
        <v>977104.74130160455</v>
      </c>
      <c r="BG231" s="5">
        <f t="shared" si="231"/>
        <v>988372.09302325593</v>
      </c>
      <c r="BH231" s="5">
        <f t="shared" si="232"/>
        <v>0</v>
      </c>
      <c r="BI231" s="5">
        <f t="shared" si="233"/>
        <v>0</v>
      </c>
      <c r="BJ231" s="45">
        <f t="shared" si="234"/>
        <v>0</v>
      </c>
      <c r="BL231" s="21">
        <f t="shared" si="249"/>
        <v>208471.04472473811</v>
      </c>
      <c r="BM231" s="21">
        <f t="shared" si="249"/>
        <v>169814.75947047141</v>
      </c>
      <c r="BN231" s="21">
        <f t="shared" si="249"/>
        <v>132822.25135313172</v>
      </c>
      <c r="BO231" s="21">
        <f t="shared" si="249"/>
        <v>97416.226253823494</v>
      </c>
      <c r="BP231" s="21">
        <f t="shared" si="249"/>
        <v>63523.194204098894</v>
      </c>
      <c r="BQ231" s="21">
        <f t="shared" si="249"/>
        <v>31073.272588447318</v>
      </c>
      <c r="BR231" s="21">
        <f t="shared" si="249"/>
        <v>1217.302483414649</v>
      </c>
      <c r="BS231" s="21">
        <f t="shared" si="249"/>
        <v>0</v>
      </c>
      <c r="BT231" s="21">
        <f t="shared" si="249"/>
        <v>-1215.2014006889658</v>
      </c>
      <c r="BU231" s="21">
        <f t="shared" si="249"/>
        <v>-29759.839852168923</v>
      </c>
      <c r="BV231" s="21">
        <f t="shared" si="249"/>
        <v>-58266.384750310099</v>
      </c>
      <c r="BW231" s="21">
        <f t="shared" si="249"/>
        <v>-85576.851622906746</v>
      </c>
      <c r="BX231" s="21">
        <f t="shared" si="249"/>
        <v>-111745.68574904406</v>
      </c>
      <c r="BY231" s="21">
        <f t="shared" si="249"/>
        <v>-136824.70198486268</v>
      </c>
      <c r="BZ231" s="21">
        <f t="shared" si="249"/>
        <v>-160863.21845711616</v>
      </c>
      <c r="CB231" s="21">
        <f t="shared" si="256"/>
        <v>-1216.2519420518074</v>
      </c>
      <c r="CC231" s="21">
        <f t="shared" si="257"/>
        <v>-122283.96855108789</v>
      </c>
    </row>
    <row r="232" spans="9:81" x14ac:dyDescent="0.25">
      <c r="I232" s="4" t="s">
        <v>38</v>
      </c>
      <c r="J232" s="15">
        <f t="shared" si="252"/>
        <v>0.02</v>
      </c>
      <c r="K232" s="3">
        <v>19</v>
      </c>
      <c r="L232" s="3" t="s">
        <v>28</v>
      </c>
      <c r="M232" s="15">
        <f t="shared" si="247"/>
        <v>3.3500000000000002E-2</v>
      </c>
      <c r="N232" s="18">
        <v>1</v>
      </c>
      <c r="O232" s="15">
        <f t="shared" si="248"/>
        <v>0.17099999999999999</v>
      </c>
      <c r="P232" s="5">
        <v>1000000</v>
      </c>
      <c r="Q232" s="35">
        <f t="shared" si="253"/>
        <v>812486.41949584463</v>
      </c>
      <c r="R232" s="5">
        <f t="shared" si="254"/>
        <v>812486.41949584463</v>
      </c>
      <c r="S232" s="5">
        <f t="shared" si="255"/>
        <v>138935.17773378943</v>
      </c>
      <c r="T232" s="5"/>
      <c r="U232" s="5">
        <f t="shared" si="250"/>
        <v>20000</v>
      </c>
      <c r="V232" s="5">
        <f t="shared" si="250"/>
        <v>20000</v>
      </c>
      <c r="W232" s="5">
        <f t="shared" si="250"/>
        <v>20000</v>
      </c>
      <c r="X232" s="5">
        <f t="shared" si="250"/>
        <v>20000</v>
      </c>
      <c r="Y232" s="5">
        <f t="shared" si="250"/>
        <v>20000</v>
      </c>
      <c r="Z232" s="5">
        <f t="shared" si="250"/>
        <v>20000</v>
      </c>
      <c r="AA232" s="5">
        <f t="shared" si="250"/>
        <v>20000</v>
      </c>
      <c r="AB232" s="5">
        <f t="shared" si="250"/>
        <v>20000</v>
      </c>
      <c r="AC232" s="5">
        <f t="shared" si="250"/>
        <v>20000</v>
      </c>
      <c r="AD232" s="5">
        <f t="shared" si="250"/>
        <v>20000</v>
      </c>
      <c r="AE232" s="5">
        <f t="shared" si="251"/>
        <v>20000</v>
      </c>
      <c r="AF232" s="5">
        <f t="shared" si="251"/>
        <v>20000</v>
      </c>
      <c r="AG232" s="5">
        <f t="shared" si="251"/>
        <v>20000</v>
      </c>
      <c r="AH232" s="5">
        <f t="shared" si="251"/>
        <v>20000</v>
      </c>
      <c r="AI232" s="5">
        <f t="shared" si="251"/>
        <v>20000</v>
      </c>
      <c r="AJ232" s="5">
        <f t="shared" si="251"/>
        <v>20000</v>
      </c>
      <c r="AK232" s="5">
        <f t="shared" si="251"/>
        <v>20000</v>
      </c>
      <c r="AL232" s="5">
        <f t="shared" si="251"/>
        <v>20000</v>
      </c>
      <c r="AM232" s="5">
        <f t="shared" si="251"/>
        <v>1020000</v>
      </c>
      <c r="AN232" s="5">
        <f t="shared" si="251"/>
        <v>0</v>
      </c>
      <c r="AP232" s="38">
        <f t="shared" si="214"/>
        <v>812486.41949584463</v>
      </c>
      <c r="AQ232" s="5">
        <f t="shared" si="215"/>
        <v>819704.71454895544</v>
      </c>
      <c r="AR232" s="5">
        <f t="shared" si="216"/>
        <v>827164.82248634554</v>
      </c>
      <c r="AS232" s="5">
        <f t="shared" si="217"/>
        <v>834874.84403963818</v>
      </c>
      <c r="AT232" s="5">
        <f t="shared" si="218"/>
        <v>842843.15131496615</v>
      </c>
      <c r="AU232" s="5">
        <f t="shared" si="219"/>
        <v>851078.39688401762</v>
      </c>
      <c r="AV232" s="5">
        <f t="shared" si="220"/>
        <v>859589.52317963226</v>
      </c>
      <c r="AW232" s="5">
        <f t="shared" si="221"/>
        <v>868385.77220615</v>
      </c>
      <c r="AX232" s="5">
        <f t="shared" si="222"/>
        <v>877476.69557505613</v>
      </c>
      <c r="AY232" s="5">
        <f t="shared" si="223"/>
        <v>886872.16487682064</v>
      </c>
      <c r="AZ232" s="5">
        <f t="shared" si="224"/>
        <v>896582.38240019418</v>
      </c>
      <c r="BA232" s="5">
        <f t="shared" si="225"/>
        <v>906617.89221060078</v>
      </c>
      <c r="BB232" s="5">
        <f t="shared" si="226"/>
        <v>916989.59159965604</v>
      </c>
      <c r="BC232" s="5">
        <f t="shared" si="227"/>
        <v>927708.74291824456</v>
      </c>
      <c r="BD232" s="5">
        <f t="shared" si="228"/>
        <v>938786.98580600589</v>
      </c>
      <c r="BE232" s="5">
        <f t="shared" si="229"/>
        <v>950236.34983050718</v>
      </c>
      <c r="BF232" s="5">
        <f t="shared" si="230"/>
        <v>962069.26754982921</v>
      </c>
      <c r="BG232" s="5">
        <f t="shared" si="231"/>
        <v>974298.58801274851</v>
      </c>
      <c r="BH232" s="5">
        <f t="shared" si="232"/>
        <v>986937.5907111757</v>
      </c>
      <c r="BI232" s="5">
        <f t="shared" si="233"/>
        <v>0</v>
      </c>
      <c r="BJ232" s="45">
        <f t="shared" si="234"/>
        <v>0</v>
      </c>
      <c r="BL232" s="21">
        <f t="shared" si="249"/>
        <v>211359.89747160114</v>
      </c>
      <c r="BM232" s="21">
        <f t="shared" si="249"/>
        <v>171978.76175027364</v>
      </c>
      <c r="BN232" s="21">
        <f t="shared" si="249"/>
        <v>134369.8179714611</v>
      </c>
      <c r="BO232" s="21">
        <f t="shared" si="249"/>
        <v>98447.024385797675</v>
      </c>
      <c r="BP232" s="21">
        <f t="shared" si="249"/>
        <v>64128.758472029935</v>
      </c>
      <c r="BQ232" s="21">
        <f t="shared" si="249"/>
        <v>31337.578749161796</v>
      </c>
      <c r="BR232" s="21">
        <f t="shared" si="249"/>
        <v>1226.4806606830098</v>
      </c>
      <c r="BS232" s="21">
        <f t="shared" si="249"/>
        <v>0</v>
      </c>
      <c r="BT232" s="21">
        <f t="shared" si="249"/>
        <v>-1224.2669564511161</v>
      </c>
      <c r="BU232" s="21">
        <f t="shared" si="249"/>
        <v>-29953.718880342902</v>
      </c>
      <c r="BV232" s="21">
        <f t="shared" si="249"/>
        <v>-58589.775149588473</v>
      </c>
      <c r="BW232" s="21">
        <f t="shared" si="249"/>
        <v>-85971.011290686671</v>
      </c>
      <c r="BX232" s="21">
        <f t="shared" si="249"/>
        <v>-112157.09354309516</v>
      </c>
      <c r="BY232" s="21">
        <f t="shared" si="249"/>
        <v>-137204.68050510599</v>
      </c>
      <c r="BZ232" s="21">
        <f t="shared" si="249"/>
        <v>-161167.58238247747</v>
      </c>
      <c r="CB232" s="21">
        <f t="shared" si="256"/>
        <v>-1225.373808567063</v>
      </c>
      <c r="CC232" s="21">
        <f t="shared" si="257"/>
        <v>-123263.45575727813</v>
      </c>
    </row>
    <row r="233" spans="9:81" x14ac:dyDescent="0.25">
      <c r="I233" s="9" t="s">
        <v>38</v>
      </c>
      <c r="J233" s="16">
        <f t="shared" si="252"/>
        <v>0.02</v>
      </c>
      <c r="K233" s="10">
        <v>20</v>
      </c>
      <c r="L233" s="10" t="s">
        <v>28</v>
      </c>
      <c r="M233" s="16">
        <f t="shared" si="247"/>
        <v>3.4999999999999996E-2</v>
      </c>
      <c r="N233" s="19">
        <v>1</v>
      </c>
      <c r="O233" s="16">
        <f t="shared" si="248"/>
        <v>0.18</v>
      </c>
      <c r="P233" s="14">
        <v>1000000</v>
      </c>
      <c r="Q233" s="36">
        <f t="shared" si="253"/>
        <v>786813.95047071681</v>
      </c>
      <c r="R233" s="14">
        <f t="shared" si="254"/>
        <v>786813.95047071681</v>
      </c>
      <c r="S233" s="14">
        <f t="shared" si="255"/>
        <v>141626.51108472902</v>
      </c>
      <c r="T233" s="14"/>
      <c r="U233" s="14">
        <f t="shared" si="250"/>
        <v>20000</v>
      </c>
      <c r="V233" s="14">
        <f t="shared" si="250"/>
        <v>20000</v>
      </c>
      <c r="W233" s="14">
        <f t="shared" si="250"/>
        <v>20000</v>
      </c>
      <c r="X233" s="14">
        <f t="shared" si="250"/>
        <v>20000</v>
      </c>
      <c r="Y233" s="14">
        <f t="shared" si="250"/>
        <v>20000</v>
      </c>
      <c r="Z233" s="14">
        <f t="shared" si="250"/>
        <v>20000</v>
      </c>
      <c r="AA233" s="14">
        <f t="shared" si="250"/>
        <v>20000</v>
      </c>
      <c r="AB233" s="14">
        <f t="shared" si="250"/>
        <v>20000</v>
      </c>
      <c r="AC233" s="14">
        <f t="shared" si="250"/>
        <v>20000</v>
      </c>
      <c r="AD233" s="14">
        <f t="shared" si="250"/>
        <v>20000</v>
      </c>
      <c r="AE233" s="14">
        <f t="shared" si="251"/>
        <v>20000</v>
      </c>
      <c r="AF233" s="14">
        <f t="shared" si="251"/>
        <v>20000</v>
      </c>
      <c r="AG233" s="14">
        <f t="shared" si="251"/>
        <v>20000</v>
      </c>
      <c r="AH233" s="14">
        <f t="shared" si="251"/>
        <v>20000</v>
      </c>
      <c r="AI233" s="14">
        <f t="shared" si="251"/>
        <v>20000</v>
      </c>
      <c r="AJ233" s="14">
        <f t="shared" si="251"/>
        <v>20000</v>
      </c>
      <c r="AK233" s="14">
        <f t="shared" si="251"/>
        <v>20000</v>
      </c>
      <c r="AL233" s="14">
        <f t="shared" si="251"/>
        <v>20000</v>
      </c>
      <c r="AM233" s="14">
        <f t="shared" si="251"/>
        <v>20000</v>
      </c>
      <c r="AN233" s="14">
        <f t="shared" si="251"/>
        <v>1020000</v>
      </c>
      <c r="AP233" s="39">
        <f t="shared" si="214"/>
        <v>786813.95047071681</v>
      </c>
      <c r="AQ233" s="14">
        <f t="shared" si="215"/>
        <v>794352.43873719184</v>
      </c>
      <c r="AR233" s="14">
        <f t="shared" si="216"/>
        <v>802154.77409299347</v>
      </c>
      <c r="AS233" s="14">
        <f t="shared" si="217"/>
        <v>810230.19118624821</v>
      </c>
      <c r="AT233" s="14">
        <f t="shared" si="218"/>
        <v>818588.24787776684</v>
      </c>
      <c r="AU233" s="14">
        <f t="shared" si="219"/>
        <v>827238.83655348863</v>
      </c>
      <c r="AV233" s="14">
        <f t="shared" si="220"/>
        <v>836192.19583286066</v>
      </c>
      <c r="AW233" s="14">
        <f t="shared" si="221"/>
        <v>845458.92268701072</v>
      </c>
      <c r="AX233" s="14">
        <f t="shared" si="222"/>
        <v>855049.98498105607</v>
      </c>
      <c r="AY233" s="14">
        <f t="shared" si="223"/>
        <v>864976.73445539293</v>
      </c>
      <c r="AZ233" s="14">
        <f t="shared" si="224"/>
        <v>875250.92016133165</v>
      </c>
      <c r="BA233" s="14">
        <f t="shared" si="225"/>
        <v>885884.70236697816</v>
      </c>
      <c r="BB233" s="14">
        <f t="shared" si="226"/>
        <v>896890.66694982233</v>
      </c>
      <c r="BC233" s="14">
        <f t="shared" si="227"/>
        <v>908281.84029306599</v>
      </c>
      <c r="BD233" s="14">
        <f t="shared" si="228"/>
        <v>920071.70470332319</v>
      </c>
      <c r="BE233" s="14">
        <f t="shared" si="229"/>
        <v>932274.21436793939</v>
      </c>
      <c r="BF233" s="14">
        <f t="shared" si="230"/>
        <v>944903.81187081721</v>
      </c>
      <c r="BG233" s="14">
        <f t="shared" si="231"/>
        <v>957975.44528629573</v>
      </c>
      <c r="BH233" s="14">
        <f t="shared" si="232"/>
        <v>971504.58587131603</v>
      </c>
      <c r="BI233" s="14">
        <f t="shared" si="233"/>
        <v>985507.24637681199</v>
      </c>
      <c r="BJ233" s="46">
        <f t="shared" si="234"/>
        <v>0</v>
      </c>
      <c r="BL233" s="48">
        <f t="shared" si="249"/>
        <v>213186.04952928296</v>
      </c>
      <c r="BM233" s="48">
        <f t="shared" si="249"/>
        <v>173276.76860434422</v>
      </c>
      <c r="BN233" s="48">
        <f t="shared" si="249"/>
        <v>135240.23810105049</v>
      </c>
      <c r="BO233" s="48">
        <f t="shared" si="249"/>
        <v>98981.658525965293</v>
      </c>
      <c r="BP233" s="48">
        <f t="shared" si="249"/>
        <v>64411.300924727926</v>
      </c>
      <c r="BQ233" s="48">
        <f t="shared" si="249"/>
        <v>31444.222692605807</v>
      </c>
      <c r="BR233" s="48">
        <f t="shared" si="249"/>
        <v>1229.4988435073756</v>
      </c>
      <c r="BS233" s="48">
        <f t="shared" si="249"/>
        <v>0</v>
      </c>
      <c r="BT233" s="48">
        <f t="shared" si="249"/>
        <v>-1227.1846620453289</v>
      </c>
      <c r="BU233" s="48">
        <f t="shared" si="249"/>
        <v>-29997.524177371757</v>
      </c>
      <c r="BV233" s="48">
        <f t="shared" si="249"/>
        <v>-58620.477370070992</v>
      </c>
      <c r="BW233" s="48">
        <f t="shared" si="249"/>
        <v>-85937.181155279162</v>
      </c>
      <c r="BX233" s="48">
        <f t="shared" si="249"/>
        <v>-112012.36175705865</v>
      </c>
      <c r="BY233" s="48">
        <f t="shared" si="249"/>
        <v>-136907.34848574561</v>
      </c>
      <c r="BZ233" s="48">
        <f t="shared" si="249"/>
        <v>-160680.26074691676</v>
      </c>
      <c r="CB233" s="48">
        <f t="shared" si="256"/>
        <v>-1228.3417527763522</v>
      </c>
      <c r="CC233" s="48">
        <f t="shared" si="257"/>
        <v>-123626.29992905457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2020-12-25T07:50:08Z</dcterms:modified>
</cp:coreProperties>
</file>