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" sheetId="1" r:id="rId1"/>
    <sheet name="Results" sheetId="2" r:id="rId2"/>
  </sheets>
  <definedNames>
    <definedName name="solver_adj" localSheetId="0" hidden="1">Example!$N$39:$N$238</definedName>
    <definedName name="solver_cvg" localSheetId="0" hidden="1">0.00001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Example!$N$39:$N$238</definedName>
    <definedName name="solver_lhs2" localSheetId="0" hidden="1">Example!$D$33:$D$37</definedName>
    <definedName name="solver_lhs3" localSheetId="0" hidden="1">Example!$D$33:$D$37</definedName>
    <definedName name="solver_lhs4" localSheetId="0" hidden="1">Example!$D$33:$D$37</definedName>
    <definedName name="solver_lhs5" localSheetId="0" hidden="1">Example!$U$18:$AN$18</definedName>
    <definedName name="solver_lhs6" localSheetId="0" hidden="1">Example!$U$18:$AN$18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Example!$B$49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1</definedName>
    <definedName name="solver_rhs1" localSheetId="0" hidden="1">0.0001</definedName>
    <definedName name="solver_rhs2" localSheetId="0" hidden="1">Example!$B$33:$B$37</definedName>
    <definedName name="solver_rhs3" localSheetId="0" hidden="1">Example!$B$33:$B$37</definedName>
    <definedName name="solver_rhs4" localSheetId="0" hidden="1">Example!$C$33:$C$37</definedName>
    <definedName name="solver_rhs5" localSheetId="0" hidden="1">Example!$U$20:$AN$20</definedName>
    <definedName name="solver_rhs6" localSheetId="0" hidden="1">Example!$U$21:$AN$21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8" i="1" l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8" i="2"/>
  <c r="AS39" i="1" l="1"/>
  <c r="AR40" i="1"/>
  <c r="AS40" i="1" s="1"/>
  <c r="AT38" i="1"/>
  <c r="AT40" i="1" s="1"/>
  <c r="AS37" i="1"/>
  <c r="AP39" i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AP89" i="1" s="1"/>
  <c r="AP90" i="1" s="1"/>
  <c r="AP91" i="1" s="1"/>
  <c r="AP92" i="1" s="1"/>
  <c r="AP93" i="1" s="1"/>
  <c r="AP94" i="1" s="1"/>
  <c r="AP95" i="1" s="1"/>
  <c r="AP96" i="1" s="1"/>
  <c r="AP97" i="1" s="1"/>
  <c r="AP98" i="1" s="1"/>
  <c r="AP99" i="1" s="1"/>
  <c r="AP100" i="1" s="1"/>
  <c r="AP101" i="1" s="1"/>
  <c r="AP102" i="1" s="1"/>
  <c r="AP103" i="1" s="1"/>
  <c r="AP104" i="1" s="1"/>
  <c r="AP105" i="1" s="1"/>
  <c r="AP106" i="1" s="1"/>
  <c r="AP107" i="1" s="1"/>
  <c r="AP108" i="1" s="1"/>
  <c r="AP109" i="1" s="1"/>
  <c r="AP110" i="1" s="1"/>
  <c r="AP111" i="1" s="1"/>
  <c r="AP112" i="1" s="1"/>
  <c r="AP113" i="1" s="1"/>
  <c r="AP114" i="1" s="1"/>
  <c r="AP115" i="1" s="1"/>
  <c r="AP116" i="1" s="1"/>
  <c r="AP117" i="1" s="1"/>
  <c r="AP118" i="1" s="1"/>
  <c r="AP119" i="1" s="1"/>
  <c r="AP120" i="1" s="1"/>
  <c r="AP121" i="1" s="1"/>
  <c r="AP122" i="1" s="1"/>
  <c r="AP123" i="1" s="1"/>
  <c r="AP124" i="1" s="1"/>
  <c r="AP125" i="1" s="1"/>
  <c r="AP126" i="1" s="1"/>
  <c r="AP127" i="1" s="1"/>
  <c r="AP128" i="1" s="1"/>
  <c r="AP129" i="1" s="1"/>
  <c r="AP130" i="1" s="1"/>
  <c r="AP131" i="1" s="1"/>
  <c r="AP132" i="1" s="1"/>
  <c r="AP133" i="1" s="1"/>
  <c r="AP134" i="1" s="1"/>
  <c r="AP135" i="1" s="1"/>
  <c r="AP136" i="1" s="1"/>
  <c r="AP137" i="1" s="1"/>
  <c r="AP138" i="1" s="1"/>
  <c r="AP139" i="1" s="1"/>
  <c r="AP140" i="1" s="1"/>
  <c r="AP141" i="1" s="1"/>
  <c r="AP142" i="1" s="1"/>
  <c r="AP143" i="1" s="1"/>
  <c r="AP144" i="1" s="1"/>
  <c r="AP145" i="1" s="1"/>
  <c r="AP146" i="1" s="1"/>
  <c r="AP147" i="1" s="1"/>
  <c r="AP148" i="1" s="1"/>
  <c r="AP149" i="1" s="1"/>
  <c r="AP150" i="1" s="1"/>
  <c r="AP151" i="1" s="1"/>
  <c r="AP152" i="1" s="1"/>
  <c r="AP153" i="1" s="1"/>
  <c r="AP154" i="1" s="1"/>
  <c r="AP155" i="1" s="1"/>
  <c r="AP156" i="1" s="1"/>
  <c r="AP157" i="1" s="1"/>
  <c r="AP158" i="1" s="1"/>
  <c r="AP159" i="1" s="1"/>
  <c r="AP160" i="1" s="1"/>
  <c r="AP161" i="1" s="1"/>
  <c r="AP162" i="1" s="1"/>
  <c r="AP163" i="1" s="1"/>
  <c r="AP164" i="1" s="1"/>
  <c r="AP165" i="1" s="1"/>
  <c r="AP166" i="1" s="1"/>
  <c r="AP167" i="1" s="1"/>
  <c r="AP168" i="1" s="1"/>
  <c r="AP169" i="1" s="1"/>
  <c r="AP170" i="1" s="1"/>
  <c r="AP171" i="1" s="1"/>
  <c r="AP172" i="1" s="1"/>
  <c r="AP173" i="1" s="1"/>
  <c r="AP174" i="1" s="1"/>
  <c r="AP175" i="1" s="1"/>
  <c r="AP176" i="1" s="1"/>
  <c r="AP177" i="1" s="1"/>
  <c r="AP178" i="1" s="1"/>
  <c r="AP179" i="1" s="1"/>
  <c r="AP180" i="1" s="1"/>
  <c r="AP181" i="1" s="1"/>
  <c r="AP182" i="1" s="1"/>
  <c r="AP183" i="1" s="1"/>
  <c r="AP184" i="1" s="1"/>
  <c r="AP185" i="1" s="1"/>
  <c r="AP186" i="1" s="1"/>
  <c r="AP187" i="1" s="1"/>
  <c r="AP188" i="1" s="1"/>
  <c r="AP189" i="1" s="1"/>
  <c r="AP190" i="1" s="1"/>
  <c r="AP191" i="1" s="1"/>
  <c r="AP192" i="1" s="1"/>
  <c r="AP193" i="1" s="1"/>
  <c r="AP194" i="1" s="1"/>
  <c r="AP195" i="1" s="1"/>
  <c r="AP196" i="1" s="1"/>
  <c r="AP197" i="1" s="1"/>
  <c r="AP198" i="1" s="1"/>
  <c r="AP199" i="1" s="1"/>
  <c r="AP200" i="1" s="1"/>
  <c r="AP201" i="1" s="1"/>
  <c r="AP202" i="1" s="1"/>
  <c r="AP203" i="1" s="1"/>
  <c r="AP204" i="1" s="1"/>
  <c r="AP205" i="1" s="1"/>
  <c r="AP206" i="1" s="1"/>
  <c r="AP207" i="1" s="1"/>
  <c r="AP208" i="1" s="1"/>
  <c r="AP209" i="1" s="1"/>
  <c r="AP210" i="1" s="1"/>
  <c r="AP211" i="1" s="1"/>
  <c r="AP212" i="1" s="1"/>
  <c r="AP213" i="1" s="1"/>
  <c r="AP214" i="1" s="1"/>
  <c r="AP215" i="1" s="1"/>
  <c r="AP216" i="1" s="1"/>
  <c r="AP217" i="1" s="1"/>
  <c r="AP218" i="1" s="1"/>
  <c r="AP219" i="1" s="1"/>
  <c r="AP220" i="1" s="1"/>
  <c r="AP221" i="1" s="1"/>
  <c r="AP222" i="1" s="1"/>
  <c r="AP223" i="1" s="1"/>
  <c r="AP224" i="1" s="1"/>
  <c r="AP225" i="1" s="1"/>
  <c r="AP226" i="1" s="1"/>
  <c r="AP227" i="1" s="1"/>
  <c r="AP228" i="1" s="1"/>
  <c r="AP229" i="1" s="1"/>
  <c r="AP230" i="1" s="1"/>
  <c r="AP231" i="1" s="1"/>
  <c r="AP232" i="1" s="1"/>
  <c r="AP233" i="1" s="1"/>
  <c r="AP234" i="1" s="1"/>
  <c r="AP235" i="1" s="1"/>
  <c r="AP236" i="1" s="1"/>
  <c r="AP237" i="1" s="1"/>
  <c r="AP238" i="1" s="1"/>
  <c r="AU38" i="1" l="1"/>
  <c r="AR41" i="1"/>
  <c r="AS41" i="1" s="1"/>
  <c r="AT41" i="1" l="1"/>
  <c r="AV38" i="1"/>
  <c r="AU41" i="1"/>
  <c r="AR42" i="1"/>
  <c r="AS42" i="1" l="1"/>
  <c r="AT42" i="1"/>
  <c r="AU42" i="1"/>
  <c r="AW38" i="1"/>
  <c r="AV42" i="1"/>
  <c r="AR43" i="1"/>
  <c r="AV43" i="1" s="1"/>
  <c r="AX38" i="1" l="1"/>
  <c r="AW43" i="1"/>
  <c r="AS43" i="1"/>
  <c r="AT43" i="1"/>
  <c r="AU43" i="1"/>
  <c r="AR44" i="1"/>
  <c r="AS44" i="1" l="1"/>
  <c r="AT44" i="1"/>
  <c r="AU44" i="1"/>
  <c r="AV44" i="1"/>
  <c r="AW44" i="1"/>
  <c r="AY38" i="1"/>
  <c r="AX44" i="1"/>
  <c r="AR45" i="1"/>
  <c r="AX45" i="1" s="1"/>
  <c r="AS45" i="1" l="1"/>
  <c r="AT45" i="1"/>
  <c r="AU45" i="1"/>
  <c r="AV45" i="1"/>
  <c r="AW45" i="1"/>
  <c r="AZ38" i="1"/>
  <c r="AY45" i="1"/>
  <c r="AR46" i="1"/>
  <c r="AS46" i="1" l="1"/>
  <c r="AT46" i="1"/>
  <c r="AU46" i="1"/>
  <c r="AV46" i="1"/>
  <c r="AW46" i="1"/>
  <c r="AX46" i="1"/>
  <c r="AY46" i="1"/>
  <c r="BA38" i="1"/>
  <c r="AZ46" i="1"/>
  <c r="AR47" i="1"/>
  <c r="AZ47" i="1" s="1"/>
  <c r="BB38" i="1" l="1"/>
  <c r="BA47" i="1"/>
  <c r="AS47" i="1"/>
  <c r="AT47" i="1"/>
  <c r="AU47" i="1"/>
  <c r="AV47" i="1"/>
  <c r="AW47" i="1"/>
  <c r="AX47" i="1"/>
  <c r="AY47" i="1"/>
  <c r="AR48" i="1"/>
  <c r="BA48" i="1" s="1"/>
  <c r="AS48" i="1" l="1"/>
  <c r="AT48" i="1"/>
  <c r="AU48" i="1"/>
  <c r="AV48" i="1"/>
  <c r="AW48" i="1"/>
  <c r="AX48" i="1"/>
  <c r="AY48" i="1"/>
  <c r="AZ48" i="1"/>
  <c r="BC38" i="1"/>
  <c r="BB48" i="1"/>
  <c r="AR49" i="1"/>
  <c r="BB49" i="1" s="1"/>
  <c r="AS49" i="1" l="1"/>
  <c r="AT49" i="1"/>
  <c r="AU49" i="1"/>
  <c r="AV49" i="1"/>
  <c r="AW49" i="1"/>
  <c r="AX49" i="1"/>
  <c r="AY49" i="1"/>
  <c r="AZ49" i="1"/>
  <c r="BA49" i="1"/>
  <c r="BD38" i="1"/>
  <c r="BC49" i="1"/>
  <c r="AR50" i="1"/>
  <c r="BC50" i="1" s="1"/>
  <c r="BE38" i="1" l="1"/>
  <c r="BD50" i="1"/>
  <c r="AS50" i="1"/>
  <c r="AT50" i="1"/>
  <c r="AU50" i="1"/>
  <c r="AV50" i="1"/>
  <c r="AW50" i="1"/>
  <c r="AX50" i="1"/>
  <c r="AY50" i="1"/>
  <c r="AZ50" i="1"/>
  <c r="BA50" i="1"/>
  <c r="BB50" i="1"/>
  <c r="AR51" i="1"/>
  <c r="AS51" i="1" l="1"/>
  <c r="AT51" i="1"/>
  <c r="AU51" i="1"/>
  <c r="AV51" i="1"/>
  <c r="AW51" i="1"/>
  <c r="AX51" i="1"/>
  <c r="AY51" i="1"/>
  <c r="AZ51" i="1"/>
  <c r="BA51" i="1"/>
  <c r="BB51" i="1"/>
  <c r="BC51" i="1"/>
  <c r="BD51" i="1"/>
  <c r="BF38" i="1"/>
  <c r="BE51" i="1"/>
  <c r="AR52" i="1"/>
  <c r="BE52" i="1" s="1"/>
  <c r="AS52" i="1" l="1"/>
  <c r="AT52" i="1"/>
  <c r="AU52" i="1"/>
  <c r="AV52" i="1"/>
  <c r="AW52" i="1"/>
  <c r="AX52" i="1"/>
  <c r="AY52" i="1"/>
  <c r="AZ52" i="1"/>
  <c r="BA52" i="1"/>
  <c r="BB52" i="1"/>
  <c r="BC52" i="1"/>
  <c r="BD52" i="1"/>
  <c r="BG38" i="1"/>
  <c r="BF52" i="1"/>
  <c r="AR53" i="1"/>
  <c r="BF53" i="1" s="1"/>
  <c r="AS53" i="1" l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H38" i="1"/>
  <c r="BG53" i="1"/>
  <c r="AR54" i="1"/>
  <c r="AS54" i="1" l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I38" i="1"/>
  <c r="BH55" i="1"/>
  <c r="BH54" i="1"/>
  <c r="BG54" i="1"/>
  <c r="AR55" i="1"/>
  <c r="BJ38" i="1" l="1"/>
  <c r="BI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AR56" i="1"/>
  <c r="BI56" i="1" s="1"/>
  <c r="AS56" i="1" l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K38" i="1"/>
  <c r="BJ56" i="1"/>
  <c r="AR57" i="1"/>
  <c r="BJ57" i="1" s="1"/>
  <c r="AS57" i="1" l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L38" i="1"/>
  <c r="BK57" i="1"/>
  <c r="AR58" i="1"/>
  <c r="AS58" i="1" l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L58" i="1"/>
  <c r="BK58" i="1"/>
  <c r="BP38" i="1" l="1"/>
  <c r="BQ38" i="1" s="1"/>
  <c r="BR38" i="1" s="1"/>
  <c r="BS38" i="1" s="1"/>
  <c r="BT38" i="1" s="1"/>
  <c r="BU38" i="1" s="1"/>
  <c r="BV38" i="1" s="1"/>
  <c r="BW38" i="1" s="1"/>
  <c r="BX38" i="1" s="1"/>
  <c r="BY38" i="1" s="1"/>
  <c r="BZ38" i="1" s="1"/>
  <c r="CA38" i="1" s="1"/>
  <c r="CB38" i="1" s="1"/>
  <c r="CC38" i="1" s="1"/>
  <c r="CD38" i="1" s="1"/>
  <c r="CE38" i="1" s="1"/>
  <c r="CF38" i="1" s="1"/>
  <c r="CG38" i="1" s="1"/>
  <c r="CH38" i="1" s="1"/>
  <c r="O238" i="1" l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U205" i="1" s="1"/>
  <c r="J204" i="1"/>
  <c r="J203" i="1"/>
  <c r="J202" i="1"/>
  <c r="J201" i="1"/>
  <c r="J200" i="1"/>
  <c r="J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3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J178" i="1"/>
  <c r="U178" i="1" s="1"/>
  <c r="J177" i="1"/>
  <c r="U177" i="1" s="1"/>
  <c r="J176" i="1"/>
  <c r="U176" i="1" s="1"/>
  <c r="J175" i="1"/>
  <c r="U175" i="1" s="1"/>
  <c r="J174" i="1"/>
  <c r="U174" i="1" s="1"/>
  <c r="J173" i="1"/>
  <c r="U173" i="1" s="1"/>
  <c r="J172" i="1"/>
  <c r="U172" i="1" s="1"/>
  <c r="J171" i="1"/>
  <c r="U171" i="1" s="1"/>
  <c r="J170" i="1"/>
  <c r="U170" i="1" s="1"/>
  <c r="J169" i="1"/>
  <c r="U169" i="1" s="1"/>
  <c r="J168" i="1"/>
  <c r="U168" i="1" s="1"/>
  <c r="J167" i="1"/>
  <c r="U167" i="1" s="1"/>
  <c r="J166" i="1"/>
  <c r="U166" i="1" s="1"/>
  <c r="J165" i="1"/>
  <c r="U165" i="1" s="1"/>
  <c r="J164" i="1"/>
  <c r="U164" i="1" s="1"/>
  <c r="J163" i="1"/>
  <c r="U163" i="1" s="1"/>
  <c r="J162" i="1"/>
  <c r="U162" i="1" s="1"/>
  <c r="J161" i="1"/>
  <c r="U161" i="1" s="1"/>
  <c r="J160" i="1"/>
  <c r="U160" i="1" s="1"/>
  <c r="J159" i="1"/>
  <c r="U159" i="1" s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J158" i="1"/>
  <c r="U158" i="1" s="1"/>
  <c r="J157" i="1"/>
  <c r="U157" i="1" s="1"/>
  <c r="J156" i="1"/>
  <c r="U156" i="1" s="1"/>
  <c r="J155" i="1"/>
  <c r="U155" i="1" s="1"/>
  <c r="J154" i="1"/>
  <c r="U154" i="1" s="1"/>
  <c r="J153" i="1"/>
  <c r="U153" i="1" s="1"/>
  <c r="J152" i="1"/>
  <c r="U152" i="1" s="1"/>
  <c r="J151" i="1"/>
  <c r="U151" i="1" s="1"/>
  <c r="J150" i="1"/>
  <c r="U150" i="1" s="1"/>
  <c r="J149" i="1"/>
  <c r="U149" i="1" s="1"/>
  <c r="J148" i="1"/>
  <c r="U148" i="1" s="1"/>
  <c r="J147" i="1"/>
  <c r="U147" i="1" s="1"/>
  <c r="J146" i="1"/>
  <c r="U146" i="1" s="1"/>
  <c r="J145" i="1"/>
  <c r="U145" i="1" s="1"/>
  <c r="J144" i="1"/>
  <c r="U144" i="1" s="1"/>
  <c r="J143" i="1"/>
  <c r="U143" i="1" s="1"/>
  <c r="J142" i="1"/>
  <c r="U142" i="1" s="1"/>
  <c r="J141" i="1"/>
  <c r="U141" i="1" s="1"/>
  <c r="J140" i="1"/>
  <c r="U140" i="1" s="1"/>
  <c r="J139" i="1"/>
  <c r="U139" i="1" s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J138" i="1"/>
  <c r="U138" i="1" s="1"/>
  <c r="J137" i="1"/>
  <c r="U137" i="1" s="1"/>
  <c r="J136" i="1"/>
  <c r="U136" i="1" s="1"/>
  <c r="J135" i="1"/>
  <c r="U135" i="1" s="1"/>
  <c r="J134" i="1"/>
  <c r="U134" i="1" s="1"/>
  <c r="J133" i="1"/>
  <c r="U133" i="1" s="1"/>
  <c r="J132" i="1"/>
  <c r="U132" i="1" s="1"/>
  <c r="J131" i="1"/>
  <c r="U131" i="1" s="1"/>
  <c r="J130" i="1"/>
  <c r="U130" i="1" s="1"/>
  <c r="J129" i="1"/>
  <c r="U129" i="1" s="1"/>
  <c r="J128" i="1"/>
  <c r="U128" i="1" s="1"/>
  <c r="J127" i="1"/>
  <c r="U127" i="1" s="1"/>
  <c r="J126" i="1"/>
  <c r="U126" i="1" s="1"/>
  <c r="J125" i="1"/>
  <c r="U125" i="1" s="1"/>
  <c r="J124" i="1"/>
  <c r="U124" i="1" s="1"/>
  <c r="J123" i="1"/>
  <c r="U123" i="1" s="1"/>
  <c r="J122" i="1"/>
  <c r="U122" i="1" s="1"/>
  <c r="J121" i="1"/>
  <c r="U121" i="1" s="1"/>
  <c r="J120" i="1"/>
  <c r="U120" i="1" s="1"/>
  <c r="J119" i="1"/>
  <c r="U119" i="1" s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J118" i="1"/>
  <c r="U118" i="1" s="1"/>
  <c r="J117" i="1"/>
  <c r="U117" i="1" s="1"/>
  <c r="J116" i="1"/>
  <c r="U116" i="1" s="1"/>
  <c r="J115" i="1"/>
  <c r="U115" i="1" s="1"/>
  <c r="J114" i="1"/>
  <c r="U114" i="1" s="1"/>
  <c r="J113" i="1"/>
  <c r="U113" i="1" s="1"/>
  <c r="J112" i="1"/>
  <c r="U112" i="1" s="1"/>
  <c r="J111" i="1"/>
  <c r="U111" i="1" s="1"/>
  <c r="J110" i="1"/>
  <c r="U110" i="1" s="1"/>
  <c r="J109" i="1"/>
  <c r="U109" i="1" s="1"/>
  <c r="J108" i="1"/>
  <c r="U108" i="1" s="1"/>
  <c r="J107" i="1"/>
  <c r="U107" i="1" s="1"/>
  <c r="J106" i="1"/>
  <c r="U106" i="1" s="1"/>
  <c r="J105" i="1"/>
  <c r="U105" i="1" s="1"/>
  <c r="J104" i="1"/>
  <c r="U104" i="1" s="1"/>
  <c r="J103" i="1"/>
  <c r="U103" i="1" s="1"/>
  <c r="J102" i="1"/>
  <c r="U102" i="1" s="1"/>
  <c r="J101" i="1"/>
  <c r="U101" i="1" s="1"/>
  <c r="J100" i="1"/>
  <c r="U100" i="1" s="1"/>
  <c r="J99" i="1"/>
  <c r="U99" i="1" s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J98" i="1"/>
  <c r="U98" i="1" s="1"/>
  <c r="J97" i="1"/>
  <c r="U97" i="1" s="1"/>
  <c r="J96" i="1"/>
  <c r="U96" i="1" s="1"/>
  <c r="J95" i="1"/>
  <c r="U95" i="1" s="1"/>
  <c r="J94" i="1"/>
  <c r="U94" i="1" s="1"/>
  <c r="J93" i="1"/>
  <c r="U93" i="1" s="1"/>
  <c r="J92" i="1"/>
  <c r="U92" i="1" s="1"/>
  <c r="J91" i="1"/>
  <c r="U91" i="1" s="1"/>
  <c r="J90" i="1"/>
  <c r="U90" i="1" s="1"/>
  <c r="J89" i="1"/>
  <c r="U89" i="1" s="1"/>
  <c r="J88" i="1"/>
  <c r="U88" i="1" s="1"/>
  <c r="J87" i="1"/>
  <c r="U87" i="1" s="1"/>
  <c r="J86" i="1"/>
  <c r="U86" i="1" s="1"/>
  <c r="J85" i="1"/>
  <c r="U85" i="1" s="1"/>
  <c r="J84" i="1"/>
  <c r="U84" i="1" s="1"/>
  <c r="J83" i="1"/>
  <c r="U83" i="1" s="1"/>
  <c r="J82" i="1"/>
  <c r="U82" i="1" s="1"/>
  <c r="J81" i="1"/>
  <c r="U81" i="1" s="1"/>
  <c r="J80" i="1"/>
  <c r="U80" i="1" s="1"/>
  <c r="J79" i="1"/>
  <c r="U79" i="1" s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39" i="1"/>
  <c r="J78" i="1"/>
  <c r="U78" i="1" s="1"/>
  <c r="J77" i="1"/>
  <c r="U77" i="1" s="1"/>
  <c r="J76" i="1"/>
  <c r="U76" i="1" s="1"/>
  <c r="J75" i="1"/>
  <c r="U75" i="1" s="1"/>
  <c r="J74" i="1"/>
  <c r="U74" i="1" s="1"/>
  <c r="J73" i="1"/>
  <c r="U73" i="1" s="1"/>
  <c r="J72" i="1"/>
  <c r="U72" i="1" s="1"/>
  <c r="J71" i="1"/>
  <c r="U71" i="1" s="1"/>
  <c r="J70" i="1"/>
  <c r="U70" i="1" s="1"/>
  <c r="J69" i="1"/>
  <c r="U69" i="1" s="1"/>
  <c r="J68" i="1"/>
  <c r="U68" i="1" s="1"/>
  <c r="J67" i="1"/>
  <c r="U67" i="1" s="1"/>
  <c r="J66" i="1"/>
  <c r="U66" i="1" s="1"/>
  <c r="J65" i="1"/>
  <c r="U65" i="1" s="1"/>
  <c r="J64" i="1"/>
  <c r="U64" i="1" s="1"/>
  <c r="J63" i="1"/>
  <c r="U63" i="1" s="1"/>
  <c r="J62" i="1"/>
  <c r="U62" i="1" s="1"/>
  <c r="J61" i="1"/>
  <c r="U61" i="1" s="1"/>
  <c r="J60" i="1"/>
  <c r="U60" i="1" s="1"/>
  <c r="J59" i="1"/>
  <c r="U59" i="1" s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U39" i="1" s="1"/>
  <c r="K40" i="1"/>
  <c r="K41" i="1" s="1"/>
  <c r="O41" i="1" s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U3" i="1" s="1"/>
  <c r="AT37" i="1" s="1"/>
  <c r="V38" i="1"/>
  <c r="T4" i="1"/>
  <c r="U4" i="1" s="1"/>
  <c r="U22" i="1" s="1"/>
  <c r="V1" i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T39" i="1" l="1"/>
  <c r="AU40" i="1"/>
  <c r="AV41" i="1"/>
  <c r="AW42" i="1"/>
  <c r="AX43" i="1"/>
  <c r="AY44" i="1"/>
  <c r="AZ45" i="1"/>
  <c r="BA46" i="1"/>
  <c r="BB47" i="1"/>
  <c r="BC48" i="1"/>
  <c r="BD49" i="1"/>
  <c r="BE50" i="1"/>
  <c r="BF51" i="1"/>
  <c r="BG52" i="1"/>
  <c r="BH53" i="1"/>
  <c r="BI54" i="1"/>
  <c r="BJ55" i="1"/>
  <c r="BK56" i="1"/>
  <c r="BL57" i="1"/>
  <c r="V237" i="1"/>
  <c r="AH3" i="1"/>
  <c r="BG37" i="1" s="1"/>
  <c r="V180" i="1"/>
  <c r="V183" i="1"/>
  <c r="V235" i="1"/>
  <c r="V219" i="1"/>
  <c r="V187" i="1"/>
  <c r="V227" i="1"/>
  <c r="V188" i="1"/>
  <c r="V221" i="1"/>
  <c r="V231" i="1"/>
  <c r="V186" i="1"/>
  <c r="V226" i="1"/>
  <c r="V230" i="1"/>
  <c r="V234" i="1"/>
  <c r="O40" i="1"/>
  <c r="V179" i="1"/>
  <c r="V181" i="1"/>
  <c r="V185" i="1"/>
  <c r="V220" i="1"/>
  <c r="V222" i="1"/>
  <c r="V225" i="1"/>
  <c r="V229" i="1"/>
  <c r="V233" i="1"/>
  <c r="V184" i="1"/>
  <c r="U199" i="1"/>
  <c r="V223" i="1"/>
  <c r="V228" i="1"/>
  <c r="V232" i="1"/>
  <c r="V236" i="1"/>
  <c r="U219" i="1"/>
  <c r="U220" i="1"/>
  <c r="U221" i="1"/>
  <c r="U222" i="1"/>
  <c r="U223" i="1"/>
  <c r="U224" i="1"/>
  <c r="V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V238" i="1"/>
  <c r="U202" i="1"/>
  <c r="V206" i="1"/>
  <c r="V208" i="1"/>
  <c r="V213" i="1"/>
  <c r="V214" i="1"/>
  <c r="V199" i="1"/>
  <c r="V200" i="1"/>
  <c r="V201" i="1"/>
  <c r="V202" i="1"/>
  <c r="V203" i="1"/>
  <c r="V204" i="1"/>
  <c r="V218" i="1"/>
  <c r="U200" i="1"/>
  <c r="U201" i="1"/>
  <c r="U203" i="1"/>
  <c r="U204" i="1"/>
  <c r="V207" i="1"/>
  <c r="V209" i="1"/>
  <c r="V210" i="1"/>
  <c r="V211" i="1"/>
  <c r="V212" i="1"/>
  <c r="V215" i="1"/>
  <c r="V216" i="1"/>
  <c r="V217" i="1"/>
  <c r="V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179" i="1"/>
  <c r="U180" i="1"/>
  <c r="U181" i="1"/>
  <c r="U182" i="1"/>
  <c r="V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V189" i="1"/>
  <c r="V190" i="1"/>
  <c r="V191" i="1"/>
  <c r="V192" i="1"/>
  <c r="V193" i="1"/>
  <c r="V194" i="1"/>
  <c r="V195" i="1"/>
  <c r="V196" i="1"/>
  <c r="V197" i="1"/>
  <c r="V198" i="1"/>
  <c r="W3" i="1"/>
  <c r="AV37" i="1" s="1"/>
  <c r="AE3" i="1"/>
  <c r="BD37" i="1" s="1"/>
  <c r="M40" i="1"/>
  <c r="AB3" i="1"/>
  <c r="BA37" i="1" s="1"/>
  <c r="AF3" i="1"/>
  <c r="BE37" i="1" s="1"/>
  <c r="AJ3" i="1"/>
  <c r="BI37" i="1" s="1"/>
  <c r="AN3" i="1"/>
  <c r="X3" i="1"/>
  <c r="AW37" i="1" s="1"/>
  <c r="AM3" i="1"/>
  <c r="BL37" i="1" s="1"/>
  <c r="BL39" i="1" s="1"/>
  <c r="Y3" i="1"/>
  <c r="AX37" i="1" s="1"/>
  <c r="AC3" i="1"/>
  <c r="BB37" i="1" s="1"/>
  <c r="AG3" i="1"/>
  <c r="BF37" i="1" s="1"/>
  <c r="AK3" i="1"/>
  <c r="BJ37" i="1" s="1"/>
  <c r="V60" i="1"/>
  <c r="Z3" i="1"/>
  <c r="AY37" i="1" s="1"/>
  <c r="K42" i="1"/>
  <c r="U42" i="1" s="1"/>
  <c r="U41" i="1"/>
  <c r="M41" i="1"/>
  <c r="W38" i="1"/>
  <c r="W184" i="1" s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56" i="1"/>
  <c r="V152" i="1"/>
  <c r="V148" i="1"/>
  <c r="V160" i="1"/>
  <c r="V158" i="1"/>
  <c r="V153" i="1"/>
  <c r="V149" i="1"/>
  <c r="V145" i="1"/>
  <c r="V141" i="1"/>
  <c r="V150" i="1"/>
  <c r="V143" i="1"/>
  <c r="V137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61" i="1"/>
  <c r="V157" i="1"/>
  <c r="V151" i="1"/>
  <c r="V144" i="1"/>
  <c r="V138" i="1"/>
  <c r="V134" i="1"/>
  <c r="V154" i="1"/>
  <c r="V146" i="1"/>
  <c r="V135" i="1"/>
  <c r="V159" i="1"/>
  <c r="V155" i="1"/>
  <c r="V136" i="1"/>
  <c r="V139" i="1"/>
  <c r="V113" i="1"/>
  <c r="V111" i="1"/>
  <c r="V109" i="1"/>
  <c r="V107" i="1"/>
  <c r="V105" i="1"/>
  <c r="V103" i="1"/>
  <c r="V101" i="1"/>
  <c r="V99" i="1"/>
  <c r="V97" i="1"/>
  <c r="V95" i="1"/>
  <c r="V93" i="1"/>
  <c r="V91" i="1"/>
  <c r="V89" i="1"/>
  <c r="V87" i="1"/>
  <c r="V84" i="1"/>
  <c r="V80" i="1"/>
  <c r="V76" i="1"/>
  <c r="V72" i="1"/>
  <c r="V68" i="1"/>
  <c r="V64" i="1"/>
  <c r="V147" i="1"/>
  <c r="V140" i="1"/>
  <c r="V85" i="1"/>
  <c r="V81" i="1"/>
  <c r="V77" i="1"/>
  <c r="V73" i="1"/>
  <c r="V69" i="1"/>
  <c r="V65" i="1"/>
  <c r="V114" i="1"/>
  <c r="V112" i="1"/>
  <c r="V110" i="1"/>
  <c r="V108" i="1"/>
  <c r="V106" i="1"/>
  <c r="V104" i="1"/>
  <c r="V102" i="1"/>
  <c r="V100" i="1"/>
  <c r="V98" i="1"/>
  <c r="V96" i="1"/>
  <c r="V94" i="1"/>
  <c r="V92" i="1"/>
  <c r="V90" i="1"/>
  <c r="V88" i="1"/>
  <c r="V86" i="1"/>
  <c r="V82" i="1"/>
  <c r="V78" i="1"/>
  <c r="V74" i="1"/>
  <c r="V70" i="1"/>
  <c r="V66" i="1"/>
  <c r="V41" i="1"/>
  <c r="V142" i="1"/>
  <c r="V83" i="1"/>
  <c r="V79" i="1"/>
  <c r="V75" i="1"/>
  <c r="V71" i="1"/>
  <c r="V67" i="1"/>
  <c r="V62" i="1"/>
  <c r="V39" i="1"/>
  <c r="V63" i="1"/>
  <c r="V61" i="1"/>
  <c r="V40" i="1"/>
  <c r="V59" i="1"/>
  <c r="AL3" i="1"/>
  <c r="BK37" i="1" s="1"/>
  <c r="AD3" i="1"/>
  <c r="BC37" i="1" s="1"/>
  <c r="V3" i="1"/>
  <c r="AU37" i="1" s="1"/>
  <c r="AI3" i="1"/>
  <c r="BH37" i="1" s="1"/>
  <c r="AA3" i="1"/>
  <c r="AZ37" i="1" s="1"/>
  <c r="U40" i="1"/>
  <c r="V4" i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V22" i="1" l="1"/>
  <c r="AU39" i="1"/>
  <c r="AV40" i="1"/>
  <c r="AW41" i="1"/>
  <c r="AX42" i="1"/>
  <c r="AY43" i="1"/>
  <c r="AZ44" i="1"/>
  <c r="BA45" i="1"/>
  <c r="BB46" i="1"/>
  <c r="BC47" i="1"/>
  <c r="BD48" i="1"/>
  <c r="BE49" i="1"/>
  <c r="BF50" i="1"/>
  <c r="BG51" i="1"/>
  <c r="BH52" i="1"/>
  <c r="BI53" i="1"/>
  <c r="BJ54" i="1"/>
  <c r="BK55" i="1"/>
  <c r="BL56" i="1"/>
  <c r="BA39" i="1"/>
  <c r="BB40" i="1"/>
  <c r="BC41" i="1"/>
  <c r="BD42" i="1"/>
  <c r="BE43" i="1"/>
  <c r="BF44" i="1"/>
  <c r="BG45" i="1"/>
  <c r="BH46" i="1"/>
  <c r="BI47" i="1"/>
  <c r="BJ48" i="1"/>
  <c r="BK49" i="1"/>
  <c r="BL50" i="1"/>
  <c r="BC39" i="1"/>
  <c r="BD40" i="1"/>
  <c r="BE41" i="1"/>
  <c r="BF42" i="1"/>
  <c r="BG43" i="1"/>
  <c r="BH44" i="1"/>
  <c r="BI45" i="1"/>
  <c r="BJ46" i="1"/>
  <c r="BK47" i="1"/>
  <c r="BL48" i="1"/>
  <c r="AY39" i="1"/>
  <c r="AZ40" i="1"/>
  <c r="BA41" i="1"/>
  <c r="BB42" i="1"/>
  <c r="BC43" i="1"/>
  <c r="BD44" i="1"/>
  <c r="BE45" i="1"/>
  <c r="BF46" i="1"/>
  <c r="BG47" i="1"/>
  <c r="BH48" i="1"/>
  <c r="BI49" i="1"/>
  <c r="BJ50" i="1"/>
  <c r="BK51" i="1"/>
  <c r="BL52" i="1"/>
  <c r="BB39" i="1"/>
  <c r="BC40" i="1"/>
  <c r="BD41" i="1"/>
  <c r="BE42" i="1"/>
  <c r="BF43" i="1"/>
  <c r="BG44" i="1"/>
  <c r="BH45" i="1"/>
  <c r="BI46" i="1"/>
  <c r="BJ47" i="1"/>
  <c r="BK48" i="1"/>
  <c r="BL49" i="1"/>
  <c r="BF39" i="1"/>
  <c r="BG40" i="1"/>
  <c r="BH41" i="1"/>
  <c r="BI42" i="1"/>
  <c r="BJ43" i="1"/>
  <c r="BK44" i="1"/>
  <c r="BL45" i="1"/>
  <c r="AW39" i="1"/>
  <c r="AX40" i="1"/>
  <c r="AY41" i="1"/>
  <c r="AZ42" i="1"/>
  <c r="BA43" i="1"/>
  <c r="BB44" i="1"/>
  <c r="BC45" i="1"/>
  <c r="BD46" i="1"/>
  <c r="BE47" i="1"/>
  <c r="BF48" i="1"/>
  <c r="BG49" i="1"/>
  <c r="BH50" i="1"/>
  <c r="BI51" i="1"/>
  <c r="BJ52" i="1"/>
  <c r="BK53" i="1"/>
  <c r="BL54" i="1"/>
  <c r="BK39" i="1"/>
  <c r="BL40" i="1"/>
  <c r="AX39" i="1"/>
  <c r="AY40" i="1"/>
  <c r="AZ41" i="1"/>
  <c r="BA42" i="1"/>
  <c r="BB43" i="1"/>
  <c r="BC44" i="1"/>
  <c r="BD45" i="1"/>
  <c r="BE46" i="1"/>
  <c r="BF47" i="1"/>
  <c r="BG48" i="1"/>
  <c r="BH49" i="1"/>
  <c r="BI50" i="1"/>
  <c r="BJ51" i="1"/>
  <c r="BK52" i="1"/>
  <c r="BL53" i="1"/>
  <c r="BI39" i="1"/>
  <c r="BJ40" i="1"/>
  <c r="BK41" i="1"/>
  <c r="BL42" i="1"/>
  <c r="BD39" i="1"/>
  <c r="BE40" i="1"/>
  <c r="BF41" i="1"/>
  <c r="BG42" i="1"/>
  <c r="BH43" i="1"/>
  <c r="BI44" i="1"/>
  <c r="BJ45" i="1"/>
  <c r="BK46" i="1"/>
  <c r="BL47" i="1"/>
  <c r="AZ39" i="1"/>
  <c r="BA40" i="1"/>
  <c r="BB41" i="1"/>
  <c r="BC42" i="1"/>
  <c r="BD43" i="1"/>
  <c r="BE44" i="1"/>
  <c r="BF45" i="1"/>
  <c r="BG46" i="1"/>
  <c r="BH47" i="1"/>
  <c r="BI48" i="1"/>
  <c r="BJ49" i="1"/>
  <c r="BK50" i="1"/>
  <c r="BL51" i="1"/>
  <c r="BH39" i="1"/>
  <c r="BI40" i="1"/>
  <c r="BJ41" i="1"/>
  <c r="BK42" i="1"/>
  <c r="BL43" i="1"/>
  <c r="BJ39" i="1"/>
  <c r="BK40" i="1"/>
  <c r="BL41" i="1"/>
  <c r="BE39" i="1"/>
  <c r="BF40" i="1"/>
  <c r="BG41" i="1"/>
  <c r="BH42" i="1"/>
  <c r="BI43" i="1"/>
  <c r="BJ44" i="1"/>
  <c r="BK45" i="1"/>
  <c r="BL46" i="1"/>
  <c r="AV39" i="1"/>
  <c r="AW40" i="1"/>
  <c r="AX41" i="1"/>
  <c r="AY42" i="1"/>
  <c r="AZ43" i="1"/>
  <c r="BA44" i="1"/>
  <c r="BB45" i="1"/>
  <c r="BC46" i="1"/>
  <c r="BD47" i="1"/>
  <c r="BE48" i="1"/>
  <c r="BF49" i="1"/>
  <c r="BG50" i="1"/>
  <c r="BH51" i="1"/>
  <c r="BI52" i="1"/>
  <c r="BJ53" i="1"/>
  <c r="BK54" i="1"/>
  <c r="BL55" i="1"/>
  <c r="BG39" i="1"/>
  <c r="BH40" i="1"/>
  <c r="BI41" i="1"/>
  <c r="BJ42" i="1"/>
  <c r="BK43" i="1"/>
  <c r="BL44" i="1"/>
  <c r="AC5" i="1"/>
  <c r="AM5" i="1"/>
  <c r="Z5" i="1"/>
  <c r="AK5" i="1"/>
  <c r="X5" i="1"/>
  <c r="AI5" i="1"/>
  <c r="AD5" i="1"/>
  <c r="Y5" i="1"/>
  <c r="AJ5" i="1"/>
  <c r="AL5" i="1"/>
  <c r="AE5" i="1"/>
  <c r="V5" i="1"/>
  <c r="AG5" i="1"/>
  <c r="AB5" i="1"/>
  <c r="AH5" i="1"/>
  <c r="U5" i="1"/>
  <c r="AF5" i="1"/>
  <c r="W5" i="1"/>
  <c r="AA5" i="1"/>
  <c r="T5" i="1"/>
  <c r="W195" i="1"/>
  <c r="W185" i="1"/>
  <c r="W196" i="1"/>
  <c r="W188" i="1"/>
  <c r="W182" i="1"/>
  <c r="W191" i="1"/>
  <c r="W186" i="1"/>
  <c r="W233" i="1"/>
  <c r="W229" i="1"/>
  <c r="W225" i="1"/>
  <c r="W234" i="1"/>
  <c r="W230" i="1"/>
  <c r="W226" i="1"/>
  <c r="W236" i="1"/>
  <c r="W235" i="1"/>
  <c r="W231" i="1"/>
  <c r="W227" i="1"/>
  <c r="W232" i="1"/>
  <c r="W228" i="1"/>
  <c r="W220" i="1"/>
  <c r="W224" i="1"/>
  <c r="W238" i="1"/>
  <c r="W213" i="1"/>
  <c r="W221" i="1"/>
  <c r="W222" i="1"/>
  <c r="W199" i="1"/>
  <c r="W203" i="1"/>
  <c r="W210" i="1"/>
  <c r="W219" i="1"/>
  <c r="W200" i="1"/>
  <c r="W204" i="1"/>
  <c r="W237" i="1"/>
  <c r="W206" i="1"/>
  <c r="W211" i="1"/>
  <c r="W212" i="1"/>
  <c r="W217" i="1"/>
  <c r="W189" i="1"/>
  <c r="W193" i="1"/>
  <c r="W197" i="1"/>
  <c r="W223" i="1"/>
  <c r="W214" i="1"/>
  <c r="W202" i="1"/>
  <c r="W207" i="1"/>
  <c r="W209" i="1"/>
  <c r="W215" i="1"/>
  <c r="W216" i="1"/>
  <c r="W179" i="1"/>
  <c r="W190" i="1"/>
  <c r="W194" i="1"/>
  <c r="W198" i="1"/>
  <c r="W208" i="1"/>
  <c r="W218" i="1"/>
  <c r="W201" i="1"/>
  <c r="W187" i="1"/>
  <c r="W183" i="1"/>
  <c r="W181" i="1"/>
  <c r="W205" i="1"/>
  <c r="M42" i="1"/>
  <c r="O42" i="1"/>
  <c r="W192" i="1"/>
  <c r="W180" i="1"/>
  <c r="K43" i="1"/>
  <c r="K44" i="1" s="1"/>
  <c r="V42" i="1"/>
  <c r="X38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0" i="1"/>
  <c r="W158" i="1"/>
  <c r="W153" i="1"/>
  <c r="W149" i="1"/>
  <c r="W154" i="1"/>
  <c r="W150" i="1"/>
  <c r="W146" i="1"/>
  <c r="W142" i="1"/>
  <c r="W161" i="1"/>
  <c r="W157" i="1"/>
  <c r="W151" i="1"/>
  <c r="W144" i="1"/>
  <c r="W138" i="1"/>
  <c r="W134" i="1"/>
  <c r="W152" i="1"/>
  <c r="W145" i="1"/>
  <c r="W139" i="1"/>
  <c r="W135" i="1"/>
  <c r="W159" i="1"/>
  <c r="W155" i="1"/>
  <c r="W141" i="1"/>
  <c r="W136" i="1"/>
  <c r="W156" i="1"/>
  <c r="W143" i="1"/>
  <c r="W137" i="1"/>
  <c r="W131" i="1"/>
  <c r="W129" i="1"/>
  <c r="W127" i="1"/>
  <c r="W125" i="1"/>
  <c r="W123" i="1"/>
  <c r="W121" i="1"/>
  <c r="W119" i="1"/>
  <c r="W117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147" i="1"/>
  <c r="W140" i="1"/>
  <c r="W130" i="1"/>
  <c r="W126" i="1"/>
  <c r="W122" i="1"/>
  <c r="W118" i="1"/>
  <c r="W42" i="1"/>
  <c r="W62" i="1"/>
  <c r="W61" i="1"/>
  <c r="W60" i="1"/>
  <c r="W59" i="1"/>
  <c r="W148" i="1"/>
  <c r="W133" i="1"/>
  <c r="W132" i="1"/>
  <c r="W128" i="1"/>
  <c r="W124" i="1"/>
  <c r="W120" i="1"/>
  <c r="W116" i="1"/>
  <c r="W40" i="1"/>
  <c r="W39" i="1"/>
  <c r="W41" i="1"/>
  <c r="Q4" i="1"/>
  <c r="B45" i="1" s="1"/>
  <c r="W22" i="1" l="1"/>
  <c r="V25" i="1"/>
  <c r="AH20" i="1"/>
  <c r="AH21" i="1"/>
  <c r="U20" i="1"/>
  <c r="U24" i="1" s="1"/>
  <c r="U21" i="1"/>
  <c r="U25" i="1" s="1"/>
  <c r="V20" i="1"/>
  <c r="V24" i="1" s="1"/>
  <c r="V21" i="1"/>
  <c r="W21" i="1"/>
  <c r="W20" i="1"/>
  <c r="Z20" i="1"/>
  <c r="Z21" i="1"/>
  <c r="AL20" i="1"/>
  <c r="AL21" i="1"/>
  <c r="Y21" i="1"/>
  <c r="Y20" i="1"/>
  <c r="AB21" i="1"/>
  <c r="AB20" i="1"/>
  <c r="AI21" i="1"/>
  <c r="AI20" i="1"/>
  <c r="AF21" i="1"/>
  <c r="AF20" i="1"/>
  <c r="AE21" i="1"/>
  <c r="AE20" i="1"/>
  <c r="AA21" i="1"/>
  <c r="AA20" i="1"/>
  <c r="AG21" i="1"/>
  <c r="AG20" i="1"/>
  <c r="AK20" i="1"/>
  <c r="AK21" i="1"/>
  <c r="X21" i="1"/>
  <c r="X20" i="1"/>
  <c r="AC20" i="1"/>
  <c r="AC21" i="1"/>
  <c r="AM21" i="1"/>
  <c r="AM20" i="1"/>
  <c r="AJ21" i="1"/>
  <c r="AJ20" i="1"/>
  <c r="AN21" i="1"/>
  <c r="AN20" i="1"/>
  <c r="AD20" i="1"/>
  <c r="AD21" i="1"/>
  <c r="M44" i="1"/>
  <c r="O44" i="1"/>
  <c r="M43" i="1"/>
  <c r="O43" i="1"/>
  <c r="U43" i="1"/>
  <c r="X185" i="1"/>
  <c r="X186" i="1"/>
  <c r="X187" i="1"/>
  <c r="X183" i="1"/>
  <c r="X184" i="1"/>
  <c r="X182" i="1"/>
  <c r="X219" i="1"/>
  <c r="X223" i="1"/>
  <c r="X220" i="1"/>
  <c r="X224" i="1"/>
  <c r="X225" i="1"/>
  <c r="X226" i="1"/>
  <c r="X227" i="1"/>
  <c r="X228" i="1"/>
  <c r="X229" i="1"/>
  <c r="X221" i="1"/>
  <c r="X232" i="1"/>
  <c r="X236" i="1"/>
  <c r="X213" i="1"/>
  <c r="X207" i="1"/>
  <c r="X209" i="1"/>
  <c r="X217" i="1"/>
  <c r="X199" i="1"/>
  <c r="X200" i="1"/>
  <c r="X201" i="1"/>
  <c r="X202" i="1"/>
  <c r="X203" i="1"/>
  <c r="X204" i="1"/>
  <c r="X205" i="1"/>
  <c r="X231" i="1"/>
  <c r="X235" i="1"/>
  <c r="X214" i="1"/>
  <c r="X218" i="1"/>
  <c r="X233" i="1"/>
  <c r="X208" i="1"/>
  <c r="X211" i="1"/>
  <c r="X212" i="1"/>
  <c r="X181" i="1"/>
  <c r="X188" i="1"/>
  <c r="X189" i="1"/>
  <c r="X190" i="1"/>
  <c r="X191" i="1"/>
  <c r="X192" i="1"/>
  <c r="X193" i="1"/>
  <c r="X194" i="1"/>
  <c r="X195" i="1"/>
  <c r="X196" i="1"/>
  <c r="X197" i="1"/>
  <c r="X198" i="1"/>
  <c r="X234" i="1"/>
  <c r="X210" i="1"/>
  <c r="X215" i="1"/>
  <c r="X216" i="1"/>
  <c r="X237" i="1"/>
  <c r="X206" i="1"/>
  <c r="X238" i="1"/>
  <c r="X180" i="1"/>
  <c r="X230" i="1"/>
  <c r="X179" i="1"/>
  <c r="X222" i="1"/>
  <c r="V43" i="1"/>
  <c r="W43" i="1"/>
  <c r="Y38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4" i="1"/>
  <c r="X150" i="1"/>
  <c r="X155" i="1"/>
  <c r="X151" i="1"/>
  <c r="X147" i="1"/>
  <c r="X143" i="1"/>
  <c r="X152" i="1"/>
  <c r="X145" i="1"/>
  <c r="X139" i="1"/>
  <c r="X135" i="1"/>
  <c r="X153" i="1"/>
  <c r="X146" i="1"/>
  <c r="X141" i="1"/>
  <c r="X140" i="1"/>
  <c r="X136" i="1"/>
  <c r="X156" i="1"/>
  <c r="X137" i="1"/>
  <c r="X131" i="1"/>
  <c r="X129" i="1"/>
  <c r="X127" i="1"/>
  <c r="X125" i="1"/>
  <c r="X123" i="1"/>
  <c r="X121" i="1"/>
  <c r="X119" i="1"/>
  <c r="X117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138" i="1"/>
  <c r="X130" i="1"/>
  <c r="X126" i="1"/>
  <c r="X122" i="1"/>
  <c r="X118" i="1"/>
  <c r="X85" i="1"/>
  <c r="X81" i="1"/>
  <c r="X77" i="1"/>
  <c r="X73" i="1"/>
  <c r="X69" i="1"/>
  <c r="X65" i="1"/>
  <c r="X149" i="1"/>
  <c r="X144" i="1"/>
  <c r="X86" i="1"/>
  <c r="X82" i="1"/>
  <c r="X78" i="1"/>
  <c r="X74" i="1"/>
  <c r="X70" i="1"/>
  <c r="X66" i="1"/>
  <c r="X62" i="1"/>
  <c r="X61" i="1"/>
  <c r="X60" i="1"/>
  <c r="X59" i="1"/>
  <c r="X39" i="1"/>
  <c r="X148" i="1"/>
  <c r="X142" i="1"/>
  <c r="X133" i="1"/>
  <c r="X132" i="1"/>
  <c r="X128" i="1"/>
  <c r="X124" i="1"/>
  <c r="X120" i="1"/>
  <c r="X116" i="1"/>
  <c r="X83" i="1"/>
  <c r="X79" i="1"/>
  <c r="X75" i="1"/>
  <c r="X71" i="1"/>
  <c r="X67" i="1"/>
  <c r="X63" i="1"/>
  <c r="X134" i="1"/>
  <c r="X84" i="1"/>
  <c r="X80" i="1"/>
  <c r="X76" i="1"/>
  <c r="X72" i="1"/>
  <c r="X68" i="1"/>
  <c r="X64" i="1"/>
  <c r="X41" i="1"/>
  <c r="X40" i="1"/>
  <c r="X42" i="1"/>
  <c r="X43" i="1"/>
  <c r="K45" i="1"/>
  <c r="V44" i="1"/>
  <c r="U44" i="1"/>
  <c r="X44" i="1"/>
  <c r="W44" i="1"/>
  <c r="X22" i="1" l="1"/>
  <c r="W24" i="1"/>
  <c r="W25" i="1"/>
  <c r="Y205" i="1"/>
  <c r="Y212" i="1"/>
  <c r="Y227" i="1"/>
  <c r="Y231" i="1"/>
  <c r="Y235" i="1"/>
  <c r="Y207" i="1"/>
  <c r="Y209" i="1"/>
  <c r="Y219" i="1"/>
  <c r="Y220" i="1"/>
  <c r="Y221" i="1"/>
  <c r="Y222" i="1"/>
  <c r="Y224" i="1"/>
  <c r="Y228" i="1"/>
  <c r="Y232" i="1"/>
  <c r="Y236" i="1"/>
  <c r="Y225" i="1"/>
  <c r="Y229" i="1"/>
  <c r="Y233" i="1"/>
  <c r="Y237" i="1"/>
  <c r="Y211" i="1"/>
  <c r="Y215" i="1"/>
  <c r="Y203" i="1"/>
  <c r="Y213" i="1"/>
  <c r="Y216" i="1"/>
  <c r="Y200" i="1"/>
  <c r="Y202" i="1"/>
  <c r="Y226" i="1"/>
  <c r="Y230" i="1"/>
  <c r="Y234" i="1"/>
  <c r="Y238" i="1"/>
  <c r="Y204" i="1"/>
  <c r="Y183" i="1"/>
  <c r="Y187" i="1"/>
  <c r="Y191" i="1"/>
  <c r="Y195" i="1"/>
  <c r="Y201" i="1"/>
  <c r="Y206" i="1"/>
  <c r="Y208" i="1"/>
  <c r="Y210" i="1"/>
  <c r="Y218" i="1"/>
  <c r="Y214" i="1"/>
  <c r="Y217" i="1"/>
  <c r="Y184" i="1"/>
  <c r="Y188" i="1"/>
  <c r="Y192" i="1"/>
  <c r="Y196" i="1"/>
  <c r="Y182" i="1"/>
  <c r="Y181" i="1"/>
  <c r="Y189" i="1"/>
  <c r="Y193" i="1"/>
  <c r="Y199" i="1"/>
  <c r="Y180" i="1"/>
  <c r="Y223" i="1"/>
  <c r="Y186" i="1"/>
  <c r="Y190" i="1"/>
  <c r="Y194" i="1"/>
  <c r="Y198" i="1"/>
  <c r="Y179" i="1"/>
  <c r="Y185" i="1"/>
  <c r="Y197" i="1"/>
  <c r="M45" i="1"/>
  <c r="O45" i="1"/>
  <c r="Z38" i="1"/>
  <c r="Y177" i="1"/>
  <c r="Y173" i="1"/>
  <c r="Y169" i="1"/>
  <c r="Y165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76" i="1"/>
  <c r="Y172" i="1"/>
  <c r="Y168" i="1"/>
  <c r="Y164" i="1"/>
  <c r="Y175" i="1"/>
  <c r="Y167" i="1"/>
  <c r="Y178" i="1"/>
  <c r="Y170" i="1"/>
  <c r="Y162" i="1"/>
  <c r="Y171" i="1"/>
  <c r="Y174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63" i="1"/>
  <c r="Y86" i="1"/>
  <c r="Y82" i="1"/>
  <c r="Y78" i="1"/>
  <c r="Y74" i="1"/>
  <c r="Y70" i="1"/>
  <c r="Y66" i="1"/>
  <c r="Y62" i="1"/>
  <c r="Y61" i="1"/>
  <c r="Y60" i="1"/>
  <c r="Y59" i="1"/>
  <c r="Y112" i="1"/>
  <c r="Y110" i="1"/>
  <c r="Y108" i="1"/>
  <c r="Y106" i="1"/>
  <c r="Y104" i="1"/>
  <c r="Y102" i="1"/>
  <c r="Y100" i="1"/>
  <c r="Y98" i="1"/>
  <c r="Y96" i="1"/>
  <c r="Y94" i="1"/>
  <c r="Y92" i="1"/>
  <c r="Y90" i="1"/>
  <c r="Y88" i="1"/>
  <c r="Y83" i="1"/>
  <c r="Y79" i="1"/>
  <c r="Y75" i="1"/>
  <c r="Y71" i="1"/>
  <c r="Y67" i="1"/>
  <c r="Y63" i="1"/>
  <c r="Y41" i="1"/>
  <c r="Y84" i="1"/>
  <c r="Y80" i="1"/>
  <c r="Y76" i="1"/>
  <c r="Y72" i="1"/>
  <c r="Y68" i="1"/>
  <c r="Y64" i="1"/>
  <c r="Y39" i="1"/>
  <c r="Y166" i="1"/>
  <c r="Y113" i="1"/>
  <c r="Y111" i="1"/>
  <c r="Y109" i="1"/>
  <c r="Y107" i="1"/>
  <c r="Y105" i="1"/>
  <c r="Y103" i="1"/>
  <c r="Y101" i="1"/>
  <c r="Y99" i="1"/>
  <c r="Y97" i="1"/>
  <c r="Y95" i="1"/>
  <c r="Y93" i="1"/>
  <c r="Y91" i="1"/>
  <c r="Y89" i="1"/>
  <c r="Y87" i="1"/>
  <c r="Y85" i="1"/>
  <c r="Y81" i="1"/>
  <c r="Y77" i="1"/>
  <c r="Y73" i="1"/>
  <c r="Y69" i="1"/>
  <c r="Y65" i="1"/>
  <c r="Y40" i="1"/>
  <c r="Y42" i="1"/>
  <c r="Y43" i="1"/>
  <c r="Y44" i="1"/>
  <c r="K46" i="1"/>
  <c r="V45" i="1"/>
  <c r="U45" i="1"/>
  <c r="W45" i="1"/>
  <c r="X45" i="1"/>
  <c r="Y45" i="1"/>
  <c r="Y22" i="1" l="1"/>
  <c r="X24" i="1"/>
  <c r="X25" i="1"/>
  <c r="Z234" i="1"/>
  <c r="Z230" i="1"/>
  <c r="Z226" i="1"/>
  <c r="Z222" i="1"/>
  <c r="Z220" i="1"/>
  <c r="Z186" i="1"/>
  <c r="Z181" i="1"/>
  <c r="Z179" i="1"/>
  <c r="Z235" i="1"/>
  <c r="Z231" i="1"/>
  <c r="Z227" i="1"/>
  <c r="Z187" i="1"/>
  <c r="Z183" i="1"/>
  <c r="Z229" i="1"/>
  <c r="Z236" i="1"/>
  <c r="Z232" i="1"/>
  <c r="Z228" i="1"/>
  <c r="Z221" i="1"/>
  <c r="Z219" i="1"/>
  <c r="Z188" i="1"/>
  <c r="Z184" i="1"/>
  <c r="Z180" i="1"/>
  <c r="Z233" i="1"/>
  <c r="Z225" i="1"/>
  <c r="Z185" i="1"/>
  <c r="Z238" i="1"/>
  <c r="Z223" i="1"/>
  <c r="Z224" i="1"/>
  <c r="Z199" i="1"/>
  <c r="Z203" i="1"/>
  <c r="Z210" i="1"/>
  <c r="Z205" i="1"/>
  <c r="Z237" i="1"/>
  <c r="Z206" i="1"/>
  <c r="Z208" i="1"/>
  <c r="Z200" i="1"/>
  <c r="Z204" i="1"/>
  <c r="Z202" i="1"/>
  <c r="Z218" i="1"/>
  <c r="Z207" i="1"/>
  <c r="Z209" i="1"/>
  <c r="Z215" i="1"/>
  <c r="Z216" i="1"/>
  <c r="Z182" i="1"/>
  <c r="Z192" i="1"/>
  <c r="Z196" i="1"/>
  <c r="Z201" i="1"/>
  <c r="Z189" i="1"/>
  <c r="Z193" i="1"/>
  <c r="Z197" i="1"/>
  <c r="Z214" i="1"/>
  <c r="Z211" i="1"/>
  <c r="Z217" i="1"/>
  <c r="Z191" i="1"/>
  <c r="Z195" i="1"/>
  <c r="Z212" i="1"/>
  <c r="Z213" i="1"/>
  <c r="Z190" i="1"/>
  <c r="Z194" i="1"/>
  <c r="Z198" i="1"/>
  <c r="M46" i="1"/>
  <c r="O46" i="1"/>
  <c r="Z45" i="1"/>
  <c r="AA38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55" i="1"/>
  <c r="Z151" i="1"/>
  <c r="Z147" i="1"/>
  <c r="Z161" i="1"/>
  <c r="Z159" i="1"/>
  <c r="Z157" i="1"/>
  <c r="Z156" i="1"/>
  <c r="Z152" i="1"/>
  <c r="Z148" i="1"/>
  <c r="Z144" i="1"/>
  <c r="Z153" i="1"/>
  <c r="Z146" i="1"/>
  <c r="Z141" i="1"/>
  <c r="Z140" i="1"/>
  <c r="Z136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60" i="1"/>
  <c r="Z154" i="1"/>
  <c r="Z142" i="1"/>
  <c r="Z137" i="1"/>
  <c r="Z133" i="1"/>
  <c r="Z143" i="1"/>
  <c r="Z138" i="1"/>
  <c r="Z145" i="1"/>
  <c r="Z139" i="1"/>
  <c r="Z149" i="1"/>
  <c r="Z112" i="1"/>
  <c r="Z110" i="1"/>
  <c r="Z108" i="1"/>
  <c r="Z106" i="1"/>
  <c r="Z104" i="1"/>
  <c r="Z102" i="1"/>
  <c r="Z100" i="1"/>
  <c r="Z98" i="1"/>
  <c r="Z96" i="1"/>
  <c r="Z94" i="1"/>
  <c r="Z92" i="1"/>
  <c r="Z90" i="1"/>
  <c r="Z88" i="1"/>
  <c r="Z83" i="1"/>
  <c r="Z79" i="1"/>
  <c r="Z75" i="1"/>
  <c r="Z71" i="1"/>
  <c r="Z67" i="1"/>
  <c r="Z63" i="1"/>
  <c r="Z158" i="1"/>
  <c r="Z114" i="1"/>
  <c r="Z84" i="1"/>
  <c r="Z80" i="1"/>
  <c r="Z76" i="1"/>
  <c r="Z72" i="1"/>
  <c r="Z68" i="1"/>
  <c r="Z64" i="1"/>
  <c r="Z40" i="1"/>
  <c r="Z134" i="1"/>
  <c r="Z113" i="1"/>
  <c r="Z111" i="1"/>
  <c r="Z109" i="1"/>
  <c r="Z107" i="1"/>
  <c r="Z105" i="1"/>
  <c r="Z103" i="1"/>
  <c r="Z101" i="1"/>
  <c r="Z99" i="1"/>
  <c r="Z97" i="1"/>
  <c r="Z95" i="1"/>
  <c r="Z93" i="1"/>
  <c r="Z91" i="1"/>
  <c r="Z89" i="1"/>
  <c r="Z87" i="1"/>
  <c r="Z85" i="1"/>
  <c r="Z81" i="1"/>
  <c r="Z77" i="1"/>
  <c r="Z73" i="1"/>
  <c r="Z69" i="1"/>
  <c r="Z65" i="1"/>
  <c r="Z41" i="1"/>
  <c r="Z150" i="1"/>
  <c r="Z135" i="1"/>
  <c r="Z86" i="1"/>
  <c r="Z82" i="1"/>
  <c r="Z78" i="1"/>
  <c r="Z74" i="1"/>
  <c r="Z70" i="1"/>
  <c r="Z61" i="1"/>
  <c r="Z66" i="1"/>
  <c r="Z62" i="1"/>
  <c r="Z60" i="1"/>
  <c r="Z39" i="1"/>
  <c r="Z59" i="1"/>
  <c r="Z42" i="1"/>
  <c r="Z43" i="1"/>
  <c r="Z44" i="1"/>
  <c r="X46" i="1"/>
  <c r="U46" i="1"/>
  <c r="Y46" i="1"/>
  <c r="K47" i="1"/>
  <c r="V46" i="1"/>
  <c r="Z46" i="1"/>
  <c r="W46" i="1"/>
  <c r="Z22" i="1" l="1"/>
  <c r="Y24" i="1"/>
  <c r="Y25" i="1"/>
  <c r="AA235" i="1"/>
  <c r="AA231" i="1"/>
  <c r="AA227" i="1"/>
  <c r="AA236" i="1"/>
  <c r="AA232" i="1"/>
  <c r="AA228" i="1"/>
  <c r="AA230" i="1"/>
  <c r="AA233" i="1"/>
  <c r="AA229" i="1"/>
  <c r="AA225" i="1"/>
  <c r="AA234" i="1"/>
  <c r="AA226" i="1"/>
  <c r="AA219" i="1"/>
  <c r="AA223" i="1"/>
  <c r="AA237" i="1"/>
  <c r="AA220" i="1"/>
  <c r="AA224" i="1"/>
  <c r="AA238" i="1"/>
  <c r="AA202" i="1"/>
  <c r="AA207" i="1"/>
  <c r="AA209" i="1"/>
  <c r="AA217" i="1"/>
  <c r="AA222" i="1"/>
  <c r="AA206" i="1"/>
  <c r="AA208" i="1"/>
  <c r="AA214" i="1"/>
  <c r="AA205" i="1"/>
  <c r="AA218" i="1"/>
  <c r="AA199" i="1"/>
  <c r="AA203" i="1"/>
  <c r="AA200" i="1"/>
  <c r="AA210" i="1"/>
  <c r="AA215" i="1"/>
  <c r="AA216" i="1"/>
  <c r="AA181" i="1"/>
  <c r="AA188" i="1"/>
  <c r="AA192" i="1"/>
  <c r="AA196" i="1"/>
  <c r="AA213" i="1"/>
  <c r="AA182" i="1"/>
  <c r="AA189" i="1"/>
  <c r="AA193" i="1"/>
  <c r="AA197" i="1"/>
  <c r="AA221" i="1"/>
  <c r="AA204" i="1"/>
  <c r="AA183" i="1"/>
  <c r="AA185" i="1"/>
  <c r="AA187" i="1"/>
  <c r="AA195" i="1"/>
  <c r="AA190" i="1"/>
  <c r="AA198" i="1"/>
  <c r="AA212" i="1"/>
  <c r="AA180" i="1"/>
  <c r="AA194" i="1"/>
  <c r="AA201" i="1"/>
  <c r="AA211" i="1"/>
  <c r="AA179" i="1"/>
  <c r="AA184" i="1"/>
  <c r="AA186" i="1"/>
  <c r="AA191" i="1"/>
  <c r="AA46" i="1"/>
  <c r="M47" i="1"/>
  <c r="O47" i="1"/>
  <c r="AB38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59" i="1"/>
  <c r="AA157" i="1"/>
  <c r="AA156" i="1"/>
  <c r="AA152" i="1"/>
  <c r="AA148" i="1"/>
  <c r="AA153" i="1"/>
  <c r="AA149" i="1"/>
  <c r="AA145" i="1"/>
  <c r="AA141" i="1"/>
  <c r="AA160" i="1"/>
  <c r="AA154" i="1"/>
  <c r="AA142" i="1"/>
  <c r="AA137" i="1"/>
  <c r="AA133" i="1"/>
  <c r="AA155" i="1"/>
  <c r="AA147" i="1"/>
  <c r="AA143" i="1"/>
  <c r="AA138" i="1"/>
  <c r="AA134" i="1"/>
  <c r="AA139" i="1"/>
  <c r="AA140" i="1"/>
  <c r="AA132" i="1"/>
  <c r="AA130" i="1"/>
  <c r="AA128" i="1"/>
  <c r="AA126" i="1"/>
  <c r="AA124" i="1"/>
  <c r="AA122" i="1"/>
  <c r="AA120" i="1"/>
  <c r="AA118" i="1"/>
  <c r="AA116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158" i="1"/>
  <c r="AA144" i="1"/>
  <c r="AA114" i="1"/>
  <c r="AA151" i="1"/>
  <c r="AA129" i="1"/>
  <c r="AA125" i="1"/>
  <c r="AA121" i="1"/>
  <c r="AA117" i="1"/>
  <c r="AA150" i="1"/>
  <c r="AA135" i="1"/>
  <c r="AA62" i="1"/>
  <c r="AA61" i="1"/>
  <c r="AA60" i="1"/>
  <c r="AA59" i="1"/>
  <c r="AA40" i="1"/>
  <c r="AA42" i="1"/>
  <c r="AA146" i="1"/>
  <c r="AA136" i="1"/>
  <c r="AA131" i="1"/>
  <c r="AA127" i="1"/>
  <c r="AA123" i="1"/>
  <c r="AA119" i="1"/>
  <c r="AA115" i="1"/>
  <c r="AA41" i="1"/>
  <c r="AA39" i="1"/>
  <c r="AA43" i="1"/>
  <c r="AA44" i="1"/>
  <c r="AA45" i="1"/>
  <c r="X47" i="1"/>
  <c r="U47" i="1"/>
  <c r="Y47" i="1"/>
  <c r="V47" i="1"/>
  <c r="Z47" i="1"/>
  <c r="K48" i="1"/>
  <c r="W47" i="1"/>
  <c r="AA47" i="1"/>
  <c r="AA22" i="1" l="1"/>
  <c r="Z24" i="1"/>
  <c r="Z25" i="1"/>
  <c r="M48" i="1"/>
  <c r="O48" i="1"/>
  <c r="AB187" i="1"/>
  <c r="AB183" i="1"/>
  <c r="AB184" i="1"/>
  <c r="AB185" i="1"/>
  <c r="AB186" i="1"/>
  <c r="AB222" i="1"/>
  <c r="AB206" i="1"/>
  <c r="AB208" i="1"/>
  <c r="AB219" i="1"/>
  <c r="AB223" i="1"/>
  <c r="AB224" i="1"/>
  <c r="AB225" i="1"/>
  <c r="AB227" i="1"/>
  <c r="AB229" i="1"/>
  <c r="AB233" i="1"/>
  <c r="AB237" i="1"/>
  <c r="AB214" i="1"/>
  <c r="AB218" i="1"/>
  <c r="AB212" i="1"/>
  <c r="AB216" i="1"/>
  <c r="AB221" i="1"/>
  <c r="AB232" i="1"/>
  <c r="AB236" i="1"/>
  <c r="AB220" i="1"/>
  <c r="AB230" i="1"/>
  <c r="AB238" i="1"/>
  <c r="AB210" i="1"/>
  <c r="AB215" i="1"/>
  <c r="AB217" i="1"/>
  <c r="AB201" i="1"/>
  <c r="AB180" i="1"/>
  <c r="AB234" i="1"/>
  <c r="AB228" i="1"/>
  <c r="AB231" i="1"/>
  <c r="AB207" i="1"/>
  <c r="AB209" i="1"/>
  <c r="AB200" i="1"/>
  <c r="AB204" i="1"/>
  <c r="AB181" i="1"/>
  <c r="AB182" i="1"/>
  <c r="AB188" i="1"/>
  <c r="AB189" i="1"/>
  <c r="AB190" i="1"/>
  <c r="AB191" i="1"/>
  <c r="AB192" i="1"/>
  <c r="AB193" i="1"/>
  <c r="AB194" i="1"/>
  <c r="AB195" i="1"/>
  <c r="AB196" i="1"/>
  <c r="AB197" i="1"/>
  <c r="AB198" i="1"/>
  <c r="AB235" i="1"/>
  <c r="AB213" i="1"/>
  <c r="AB211" i="1"/>
  <c r="AB203" i="1"/>
  <c r="AB205" i="1"/>
  <c r="AB202" i="1"/>
  <c r="AB226" i="1"/>
  <c r="AB199" i="1"/>
  <c r="AB179" i="1"/>
  <c r="AB47" i="1"/>
  <c r="AC38" i="1"/>
  <c r="AC48" i="1" s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3" i="1"/>
  <c r="AB149" i="1"/>
  <c r="AB154" i="1"/>
  <c r="AB150" i="1"/>
  <c r="AB146" i="1"/>
  <c r="AB142" i="1"/>
  <c r="AB155" i="1"/>
  <c r="AB147" i="1"/>
  <c r="AB143" i="1"/>
  <c r="AB138" i="1"/>
  <c r="AB134" i="1"/>
  <c r="AB156" i="1"/>
  <c r="AB148" i="1"/>
  <c r="AB144" i="1"/>
  <c r="AB139" i="1"/>
  <c r="AB135" i="1"/>
  <c r="AB145" i="1"/>
  <c r="AB140" i="1"/>
  <c r="AB132" i="1"/>
  <c r="AB130" i="1"/>
  <c r="AB128" i="1"/>
  <c r="AB126" i="1"/>
  <c r="AB124" i="1"/>
  <c r="AB122" i="1"/>
  <c r="AB120" i="1"/>
  <c r="AB118" i="1"/>
  <c r="AB116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133" i="1"/>
  <c r="AB114" i="1"/>
  <c r="AB151" i="1"/>
  <c r="AB129" i="1"/>
  <c r="AB125" i="1"/>
  <c r="AB121" i="1"/>
  <c r="AB117" i="1"/>
  <c r="AB84" i="1"/>
  <c r="AB80" i="1"/>
  <c r="AB76" i="1"/>
  <c r="AB72" i="1"/>
  <c r="AB68" i="1"/>
  <c r="AB64" i="1"/>
  <c r="AB141" i="1"/>
  <c r="AB85" i="1"/>
  <c r="AB81" i="1"/>
  <c r="AB77" i="1"/>
  <c r="AB73" i="1"/>
  <c r="AB69" i="1"/>
  <c r="AB65" i="1"/>
  <c r="AB62" i="1"/>
  <c r="AB61" i="1"/>
  <c r="AB60" i="1"/>
  <c r="AB59" i="1"/>
  <c r="AB39" i="1"/>
  <c r="AB136" i="1"/>
  <c r="AB131" i="1"/>
  <c r="AB127" i="1"/>
  <c r="AB123" i="1"/>
  <c r="AB119" i="1"/>
  <c r="AB115" i="1"/>
  <c r="AB86" i="1"/>
  <c r="AB82" i="1"/>
  <c r="AB78" i="1"/>
  <c r="AB74" i="1"/>
  <c r="AB70" i="1"/>
  <c r="AB66" i="1"/>
  <c r="AB152" i="1"/>
  <c r="AB137" i="1"/>
  <c r="AB83" i="1"/>
  <c r="AB79" i="1"/>
  <c r="AB75" i="1"/>
  <c r="AB71" i="1"/>
  <c r="AB67" i="1"/>
  <c r="AB63" i="1"/>
  <c r="AB41" i="1"/>
  <c r="AB42" i="1"/>
  <c r="AB40" i="1"/>
  <c r="AB43" i="1"/>
  <c r="AB44" i="1"/>
  <c r="AB45" i="1"/>
  <c r="AB46" i="1"/>
  <c r="K49" i="1"/>
  <c r="X48" i="1"/>
  <c r="AB48" i="1"/>
  <c r="U48" i="1"/>
  <c r="Y48" i="1"/>
  <c r="V48" i="1"/>
  <c r="Z48" i="1"/>
  <c r="W48" i="1"/>
  <c r="AA48" i="1"/>
  <c r="AB22" i="1" l="1"/>
  <c r="AA24" i="1"/>
  <c r="AA25" i="1"/>
  <c r="AC226" i="1"/>
  <c r="AC230" i="1"/>
  <c r="AC234" i="1"/>
  <c r="AC238" i="1"/>
  <c r="AC227" i="1"/>
  <c r="AC231" i="1"/>
  <c r="AC235" i="1"/>
  <c r="AC222" i="1"/>
  <c r="AC223" i="1"/>
  <c r="AC224" i="1"/>
  <c r="AC207" i="1"/>
  <c r="AC211" i="1"/>
  <c r="AC215" i="1"/>
  <c r="AC199" i="1"/>
  <c r="AC201" i="1"/>
  <c r="AC221" i="1"/>
  <c r="AC225" i="1"/>
  <c r="AC228" i="1"/>
  <c r="AC229" i="1"/>
  <c r="AC232" i="1"/>
  <c r="AC233" i="1"/>
  <c r="AC236" i="1"/>
  <c r="AC237" i="1"/>
  <c r="AC202" i="1"/>
  <c r="AC208" i="1"/>
  <c r="AC212" i="1"/>
  <c r="AC216" i="1"/>
  <c r="AC203" i="1"/>
  <c r="AC213" i="1"/>
  <c r="AC205" i="1"/>
  <c r="AC204" i="1"/>
  <c r="AC179" i="1"/>
  <c r="AC180" i="1"/>
  <c r="AC181" i="1"/>
  <c r="AC186" i="1"/>
  <c r="AC190" i="1"/>
  <c r="AC194" i="1"/>
  <c r="AC198" i="1"/>
  <c r="AC209" i="1"/>
  <c r="AC218" i="1"/>
  <c r="AC220" i="1"/>
  <c r="AC200" i="1"/>
  <c r="AC206" i="1"/>
  <c r="AC214" i="1"/>
  <c r="AC182" i="1"/>
  <c r="AC183" i="1"/>
  <c r="AC187" i="1"/>
  <c r="AC191" i="1"/>
  <c r="AC195" i="1"/>
  <c r="AC217" i="1"/>
  <c r="AC210" i="1"/>
  <c r="AC184" i="1"/>
  <c r="AC185" i="1"/>
  <c r="AC188" i="1"/>
  <c r="AC189" i="1"/>
  <c r="AC192" i="1"/>
  <c r="AC193" i="1"/>
  <c r="AC196" i="1"/>
  <c r="AC197" i="1"/>
  <c r="AC219" i="1"/>
  <c r="M49" i="1"/>
  <c r="O49" i="1"/>
  <c r="AD38" i="1"/>
  <c r="AC176" i="1"/>
  <c r="AC172" i="1"/>
  <c r="AC168" i="1"/>
  <c r="AC164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75" i="1"/>
  <c r="AC171" i="1"/>
  <c r="AC167" i="1"/>
  <c r="AC163" i="1"/>
  <c r="AC178" i="1"/>
  <c r="AC170" i="1"/>
  <c r="AC162" i="1"/>
  <c r="AC173" i="1"/>
  <c r="AC165" i="1"/>
  <c r="AC174" i="1"/>
  <c r="AC177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69" i="1"/>
  <c r="AC85" i="1"/>
  <c r="AC81" i="1"/>
  <c r="AC77" i="1"/>
  <c r="AC73" i="1"/>
  <c r="AC69" i="1"/>
  <c r="AC65" i="1"/>
  <c r="AC62" i="1"/>
  <c r="AC61" i="1"/>
  <c r="AC60" i="1"/>
  <c r="AC59" i="1"/>
  <c r="AC113" i="1"/>
  <c r="AC111" i="1"/>
  <c r="AC109" i="1"/>
  <c r="AC107" i="1"/>
  <c r="AC105" i="1"/>
  <c r="AC103" i="1"/>
  <c r="AC101" i="1"/>
  <c r="AC99" i="1"/>
  <c r="AC97" i="1"/>
  <c r="AC95" i="1"/>
  <c r="AC93" i="1"/>
  <c r="AC91" i="1"/>
  <c r="AC89" i="1"/>
  <c r="AC87" i="1"/>
  <c r="AC86" i="1"/>
  <c r="AC82" i="1"/>
  <c r="AC78" i="1"/>
  <c r="AC74" i="1"/>
  <c r="AC70" i="1"/>
  <c r="AC66" i="1"/>
  <c r="AC41" i="1"/>
  <c r="AC166" i="1"/>
  <c r="AC83" i="1"/>
  <c r="AC79" i="1"/>
  <c r="AC75" i="1"/>
  <c r="AC71" i="1"/>
  <c r="AC67" i="1"/>
  <c r="AC63" i="1"/>
  <c r="AC39" i="1"/>
  <c r="AC112" i="1"/>
  <c r="AC110" i="1"/>
  <c r="AC108" i="1"/>
  <c r="AC106" i="1"/>
  <c r="AC104" i="1"/>
  <c r="AC102" i="1"/>
  <c r="AC100" i="1"/>
  <c r="AC98" i="1"/>
  <c r="AC96" i="1"/>
  <c r="AC94" i="1"/>
  <c r="AC92" i="1"/>
  <c r="AC90" i="1"/>
  <c r="AC88" i="1"/>
  <c r="AC84" i="1"/>
  <c r="AC80" i="1"/>
  <c r="AC76" i="1"/>
  <c r="AC72" i="1"/>
  <c r="AC68" i="1"/>
  <c r="AC42" i="1"/>
  <c r="AC64" i="1"/>
  <c r="AC40" i="1"/>
  <c r="AC43" i="1"/>
  <c r="AC44" i="1"/>
  <c r="AC45" i="1"/>
  <c r="AC46" i="1"/>
  <c r="AC47" i="1"/>
  <c r="X49" i="1"/>
  <c r="AB49" i="1"/>
  <c r="K50" i="1"/>
  <c r="U49" i="1"/>
  <c r="Y49" i="1"/>
  <c r="AC49" i="1"/>
  <c r="V49" i="1"/>
  <c r="Z49" i="1"/>
  <c r="AA49" i="1"/>
  <c r="W49" i="1"/>
  <c r="AC22" i="1" l="1"/>
  <c r="AB25" i="1"/>
  <c r="AB24" i="1"/>
  <c r="M50" i="1"/>
  <c r="O50" i="1"/>
  <c r="AD49" i="1"/>
  <c r="AD236" i="1"/>
  <c r="AD232" i="1"/>
  <c r="AD228" i="1"/>
  <c r="AD184" i="1"/>
  <c r="AD233" i="1"/>
  <c r="AD229" i="1"/>
  <c r="AD225" i="1"/>
  <c r="AD221" i="1"/>
  <c r="AD219" i="1"/>
  <c r="AD188" i="1"/>
  <c r="AD185" i="1"/>
  <c r="AD180" i="1"/>
  <c r="AD234" i="1"/>
  <c r="AD230" i="1"/>
  <c r="AD226" i="1"/>
  <c r="AD186" i="1"/>
  <c r="AD235" i="1"/>
  <c r="AD231" i="1"/>
  <c r="AD227" i="1"/>
  <c r="AD222" i="1"/>
  <c r="AD181" i="1"/>
  <c r="AD220" i="1"/>
  <c r="AD187" i="1"/>
  <c r="AD179" i="1"/>
  <c r="AD183" i="1"/>
  <c r="AD237" i="1"/>
  <c r="AD238" i="1"/>
  <c r="AD206" i="1"/>
  <c r="AD208" i="1"/>
  <c r="AD202" i="1"/>
  <c r="AD207" i="1"/>
  <c r="AD209" i="1"/>
  <c r="AD217" i="1"/>
  <c r="AD224" i="1"/>
  <c r="AD214" i="1"/>
  <c r="AD199" i="1"/>
  <c r="AD203" i="1"/>
  <c r="AD218" i="1"/>
  <c r="AD191" i="1"/>
  <c r="AD195" i="1"/>
  <c r="AD205" i="1"/>
  <c r="AD182" i="1"/>
  <c r="AD192" i="1"/>
  <c r="AD196" i="1"/>
  <c r="AD223" i="1"/>
  <c r="AD213" i="1"/>
  <c r="AD200" i="1"/>
  <c r="AD201" i="1"/>
  <c r="AD204" i="1"/>
  <c r="AD211" i="1"/>
  <c r="AD210" i="1"/>
  <c r="AD216" i="1"/>
  <c r="AD212" i="1"/>
  <c r="AD215" i="1"/>
  <c r="AD189" i="1"/>
  <c r="AD190" i="1"/>
  <c r="AD193" i="1"/>
  <c r="AD194" i="1"/>
  <c r="AD197" i="1"/>
  <c r="AD198" i="1"/>
  <c r="AE38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54" i="1"/>
  <c r="AD150" i="1"/>
  <c r="AD160" i="1"/>
  <c r="AD158" i="1"/>
  <c r="AD155" i="1"/>
  <c r="AD151" i="1"/>
  <c r="AD147" i="1"/>
  <c r="AD143" i="1"/>
  <c r="AD156" i="1"/>
  <c r="AD148" i="1"/>
  <c r="AD144" i="1"/>
  <c r="AD139" i="1"/>
  <c r="AD135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59" i="1"/>
  <c r="AD149" i="1"/>
  <c r="AD145" i="1"/>
  <c r="AD140" i="1"/>
  <c r="AD136" i="1"/>
  <c r="AD132" i="1"/>
  <c r="AD133" i="1"/>
  <c r="AD114" i="1"/>
  <c r="AD157" i="1"/>
  <c r="AD142" i="1"/>
  <c r="AD134" i="1"/>
  <c r="AD141" i="1"/>
  <c r="AD113" i="1"/>
  <c r="AD111" i="1"/>
  <c r="AD109" i="1"/>
  <c r="AD107" i="1"/>
  <c r="AD105" i="1"/>
  <c r="AD103" i="1"/>
  <c r="AD101" i="1"/>
  <c r="AD99" i="1"/>
  <c r="AD97" i="1"/>
  <c r="AD95" i="1"/>
  <c r="AD93" i="1"/>
  <c r="AD91" i="1"/>
  <c r="AD89" i="1"/>
  <c r="AD87" i="1"/>
  <c r="AD86" i="1"/>
  <c r="AD82" i="1"/>
  <c r="AD78" i="1"/>
  <c r="AD74" i="1"/>
  <c r="AD70" i="1"/>
  <c r="AD66" i="1"/>
  <c r="AD161" i="1"/>
  <c r="AD153" i="1"/>
  <c r="AD83" i="1"/>
  <c r="AD79" i="1"/>
  <c r="AD75" i="1"/>
  <c r="AD71" i="1"/>
  <c r="AD67" i="1"/>
  <c r="AD63" i="1"/>
  <c r="AD152" i="1"/>
  <c r="AD146" i="1"/>
  <c r="AD137" i="1"/>
  <c r="AD112" i="1"/>
  <c r="AD110" i="1"/>
  <c r="AD108" i="1"/>
  <c r="AD106" i="1"/>
  <c r="AD104" i="1"/>
  <c r="AD102" i="1"/>
  <c r="AD100" i="1"/>
  <c r="AD98" i="1"/>
  <c r="AD96" i="1"/>
  <c r="AD94" i="1"/>
  <c r="AD92" i="1"/>
  <c r="AD90" i="1"/>
  <c r="AD88" i="1"/>
  <c r="AD84" i="1"/>
  <c r="AD80" i="1"/>
  <c r="AD76" i="1"/>
  <c r="AD72" i="1"/>
  <c r="AD68" i="1"/>
  <c r="AD64" i="1"/>
  <c r="AD41" i="1"/>
  <c r="AD138" i="1"/>
  <c r="AD85" i="1"/>
  <c r="AD81" i="1"/>
  <c r="AD77" i="1"/>
  <c r="AD73" i="1"/>
  <c r="AD69" i="1"/>
  <c r="AD39" i="1"/>
  <c r="AD65" i="1"/>
  <c r="AD62" i="1"/>
  <c r="AD60" i="1"/>
  <c r="AD59" i="1"/>
  <c r="AD40" i="1"/>
  <c r="AD61" i="1"/>
  <c r="AD42" i="1"/>
  <c r="AD43" i="1"/>
  <c r="AD44" i="1"/>
  <c r="AD45" i="1"/>
  <c r="AD46" i="1"/>
  <c r="AD47" i="1"/>
  <c r="AD48" i="1"/>
  <c r="X50" i="1"/>
  <c r="AB50" i="1"/>
  <c r="U50" i="1"/>
  <c r="Y50" i="1"/>
  <c r="AC50" i="1"/>
  <c r="K51" i="1"/>
  <c r="V50" i="1"/>
  <c r="Z50" i="1"/>
  <c r="AD50" i="1"/>
  <c r="W50" i="1"/>
  <c r="AA50" i="1"/>
  <c r="AD22" i="1" l="1"/>
  <c r="AC25" i="1"/>
  <c r="AC24" i="1"/>
  <c r="M51" i="1"/>
  <c r="O51" i="1"/>
  <c r="AE233" i="1"/>
  <c r="AE229" i="1"/>
  <c r="AE225" i="1"/>
  <c r="AE234" i="1"/>
  <c r="AE230" i="1"/>
  <c r="AE226" i="1"/>
  <c r="AE232" i="1"/>
  <c r="AE228" i="1"/>
  <c r="AE235" i="1"/>
  <c r="AE231" i="1"/>
  <c r="AE227" i="1"/>
  <c r="AE222" i="1"/>
  <c r="AE236" i="1"/>
  <c r="AE206" i="1"/>
  <c r="AE208" i="1"/>
  <c r="AE219" i="1"/>
  <c r="AE223" i="1"/>
  <c r="AE237" i="1"/>
  <c r="AE220" i="1"/>
  <c r="AE214" i="1"/>
  <c r="AE218" i="1"/>
  <c r="AE201" i="1"/>
  <c r="AE212" i="1"/>
  <c r="AE216" i="1"/>
  <c r="AE202" i="1"/>
  <c r="AE213" i="1"/>
  <c r="AE203" i="1"/>
  <c r="AE207" i="1"/>
  <c r="AE209" i="1"/>
  <c r="AE205" i="1"/>
  <c r="AE180" i="1"/>
  <c r="AE182" i="1"/>
  <c r="AE183" i="1"/>
  <c r="AE184" i="1"/>
  <c r="AE185" i="1"/>
  <c r="AE186" i="1"/>
  <c r="AE187" i="1"/>
  <c r="AE191" i="1"/>
  <c r="AE195" i="1"/>
  <c r="AE199" i="1"/>
  <c r="AE238" i="1"/>
  <c r="AE200" i="1"/>
  <c r="AE181" i="1"/>
  <c r="AE188" i="1"/>
  <c r="AE192" i="1"/>
  <c r="AE196" i="1"/>
  <c r="AE224" i="1"/>
  <c r="AE204" i="1"/>
  <c r="AE215" i="1"/>
  <c r="AE190" i="1"/>
  <c r="AE198" i="1"/>
  <c r="AE179" i="1"/>
  <c r="AE193" i="1"/>
  <c r="AE221" i="1"/>
  <c r="AE211" i="1"/>
  <c r="AE189" i="1"/>
  <c r="AE197" i="1"/>
  <c r="AE217" i="1"/>
  <c r="AE194" i="1"/>
  <c r="AE210" i="1"/>
  <c r="AE50" i="1"/>
  <c r="AF38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0" i="1"/>
  <c r="AE158" i="1"/>
  <c r="AE155" i="1"/>
  <c r="AE151" i="1"/>
  <c r="AE147" i="1"/>
  <c r="AE156" i="1"/>
  <c r="AE152" i="1"/>
  <c r="AE148" i="1"/>
  <c r="AE144" i="1"/>
  <c r="AE140" i="1"/>
  <c r="AE159" i="1"/>
  <c r="AE149" i="1"/>
  <c r="AE145" i="1"/>
  <c r="AE136" i="1"/>
  <c r="AE132" i="1"/>
  <c r="AE150" i="1"/>
  <c r="AE146" i="1"/>
  <c r="AE141" i="1"/>
  <c r="AE137" i="1"/>
  <c r="AE133" i="1"/>
  <c r="AE157" i="1"/>
  <c r="AE142" i="1"/>
  <c r="AE134" i="1"/>
  <c r="AE135" i="1"/>
  <c r="AE131" i="1"/>
  <c r="AE129" i="1"/>
  <c r="AE127" i="1"/>
  <c r="AE125" i="1"/>
  <c r="AE123" i="1"/>
  <c r="AE121" i="1"/>
  <c r="AE119" i="1"/>
  <c r="AE117" i="1"/>
  <c r="AE115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161" i="1"/>
  <c r="AE153" i="1"/>
  <c r="AE128" i="1"/>
  <c r="AE124" i="1"/>
  <c r="AE120" i="1"/>
  <c r="AE116" i="1"/>
  <c r="AE138" i="1"/>
  <c r="AE62" i="1"/>
  <c r="AE61" i="1"/>
  <c r="AE60" i="1"/>
  <c r="AE59" i="1"/>
  <c r="AE154" i="1"/>
  <c r="AE143" i="1"/>
  <c r="AE139" i="1"/>
  <c r="AE130" i="1"/>
  <c r="AE126" i="1"/>
  <c r="AE122" i="1"/>
  <c r="AE118" i="1"/>
  <c r="AE114" i="1"/>
  <c r="AE42" i="1"/>
  <c r="AE39" i="1"/>
  <c r="AE40" i="1"/>
  <c r="AE41" i="1"/>
  <c r="AE43" i="1"/>
  <c r="AE44" i="1"/>
  <c r="AE45" i="1"/>
  <c r="AE46" i="1"/>
  <c r="AE47" i="1"/>
  <c r="AE48" i="1"/>
  <c r="AE49" i="1"/>
  <c r="X51" i="1"/>
  <c r="AB51" i="1"/>
  <c r="U51" i="1"/>
  <c r="Y51" i="1"/>
  <c r="AC51" i="1"/>
  <c r="V51" i="1"/>
  <c r="Z51" i="1"/>
  <c r="AD51" i="1"/>
  <c r="K52" i="1"/>
  <c r="W51" i="1"/>
  <c r="AA51" i="1"/>
  <c r="AE51" i="1"/>
  <c r="AE22" i="1" l="1"/>
  <c r="AD24" i="1"/>
  <c r="AD25" i="1"/>
  <c r="M52" i="1"/>
  <c r="O52" i="1"/>
  <c r="AF185" i="1"/>
  <c r="AF186" i="1"/>
  <c r="AF183" i="1"/>
  <c r="AF182" i="1"/>
  <c r="AF184" i="1"/>
  <c r="AF221" i="1"/>
  <c r="AF222" i="1"/>
  <c r="AF219" i="1"/>
  <c r="AF230" i="1"/>
  <c r="AF234" i="1"/>
  <c r="AF238" i="1"/>
  <c r="AF211" i="1"/>
  <c r="AF215" i="1"/>
  <c r="AF224" i="1"/>
  <c r="AF225" i="1"/>
  <c r="AF227" i="1"/>
  <c r="AF229" i="1"/>
  <c r="AF233" i="1"/>
  <c r="AF237" i="1"/>
  <c r="AF206" i="1"/>
  <c r="AF208" i="1"/>
  <c r="AF223" i="1"/>
  <c r="AF226" i="1"/>
  <c r="AF235" i="1"/>
  <c r="AF207" i="1"/>
  <c r="AF209" i="1"/>
  <c r="AF216" i="1"/>
  <c r="AF202" i="1"/>
  <c r="AF179" i="1"/>
  <c r="AF214" i="1"/>
  <c r="AF220" i="1"/>
  <c r="AF236" i="1"/>
  <c r="AF201" i="1"/>
  <c r="AF205" i="1"/>
  <c r="AF180" i="1"/>
  <c r="AF228" i="1"/>
  <c r="AF231" i="1"/>
  <c r="AF213" i="1"/>
  <c r="AF217" i="1"/>
  <c r="AF200" i="1"/>
  <c r="AF181" i="1"/>
  <c r="AF192" i="1"/>
  <c r="AF196" i="1"/>
  <c r="AF210" i="1"/>
  <c r="AF203" i="1"/>
  <c r="AF187" i="1"/>
  <c r="AF189" i="1"/>
  <c r="AF191" i="1"/>
  <c r="AF193" i="1"/>
  <c r="AF195" i="1"/>
  <c r="AF197" i="1"/>
  <c r="AF218" i="1"/>
  <c r="AF204" i="1"/>
  <c r="AF232" i="1"/>
  <c r="AF212" i="1"/>
  <c r="AF199" i="1"/>
  <c r="AF188" i="1"/>
  <c r="AF190" i="1"/>
  <c r="AF194" i="1"/>
  <c r="AF198" i="1"/>
  <c r="AG38" i="1"/>
  <c r="AG52" i="1" s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2" i="1"/>
  <c r="AF148" i="1"/>
  <c r="AF153" i="1"/>
  <c r="AF149" i="1"/>
  <c r="AF145" i="1"/>
  <c r="AF141" i="1"/>
  <c r="AF150" i="1"/>
  <c r="AF146" i="1"/>
  <c r="AF140" i="1"/>
  <c r="AF137" i="1"/>
  <c r="AF133" i="1"/>
  <c r="AF151" i="1"/>
  <c r="AF142" i="1"/>
  <c r="AF138" i="1"/>
  <c r="AF134" i="1"/>
  <c r="AF135" i="1"/>
  <c r="AF131" i="1"/>
  <c r="AF129" i="1"/>
  <c r="AF127" i="1"/>
  <c r="AF125" i="1"/>
  <c r="AF123" i="1"/>
  <c r="AF121" i="1"/>
  <c r="AF119" i="1"/>
  <c r="AF117" i="1"/>
  <c r="AF115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147" i="1"/>
  <c r="AF144" i="1"/>
  <c r="AF136" i="1"/>
  <c r="AF128" i="1"/>
  <c r="AF124" i="1"/>
  <c r="AF120" i="1"/>
  <c r="AF116" i="1"/>
  <c r="AF83" i="1"/>
  <c r="AF79" i="1"/>
  <c r="AF75" i="1"/>
  <c r="AF71" i="1"/>
  <c r="AF67" i="1"/>
  <c r="AF63" i="1"/>
  <c r="AF155" i="1"/>
  <c r="AF132" i="1"/>
  <c r="AF84" i="1"/>
  <c r="AF80" i="1"/>
  <c r="AF76" i="1"/>
  <c r="AF72" i="1"/>
  <c r="AF68" i="1"/>
  <c r="AF64" i="1"/>
  <c r="AF62" i="1"/>
  <c r="AF61" i="1"/>
  <c r="AF60" i="1"/>
  <c r="AF59" i="1"/>
  <c r="AF42" i="1"/>
  <c r="AF39" i="1"/>
  <c r="AF154" i="1"/>
  <c r="AF143" i="1"/>
  <c r="AF139" i="1"/>
  <c r="AF130" i="1"/>
  <c r="AF126" i="1"/>
  <c r="AF122" i="1"/>
  <c r="AF118" i="1"/>
  <c r="AF114" i="1"/>
  <c r="AF85" i="1"/>
  <c r="AF81" i="1"/>
  <c r="AF77" i="1"/>
  <c r="AF73" i="1"/>
  <c r="AF69" i="1"/>
  <c r="AF65" i="1"/>
  <c r="AF86" i="1"/>
  <c r="AF82" i="1"/>
  <c r="AF78" i="1"/>
  <c r="AF74" i="1"/>
  <c r="AF70" i="1"/>
  <c r="AF66" i="1"/>
  <c r="AF41" i="1"/>
  <c r="AF40" i="1"/>
  <c r="AF43" i="1"/>
  <c r="AF44" i="1"/>
  <c r="AF45" i="1"/>
  <c r="AF46" i="1"/>
  <c r="AF47" i="1"/>
  <c r="AF48" i="1"/>
  <c r="AF49" i="1"/>
  <c r="AF50" i="1"/>
  <c r="AF51" i="1"/>
  <c r="K53" i="1"/>
  <c r="X52" i="1"/>
  <c r="AB52" i="1"/>
  <c r="AF52" i="1"/>
  <c r="U52" i="1"/>
  <c r="Y52" i="1"/>
  <c r="AC52" i="1"/>
  <c r="V52" i="1"/>
  <c r="Z52" i="1"/>
  <c r="AD52" i="1"/>
  <c r="AE52" i="1"/>
  <c r="W52" i="1"/>
  <c r="AA52" i="1"/>
  <c r="AF22" i="1" l="1"/>
  <c r="AE24" i="1"/>
  <c r="AE25" i="1"/>
  <c r="M53" i="1"/>
  <c r="O53" i="1"/>
  <c r="AG205" i="1"/>
  <c r="AG216" i="1"/>
  <c r="AG217" i="1"/>
  <c r="AG212" i="1"/>
  <c r="AG223" i="1"/>
  <c r="AG225" i="1"/>
  <c r="AG229" i="1"/>
  <c r="AG233" i="1"/>
  <c r="AG237" i="1"/>
  <c r="AG204" i="1"/>
  <c r="AG207" i="1"/>
  <c r="AG215" i="1"/>
  <c r="AG226" i="1"/>
  <c r="AG230" i="1"/>
  <c r="AG234" i="1"/>
  <c r="AG238" i="1"/>
  <c r="AG219" i="1"/>
  <c r="AG202" i="1"/>
  <c r="AG208" i="1"/>
  <c r="AG222" i="1"/>
  <c r="AG224" i="1"/>
  <c r="AG199" i="1"/>
  <c r="AG213" i="1"/>
  <c r="AG210" i="1"/>
  <c r="AG211" i="1"/>
  <c r="AG221" i="1"/>
  <c r="AG182" i="1"/>
  <c r="AG185" i="1"/>
  <c r="AG189" i="1"/>
  <c r="AG193" i="1"/>
  <c r="AG197" i="1"/>
  <c r="AG231" i="1"/>
  <c r="AG214" i="1"/>
  <c r="AG209" i="1"/>
  <c r="AG228" i="1"/>
  <c r="AG232" i="1"/>
  <c r="AG236" i="1"/>
  <c r="AG201" i="1"/>
  <c r="AG206" i="1"/>
  <c r="AG200" i="1"/>
  <c r="AG203" i="1"/>
  <c r="AG179" i="1"/>
  <c r="AG180" i="1"/>
  <c r="AG181" i="1"/>
  <c r="AG186" i="1"/>
  <c r="AG190" i="1"/>
  <c r="AG194" i="1"/>
  <c r="AG198" i="1"/>
  <c r="AG220" i="1"/>
  <c r="AG227" i="1"/>
  <c r="AG235" i="1"/>
  <c r="AG218" i="1"/>
  <c r="AG183" i="1"/>
  <c r="AG184" i="1"/>
  <c r="AG187" i="1"/>
  <c r="AG188" i="1"/>
  <c r="AG191" i="1"/>
  <c r="AG192" i="1"/>
  <c r="AG195" i="1"/>
  <c r="AG196" i="1"/>
  <c r="AH38" i="1"/>
  <c r="AH53" i="1" s="1"/>
  <c r="AG175" i="1"/>
  <c r="AG171" i="1"/>
  <c r="AG167" i="1"/>
  <c r="AG163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78" i="1"/>
  <c r="AG174" i="1"/>
  <c r="AG170" i="1"/>
  <c r="AG166" i="1"/>
  <c r="AG162" i="1"/>
  <c r="AG173" i="1"/>
  <c r="AG165" i="1"/>
  <c r="AG176" i="1"/>
  <c r="AG168" i="1"/>
  <c r="AG177" i="1"/>
  <c r="AG164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69" i="1"/>
  <c r="AG84" i="1"/>
  <c r="AG80" i="1"/>
  <c r="AG76" i="1"/>
  <c r="AG72" i="1"/>
  <c r="AG68" i="1"/>
  <c r="AG64" i="1"/>
  <c r="AG62" i="1"/>
  <c r="AG61" i="1"/>
  <c r="AG60" i="1"/>
  <c r="AG59" i="1"/>
  <c r="AG172" i="1"/>
  <c r="AG112" i="1"/>
  <c r="AG110" i="1"/>
  <c r="AG108" i="1"/>
  <c r="AG106" i="1"/>
  <c r="AG104" i="1"/>
  <c r="AG102" i="1"/>
  <c r="AG100" i="1"/>
  <c r="AG98" i="1"/>
  <c r="AG96" i="1"/>
  <c r="AG94" i="1"/>
  <c r="AG92" i="1"/>
  <c r="AG90" i="1"/>
  <c r="AG88" i="1"/>
  <c r="AG85" i="1"/>
  <c r="AG81" i="1"/>
  <c r="AG77" i="1"/>
  <c r="AG73" i="1"/>
  <c r="AG69" i="1"/>
  <c r="AG65" i="1"/>
  <c r="AG41" i="1"/>
  <c r="AG86" i="1"/>
  <c r="AG82" i="1"/>
  <c r="AG78" i="1"/>
  <c r="AG74" i="1"/>
  <c r="AG70" i="1"/>
  <c r="AG66" i="1"/>
  <c r="AG42" i="1"/>
  <c r="AG39" i="1"/>
  <c r="AG113" i="1"/>
  <c r="AG111" i="1"/>
  <c r="AG109" i="1"/>
  <c r="AG107" i="1"/>
  <c r="AG105" i="1"/>
  <c r="AG103" i="1"/>
  <c r="AG101" i="1"/>
  <c r="AG99" i="1"/>
  <c r="AG97" i="1"/>
  <c r="AG95" i="1"/>
  <c r="AG93" i="1"/>
  <c r="AG91" i="1"/>
  <c r="AG89" i="1"/>
  <c r="AG87" i="1"/>
  <c r="AG83" i="1"/>
  <c r="AG79" i="1"/>
  <c r="AG75" i="1"/>
  <c r="AG71" i="1"/>
  <c r="AG67" i="1"/>
  <c r="AG63" i="1"/>
  <c r="AG40" i="1"/>
  <c r="AG43" i="1"/>
  <c r="AG44" i="1"/>
  <c r="AG45" i="1"/>
  <c r="AG46" i="1"/>
  <c r="AG47" i="1"/>
  <c r="AG48" i="1"/>
  <c r="AG49" i="1"/>
  <c r="AG50" i="1"/>
  <c r="AG51" i="1"/>
  <c r="X53" i="1"/>
  <c r="AB53" i="1"/>
  <c r="AF53" i="1"/>
  <c r="K54" i="1"/>
  <c r="U53" i="1"/>
  <c r="Y53" i="1"/>
  <c r="AC53" i="1"/>
  <c r="AG53" i="1"/>
  <c r="V53" i="1"/>
  <c r="Z53" i="1"/>
  <c r="AD53" i="1"/>
  <c r="AA53" i="1"/>
  <c r="AE53" i="1"/>
  <c r="W53" i="1"/>
  <c r="AG22" i="1" l="1"/>
  <c r="AF25" i="1"/>
  <c r="AF24" i="1"/>
  <c r="AH234" i="1"/>
  <c r="AH230" i="1"/>
  <c r="AH226" i="1"/>
  <c r="AH221" i="1"/>
  <c r="AH219" i="1"/>
  <c r="AH188" i="1"/>
  <c r="AH186" i="1"/>
  <c r="AH180" i="1"/>
  <c r="AH235" i="1"/>
  <c r="AH231" i="1"/>
  <c r="AH227" i="1"/>
  <c r="AH183" i="1"/>
  <c r="AH225" i="1"/>
  <c r="AH232" i="1"/>
  <c r="AH228" i="1"/>
  <c r="AH222" i="1"/>
  <c r="AH220" i="1"/>
  <c r="AH187" i="1"/>
  <c r="AH184" i="1"/>
  <c r="AH181" i="1"/>
  <c r="AH179" i="1"/>
  <c r="AH236" i="1"/>
  <c r="AH233" i="1"/>
  <c r="AH229" i="1"/>
  <c r="AH185" i="1"/>
  <c r="AH206" i="1"/>
  <c r="AH208" i="1"/>
  <c r="AH237" i="1"/>
  <c r="AH238" i="1"/>
  <c r="AH214" i="1"/>
  <c r="AH201" i="1"/>
  <c r="AH218" i="1"/>
  <c r="AH212" i="1"/>
  <c r="AH216" i="1"/>
  <c r="AH213" i="1"/>
  <c r="AH202" i="1"/>
  <c r="AH205" i="1"/>
  <c r="AH190" i="1"/>
  <c r="AH194" i="1"/>
  <c r="AH198" i="1"/>
  <c r="AH224" i="1"/>
  <c r="AH211" i="1"/>
  <c r="AH182" i="1"/>
  <c r="AH191" i="1"/>
  <c r="AH195" i="1"/>
  <c r="AH223" i="1"/>
  <c r="AH210" i="1"/>
  <c r="AH204" i="1"/>
  <c r="AH217" i="1"/>
  <c r="AH196" i="1"/>
  <c r="AH200" i="1"/>
  <c r="AH203" i="1"/>
  <c r="AH207" i="1"/>
  <c r="AH215" i="1"/>
  <c r="AH209" i="1"/>
  <c r="AH199" i="1"/>
  <c r="AH189" i="1"/>
  <c r="AH192" i="1"/>
  <c r="AH193" i="1"/>
  <c r="AH197" i="1"/>
  <c r="M54" i="1"/>
  <c r="O54" i="1"/>
  <c r="AI38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53" i="1"/>
  <c r="AH149" i="1"/>
  <c r="AH161" i="1"/>
  <c r="AH159" i="1"/>
  <c r="AH157" i="1"/>
  <c r="AH154" i="1"/>
  <c r="AH150" i="1"/>
  <c r="AH146" i="1"/>
  <c r="AH142" i="1"/>
  <c r="AH151" i="1"/>
  <c r="AH141" i="1"/>
  <c r="AH138" i="1"/>
  <c r="AH134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58" i="1"/>
  <c r="AH152" i="1"/>
  <c r="AH143" i="1"/>
  <c r="AH139" i="1"/>
  <c r="AH135" i="1"/>
  <c r="AH147" i="1"/>
  <c r="AH144" i="1"/>
  <c r="AH136" i="1"/>
  <c r="AH160" i="1"/>
  <c r="AH148" i="1"/>
  <c r="AH137" i="1"/>
  <c r="AH155" i="1"/>
  <c r="AH132" i="1"/>
  <c r="AH112" i="1"/>
  <c r="AH110" i="1"/>
  <c r="AH108" i="1"/>
  <c r="AH106" i="1"/>
  <c r="AH104" i="1"/>
  <c r="AH102" i="1"/>
  <c r="AH100" i="1"/>
  <c r="AH98" i="1"/>
  <c r="AH96" i="1"/>
  <c r="AH94" i="1"/>
  <c r="AH92" i="1"/>
  <c r="AH90" i="1"/>
  <c r="AH88" i="1"/>
  <c r="AH85" i="1"/>
  <c r="AH81" i="1"/>
  <c r="AH77" i="1"/>
  <c r="AH73" i="1"/>
  <c r="AH69" i="1"/>
  <c r="AH65" i="1"/>
  <c r="AH145" i="1"/>
  <c r="AH133" i="1"/>
  <c r="AH86" i="1"/>
  <c r="AH82" i="1"/>
  <c r="AH78" i="1"/>
  <c r="AH74" i="1"/>
  <c r="AH70" i="1"/>
  <c r="AH66" i="1"/>
  <c r="AH40" i="1"/>
  <c r="AH113" i="1"/>
  <c r="AH111" i="1"/>
  <c r="AH109" i="1"/>
  <c r="AH107" i="1"/>
  <c r="AH105" i="1"/>
  <c r="AH103" i="1"/>
  <c r="AH101" i="1"/>
  <c r="AH99" i="1"/>
  <c r="AH97" i="1"/>
  <c r="AH95" i="1"/>
  <c r="AH93" i="1"/>
  <c r="AH91" i="1"/>
  <c r="AH89" i="1"/>
  <c r="AH87" i="1"/>
  <c r="AH83" i="1"/>
  <c r="AH79" i="1"/>
  <c r="AH75" i="1"/>
  <c r="AH71" i="1"/>
  <c r="AH67" i="1"/>
  <c r="AH63" i="1"/>
  <c r="AH41" i="1"/>
  <c r="AH156" i="1"/>
  <c r="AH140" i="1"/>
  <c r="AH84" i="1"/>
  <c r="AH80" i="1"/>
  <c r="AH76" i="1"/>
  <c r="AH72" i="1"/>
  <c r="AH68" i="1"/>
  <c r="AH64" i="1"/>
  <c r="AH62" i="1"/>
  <c r="AH60" i="1"/>
  <c r="AH59" i="1"/>
  <c r="AH61" i="1"/>
  <c r="AH39" i="1"/>
  <c r="AH42" i="1"/>
  <c r="AH43" i="1"/>
  <c r="AH44" i="1"/>
  <c r="AH45" i="1"/>
  <c r="AH46" i="1"/>
  <c r="AH47" i="1"/>
  <c r="AH48" i="1"/>
  <c r="AH49" i="1"/>
  <c r="AH50" i="1"/>
  <c r="AH51" i="1"/>
  <c r="AH52" i="1"/>
  <c r="X54" i="1"/>
  <c r="AB54" i="1"/>
  <c r="AF54" i="1"/>
  <c r="U54" i="1"/>
  <c r="Y54" i="1"/>
  <c r="AC54" i="1"/>
  <c r="AG54" i="1"/>
  <c r="K55" i="1"/>
  <c r="V54" i="1"/>
  <c r="Z54" i="1"/>
  <c r="AD54" i="1"/>
  <c r="AH54" i="1"/>
  <c r="W54" i="1"/>
  <c r="AA54" i="1"/>
  <c r="AE54" i="1"/>
  <c r="AH22" i="1" l="1"/>
  <c r="AG24" i="1"/>
  <c r="AG25" i="1"/>
  <c r="AI235" i="1"/>
  <c r="AI231" i="1"/>
  <c r="AI227" i="1"/>
  <c r="AI232" i="1"/>
  <c r="AI228" i="1"/>
  <c r="AI230" i="1"/>
  <c r="AI233" i="1"/>
  <c r="AI229" i="1"/>
  <c r="AI225" i="1"/>
  <c r="AI234" i="1"/>
  <c r="AI226" i="1"/>
  <c r="AI221" i="1"/>
  <c r="AI222" i="1"/>
  <c r="AI236" i="1"/>
  <c r="AI223" i="1"/>
  <c r="AI237" i="1"/>
  <c r="AI206" i="1"/>
  <c r="AI208" i="1"/>
  <c r="AI200" i="1"/>
  <c r="AI204" i="1"/>
  <c r="AI211" i="1"/>
  <c r="AI215" i="1"/>
  <c r="AI220" i="1"/>
  <c r="AI213" i="1"/>
  <c r="AI201" i="1"/>
  <c r="AI219" i="1"/>
  <c r="AI214" i="1"/>
  <c r="AI205" i="1"/>
  <c r="AI179" i="1"/>
  <c r="AI190" i="1"/>
  <c r="AI194" i="1"/>
  <c r="AI198" i="1"/>
  <c r="AI202" i="1"/>
  <c r="AI218" i="1"/>
  <c r="AI203" i="1"/>
  <c r="AI180" i="1"/>
  <c r="AI183" i="1"/>
  <c r="AI184" i="1"/>
  <c r="AI185" i="1"/>
  <c r="AI186" i="1"/>
  <c r="AI187" i="1"/>
  <c r="AI191" i="1"/>
  <c r="AI195" i="1"/>
  <c r="AI238" i="1"/>
  <c r="AI207" i="1"/>
  <c r="AI212" i="1"/>
  <c r="AI181" i="1"/>
  <c r="AI193" i="1"/>
  <c r="AI199" i="1"/>
  <c r="AI209" i="1"/>
  <c r="AI217" i="1"/>
  <c r="AI182" i="1"/>
  <c r="AI192" i="1"/>
  <c r="AI224" i="1"/>
  <c r="AI210" i="1"/>
  <c r="AI189" i="1"/>
  <c r="AI197" i="1"/>
  <c r="AI216" i="1"/>
  <c r="AI188" i="1"/>
  <c r="AI196" i="1"/>
  <c r="M55" i="1"/>
  <c r="O55" i="1"/>
  <c r="AI54" i="1"/>
  <c r="AJ38" i="1"/>
  <c r="AI178" i="1"/>
  <c r="AI177" i="1"/>
  <c r="AI176" i="1"/>
  <c r="AI175" i="1"/>
  <c r="AI174" i="1"/>
  <c r="AI173" i="1"/>
  <c r="AI172" i="1"/>
  <c r="AI171" i="1"/>
  <c r="AI170" i="1"/>
  <c r="AI169" i="1"/>
  <c r="AI168" i="1"/>
  <c r="AI167" i="1"/>
  <c r="AI166" i="1"/>
  <c r="AI165" i="1"/>
  <c r="AI164" i="1"/>
  <c r="AI163" i="1"/>
  <c r="AI162" i="1"/>
  <c r="AI161" i="1"/>
  <c r="AI159" i="1"/>
  <c r="AI157" i="1"/>
  <c r="AI154" i="1"/>
  <c r="AI150" i="1"/>
  <c r="AI155" i="1"/>
  <c r="AI151" i="1"/>
  <c r="AI147" i="1"/>
  <c r="AI143" i="1"/>
  <c r="AI158" i="1"/>
  <c r="AI152" i="1"/>
  <c r="AI142" i="1"/>
  <c r="AI139" i="1"/>
  <c r="AI135" i="1"/>
  <c r="AI153" i="1"/>
  <c r="AI144" i="1"/>
  <c r="AI136" i="1"/>
  <c r="AI132" i="1"/>
  <c r="AI160" i="1"/>
  <c r="AI148" i="1"/>
  <c r="AI137" i="1"/>
  <c r="AI149" i="1"/>
  <c r="AI146" i="1"/>
  <c r="AI141" i="1"/>
  <c r="AI138" i="1"/>
  <c r="AI130" i="1"/>
  <c r="AI128" i="1"/>
  <c r="AI126" i="1"/>
  <c r="AI124" i="1"/>
  <c r="AI122" i="1"/>
  <c r="AI120" i="1"/>
  <c r="AI118" i="1"/>
  <c r="AI116" i="1"/>
  <c r="AI114" i="1"/>
  <c r="AI113" i="1"/>
  <c r="AI112" i="1"/>
  <c r="AI111" i="1"/>
  <c r="AI110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145" i="1"/>
  <c r="AI133" i="1"/>
  <c r="AI134" i="1"/>
  <c r="AI131" i="1"/>
  <c r="AI127" i="1"/>
  <c r="AI123" i="1"/>
  <c r="AI119" i="1"/>
  <c r="AI115" i="1"/>
  <c r="AI156" i="1"/>
  <c r="AI140" i="1"/>
  <c r="AI62" i="1"/>
  <c r="AI61" i="1"/>
  <c r="AI60" i="1"/>
  <c r="AI59" i="1"/>
  <c r="AI40" i="1"/>
  <c r="AI129" i="1"/>
  <c r="AI125" i="1"/>
  <c r="AI121" i="1"/>
  <c r="AI117" i="1"/>
  <c r="AI41" i="1"/>
  <c r="AI42" i="1"/>
  <c r="AI39" i="1"/>
  <c r="AI43" i="1"/>
  <c r="AI44" i="1"/>
  <c r="AI45" i="1"/>
  <c r="AI46" i="1"/>
  <c r="AI47" i="1"/>
  <c r="AI48" i="1"/>
  <c r="AI49" i="1"/>
  <c r="AI50" i="1"/>
  <c r="AI51" i="1"/>
  <c r="AI52" i="1"/>
  <c r="AI53" i="1"/>
  <c r="X55" i="1"/>
  <c r="AB55" i="1"/>
  <c r="AF55" i="1"/>
  <c r="U55" i="1"/>
  <c r="Y55" i="1"/>
  <c r="AC55" i="1"/>
  <c r="AG55" i="1"/>
  <c r="V55" i="1"/>
  <c r="Z55" i="1"/>
  <c r="AD55" i="1"/>
  <c r="AH55" i="1"/>
  <c r="K56" i="1"/>
  <c r="O56" i="1" s="1"/>
  <c r="AI55" i="1"/>
  <c r="W55" i="1"/>
  <c r="AA55" i="1"/>
  <c r="AE55" i="1"/>
  <c r="AI22" i="1" l="1"/>
  <c r="AH24" i="1"/>
  <c r="AH25" i="1"/>
  <c r="AJ183" i="1"/>
  <c r="AJ184" i="1"/>
  <c r="AJ185" i="1"/>
  <c r="AJ186" i="1"/>
  <c r="AJ224" i="1"/>
  <c r="AJ220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13" i="1"/>
  <c r="AJ221" i="1"/>
  <c r="AJ182" i="1"/>
  <c r="AJ222" i="1"/>
  <c r="AJ206" i="1"/>
  <c r="AJ208" i="1"/>
  <c r="AJ210" i="1"/>
  <c r="AJ219" i="1"/>
  <c r="AJ199" i="1"/>
  <c r="AJ203" i="1"/>
  <c r="AJ205" i="1"/>
  <c r="AJ218" i="1"/>
  <c r="AJ223" i="1"/>
  <c r="AJ214" i="1"/>
  <c r="AJ202" i="1"/>
  <c r="AJ179" i="1"/>
  <c r="AJ188" i="1"/>
  <c r="AJ190" i="1"/>
  <c r="AJ192" i="1"/>
  <c r="AJ194" i="1"/>
  <c r="AJ196" i="1"/>
  <c r="AJ198" i="1"/>
  <c r="AJ189" i="1"/>
  <c r="AJ209" i="1"/>
  <c r="AJ217" i="1"/>
  <c r="AJ216" i="1"/>
  <c r="AJ200" i="1"/>
  <c r="AJ181" i="1"/>
  <c r="AJ212" i="1"/>
  <c r="AJ215" i="1"/>
  <c r="AJ201" i="1"/>
  <c r="AJ180" i="1"/>
  <c r="AJ187" i="1"/>
  <c r="AJ191" i="1"/>
  <c r="AJ193" i="1"/>
  <c r="AJ195" i="1"/>
  <c r="AJ197" i="1"/>
  <c r="AJ207" i="1"/>
  <c r="AJ211" i="1"/>
  <c r="AJ204" i="1"/>
  <c r="AK38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1" i="1"/>
  <c r="AJ147" i="1"/>
  <c r="AJ152" i="1"/>
  <c r="AJ148" i="1"/>
  <c r="AJ144" i="1"/>
  <c r="AJ140" i="1"/>
  <c r="AJ153" i="1"/>
  <c r="AJ143" i="1"/>
  <c r="AJ136" i="1"/>
  <c r="AJ132" i="1"/>
  <c r="AJ154" i="1"/>
  <c r="AJ145" i="1"/>
  <c r="AJ137" i="1"/>
  <c r="AJ133" i="1"/>
  <c r="AJ149" i="1"/>
  <c r="AJ146" i="1"/>
  <c r="AJ141" i="1"/>
  <c r="AJ138" i="1"/>
  <c r="AJ130" i="1"/>
  <c r="AJ128" i="1"/>
  <c r="AJ126" i="1"/>
  <c r="AJ124" i="1"/>
  <c r="AJ122" i="1"/>
  <c r="AJ120" i="1"/>
  <c r="AJ118" i="1"/>
  <c r="AJ116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150" i="1"/>
  <c r="AJ139" i="1"/>
  <c r="AJ134" i="1"/>
  <c r="AJ131" i="1"/>
  <c r="AJ127" i="1"/>
  <c r="AJ123" i="1"/>
  <c r="AJ119" i="1"/>
  <c r="AJ115" i="1"/>
  <c r="AJ86" i="1"/>
  <c r="AJ82" i="1"/>
  <c r="AJ78" i="1"/>
  <c r="AJ74" i="1"/>
  <c r="AJ70" i="1"/>
  <c r="AJ66" i="1"/>
  <c r="AJ142" i="1"/>
  <c r="AJ135" i="1"/>
  <c r="AJ83" i="1"/>
  <c r="AJ79" i="1"/>
  <c r="AJ75" i="1"/>
  <c r="AJ71" i="1"/>
  <c r="AJ67" i="1"/>
  <c r="AJ63" i="1"/>
  <c r="AJ62" i="1"/>
  <c r="AJ61" i="1"/>
  <c r="AJ60" i="1"/>
  <c r="AJ59" i="1"/>
  <c r="AJ39" i="1"/>
  <c r="AJ129" i="1"/>
  <c r="AJ125" i="1"/>
  <c r="AJ121" i="1"/>
  <c r="AJ117" i="1"/>
  <c r="AJ84" i="1"/>
  <c r="AJ80" i="1"/>
  <c r="AJ76" i="1"/>
  <c r="AJ72" i="1"/>
  <c r="AJ68" i="1"/>
  <c r="AJ64" i="1"/>
  <c r="AJ85" i="1"/>
  <c r="AJ81" i="1"/>
  <c r="AJ77" i="1"/>
  <c r="AJ73" i="1"/>
  <c r="AJ69" i="1"/>
  <c r="AJ65" i="1"/>
  <c r="AJ41" i="1"/>
  <c r="AJ42" i="1"/>
  <c r="AJ40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K57" i="1"/>
  <c r="O57" i="1" s="1"/>
  <c r="M56" i="1"/>
  <c r="X56" i="1"/>
  <c r="AB56" i="1"/>
  <c r="AF56" i="1"/>
  <c r="AJ56" i="1"/>
  <c r="U56" i="1"/>
  <c r="Y56" i="1"/>
  <c r="AC56" i="1"/>
  <c r="AG56" i="1"/>
  <c r="AK56" i="1"/>
  <c r="V56" i="1"/>
  <c r="Z56" i="1"/>
  <c r="AD56" i="1"/>
  <c r="AH56" i="1"/>
  <c r="AE56" i="1"/>
  <c r="AI56" i="1"/>
  <c r="W56" i="1"/>
  <c r="AA56" i="1"/>
  <c r="AJ22" i="1" l="1"/>
  <c r="AI24" i="1"/>
  <c r="AI25" i="1"/>
  <c r="AK222" i="1"/>
  <c r="AK228" i="1"/>
  <c r="AK232" i="1"/>
  <c r="AK236" i="1"/>
  <c r="AK201" i="1"/>
  <c r="AK220" i="1"/>
  <c r="AK223" i="1"/>
  <c r="AK225" i="1"/>
  <c r="AK229" i="1"/>
  <c r="AK233" i="1"/>
  <c r="AK237" i="1"/>
  <c r="AK179" i="1"/>
  <c r="AK226" i="1"/>
  <c r="AK230" i="1"/>
  <c r="AK234" i="1"/>
  <c r="AK238" i="1"/>
  <c r="AK199" i="1"/>
  <c r="AK207" i="1"/>
  <c r="AK209" i="1"/>
  <c r="AK181" i="1"/>
  <c r="AK205" i="1"/>
  <c r="AK180" i="1"/>
  <c r="AK224" i="1"/>
  <c r="AK200" i="1"/>
  <c r="AK210" i="1"/>
  <c r="AK212" i="1"/>
  <c r="AK214" i="1"/>
  <c r="AK216" i="1"/>
  <c r="AK218" i="1"/>
  <c r="AK184" i="1"/>
  <c r="AK188" i="1"/>
  <c r="AK192" i="1"/>
  <c r="AK196" i="1"/>
  <c r="AK203" i="1"/>
  <c r="AK219" i="1"/>
  <c r="AK204" i="1"/>
  <c r="AK208" i="1"/>
  <c r="AK185" i="1"/>
  <c r="AK189" i="1"/>
  <c r="AK193" i="1"/>
  <c r="AK197" i="1"/>
  <c r="AK221" i="1"/>
  <c r="AK202" i="1"/>
  <c r="AK217" i="1"/>
  <c r="AK186" i="1"/>
  <c r="AK198" i="1"/>
  <c r="AK227" i="1"/>
  <c r="AK206" i="1"/>
  <c r="AK215" i="1"/>
  <c r="AK231" i="1"/>
  <c r="AK213" i="1"/>
  <c r="AK183" i="1"/>
  <c r="AK187" i="1"/>
  <c r="AK191" i="1"/>
  <c r="AK195" i="1"/>
  <c r="AK235" i="1"/>
  <c r="AK211" i="1"/>
  <c r="AK182" i="1"/>
  <c r="AK190" i="1"/>
  <c r="AK194" i="1"/>
  <c r="U57" i="1"/>
  <c r="K58" i="1"/>
  <c r="O58" i="1" s="1"/>
  <c r="M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L38" i="1"/>
  <c r="AK178" i="1"/>
  <c r="AK174" i="1"/>
  <c r="AK170" i="1"/>
  <c r="AK166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77" i="1"/>
  <c r="AK173" i="1"/>
  <c r="AK169" i="1"/>
  <c r="AK165" i="1"/>
  <c r="AK176" i="1"/>
  <c r="AK168" i="1"/>
  <c r="AK171" i="1"/>
  <c r="AK163" i="1"/>
  <c r="AK164" i="1"/>
  <c r="AK167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75" i="1"/>
  <c r="AK172" i="1"/>
  <c r="AK83" i="1"/>
  <c r="AK79" i="1"/>
  <c r="AK75" i="1"/>
  <c r="AK71" i="1"/>
  <c r="AK67" i="1"/>
  <c r="AK63" i="1"/>
  <c r="AK62" i="1"/>
  <c r="AK61" i="1"/>
  <c r="AK60" i="1"/>
  <c r="AK59" i="1"/>
  <c r="AK113" i="1"/>
  <c r="AK111" i="1"/>
  <c r="AK109" i="1"/>
  <c r="AK107" i="1"/>
  <c r="AK105" i="1"/>
  <c r="AK103" i="1"/>
  <c r="AK101" i="1"/>
  <c r="AK99" i="1"/>
  <c r="AK97" i="1"/>
  <c r="AK95" i="1"/>
  <c r="AK93" i="1"/>
  <c r="AK91" i="1"/>
  <c r="AK89" i="1"/>
  <c r="AK87" i="1"/>
  <c r="AK84" i="1"/>
  <c r="AK80" i="1"/>
  <c r="AK76" i="1"/>
  <c r="AK72" i="1"/>
  <c r="AK68" i="1"/>
  <c r="AK64" i="1"/>
  <c r="AK57" i="1"/>
  <c r="AK41" i="1"/>
  <c r="AK42" i="1"/>
  <c r="AK85" i="1"/>
  <c r="AK81" i="1"/>
  <c r="AK77" i="1"/>
  <c r="AK73" i="1"/>
  <c r="AK69" i="1"/>
  <c r="AK65" i="1"/>
  <c r="AK39" i="1"/>
  <c r="AK112" i="1"/>
  <c r="AK110" i="1"/>
  <c r="AK108" i="1"/>
  <c r="AK106" i="1"/>
  <c r="AK104" i="1"/>
  <c r="AK102" i="1"/>
  <c r="AK100" i="1"/>
  <c r="AK98" i="1"/>
  <c r="AK96" i="1"/>
  <c r="AK94" i="1"/>
  <c r="AK92" i="1"/>
  <c r="AK90" i="1"/>
  <c r="AK88" i="1"/>
  <c r="AK86" i="1"/>
  <c r="AK82" i="1"/>
  <c r="AK78" i="1"/>
  <c r="AK74" i="1"/>
  <c r="AK70" i="1"/>
  <c r="AK66" i="1"/>
  <c r="AK40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22" i="1" l="1"/>
  <c r="AJ24" i="1"/>
  <c r="AJ25" i="1"/>
  <c r="AK58" i="1"/>
  <c r="AK12" i="1" s="1"/>
  <c r="AL232" i="1"/>
  <c r="AL228" i="1"/>
  <c r="AL184" i="1"/>
  <c r="AL233" i="1"/>
  <c r="AL229" i="1"/>
  <c r="AL225" i="1"/>
  <c r="AL220" i="1"/>
  <c r="AL187" i="1"/>
  <c r="AL185" i="1"/>
  <c r="AL181" i="1"/>
  <c r="AL179" i="1"/>
  <c r="AL235" i="1"/>
  <c r="AL231" i="1"/>
  <c r="AL227" i="1"/>
  <c r="AL236" i="1"/>
  <c r="AL234" i="1"/>
  <c r="AL230" i="1"/>
  <c r="AL226" i="1"/>
  <c r="AL186" i="1"/>
  <c r="AL219" i="1"/>
  <c r="AL221" i="1"/>
  <c r="AL183" i="1"/>
  <c r="AL180" i="1"/>
  <c r="AL224" i="1"/>
  <c r="AL213" i="1"/>
  <c r="AL200" i="1"/>
  <c r="AL204" i="1"/>
  <c r="AL211" i="1"/>
  <c r="AL215" i="1"/>
  <c r="AL238" i="1"/>
  <c r="AL201" i="1"/>
  <c r="AL223" i="1"/>
  <c r="AL199" i="1"/>
  <c r="AL203" i="1"/>
  <c r="AL189" i="1"/>
  <c r="AL193" i="1"/>
  <c r="AL197" i="1"/>
  <c r="AL207" i="1"/>
  <c r="AL209" i="1"/>
  <c r="AL222" i="1"/>
  <c r="AL237" i="1"/>
  <c r="AL206" i="1"/>
  <c r="AL202" i="1"/>
  <c r="AL210" i="1"/>
  <c r="AL212" i="1"/>
  <c r="AL217" i="1"/>
  <c r="AL190" i="1"/>
  <c r="AL194" i="1"/>
  <c r="AL198" i="1"/>
  <c r="AL214" i="1"/>
  <c r="AL216" i="1"/>
  <c r="AL188" i="1"/>
  <c r="AL192" i="1"/>
  <c r="AL196" i="1"/>
  <c r="AL182" i="1"/>
  <c r="AL205" i="1"/>
  <c r="AL191" i="1"/>
  <c r="AL195" i="1"/>
  <c r="AL208" i="1"/>
  <c r="AL218" i="1"/>
  <c r="AM38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52" i="1"/>
  <c r="AL148" i="1"/>
  <c r="AL160" i="1"/>
  <c r="AL158" i="1"/>
  <c r="AL156" i="1"/>
  <c r="AL153" i="1"/>
  <c r="AL149" i="1"/>
  <c r="AL145" i="1"/>
  <c r="AL141" i="1"/>
  <c r="AL154" i="1"/>
  <c r="AL144" i="1"/>
  <c r="AL137" i="1"/>
  <c r="AL133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61" i="1"/>
  <c r="AL157" i="1"/>
  <c r="AL155" i="1"/>
  <c r="AL147" i="1"/>
  <c r="AL146" i="1"/>
  <c r="AL140" i="1"/>
  <c r="AL138" i="1"/>
  <c r="AL134" i="1"/>
  <c r="AL150" i="1"/>
  <c r="AL139" i="1"/>
  <c r="AL151" i="1"/>
  <c r="AL143" i="1"/>
  <c r="AL132" i="1"/>
  <c r="AL142" i="1"/>
  <c r="AL135" i="1"/>
  <c r="AL113" i="1"/>
  <c r="AL111" i="1"/>
  <c r="AL109" i="1"/>
  <c r="AL107" i="1"/>
  <c r="AL105" i="1"/>
  <c r="AL103" i="1"/>
  <c r="AL101" i="1"/>
  <c r="AL99" i="1"/>
  <c r="AL97" i="1"/>
  <c r="AL95" i="1"/>
  <c r="AL93" i="1"/>
  <c r="AL91" i="1"/>
  <c r="AL89" i="1"/>
  <c r="AL87" i="1"/>
  <c r="AL84" i="1"/>
  <c r="AL80" i="1"/>
  <c r="AL76" i="1"/>
  <c r="AL72" i="1"/>
  <c r="AL68" i="1"/>
  <c r="AL64" i="1"/>
  <c r="AL136" i="1"/>
  <c r="AL85" i="1"/>
  <c r="AL81" i="1"/>
  <c r="AL77" i="1"/>
  <c r="AL73" i="1"/>
  <c r="AL69" i="1"/>
  <c r="AL65" i="1"/>
  <c r="AL112" i="1"/>
  <c r="AL110" i="1"/>
  <c r="AL108" i="1"/>
  <c r="AL106" i="1"/>
  <c r="AL104" i="1"/>
  <c r="AL102" i="1"/>
  <c r="AL100" i="1"/>
  <c r="AL98" i="1"/>
  <c r="AL96" i="1"/>
  <c r="AL94" i="1"/>
  <c r="AL92" i="1"/>
  <c r="AL90" i="1"/>
  <c r="AL88" i="1"/>
  <c r="AL86" i="1"/>
  <c r="AL82" i="1"/>
  <c r="AL78" i="1"/>
  <c r="AL74" i="1"/>
  <c r="AL70" i="1"/>
  <c r="AL66" i="1"/>
  <c r="AL57" i="1"/>
  <c r="AL58" i="1"/>
  <c r="AL41" i="1"/>
  <c r="AL159" i="1"/>
  <c r="AL83" i="1"/>
  <c r="AL79" i="1"/>
  <c r="AL75" i="1"/>
  <c r="AL71" i="1"/>
  <c r="AL67" i="1"/>
  <c r="AL59" i="1"/>
  <c r="AL40" i="1"/>
  <c r="AL39" i="1"/>
  <c r="AL61" i="1"/>
  <c r="AL63" i="1"/>
  <c r="AL60" i="1"/>
  <c r="AL62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W58" i="1"/>
  <c r="M58" i="1"/>
  <c r="U58" i="1"/>
  <c r="V58" i="1"/>
  <c r="X58" i="1"/>
  <c r="Y58" i="1"/>
  <c r="Z58" i="1"/>
  <c r="AA58" i="1"/>
  <c r="AB58" i="1"/>
  <c r="AC58" i="1"/>
  <c r="AD58" i="1"/>
  <c r="AE58" i="1"/>
  <c r="AF58" i="1"/>
  <c r="AF14" i="1" s="1"/>
  <c r="AG58" i="1"/>
  <c r="AG13" i="1" s="1"/>
  <c r="AH58" i="1"/>
  <c r="AH11" i="1" s="1"/>
  <c r="AI58" i="1"/>
  <c r="AI14" i="1" s="1"/>
  <c r="AJ58" i="1"/>
  <c r="AJ12" i="1" s="1"/>
  <c r="AL22" i="1" l="1"/>
  <c r="AK25" i="1"/>
  <c r="AK24" i="1"/>
  <c r="AJ10" i="1"/>
  <c r="AJ11" i="1"/>
  <c r="AK9" i="1"/>
  <c r="AK15" i="1"/>
  <c r="AK8" i="1"/>
  <c r="AH9" i="1"/>
  <c r="AJ15" i="1"/>
  <c r="AH10" i="1"/>
  <c r="AI15" i="1"/>
  <c r="AJ6" i="1"/>
  <c r="AF11" i="1"/>
  <c r="AG6" i="1"/>
  <c r="AG7" i="1"/>
  <c r="AC8" i="1"/>
  <c r="AC12" i="1"/>
  <c r="AC11" i="1"/>
  <c r="AC7" i="1"/>
  <c r="AC9" i="1"/>
  <c r="AC15" i="1"/>
  <c r="AC6" i="1"/>
  <c r="AC14" i="1"/>
  <c r="AC10" i="1"/>
  <c r="AC13" i="1"/>
  <c r="Y8" i="1"/>
  <c r="Y9" i="1"/>
  <c r="Y7" i="1"/>
  <c r="Y6" i="1"/>
  <c r="Y11" i="1"/>
  <c r="Y13" i="1"/>
  <c r="Y10" i="1"/>
  <c r="Y12" i="1"/>
  <c r="Y15" i="1"/>
  <c r="Y14" i="1"/>
  <c r="AF12" i="1"/>
  <c r="AJ8" i="1"/>
  <c r="AH6" i="1"/>
  <c r="AJ14" i="1"/>
  <c r="AK14" i="1"/>
  <c r="AK11" i="1"/>
  <c r="AI9" i="1"/>
  <c r="AH14" i="1"/>
  <c r="AJ9" i="1"/>
  <c r="AH12" i="1"/>
  <c r="AH15" i="1"/>
  <c r="AJ13" i="1"/>
  <c r="AJ7" i="1"/>
  <c r="Z9" i="1"/>
  <c r="Z11" i="1"/>
  <c r="Z10" i="1"/>
  <c r="Z6" i="1"/>
  <c r="Z13" i="1"/>
  <c r="Z12" i="1"/>
  <c r="Z8" i="1"/>
  <c r="Z14" i="1"/>
  <c r="Z7" i="1"/>
  <c r="Z15" i="1"/>
  <c r="U10" i="1"/>
  <c r="U8" i="1"/>
  <c r="U13" i="1"/>
  <c r="U11" i="1"/>
  <c r="U7" i="1"/>
  <c r="U14" i="1"/>
  <c r="U12" i="1"/>
  <c r="U6" i="1"/>
  <c r="U9" i="1"/>
  <c r="U15" i="1"/>
  <c r="AB6" i="1"/>
  <c r="AB15" i="1"/>
  <c r="AB7" i="1"/>
  <c r="AB8" i="1"/>
  <c r="AB12" i="1"/>
  <c r="AB11" i="1"/>
  <c r="AB9" i="1"/>
  <c r="AB14" i="1"/>
  <c r="AB10" i="1"/>
  <c r="AB13" i="1"/>
  <c r="AI8" i="1"/>
  <c r="AG11" i="1"/>
  <c r="AI10" i="1"/>
  <c r="AK10" i="1"/>
  <c r="AK7" i="1"/>
  <c r="AG15" i="1"/>
  <c r="AH7" i="1"/>
  <c r="AG9" i="1"/>
  <c r="AI12" i="1"/>
  <c r="AI7" i="1"/>
  <c r="AG10" i="1"/>
  <c r="AD9" i="1"/>
  <c r="AD6" i="1"/>
  <c r="AD7" i="1"/>
  <c r="AD11" i="1"/>
  <c r="AD12" i="1"/>
  <c r="AD14" i="1"/>
  <c r="AD13" i="1"/>
  <c r="AD10" i="1"/>
  <c r="AD8" i="1"/>
  <c r="AD15" i="1"/>
  <c r="AF7" i="1"/>
  <c r="AF13" i="1"/>
  <c r="AF10" i="1"/>
  <c r="AF9" i="1"/>
  <c r="AF8" i="1"/>
  <c r="AF6" i="1"/>
  <c r="AF15" i="1"/>
  <c r="X8" i="1"/>
  <c r="X12" i="1"/>
  <c r="X15" i="1"/>
  <c r="X10" i="1"/>
  <c r="X14" i="1"/>
  <c r="X7" i="1"/>
  <c r="X9" i="1"/>
  <c r="X6" i="1"/>
  <c r="X11" i="1"/>
  <c r="X13" i="1"/>
  <c r="W9" i="1"/>
  <c r="W13" i="1"/>
  <c r="W15" i="1"/>
  <c r="W7" i="1"/>
  <c r="W11" i="1"/>
  <c r="W12" i="1"/>
  <c r="W8" i="1"/>
  <c r="W6" i="1"/>
  <c r="W10" i="1"/>
  <c r="W14" i="1"/>
  <c r="AL9" i="1"/>
  <c r="AL13" i="1"/>
  <c r="AL8" i="1"/>
  <c r="AL12" i="1"/>
  <c r="AL7" i="1"/>
  <c r="AL11" i="1"/>
  <c r="AL15" i="1"/>
  <c r="AL6" i="1"/>
  <c r="AL10" i="1"/>
  <c r="AL14" i="1"/>
  <c r="AE6" i="1"/>
  <c r="AE13" i="1"/>
  <c r="AE7" i="1"/>
  <c r="AE15" i="1"/>
  <c r="AE8" i="1"/>
  <c r="AE10" i="1"/>
  <c r="AE11" i="1"/>
  <c r="AE14" i="1"/>
  <c r="AE12" i="1"/>
  <c r="AE9" i="1"/>
  <c r="AA6" i="1"/>
  <c r="AA13" i="1"/>
  <c r="AA14" i="1"/>
  <c r="AA10" i="1"/>
  <c r="AA8" i="1"/>
  <c r="AA15" i="1"/>
  <c r="AA9" i="1"/>
  <c r="AA11" i="1"/>
  <c r="AA12" i="1"/>
  <c r="AA7" i="1"/>
  <c r="V13" i="1"/>
  <c r="V11" i="1"/>
  <c r="V6" i="1"/>
  <c r="V15" i="1"/>
  <c r="V9" i="1"/>
  <c r="V8" i="1"/>
  <c r="V14" i="1"/>
  <c r="V10" i="1"/>
  <c r="V12" i="1"/>
  <c r="V7" i="1"/>
  <c r="AI11" i="1"/>
  <c r="AG12" i="1"/>
  <c r="AI13" i="1"/>
  <c r="AK13" i="1"/>
  <c r="AK6" i="1"/>
  <c r="AG14" i="1"/>
  <c r="AI6" i="1"/>
  <c r="AG8" i="1"/>
  <c r="AH8" i="1"/>
  <c r="AH13" i="1"/>
  <c r="AM233" i="1"/>
  <c r="AM229" i="1"/>
  <c r="AM225" i="1"/>
  <c r="AM234" i="1"/>
  <c r="AM230" i="1"/>
  <c r="AM226" i="1"/>
  <c r="AM232" i="1"/>
  <c r="AM235" i="1"/>
  <c r="AM231" i="1"/>
  <c r="AM227" i="1"/>
  <c r="AM228" i="1"/>
  <c r="AM185" i="1"/>
  <c r="AM183" i="1"/>
  <c r="AM220" i="1"/>
  <c r="AM224" i="1"/>
  <c r="AM238" i="1"/>
  <c r="AM213" i="1"/>
  <c r="AM186" i="1"/>
  <c r="AM221" i="1"/>
  <c r="AM199" i="1"/>
  <c r="AM203" i="1"/>
  <c r="AM210" i="1"/>
  <c r="AM205" i="1"/>
  <c r="AM223" i="1"/>
  <c r="AM237" i="1"/>
  <c r="AM200" i="1"/>
  <c r="AM204" i="1"/>
  <c r="AM222" i="1"/>
  <c r="AM218" i="1"/>
  <c r="AM201" i="1"/>
  <c r="AM189" i="1"/>
  <c r="AM193" i="1"/>
  <c r="AM197" i="1"/>
  <c r="AM207" i="1"/>
  <c r="AM219" i="1"/>
  <c r="AM208" i="1"/>
  <c r="AM211" i="1"/>
  <c r="AM212" i="1"/>
  <c r="AM217" i="1"/>
  <c r="AM179" i="1"/>
  <c r="AM190" i="1"/>
  <c r="AM194" i="1"/>
  <c r="AM198" i="1"/>
  <c r="AM184" i="1"/>
  <c r="AM236" i="1"/>
  <c r="AM209" i="1"/>
  <c r="AM182" i="1"/>
  <c r="AM188" i="1"/>
  <c r="AM196" i="1"/>
  <c r="AM202" i="1"/>
  <c r="AM181" i="1"/>
  <c r="AM187" i="1"/>
  <c r="AM195" i="1"/>
  <c r="AM216" i="1"/>
  <c r="AM180" i="1"/>
  <c r="AM192" i="1"/>
  <c r="AM206" i="1"/>
  <c r="AM214" i="1"/>
  <c r="AM215" i="1"/>
  <c r="AM191" i="1"/>
  <c r="AN38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0" i="1"/>
  <c r="AM158" i="1"/>
  <c r="AM156" i="1"/>
  <c r="AM153" i="1"/>
  <c r="AM149" i="1"/>
  <c r="AM154" i="1"/>
  <c r="AM150" i="1"/>
  <c r="AM146" i="1"/>
  <c r="AM142" i="1"/>
  <c r="AM161" i="1"/>
  <c r="AM157" i="1"/>
  <c r="AM155" i="1"/>
  <c r="AM147" i="1"/>
  <c r="AM145" i="1"/>
  <c r="AM140" i="1"/>
  <c r="AM138" i="1"/>
  <c r="AM134" i="1"/>
  <c r="AM148" i="1"/>
  <c r="AM141" i="1"/>
  <c r="AM139" i="1"/>
  <c r="AM135" i="1"/>
  <c r="AM151" i="1"/>
  <c r="AM143" i="1"/>
  <c r="AM132" i="1"/>
  <c r="AM152" i="1"/>
  <c r="AM133" i="1"/>
  <c r="AM131" i="1"/>
  <c r="AM129" i="1"/>
  <c r="AM127" i="1"/>
  <c r="AM125" i="1"/>
  <c r="AM123" i="1"/>
  <c r="AM121" i="1"/>
  <c r="AM119" i="1"/>
  <c r="AM117" i="1"/>
  <c r="AM115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136" i="1"/>
  <c r="AM137" i="1"/>
  <c r="AM130" i="1"/>
  <c r="AM126" i="1"/>
  <c r="AM122" i="1"/>
  <c r="AM118" i="1"/>
  <c r="AM114" i="1"/>
  <c r="AM159" i="1"/>
  <c r="AM62" i="1"/>
  <c r="AM61" i="1"/>
  <c r="AM60" i="1"/>
  <c r="AM59" i="1"/>
  <c r="AM42" i="1"/>
  <c r="AM144" i="1"/>
  <c r="AM128" i="1"/>
  <c r="AM124" i="1"/>
  <c r="AM120" i="1"/>
  <c r="AM116" i="1"/>
  <c r="AM58" i="1"/>
  <c r="AM40" i="1"/>
  <c r="AM39" i="1"/>
  <c r="AM41" i="1"/>
  <c r="AM57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22" i="1" l="1"/>
  <c r="AL24" i="1"/>
  <c r="AL25" i="1"/>
  <c r="AI16" i="1"/>
  <c r="AI17" i="1" s="1"/>
  <c r="AK16" i="1"/>
  <c r="AK17" i="1" s="1"/>
  <c r="AL16" i="1"/>
  <c r="AL17" i="1" s="1"/>
  <c r="X16" i="1"/>
  <c r="X17" i="1" s="1"/>
  <c r="U16" i="1"/>
  <c r="AH16" i="1"/>
  <c r="AH17" i="1" s="1"/>
  <c r="AC16" i="1"/>
  <c r="AC17" i="1" s="1"/>
  <c r="AG16" i="1"/>
  <c r="AG17" i="1" s="1"/>
  <c r="AM6" i="1"/>
  <c r="AM10" i="1"/>
  <c r="AM14" i="1"/>
  <c r="AM9" i="1"/>
  <c r="AM13" i="1"/>
  <c r="AM8" i="1"/>
  <c r="AM12" i="1"/>
  <c r="AM7" i="1"/>
  <c r="AM11" i="1"/>
  <c r="AM15" i="1"/>
  <c r="AE16" i="1"/>
  <c r="AE17" i="1" s="1"/>
  <c r="AF16" i="1"/>
  <c r="AF17" i="1" s="1"/>
  <c r="AB16" i="1"/>
  <c r="AB17" i="1" s="1"/>
  <c r="Y16" i="1"/>
  <c r="Y17" i="1" s="1"/>
  <c r="W16" i="1"/>
  <c r="W17" i="1" s="1"/>
  <c r="Z16" i="1"/>
  <c r="Z17" i="1" s="1"/>
  <c r="AJ16" i="1"/>
  <c r="AJ17" i="1" s="1"/>
  <c r="V16" i="1"/>
  <c r="V17" i="1" s="1"/>
  <c r="AA16" i="1"/>
  <c r="AA17" i="1" s="1"/>
  <c r="AD16" i="1"/>
  <c r="AD17" i="1" s="1"/>
  <c r="AN185" i="1"/>
  <c r="AN186" i="1"/>
  <c r="AN182" i="1"/>
  <c r="AN183" i="1"/>
  <c r="AN184" i="1"/>
  <c r="AN200" i="1"/>
  <c r="AN198" i="1"/>
  <c r="AN202" i="1"/>
  <c r="AN228" i="1"/>
  <c r="AN236" i="1"/>
  <c r="AN192" i="1"/>
  <c r="AN219" i="1"/>
  <c r="AN223" i="1"/>
  <c r="AN204" i="1"/>
  <c r="AN226" i="1"/>
  <c r="AN201" i="1"/>
  <c r="AN229" i="1"/>
  <c r="AN230" i="1"/>
  <c r="AN191" i="1"/>
  <c r="AN237" i="1"/>
  <c r="AN196" i="1"/>
  <c r="AN227" i="1"/>
  <c r="AN235" i="1"/>
  <c r="AN220" i="1"/>
  <c r="AN189" i="1"/>
  <c r="AN194" i="1"/>
  <c r="AN225" i="1"/>
  <c r="AN195" i="1"/>
  <c r="AN207" i="1"/>
  <c r="AN209" i="1"/>
  <c r="AN217" i="1"/>
  <c r="AN205" i="1"/>
  <c r="AN197" i="1"/>
  <c r="AN234" i="1"/>
  <c r="AN199" i="1"/>
  <c r="AN232" i="1"/>
  <c r="AN203" i="1"/>
  <c r="AN222" i="1"/>
  <c r="AN224" i="1"/>
  <c r="AN213" i="1"/>
  <c r="AN214" i="1"/>
  <c r="AN218" i="1"/>
  <c r="AN193" i="1"/>
  <c r="AN233" i="1"/>
  <c r="AN181" i="1"/>
  <c r="AN221" i="1"/>
  <c r="AN231" i="1"/>
  <c r="AN206" i="1"/>
  <c r="AN211" i="1"/>
  <c r="AN212" i="1"/>
  <c r="AN238" i="1"/>
  <c r="AN187" i="1"/>
  <c r="AN210" i="1"/>
  <c r="AN216" i="1"/>
  <c r="AN179" i="1"/>
  <c r="AN180" i="1"/>
  <c r="AN190" i="1"/>
  <c r="AN208" i="1"/>
  <c r="AN215" i="1"/>
  <c r="AN188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4" i="1"/>
  <c r="AN150" i="1"/>
  <c r="AN155" i="1"/>
  <c r="AN151" i="1"/>
  <c r="AN147" i="1"/>
  <c r="AN143" i="1"/>
  <c r="AN148" i="1"/>
  <c r="AN146" i="1"/>
  <c r="AN141" i="1"/>
  <c r="AN139" i="1"/>
  <c r="AN135" i="1"/>
  <c r="AN149" i="1"/>
  <c r="AN142" i="1"/>
  <c r="AN136" i="1"/>
  <c r="AN132" i="1"/>
  <c r="AN152" i="1"/>
  <c r="AN133" i="1"/>
  <c r="AN131" i="1"/>
  <c r="AN129" i="1"/>
  <c r="AN127" i="1"/>
  <c r="AN125" i="1"/>
  <c r="AN123" i="1"/>
  <c r="AN121" i="1"/>
  <c r="AN119" i="1"/>
  <c r="AN117" i="1"/>
  <c r="AN115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153" i="1"/>
  <c r="AN145" i="1"/>
  <c r="AN140" i="1"/>
  <c r="AN134" i="1"/>
  <c r="AN137" i="1"/>
  <c r="AN130" i="1"/>
  <c r="AN126" i="1"/>
  <c r="AN122" i="1"/>
  <c r="AN118" i="1"/>
  <c r="AN114" i="1"/>
  <c r="AN85" i="1"/>
  <c r="AN81" i="1"/>
  <c r="AN77" i="1"/>
  <c r="AN73" i="1"/>
  <c r="AN69" i="1"/>
  <c r="AN65" i="1"/>
  <c r="AN138" i="1"/>
  <c r="AN82" i="1"/>
  <c r="AN78" i="1"/>
  <c r="AN74" i="1"/>
  <c r="AN70" i="1"/>
  <c r="AN66" i="1"/>
  <c r="AN62" i="1"/>
  <c r="AN61" i="1"/>
  <c r="AN60" i="1"/>
  <c r="AN59" i="1"/>
  <c r="AN39" i="1"/>
  <c r="AN144" i="1"/>
  <c r="AN128" i="1"/>
  <c r="AN124" i="1"/>
  <c r="AN120" i="1"/>
  <c r="AN116" i="1"/>
  <c r="AN83" i="1"/>
  <c r="AN79" i="1"/>
  <c r="AN75" i="1"/>
  <c r="AN71" i="1"/>
  <c r="AN67" i="1"/>
  <c r="AN63" i="1"/>
  <c r="AN84" i="1"/>
  <c r="AN80" i="1"/>
  <c r="AN76" i="1"/>
  <c r="AN72" i="1"/>
  <c r="AN68" i="1"/>
  <c r="AN57" i="1"/>
  <c r="AN42" i="1"/>
  <c r="AN58" i="1"/>
  <c r="Q58" i="1" s="1"/>
  <c r="AN64" i="1"/>
  <c r="AN41" i="1"/>
  <c r="AN40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U26" i="1" l="1" a="1"/>
  <c r="AN22" i="1"/>
  <c r="AM24" i="1"/>
  <c r="AM25" i="1"/>
  <c r="U17" i="1"/>
  <c r="U18" i="1" s="1"/>
  <c r="U19" i="1" s="1"/>
  <c r="U23" i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BN58" i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CM58" i="1"/>
  <c r="CP58" i="1"/>
  <c r="CT58" i="1"/>
  <c r="CQ58" i="1"/>
  <c r="CU58" i="1"/>
  <c r="CV58" i="1"/>
  <c r="CK58" i="1"/>
  <c r="CN58" i="1"/>
  <c r="CR58" i="1"/>
  <c r="CW58" i="1"/>
  <c r="CL58" i="1"/>
  <c r="CO58" i="1"/>
  <c r="CS58" i="1"/>
  <c r="CX58" i="1"/>
  <c r="CJ58" i="1"/>
  <c r="Q39" i="1"/>
  <c r="CM39" i="1" s="1"/>
  <c r="CW39" i="1"/>
  <c r="Q52" i="1"/>
  <c r="BN52" i="1" s="1"/>
  <c r="BO52" i="1" s="1"/>
  <c r="Q48" i="1"/>
  <c r="BN48" i="1" s="1"/>
  <c r="BO48" i="1" s="1"/>
  <c r="Q44" i="1"/>
  <c r="BN44" i="1" s="1"/>
  <c r="BO44" i="1" s="1"/>
  <c r="Q64" i="1"/>
  <c r="Q68" i="1"/>
  <c r="Q84" i="1"/>
  <c r="Q75" i="1"/>
  <c r="Q120" i="1"/>
  <c r="Q62" i="1"/>
  <c r="Q78" i="1"/>
  <c r="Q69" i="1"/>
  <c r="Q85" i="1"/>
  <c r="Q126" i="1"/>
  <c r="Q140" i="1"/>
  <c r="Q87" i="1"/>
  <c r="Q91" i="1"/>
  <c r="Q95" i="1"/>
  <c r="Q99" i="1"/>
  <c r="Q103" i="1"/>
  <c r="Q107" i="1"/>
  <c r="Q111" i="1"/>
  <c r="Q117" i="1"/>
  <c r="Q125" i="1"/>
  <c r="Q133" i="1"/>
  <c r="Q142" i="1"/>
  <c r="Q141" i="1"/>
  <c r="Q147" i="1"/>
  <c r="Q154" i="1"/>
  <c r="Q159" i="1"/>
  <c r="Q163" i="1"/>
  <c r="Q167" i="1"/>
  <c r="Q171" i="1"/>
  <c r="Q175" i="1"/>
  <c r="Q188" i="1"/>
  <c r="Q180" i="1"/>
  <c r="Q187" i="1"/>
  <c r="Q206" i="1"/>
  <c r="Q233" i="1"/>
  <c r="Q213" i="1"/>
  <c r="Q232" i="1"/>
  <c r="Q205" i="1"/>
  <c r="Q195" i="1"/>
  <c r="Q220" i="1"/>
  <c r="Q237" i="1"/>
  <c r="Q201" i="1"/>
  <c r="Q219" i="1"/>
  <c r="Q202" i="1"/>
  <c r="Q183" i="1"/>
  <c r="Q53" i="1"/>
  <c r="Q49" i="1"/>
  <c r="BN49" i="1" s="1"/>
  <c r="BO49" i="1" s="1"/>
  <c r="Q45" i="1"/>
  <c r="BN45" i="1" s="1"/>
  <c r="BO45" i="1" s="1"/>
  <c r="Q41" i="1"/>
  <c r="BN41" i="1" s="1"/>
  <c r="BO41" i="1" s="1"/>
  <c r="Q80" i="1"/>
  <c r="Q71" i="1"/>
  <c r="Q116" i="1"/>
  <c r="Q144" i="1"/>
  <c r="Q61" i="1"/>
  <c r="Q74" i="1"/>
  <c r="Q65" i="1"/>
  <c r="Q81" i="1"/>
  <c r="Q122" i="1"/>
  <c r="Q134" i="1"/>
  <c r="Q86" i="1"/>
  <c r="Q90" i="1"/>
  <c r="Q94" i="1"/>
  <c r="Q98" i="1"/>
  <c r="Q102" i="1"/>
  <c r="Q106" i="1"/>
  <c r="Q110" i="1"/>
  <c r="Q115" i="1"/>
  <c r="Q123" i="1"/>
  <c r="Q131" i="1"/>
  <c r="Q136" i="1"/>
  <c r="Q139" i="1"/>
  <c r="Q143" i="1"/>
  <c r="Q150" i="1"/>
  <c r="Q158" i="1"/>
  <c r="Q162" i="1"/>
  <c r="Q166" i="1"/>
  <c r="Q170" i="1"/>
  <c r="Q174" i="1"/>
  <c r="Q178" i="1"/>
  <c r="Q190" i="1"/>
  <c r="Q210" i="1"/>
  <c r="Q211" i="1"/>
  <c r="Q181" i="1"/>
  <c r="Q214" i="1"/>
  <c r="Q203" i="1"/>
  <c r="Q197" i="1"/>
  <c r="Q207" i="1"/>
  <c r="Q189" i="1"/>
  <c r="Q196" i="1"/>
  <c r="Q229" i="1"/>
  <c r="Q223" i="1"/>
  <c r="Q228" i="1"/>
  <c r="Q184" i="1"/>
  <c r="Q185" i="1"/>
  <c r="Q55" i="1"/>
  <c r="Q47" i="1"/>
  <c r="BN47" i="1" s="1"/>
  <c r="BO47" i="1" s="1"/>
  <c r="Q43" i="1"/>
  <c r="BN43" i="1" s="1"/>
  <c r="BO43" i="1" s="1"/>
  <c r="Q72" i="1"/>
  <c r="Q124" i="1"/>
  <c r="Q66" i="1"/>
  <c r="Q73" i="1"/>
  <c r="Q130" i="1"/>
  <c r="Q100" i="1"/>
  <c r="Q104" i="1"/>
  <c r="Q108" i="1"/>
  <c r="Q112" i="1"/>
  <c r="Q119" i="1"/>
  <c r="Q127" i="1"/>
  <c r="CM127" i="1" s="1"/>
  <c r="Q152" i="1"/>
  <c r="Q149" i="1"/>
  <c r="CJ149" i="1" s="1"/>
  <c r="Q146" i="1"/>
  <c r="CV146" i="1" s="1"/>
  <c r="Q151" i="1"/>
  <c r="CM151" i="1" s="1"/>
  <c r="Q156" i="1"/>
  <c r="CO156" i="1" s="1"/>
  <c r="Q160" i="1"/>
  <c r="CP160" i="1" s="1"/>
  <c r="Q164" i="1"/>
  <c r="CM164" i="1" s="1"/>
  <c r="Q168" i="1"/>
  <c r="CW168" i="1" s="1"/>
  <c r="Q172" i="1"/>
  <c r="BN172" i="1" s="1"/>
  <c r="BO172" i="1" s="1"/>
  <c r="BP172" i="1" s="1"/>
  <c r="BQ172" i="1" s="1"/>
  <c r="BR172" i="1" s="1"/>
  <c r="BS172" i="1" s="1"/>
  <c r="BT172" i="1" s="1"/>
  <c r="BU172" i="1" s="1"/>
  <c r="BV172" i="1" s="1"/>
  <c r="BW172" i="1" s="1"/>
  <c r="BX172" i="1" s="1"/>
  <c r="BY172" i="1" s="1"/>
  <c r="BZ172" i="1" s="1"/>
  <c r="CA172" i="1" s="1"/>
  <c r="CB172" i="1" s="1"/>
  <c r="CC172" i="1" s="1"/>
  <c r="CD172" i="1" s="1"/>
  <c r="CE172" i="1" s="1"/>
  <c r="CF172" i="1" s="1"/>
  <c r="CG172" i="1" s="1"/>
  <c r="CH172" i="1" s="1"/>
  <c r="Q176" i="1"/>
  <c r="BN176" i="1" s="1"/>
  <c r="BO176" i="1" s="1"/>
  <c r="BP176" i="1" s="1"/>
  <c r="BQ176" i="1" s="1"/>
  <c r="BR176" i="1" s="1"/>
  <c r="BS176" i="1" s="1"/>
  <c r="BT176" i="1" s="1"/>
  <c r="BU176" i="1" s="1"/>
  <c r="BV176" i="1" s="1"/>
  <c r="BW176" i="1" s="1"/>
  <c r="BX176" i="1" s="1"/>
  <c r="BY176" i="1" s="1"/>
  <c r="BZ176" i="1" s="1"/>
  <c r="CA176" i="1" s="1"/>
  <c r="CB176" i="1" s="1"/>
  <c r="CC176" i="1" s="1"/>
  <c r="CD176" i="1" s="1"/>
  <c r="CE176" i="1" s="1"/>
  <c r="CF176" i="1" s="1"/>
  <c r="CG176" i="1" s="1"/>
  <c r="CH176" i="1" s="1"/>
  <c r="Q215" i="1"/>
  <c r="BN215" i="1" s="1"/>
  <c r="BO215" i="1" s="1"/>
  <c r="BP215" i="1" s="1"/>
  <c r="BQ215" i="1" s="1"/>
  <c r="BR215" i="1" s="1"/>
  <c r="BS215" i="1" s="1"/>
  <c r="BT215" i="1" s="1"/>
  <c r="BU215" i="1" s="1"/>
  <c r="BV215" i="1" s="1"/>
  <c r="BW215" i="1" s="1"/>
  <c r="BX215" i="1" s="1"/>
  <c r="BY215" i="1" s="1"/>
  <c r="BZ215" i="1" s="1"/>
  <c r="CA215" i="1" s="1"/>
  <c r="CB215" i="1" s="1"/>
  <c r="CC215" i="1" s="1"/>
  <c r="CD215" i="1" s="1"/>
  <c r="CE215" i="1" s="1"/>
  <c r="CF215" i="1" s="1"/>
  <c r="CG215" i="1" s="1"/>
  <c r="CH215" i="1" s="1"/>
  <c r="Q179" i="1"/>
  <c r="BN179" i="1" s="1"/>
  <c r="BO179" i="1" s="1"/>
  <c r="BP179" i="1" s="1"/>
  <c r="BQ179" i="1" s="1"/>
  <c r="BR179" i="1" s="1"/>
  <c r="BS179" i="1" s="1"/>
  <c r="BT179" i="1" s="1"/>
  <c r="BU179" i="1" s="1"/>
  <c r="BV179" i="1" s="1"/>
  <c r="BW179" i="1" s="1"/>
  <c r="BX179" i="1" s="1"/>
  <c r="BY179" i="1" s="1"/>
  <c r="BZ179" i="1" s="1"/>
  <c r="CA179" i="1" s="1"/>
  <c r="CB179" i="1" s="1"/>
  <c r="CC179" i="1" s="1"/>
  <c r="CD179" i="1" s="1"/>
  <c r="CE179" i="1" s="1"/>
  <c r="CF179" i="1" s="1"/>
  <c r="CG179" i="1" s="1"/>
  <c r="CH179" i="1" s="1"/>
  <c r="Q238" i="1"/>
  <c r="BN238" i="1" s="1"/>
  <c r="BO238" i="1" s="1"/>
  <c r="BP238" i="1" s="1"/>
  <c r="BQ238" i="1" s="1"/>
  <c r="BR238" i="1" s="1"/>
  <c r="BS238" i="1" s="1"/>
  <c r="BT238" i="1" s="1"/>
  <c r="BU238" i="1" s="1"/>
  <c r="BV238" i="1" s="1"/>
  <c r="BW238" i="1" s="1"/>
  <c r="BX238" i="1" s="1"/>
  <c r="BY238" i="1" s="1"/>
  <c r="BZ238" i="1" s="1"/>
  <c r="CA238" i="1" s="1"/>
  <c r="CB238" i="1" s="1"/>
  <c r="CC238" i="1" s="1"/>
  <c r="CD238" i="1" s="1"/>
  <c r="CE238" i="1" s="1"/>
  <c r="CF238" i="1" s="1"/>
  <c r="CG238" i="1" s="1"/>
  <c r="CH238" i="1" s="1"/>
  <c r="Q231" i="1"/>
  <c r="BN231" i="1" s="1"/>
  <c r="BO231" i="1" s="1"/>
  <c r="BP231" i="1" s="1"/>
  <c r="BQ231" i="1" s="1"/>
  <c r="BR231" i="1" s="1"/>
  <c r="BS231" i="1" s="1"/>
  <c r="BT231" i="1" s="1"/>
  <c r="BU231" i="1" s="1"/>
  <c r="BV231" i="1" s="1"/>
  <c r="BW231" i="1" s="1"/>
  <c r="BX231" i="1" s="1"/>
  <c r="BY231" i="1" s="1"/>
  <c r="BZ231" i="1" s="1"/>
  <c r="CA231" i="1" s="1"/>
  <c r="CB231" i="1" s="1"/>
  <c r="CC231" i="1" s="1"/>
  <c r="CD231" i="1" s="1"/>
  <c r="CE231" i="1" s="1"/>
  <c r="CF231" i="1" s="1"/>
  <c r="CG231" i="1" s="1"/>
  <c r="CH231" i="1" s="1"/>
  <c r="Q193" i="1"/>
  <c r="BN193" i="1" s="1"/>
  <c r="BO193" i="1" s="1"/>
  <c r="BP193" i="1" s="1"/>
  <c r="BQ193" i="1" s="1"/>
  <c r="BR193" i="1" s="1"/>
  <c r="BS193" i="1" s="1"/>
  <c r="BT193" i="1" s="1"/>
  <c r="BU193" i="1" s="1"/>
  <c r="BV193" i="1" s="1"/>
  <c r="BW193" i="1" s="1"/>
  <c r="BX193" i="1" s="1"/>
  <c r="BY193" i="1" s="1"/>
  <c r="BZ193" i="1" s="1"/>
  <c r="CA193" i="1" s="1"/>
  <c r="CB193" i="1" s="1"/>
  <c r="CC193" i="1" s="1"/>
  <c r="CD193" i="1" s="1"/>
  <c r="CE193" i="1" s="1"/>
  <c r="CF193" i="1" s="1"/>
  <c r="CG193" i="1" s="1"/>
  <c r="CH193" i="1" s="1"/>
  <c r="Q224" i="1"/>
  <c r="BN224" i="1" s="1"/>
  <c r="BO224" i="1" s="1"/>
  <c r="BP224" i="1" s="1"/>
  <c r="BQ224" i="1" s="1"/>
  <c r="BR224" i="1" s="1"/>
  <c r="BS224" i="1" s="1"/>
  <c r="BT224" i="1" s="1"/>
  <c r="BU224" i="1" s="1"/>
  <c r="BV224" i="1" s="1"/>
  <c r="BW224" i="1" s="1"/>
  <c r="BX224" i="1" s="1"/>
  <c r="BY224" i="1" s="1"/>
  <c r="BZ224" i="1" s="1"/>
  <c r="CA224" i="1" s="1"/>
  <c r="CB224" i="1" s="1"/>
  <c r="CC224" i="1" s="1"/>
  <c r="CD224" i="1" s="1"/>
  <c r="CE224" i="1" s="1"/>
  <c r="CF224" i="1" s="1"/>
  <c r="CG224" i="1" s="1"/>
  <c r="CH224" i="1" s="1"/>
  <c r="Q199" i="1"/>
  <c r="BN199" i="1" s="1"/>
  <c r="BO199" i="1" s="1"/>
  <c r="BP199" i="1" s="1"/>
  <c r="BQ199" i="1" s="1"/>
  <c r="BR199" i="1" s="1"/>
  <c r="BS199" i="1" s="1"/>
  <c r="BT199" i="1" s="1"/>
  <c r="BU199" i="1" s="1"/>
  <c r="BV199" i="1" s="1"/>
  <c r="BW199" i="1" s="1"/>
  <c r="BX199" i="1" s="1"/>
  <c r="BY199" i="1" s="1"/>
  <c r="BZ199" i="1" s="1"/>
  <c r="CA199" i="1" s="1"/>
  <c r="CB199" i="1" s="1"/>
  <c r="CC199" i="1" s="1"/>
  <c r="CD199" i="1" s="1"/>
  <c r="CE199" i="1" s="1"/>
  <c r="CF199" i="1" s="1"/>
  <c r="CG199" i="1" s="1"/>
  <c r="CH199" i="1" s="1"/>
  <c r="Q217" i="1"/>
  <c r="BN217" i="1" s="1"/>
  <c r="BO217" i="1" s="1"/>
  <c r="BP217" i="1" s="1"/>
  <c r="BQ217" i="1" s="1"/>
  <c r="BR217" i="1" s="1"/>
  <c r="BS217" i="1" s="1"/>
  <c r="BT217" i="1" s="1"/>
  <c r="BU217" i="1" s="1"/>
  <c r="BV217" i="1" s="1"/>
  <c r="BW217" i="1" s="1"/>
  <c r="BX217" i="1" s="1"/>
  <c r="BY217" i="1" s="1"/>
  <c r="BZ217" i="1" s="1"/>
  <c r="CA217" i="1" s="1"/>
  <c r="CB217" i="1" s="1"/>
  <c r="CC217" i="1" s="1"/>
  <c r="CD217" i="1" s="1"/>
  <c r="CE217" i="1" s="1"/>
  <c r="CF217" i="1" s="1"/>
  <c r="CG217" i="1" s="1"/>
  <c r="CH217" i="1" s="1"/>
  <c r="Q225" i="1"/>
  <c r="BN225" i="1" s="1"/>
  <c r="BO225" i="1" s="1"/>
  <c r="BP225" i="1" s="1"/>
  <c r="BQ225" i="1" s="1"/>
  <c r="BR225" i="1" s="1"/>
  <c r="BS225" i="1" s="1"/>
  <c r="BT225" i="1" s="1"/>
  <c r="BU225" i="1" s="1"/>
  <c r="BV225" i="1" s="1"/>
  <c r="BW225" i="1" s="1"/>
  <c r="BX225" i="1" s="1"/>
  <c r="BY225" i="1" s="1"/>
  <c r="BZ225" i="1" s="1"/>
  <c r="CA225" i="1" s="1"/>
  <c r="CB225" i="1" s="1"/>
  <c r="CC225" i="1" s="1"/>
  <c r="CD225" i="1" s="1"/>
  <c r="CE225" i="1" s="1"/>
  <c r="CF225" i="1" s="1"/>
  <c r="CG225" i="1" s="1"/>
  <c r="CH225" i="1" s="1"/>
  <c r="Q235" i="1"/>
  <c r="BN235" i="1" s="1"/>
  <c r="BO235" i="1" s="1"/>
  <c r="BP235" i="1" s="1"/>
  <c r="BQ235" i="1" s="1"/>
  <c r="BR235" i="1" s="1"/>
  <c r="BS235" i="1" s="1"/>
  <c r="BT235" i="1" s="1"/>
  <c r="BU235" i="1" s="1"/>
  <c r="BV235" i="1" s="1"/>
  <c r="BW235" i="1" s="1"/>
  <c r="BX235" i="1" s="1"/>
  <c r="BY235" i="1" s="1"/>
  <c r="BZ235" i="1" s="1"/>
  <c r="CA235" i="1" s="1"/>
  <c r="CB235" i="1" s="1"/>
  <c r="CC235" i="1" s="1"/>
  <c r="CD235" i="1" s="1"/>
  <c r="CE235" i="1" s="1"/>
  <c r="CF235" i="1" s="1"/>
  <c r="CG235" i="1" s="1"/>
  <c r="CH235" i="1" s="1"/>
  <c r="Q191" i="1"/>
  <c r="BN191" i="1" s="1"/>
  <c r="BO191" i="1" s="1"/>
  <c r="BP191" i="1" s="1"/>
  <c r="BQ191" i="1" s="1"/>
  <c r="BR191" i="1" s="1"/>
  <c r="BS191" i="1" s="1"/>
  <c r="BT191" i="1" s="1"/>
  <c r="BU191" i="1" s="1"/>
  <c r="BV191" i="1" s="1"/>
  <c r="BW191" i="1" s="1"/>
  <c r="BX191" i="1" s="1"/>
  <c r="BY191" i="1" s="1"/>
  <c r="BZ191" i="1" s="1"/>
  <c r="CA191" i="1" s="1"/>
  <c r="CB191" i="1" s="1"/>
  <c r="CC191" i="1" s="1"/>
  <c r="CD191" i="1" s="1"/>
  <c r="CE191" i="1" s="1"/>
  <c r="CF191" i="1" s="1"/>
  <c r="CG191" i="1" s="1"/>
  <c r="CH191" i="1" s="1"/>
  <c r="Q226" i="1"/>
  <c r="BN226" i="1" s="1"/>
  <c r="BO226" i="1" s="1"/>
  <c r="BP226" i="1" s="1"/>
  <c r="BQ226" i="1" s="1"/>
  <c r="BR226" i="1" s="1"/>
  <c r="BS226" i="1" s="1"/>
  <c r="BT226" i="1" s="1"/>
  <c r="BU226" i="1" s="1"/>
  <c r="BV226" i="1" s="1"/>
  <c r="BW226" i="1" s="1"/>
  <c r="BX226" i="1" s="1"/>
  <c r="BY226" i="1" s="1"/>
  <c r="BZ226" i="1" s="1"/>
  <c r="CA226" i="1" s="1"/>
  <c r="CB226" i="1" s="1"/>
  <c r="CC226" i="1" s="1"/>
  <c r="CD226" i="1" s="1"/>
  <c r="CE226" i="1" s="1"/>
  <c r="CF226" i="1" s="1"/>
  <c r="CG226" i="1" s="1"/>
  <c r="CH226" i="1" s="1"/>
  <c r="Q192" i="1"/>
  <c r="BN192" i="1" s="1"/>
  <c r="BO192" i="1" s="1"/>
  <c r="BP192" i="1" s="1"/>
  <c r="BQ192" i="1" s="1"/>
  <c r="BR192" i="1" s="1"/>
  <c r="BS192" i="1" s="1"/>
  <c r="BT192" i="1" s="1"/>
  <c r="BU192" i="1" s="1"/>
  <c r="BV192" i="1" s="1"/>
  <c r="BW192" i="1" s="1"/>
  <c r="BX192" i="1" s="1"/>
  <c r="BY192" i="1" s="1"/>
  <c r="BZ192" i="1" s="1"/>
  <c r="CA192" i="1" s="1"/>
  <c r="CB192" i="1" s="1"/>
  <c r="CC192" i="1" s="1"/>
  <c r="CD192" i="1" s="1"/>
  <c r="CE192" i="1" s="1"/>
  <c r="CF192" i="1" s="1"/>
  <c r="CG192" i="1" s="1"/>
  <c r="CH192" i="1" s="1"/>
  <c r="Q198" i="1"/>
  <c r="BN198" i="1" s="1"/>
  <c r="BO198" i="1" s="1"/>
  <c r="BP198" i="1" s="1"/>
  <c r="BQ198" i="1" s="1"/>
  <c r="BR198" i="1" s="1"/>
  <c r="BS198" i="1" s="1"/>
  <c r="BT198" i="1" s="1"/>
  <c r="BU198" i="1" s="1"/>
  <c r="BV198" i="1" s="1"/>
  <c r="BW198" i="1" s="1"/>
  <c r="BX198" i="1" s="1"/>
  <c r="BY198" i="1" s="1"/>
  <c r="BZ198" i="1" s="1"/>
  <c r="CA198" i="1" s="1"/>
  <c r="CB198" i="1" s="1"/>
  <c r="CC198" i="1" s="1"/>
  <c r="CD198" i="1" s="1"/>
  <c r="CE198" i="1" s="1"/>
  <c r="CF198" i="1" s="1"/>
  <c r="CG198" i="1" s="1"/>
  <c r="CH198" i="1" s="1"/>
  <c r="Q182" i="1"/>
  <c r="BN182" i="1" s="1"/>
  <c r="BO182" i="1" s="1"/>
  <c r="BP182" i="1" s="1"/>
  <c r="BQ182" i="1" s="1"/>
  <c r="BR182" i="1" s="1"/>
  <c r="BS182" i="1" s="1"/>
  <c r="BT182" i="1" s="1"/>
  <c r="BU182" i="1" s="1"/>
  <c r="BV182" i="1" s="1"/>
  <c r="BW182" i="1" s="1"/>
  <c r="BX182" i="1" s="1"/>
  <c r="BY182" i="1" s="1"/>
  <c r="BZ182" i="1" s="1"/>
  <c r="CA182" i="1" s="1"/>
  <c r="CB182" i="1" s="1"/>
  <c r="CC182" i="1" s="1"/>
  <c r="CD182" i="1" s="1"/>
  <c r="CE182" i="1" s="1"/>
  <c r="CF182" i="1" s="1"/>
  <c r="CG182" i="1" s="1"/>
  <c r="CH182" i="1" s="1"/>
  <c r="Q57" i="1"/>
  <c r="BN57" i="1" s="1"/>
  <c r="BO57" i="1" s="1"/>
  <c r="Q51" i="1"/>
  <c r="BN51" i="1" s="1"/>
  <c r="BO51" i="1" s="1"/>
  <c r="R58" i="1"/>
  <c r="S58" i="1" s="1"/>
  <c r="Q63" i="1"/>
  <c r="Q79" i="1"/>
  <c r="Q59" i="1"/>
  <c r="BN59" i="1" s="1"/>
  <c r="BO59" i="1" s="1"/>
  <c r="Q82" i="1"/>
  <c r="Q114" i="1"/>
  <c r="Q145" i="1"/>
  <c r="Q88" i="1"/>
  <c r="Q92" i="1"/>
  <c r="Q96" i="1"/>
  <c r="Q54" i="1"/>
  <c r="BN54" i="1" s="1"/>
  <c r="BO54" i="1" s="1"/>
  <c r="Q50" i="1"/>
  <c r="BN50" i="1" s="1"/>
  <c r="BO50" i="1" s="1"/>
  <c r="Q46" i="1"/>
  <c r="BN46" i="1" s="1"/>
  <c r="BO46" i="1" s="1"/>
  <c r="Q40" i="1"/>
  <c r="BN40" i="1" s="1"/>
  <c r="BO40" i="1" s="1"/>
  <c r="Q42" i="1"/>
  <c r="BN42" i="1" s="1"/>
  <c r="BO42" i="1" s="1"/>
  <c r="Q76" i="1"/>
  <c r="Q67" i="1"/>
  <c r="Q83" i="1"/>
  <c r="Q128" i="1"/>
  <c r="Q60" i="1"/>
  <c r="Q70" i="1"/>
  <c r="Q138" i="1"/>
  <c r="Q77" i="1"/>
  <c r="Q118" i="1"/>
  <c r="Q137" i="1"/>
  <c r="Q153" i="1"/>
  <c r="Q89" i="1"/>
  <c r="Q93" i="1"/>
  <c r="Q97" i="1"/>
  <c r="Q101" i="1"/>
  <c r="Q105" i="1"/>
  <c r="Q109" i="1"/>
  <c r="Q113" i="1"/>
  <c r="Q121" i="1"/>
  <c r="Q129" i="1"/>
  <c r="Q132" i="1"/>
  <c r="Q135" i="1"/>
  <c r="Q148" i="1"/>
  <c r="Q155" i="1"/>
  <c r="Q157" i="1"/>
  <c r="Q161" i="1"/>
  <c r="Q165" i="1"/>
  <c r="Q169" i="1"/>
  <c r="Q173" i="1"/>
  <c r="Q177" i="1"/>
  <c r="Q208" i="1"/>
  <c r="Q216" i="1"/>
  <c r="Q212" i="1"/>
  <c r="Q221" i="1"/>
  <c r="Q218" i="1"/>
  <c r="Q222" i="1"/>
  <c r="Q234" i="1"/>
  <c r="Q209" i="1"/>
  <c r="Q194" i="1"/>
  <c r="Q227" i="1"/>
  <c r="Q230" i="1"/>
  <c r="Q204" i="1"/>
  <c r="Q236" i="1"/>
  <c r="Q200" i="1"/>
  <c r="Q186" i="1"/>
  <c r="Q56" i="1"/>
  <c r="AM16" i="1"/>
  <c r="AM17" i="1" s="1"/>
  <c r="R39" i="1"/>
  <c r="AN7" i="1"/>
  <c r="AN11" i="1"/>
  <c r="AN15" i="1"/>
  <c r="AN6" i="1"/>
  <c r="AN10" i="1"/>
  <c r="AN14" i="1"/>
  <c r="AN9" i="1"/>
  <c r="AN13" i="1"/>
  <c r="AN8" i="1"/>
  <c r="AN12" i="1"/>
  <c r="V18" i="1" l="1"/>
  <c r="CV39" i="1"/>
  <c r="AN25" i="1"/>
  <c r="AN24" i="1"/>
  <c r="U26" i="1"/>
  <c r="AM26" i="1"/>
  <c r="AJ26" i="1"/>
  <c r="AC26" i="1"/>
  <c r="AB26" i="1"/>
  <c r="AD26" i="1"/>
  <c r="Z26" i="1"/>
  <c r="AL26" i="1"/>
  <c r="AE26" i="1"/>
  <c r="X26" i="1"/>
  <c r="AN26" i="1"/>
  <c r="AH26" i="1"/>
  <c r="W26" i="1"/>
  <c r="AI26" i="1"/>
  <c r="AF26" i="1"/>
  <c r="Y26" i="1"/>
  <c r="AK26" i="1"/>
  <c r="AG26" i="1"/>
  <c r="V26" i="1"/>
  <c r="AA26" i="1"/>
  <c r="AM23" i="1"/>
  <c r="CK39" i="1"/>
  <c r="CS55" i="1"/>
  <c r="BN55" i="1"/>
  <c r="BO55" i="1" s="1"/>
  <c r="CW53" i="1"/>
  <c r="BN53" i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CH53" i="1" s="1"/>
  <c r="CX198" i="1"/>
  <c r="CO56" i="1"/>
  <c r="BN56" i="1"/>
  <c r="BO56" i="1" s="1"/>
  <c r="BP56" i="1" s="1"/>
  <c r="BQ56" i="1" s="1"/>
  <c r="BR56" i="1" s="1"/>
  <c r="BS56" i="1" s="1"/>
  <c r="BT56" i="1" s="1"/>
  <c r="BU56" i="1" s="1"/>
  <c r="BV56" i="1" s="1"/>
  <c r="BW56" i="1" s="1"/>
  <c r="BX56" i="1" s="1"/>
  <c r="BY56" i="1" s="1"/>
  <c r="BZ56" i="1" s="1"/>
  <c r="CA56" i="1" s="1"/>
  <c r="CB56" i="1" s="1"/>
  <c r="CC56" i="1" s="1"/>
  <c r="CD56" i="1" s="1"/>
  <c r="CE56" i="1" s="1"/>
  <c r="CF56" i="1" s="1"/>
  <c r="CG56" i="1" s="1"/>
  <c r="CH56" i="1" s="1"/>
  <c r="CN39" i="1"/>
  <c r="BN39" i="1"/>
  <c r="CM54" i="1"/>
  <c r="CN176" i="1"/>
  <c r="CK225" i="1"/>
  <c r="CP193" i="1"/>
  <c r="CM146" i="1"/>
  <c r="CT39" i="1"/>
  <c r="CP192" i="1"/>
  <c r="CS225" i="1"/>
  <c r="CN231" i="1"/>
  <c r="CT176" i="1"/>
  <c r="CS149" i="1"/>
  <c r="CP53" i="1"/>
  <c r="CK192" i="1"/>
  <c r="CP217" i="1"/>
  <c r="CV179" i="1"/>
  <c r="CQ164" i="1"/>
  <c r="CL235" i="1"/>
  <c r="CT224" i="1"/>
  <c r="CT215" i="1"/>
  <c r="CW160" i="1"/>
  <c r="CX39" i="1"/>
  <c r="CJ39" i="1"/>
  <c r="CL39" i="1"/>
  <c r="DA39" i="1" s="1"/>
  <c r="CQ53" i="1"/>
  <c r="CN198" i="1"/>
  <c r="CN192" i="1"/>
  <c r="CW226" i="1"/>
  <c r="CJ235" i="1"/>
  <c r="CQ225" i="1"/>
  <c r="CX225" i="1"/>
  <c r="CQ217" i="1"/>
  <c r="CP224" i="1"/>
  <c r="CL193" i="1"/>
  <c r="CL231" i="1"/>
  <c r="CP179" i="1"/>
  <c r="CO215" i="1"/>
  <c r="CM176" i="1"/>
  <c r="CR176" i="1"/>
  <c r="CS164" i="1"/>
  <c r="CV160" i="1"/>
  <c r="CN149" i="1"/>
  <c r="CJ198" i="1"/>
  <c r="CS192" i="1"/>
  <c r="CU192" i="1"/>
  <c r="CV226" i="1"/>
  <c r="CV235" i="1"/>
  <c r="DA235" i="1" s="1"/>
  <c r="CO225" i="1"/>
  <c r="CU225" i="1"/>
  <c r="CQ224" i="1"/>
  <c r="CS193" i="1"/>
  <c r="CU193" i="1"/>
  <c r="CP231" i="1"/>
  <c r="CN179" i="1"/>
  <c r="CM215" i="1"/>
  <c r="CU176" i="1"/>
  <c r="CQ168" i="1"/>
  <c r="CR160" i="1"/>
  <c r="CZ160" i="1" s="1"/>
  <c r="CW151" i="1"/>
  <c r="CP149" i="1"/>
  <c r="DA58" i="1"/>
  <c r="CQ39" i="1"/>
  <c r="CS198" i="1"/>
  <c r="CW192" i="1"/>
  <c r="CQ192" i="1"/>
  <c r="CR226" i="1"/>
  <c r="CW235" i="1"/>
  <c r="CJ225" i="1"/>
  <c r="CX217" i="1"/>
  <c r="CR224" i="1"/>
  <c r="CZ224" i="1" s="1"/>
  <c r="CW193" i="1"/>
  <c r="CV193" i="1"/>
  <c r="DA193" i="1" s="1"/>
  <c r="CU179" i="1"/>
  <c r="CW215" i="1"/>
  <c r="CQ176" i="1"/>
  <c r="CW176" i="1"/>
  <c r="CT160" i="1"/>
  <c r="CW149" i="1"/>
  <c r="CZ58" i="1"/>
  <c r="BN208" i="1"/>
  <c r="BO208" i="1" s="1"/>
  <c r="BP208" i="1" s="1"/>
  <c r="BQ208" i="1" s="1"/>
  <c r="BR208" i="1" s="1"/>
  <c r="BS208" i="1" s="1"/>
  <c r="BT208" i="1" s="1"/>
  <c r="BU208" i="1" s="1"/>
  <c r="BV208" i="1" s="1"/>
  <c r="BW208" i="1" s="1"/>
  <c r="BX208" i="1" s="1"/>
  <c r="BY208" i="1" s="1"/>
  <c r="BZ208" i="1" s="1"/>
  <c r="CA208" i="1" s="1"/>
  <c r="CB208" i="1" s="1"/>
  <c r="CC208" i="1" s="1"/>
  <c r="CD208" i="1" s="1"/>
  <c r="CE208" i="1" s="1"/>
  <c r="CF208" i="1" s="1"/>
  <c r="CG208" i="1" s="1"/>
  <c r="CH208" i="1" s="1"/>
  <c r="CV208" i="1"/>
  <c r="CK208" i="1"/>
  <c r="CX208" i="1"/>
  <c r="CT208" i="1"/>
  <c r="CU208" i="1"/>
  <c r="CW208" i="1"/>
  <c r="CM208" i="1"/>
  <c r="CO208" i="1"/>
  <c r="CJ208" i="1"/>
  <c r="CL208" i="1"/>
  <c r="CQ208" i="1"/>
  <c r="CP208" i="1"/>
  <c r="CR208" i="1"/>
  <c r="CS208" i="1"/>
  <c r="CN208" i="1"/>
  <c r="BN152" i="1"/>
  <c r="BO152" i="1" s="1"/>
  <c r="BP152" i="1" s="1"/>
  <c r="BQ152" i="1" s="1"/>
  <c r="BR152" i="1" s="1"/>
  <c r="BS152" i="1" s="1"/>
  <c r="BT152" i="1" s="1"/>
  <c r="BU152" i="1" s="1"/>
  <c r="BV152" i="1" s="1"/>
  <c r="BW152" i="1" s="1"/>
  <c r="BX152" i="1" s="1"/>
  <c r="BY152" i="1" s="1"/>
  <c r="BZ152" i="1" s="1"/>
  <c r="CA152" i="1" s="1"/>
  <c r="CB152" i="1" s="1"/>
  <c r="CC152" i="1" s="1"/>
  <c r="CD152" i="1" s="1"/>
  <c r="CE152" i="1" s="1"/>
  <c r="CF152" i="1" s="1"/>
  <c r="CG152" i="1" s="1"/>
  <c r="CH152" i="1" s="1"/>
  <c r="CR152" i="1"/>
  <c r="CX152" i="1"/>
  <c r="CQ152" i="1"/>
  <c r="CK152" i="1"/>
  <c r="CP152" i="1"/>
  <c r="CT152" i="1"/>
  <c r="CL152" i="1"/>
  <c r="BN73" i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L73" i="1"/>
  <c r="CT73" i="1"/>
  <c r="CV73" i="1"/>
  <c r="CX73" i="1"/>
  <c r="CK73" i="1"/>
  <c r="CJ73" i="1"/>
  <c r="CW73" i="1"/>
  <c r="CN73" i="1"/>
  <c r="CU73" i="1"/>
  <c r="CS73" i="1"/>
  <c r="CP73" i="1"/>
  <c r="CO73" i="1"/>
  <c r="CM73" i="1"/>
  <c r="CR73" i="1"/>
  <c r="CQ73" i="1"/>
  <c r="BN184" i="1"/>
  <c r="BO184" i="1" s="1"/>
  <c r="BP184" i="1" s="1"/>
  <c r="BQ184" i="1" s="1"/>
  <c r="BR184" i="1" s="1"/>
  <c r="BS184" i="1" s="1"/>
  <c r="BT184" i="1" s="1"/>
  <c r="BU184" i="1" s="1"/>
  <c r="BV184" i="1" s="1"/>
  <c r="BW184" i="1" s="1"/>
  <c r="BX184" i="1" s="1"/>
  <c r="BY184" i="1" s="1"/>
  <c r="BZ184" i="1" s="1"/>
  <c r="CA184" i="1" s="1"/>
  <c r="CB184" i="1" s="1"/>
  <c r="CC184" i="1" s="1"/>
  <c r="CD184" i="1" s="1"/>
  <c r="CE184" i="1" s="1"/>
  <c r="CF184" i="1" s="1"/>
  <c r="CG184" i="1" s="1"/>
  <c r="CH184" i="1" s="1"/>
  <c r="CR184" i="1"/>
  <c r="CX184" i="1"/>
  <c r="CS184" i="1"/>
  <c r="CQ184" i="1"/>
  <c r="CM184" i="1"/>
  <c r="CJ184" i="1"/>
  <c r="CW184" i="1"/>
  <c r="CL184" i="1"/>
  <c r="CT184" i="1"/>
  <c r="CV184" i="1"/>
  <c r="CO184" i="1"/>
  <c r="CN184" i="1"/>
  <c r="CK184" i="1"/>
  <c r="CU184" i="1"/>
  <c r="CP184" i="1"/>
  <c r="BN203" i="1"/>
  <c r="BO203" i="1" s="1"/>
  <c r="BP203" i="1" s="1"/>
  <c r="BQ203" i="1" s="1"/>
  <c r="BR203" i="1" s="1"/>
  <c r="BS203" i="1" s="1"/>
  <c r="BT203" i="1" s="1"/>
  <c r="BU203" i="1" s="1"/>
  <c r="BV203" i="1" s="1"/>
  <c r="BW203" i="1" s="1"/>
  <c r="BX203" i="1" s="1"/>
  <c r="BY203" i="1" s="1"/>
  <c r="BZ203" i="1" s="1"/>
  <c r="CA203" i="1" s="1"/>
  <c r="CB203" i="1" s="1"/>
  <c r="CC203" i="1" s="1"/>
  <c r="CD203" i="1" s="1"/>
  <c r="CE203" i="1" s="1"/>
  <c r="CF203" i="1" s="1"/>
  <c r="CG203" i="1" s="1"/>
  <c r="CH203" i="1" s="1"/>
  <c r="CN203" i="1"/>
  <c r="CO203" i="1"/>
  <c r="CW203" i="1"/>
  <c r="CU203" i="1"/>
  <c r="CK203" i="1"/>
  <c r="CQ203" i="1"/>
  <c r="CT203" i="1"/>
  <c r="CM203" i="1"/>
  <c r="CP203" i="1"/>
  <c r="CR203" i="1"/>
  <c r="CZ203" i="1" s="1"/>
  <c r="CS203" i="1"/>
  <c r="CL203" i="1"/>
  <c r="CV203" i="1"/>
  <c r="CX203" i="1"/>
  <c r="CJ203" i="1"/>
  <c r="BN170" i="1"/>
  <c r="BO170" i="1" s="1"/>
  <c r="BP170" i="1" s="1"/>
  <c r="BQ170" i="1" s="1"/>
  <c r="BR170" i="1" s="1"/>
  <c r="BS170" i="1" s="1"/>
  <c r="BT170" i="1" s="1"/>
  <c r="BU170" i="1" s="1"/>
  <c r="BV170" i="1" s="1"/>
  <c r="BW170" i="1" s="1"/>
  <c r="BX170" i="1" s="1"/>
  <c r="BY170" i="1" s="1"/>
  <c r="BZ170" i="1" s="1"/>
  <c r="CA170" i="1" s="1"/>
  <c r="CB170" i="1" s="1"/>
  <c r="CC170" i="1" s="1"/>
  <c r="CD170" i="1" s="1"/>
  <c r="CE170" i="1" s="1"/>
  <c r="CF170" i="1" s="1"/>
  <c r="CG170" i="1" s="1"/>
  <c r="CH170" i="1" s="1"/>
  <c r="CQ170" i="1"/>
  <c r="CW170" i="1"/>
  <c r="CL170" i="1"/>
  <c r="CX170" i="1"/>
  <c r="CR170" i="1"/>
  <c r="CP170" i="1"/>
  <c r="CK170" i="1"/>
  <c r="CT170" i="1"/>
  <c r="CO170" i="1"/>
  <c r="CM170" i="1"/>
  <c r="CJ170" i="1"/>
  <c r="CV170" i="1"/>
  <c r="CN170" i="1"/>
  <c r="CS170" i="1"/>
  <c r="CU170" i="1"/>
  <c r="BN131" i="1"/>
  <c r="BO131" i="1" s="1"/>
  <c r="BP131" i="1" s="1"/>
  <c r="BQ131" i="1" s="1"/>
  <c r="BR131" i="1" s="1"/>
  <c r="BS131" i="1" s="1"/>
  <c r="BT131" i="1" s="1"/>
  <c r="BU131" i="1" s="1"/>
  <c r="BV131" i="1" s="1"/>
  <c r="BW131" i="1" s="1"/>
  <c r="BX131" i="1" s="1"/>
  <c r="BY131" i="1" s="1"/>
  <c r="BZ131" i="1" s="1"/>
  <c r="CA131" i="1" s="1"/>
  <c r="CB131" i="1" s="1"/>
  <c r="CC131" i="1" s="1"/>
  <c r="CD131" i="1" s="1"/>
  <c r="CE131" i="1" s="1"/>
  <c r="CF131" i="1" s="1"/>
  <c r="CG131" i="1" s="1"/>
  <c r="CH131" i="1" s="1"/>
  <c r="CX131" i="1"/>
  <c r="CM131" i="1"/>
  <c r="CO131" i="1"/>
  <c r="CN131" i="1"/>
  <c r="CV131" i="1"/>
  <c r="CW131" i="1"/>
  <c r="CS131" i="1"/>
  <c r="CQ131" i="1"/>
  <c r="CR131" i="1"/>
  <c r="CK131" i="1"/>
  <c r="CT131" i="1"/>
  <c r="CJ131" i="1"/>
  <c r="CL131" i="1"/>
  <c r="CU131" i="1"/>
  <c r="CP131" i="1"/>
  <c r="BN90" i="1"/>
  <c r="BO90" i="1" s="1"/>
  <c r="BP90" i="1" s="1"/>
  <c r="BQ90" i="1" s="1"/>
  <c r="BR90" i="1" s="1"/>
  <c r="BS90" i="1" s="1"/>
  <c r="BT90" i="1" s="1"/>
  <c r="BU90" i="1" s="1"/>
  <c r="BV90" i="1" s="1"/>
  <c r="BW90" i="1" s="1"/>
  <c r="BX90" i="1" s="1"/>
  <c r="BY90" i="1" s="1"/>
  <c r="BZ90" i="1" s="1"/>
  <c r="CA90" i="1" s="1"/>
  <c r="CB90" i="1" s="1"/>
  <c r="CC90" i="1" s="1"/>
  <c r="CD90" i="1" s="1"/>
  <c r="CE90" i="1" s="1"/>
  <c r="CF90" i="1" s="1"/>
  <c r="CG90" i="1" s="1"/>
  <c r="CH90" i="1" s="1"/>
  <c r="CL90" i="1"/>
  <c r="CJ90" i="1"/>
  <c r="CX90" i="1"/>
  <c r="CP90" i="1"/>
  <c r="CO90" i="1"/>
  <c r="CR90" i="1"/>
  <c r="CM90" i="1"/>
  <c r="CV90" i="1"/>
  <c r="DA90" i="1" s="1"/>
  <c r="CN90" i="1"/>
  <c r="CQ90" i="1"/>
  <c r="CS90" i="1"/>
  <c r="CW90" i="1"/>
  <c r="CK90" i="1"/>
  <c r="CT90" i="1"/>
  <c r="CU90" i="1"/>
  <c r="BP41" i="1"/>
  <c r="BQ41" i="1" s="1"/>
  <c r="BR41" i="1" s="1"/>
  <c r="BS41" i="1" s="1"/>
  <c r="BT41" i="1" s="1"/>
  <c r="BU41" i="1" s="1"/>
  <c r="BV41" i="1" s="1"/>
  <c r="BW41" i="1" s="1"/>
  <c r="BX41" i="1" s="1"/>
  <c r="BY41" i="1" s="1"/>
  <c r="BZ41" i="1" s="1"/>
  <c r="CA41" i="1" s="1"/>
  <c r="CB41" i="1" s="1"/>
  <c r="CC41" i="1" s="1"/>
  <c r="CD41" i="1" s="1"/>
  <c r="CE41" i="1" s="1"/>
  <c r="CF41" i="1" s="1"/>
  <c r="CG41" i="1" s="1"/>
  <c r="CH41" i="1" s="1"/>
  <c r="CL41" i="1"/>
  <c r="CV41" i="1"/>
  <c r="DA41" i="1" s="1"/>
  <c r="CS41" i="1"/>
  <c r="CQ41" i="1"/>
  <c r="CW41" i="1"/>
  <c r="CU41" i="1"/>
  <c r="CK41" i="1"/>
  <c r="CM41" i="1"/>
  <c r="CP41" i="1"/>
  <c r="CX41" i="1"/>
  <c r="CJ41" i="1"/>
  <c r="CT41" i="1"/>
  <c r="CR41" i="1"/>
  <c r="CZ41" i="1" s="1"/>
  <c r="CO41" i="1"/>
  <c r="CN41" i="1"/>
  <c r="BN237" i="1"/>
  <c r="BO237" i="1" s="1"/>
  <c r="BP237" i="1" s="1"/>
  <c r="BQ237" i="1" s="1"/>
  <c r="BR237" i="1" s="1"/>
  <c r="BS237" i="1" s="1"/>
  <c r="BT237" i="1" s="1"/>
  <c r="BU237" i="1" s="1"/>
  <c r="BV237" i="1" s="1"/>
  <c r="BW237" i="1" s="1"/>
  <c r="BX237" i="1" s="1"/>
  <c r="BY237" i="1" s="1"/>
  <c r="BZ237" i="1" s="1"/>
  <c r="CA237" i="1" s="1"/>
  <c r="CB237" i="1" s="1"/>
  <c r="CC237" i="1" s="1"/>
  <c r="CD237" i="1" s="1"/>
  <c r="CE237" i="1" s="1"/>
  <c r="CF237" i="1" s="1"/>
  <c r="CG237" i="1" s="1"/>
  <c r="CH237" i="1" s="1"/>
  <c r="CN237" i="1"/>
  <c r="CM237" i="1"/>
  <c r="CL237" i="1"/>
  <c r="CJ237" i="1"/>
  <c r="CW237" i="1"/>
  <c r="CO237" i="1"/>
  <c r="CV237" i="1"/>
  <c r="DA237" i="1" s="1"/>
  <c r="CT237" i="1"/>
  <c r="CR237" i="1"/>
  <c r="CS237" i="1"/>
  <c r="CK237" i="1"/>
  <c r="CX237" i="1"/>
  <c r="CP237" i="1"/>
  <c r="CU237" i="1"/>
  <c r="CQ237" i="1"/>
  <c r="BN187" i="1"/>
  <c r="BO187" i="1" s="1"/>
  <c r="BP187" i="1" s="1"/>
  <c r="BQ187" i="1" s="1"/>
  <c r="BR187" i="1" s="1"/>
  <c r="BS187" i="1" s="1"/>
  <c r="BT187" i="1" s="1"/>
  <c r="BU187" i="1" s="1"/>
  <c r="BV187" i="1" s="1"/>
  <c r="BW187" i="1" s="1"/>
  <c r="BX187" i="1" s="1"/>
  <c r="BY187" i="1" s="1"/>
  <c r="BZ187" i="1" s="1"/>
  <c r="CA187" i="1" s="1"/>
  <c r="CB187" i="1" s="1"/>
  <c r="CC187" i="1" s="1"/>
  <c r="CD187" i="1" s="1"/>
  <c r="CE187" i="1" s="1"/>
  <c r="CF187" i="1" s="1"/>
  <c r="CG187" i="1" s="1"/>
  <c r="CH187" i="1" s="1"/>
  <c r="CS187" i="1"/>
  <c r="CL187" i="1"/>
  <c r="CU187" i="1"/>
  <c r="CR187" i="1"/>
  <c r="CT187" i="1"/>
  <c r="CV187" i="1"/>
  <c r="DA187" i="1" s="1"/>
  <c r="CX187" i="1"/>
  <c r="CK187" i="1"/>
  <c r="CW187" i="1"/>
  <c r="CO187" i="1"/>
  <c r="CQ187" i="1"/>
  <c r="CM187" i="1"/>
  <c r="CN187" i="1"/>
  <c r="CP187" i="1"/>
  <c r="CJ187" i="1"/>
  <c r="BN154" i="1"/>
  <c r="BO154" i="1" s="1"/>
  <c r="BP154" i="1" s="1"/>
  <c r="BQ154" i="1" s="1"/>
  <c r="BR154" i="1" s="1"/>
  <c r="BS154" i="1" s="1"/>
  <c r="BT154" i="1" s="1"/>
  <c r="BU154" i="1" s="1"/>
  <c r="BV154" i="1" s="1"/>
  <c r="BW154" i="1" s="1"/>
  <c r="BX154" i="1" s="1"/>
  <c r="BY154" i="1" s="1"/>
  <c r="BZ154" i="1" s="1"/>
  <c r="CA154" i="1" s="1"/>
  <c r="CB154" i="1" s="1"/>
  <c r="CC154" i="1" s="1"/>
  <c r="CD154" i="1" s="1"/>
  <c r="CE154" i="1" s="1"/>
  <c r="CF154" i="1" s="1"/>
  <c r="CG154" i="1" s="1"/>
  <c r="CH154" i="1" s="1"/>
  <c r="CQ154" i="1"/>
  <c r="CV154" i="1"/>
  <c r="CM154" i="1"/>
  <c r="CN154" i="1"/>
  <c r="CL154" i="1"/>
  <c r="CS154" i="1"/>
  <c r="CK154" i="1"/>
  <c r="CT154" i="1"/>
  <c r="CR154" i="1"/>
  <c r="CP154" i="1"/>
  <c r="CO154" i="1"/>
  <c r="CX154" i="1"/>
  <c r="CJ154" i="1"/>
  <c r="CW154" i="1"/>
  <c r="CU154" i="1"/>
  <c r="BN107" i="1"/>
  <c r="BO107" i="1" s="1"/>
  <c r="BP107" i="1" s="1"/>
  <c r="BQ107" i="1" s="1"/>
  <c r="BR107" i="1" s="1"/>
  <c r="BS107" i="1" s="1"/>
  <c r="BT107" i="1" s="1"/>
  <c r="BU107" i="1" s="1"/>
  <c r="BV107" i="1" s="1"/>
  <c r="BW107" i="1" s="1"/>
  <c r="BX107" i="1" s="1"/>
  <c r="BY107" i="1" s="1"/>
  <c r="BZ107" i="1" s="1"/>
  <c r="CA107" i="1" s="1"/>
  <c r="CB107" i="1" s="1"/>
  <c r="CC107" i="1" s="1"/>
  <c r="CD107" i="1" s="1"/>
  <c r="CE107" i="1" s="1"/>
  <c r="CF107" i="1" s="1"/>
  <c r="CG107" i="1" s="1"/>
  <c r="CH107" i="1" s="1"/>
  <c r="CL107" i="1"/>
  <c r="CX107" i="1"/>
  <c r="CS107" i="1"/>
  <c r="CQ107" i="1"/>
  <c r="CJ107" i="1"/>
  <c r="CN107" i="1"/>
  <c r="CP107" i="1"/>
  <c r="CU107" i="1"/>
  <c r="CK107" i="1"/>
  <c r="CR107" i="1"/>
  <c r="CV107" i="1"/>
  <c r="CW107" i="1"/>
  <c r="CO107" i="1"/>
  <c r="CT107" i="1"/>
  <c r="CM107" i="1"/>
  <c r="BN85" i="1"/>
  <c r="BO85" i="1" s="1"/>
  <c r="BP85" i="1" s="1"/>
  <c r="BQ85" i="1" s="1"/>
  <c r="BR85" i="1" s="1"/>
  <c r="BS85" i="1" s="1"/>
  <c r="BT85" i="1" s="1"/>
  <c r="BU85" i="1" s="1"/>
  <c r="BV85" i="1" s="1"/>
  <c r="BW85" i="1" s="1"/>
  <c r="BX85" i="1" s="1"/>
  <c r="BY85" i="1" s="1"/>
  <c r="BZ85" i="1" s="1"/>
  <c r="CA85" i="1" s="1"/>
  <c r="CB85" i="1" s="1"/>
  <c r="CC85" i="1" s="1"/>
  <c r="CD85" i="1" s="1"/>
  <c r="CE85" i="1" s="1"/>
  <c r="CF85" i="1" s="1"/>
  <c r="CG85" i="1" s="1"/>
  <c r="CH85" i="1" s="1"/>
  <c r="CR85" i="1"/>
  <c r="CK85" i="1"/>
  <c r="CS85" i="1"/>
  <c r="CN85" i="1"/>
  <c r="CU85" i="1"/>
  <c r="CQ85" i="1"/>
  <c r="CM85" i="1"/>
  <c r="CT85" i="1"/>
  <c r="CP85" i="1"/>
  <c r="CL85" i="1"/>
  <c r="CJ85" i="1"/>
  <c r="CO85" i="1"/>
  <c r="CX85" i="1"/>
  <c r="CW85" i="1"/>
  <c r="CV85" i="1"/>
  <c r="BN120" i="1"/>
  <c r="BO120" i="1" s="1"/>
  <c r="BP120" i="1" s="1"/>
  <c r="BQ120" i="1" s="1"/>
  <c r="BR120" i="1" s="1"/>
  <c r="BS120" i="1" s="1"/>
  <c r="BT120" i="1" s="1"/>
  <c r="BU120" i="1" s="1"/>
  <c r="BV120" i="1" s="1"/>
  <c r="BW120" i="1" s="1"/>
  <c r="BX120" i="1" s="1"/>
  <c r="BY120" i="1" s="1"/>
  <c r="BZ120" i="1" s="1"/>
  <c r="CA120" i="1" s="1"/>
  <c r="CB120" i="1" s="1"/>
  <c r="CC120" i="1" s="1"/>
  <c r="CD120" i="1" s="1"/>
  <c r="CE120" i="1" s="1"/>
  <c r="CF120" i="1" s="1"/>
  <c r="CG120" i="1" s="1"/>
  <c r="CH120" i="1" s="1"/>
  <c r="CX120" i="1"/>
  <c r="CU120" i="1"/>
  <c r="CV120" i="1"/>
  <c r="CR120" i="1"/>
  <c r="CS120" i="1"/>
  <c r="CP120" i="1"/>
  <c r="CQ120" i="1"/>
  <c r="CT120" i="1"/>
  <c r="CO120" i="1"/>
  <c r="CN120" i="1"/>
  <c r="CJ120" i="1"/>
  <c r="CW120" i="1"/>
  <c r="CL120" i="1"/>
  <c r="CK120" i="1"/>
  <c r="CM120" i="1"/>
  <c r="BN64" i="1"/>
  <c r="BO64" i="1" s="1"/>
  <c r="BP64" i="1" s="1"/>
  <c r="BQ64" i="1" s="1"/>
  <c r="BR64" i="1" s="1"/>
  <c r="BS64" i="1" s="1"/>
  <c r="BT64" i="1" s="1"/>
  <c r="BU64" i="1" s="1"/>
  <c r="BV64" i="1" s="1"/>
  <c r="BW64" i="1" s="1"/>
  <c r="BX64" i="1" s="1"/>
  <c r="BY64" i="1" s="1"/>
  <c r="BZ64" i="1" s="1"/>
  <c r="CA64" i="1" s="1"/>
  <c r="CB64" i="1" s="1"/>
  <c r="CC64" i="1" s="1"/>
  <c r="CD64" i="1" s="1"/>
  <c r="CE64" i="1" s="1"/>
  <c r="CF64" i="1" s="1"/>
  <c r="CG64" i="1" s="1"/>
  <c r="CH64" i="1" s="1"/>
  <c r="CV64" i="1"/>
  <c r="CW64" i="1"/>
  <c r="CP64" i="1"/>
  <c r="CM64" i="1"/>
  <c r="CL64" i="1"/>
  <c r="CT64" i="1"/>
  <c r="CR64" i="1"/>
  <c r="CZ64" i="1" s="1"/>
  <c r="CK64" i="1"/>
  <c r="CX64" i="1"/>
  <c r="CS64" i="1"/>
  <c r="CQ64" i="1"/>
  <c r="CO64" i="1"/>
  <c r="CU64" i="1"/>
  <c r="CN64" i="1"/>
  <c r="CJ64" i="1"/>
  <c r="CT182" i="1"/>
  <c r="CO182" i="1"/>
  <c r="CN182" i="1"/>
  <c r="CP182" i="1"/>
  <c r="CQ191" i="1"/>
  <c r="CO191" i="1"/>
  <c r="CX191" i="1"/>
  <c r="CK191" i="1"/>
  <c r="CU199" i="1"/>
  <c r="CJ199" i="1"/>
  <c r="CP199" i="1"/>
  <c r="CM199" i="1"/>
  <c r="CV238" i="1"/>
  <c r="CW238" i="1"/>
  <c r="CO238" i="1"/>
  <c r="CN238" i="1"/>
  <c r="CM172" i="1"/>
  <c r="CQ172" i="1"/>
  <c r="CP172" i="1"/>
  <c r="CS172" i="1"/>
  <c r="CV156" i="1"/>
  <c r="CW156" i="1"/>
  <c r="CJ152" i="1"/>
  <c r="CS152" i="1"/>
  <c r="BN194" i="1"/>
  <c r="BO194" i="1" s="1"/>
  <c r="BP194" i="1" s="1"/>
  <c r="BQ194" i="1" s="1"/>
  <c r="BR194" i="1" s="1"/>
  <c r="BS194" i="1" s="1"/>
  <c r="BT194" i="1" s="1"/>
  <c r="BU194" i="1" s="1"/>
  <c r="BV194" i="1" s="1"/>
  <c r="BW194" i="1" s="1"/>
  <c r="BX194" i="1" s="1"/>
  <c r="BY194" i="1" s="1"/>
  <c r="BZ194" i="1" s="1"/>
  <c r="CA194" i="1" s="1"/>
  <c r="CB194" i="1" s="1"/>
  <c r="CC194" i="1" s="1"/>
  <c r="CD194" i="1" s="1"/>
  <c r="CE194" i="1" s="1"/>
  <c r="CF194" i="1" s="1"/>
  <c r="CG194" i="1" s="1"/>
  <c r="CH194" i="1" s="1"/>
  <c r="CM194" i="1"/>
  <c r="CW194" i="1"/>
  <c r="CS194" i="1"/>
  <c r="CK194" i="1"/>
  <c r="CN194" i="1"/>
  <c r="CT194" i="1"/>
  <c r="CU194" i="1"/>
  <c r="CX194" i="1"/>
  <c r="CL194" i="1"/>
  <c r="CR194" i="1"/>
  <c r="CV194" i="1"/>
  <c r="DA194" i="1" s="1"/>
  <c r="CJ194" i="1"/>
  <c r="CQ194" i="1"/>
  <c r="CO194" i="1"/>
  <c r="CP194" i="1"/>
  <c r="BN165" i="1"/>
  <c r="BO165" i="1" s="1"/>
  <c r="BP165" i="1" s="1"/>
  <c r="BQ165" i="1" s="1"/>
  <c r="BR165" i="1" s="1"/>
  <c r="BS165" i="1" s="1"/>
  <c r="BT165" i="1" s="1"/>
  <c r="BU165" i="1" s="1"/>
  <c r="BV165" i="1" s="1"/>
  <c r="BW165" i="1" s="1"/>
  <c r="BX165" i="1" s="1"/>
  <c r="BY165" i="1" s="1"/>
  <c r="BZ165" i="1" s="1"/>
  <c r="CA165" i="1" s="1"/>
  <c r="CB165" i="1" s="1"/>
  <c r="CC165" i="1" s="1"/>
  <c r="CD165" i="1" s="1"/>
  <c r="CE165" i="1" s="1"/>
  <c r="CF165" i="1" s="1"/>
  <c r="CG165" i="1" s="1"/>
  <c r="CH165" i="1" s="1"/>
  <c r="CR165" i="1"/>
  <c r="CT165" i="1"/>
  <c r="CN165" i="1"/>
  <c r="CU165" i="1"/>
  <c r="CL165" i="1"/>
  <c r="CS165" i="1"/>
  <c r="CW165" i="1"/>
  <c r="CQ165" i="1"/>
  <c r="CJ165" i="1"/>
  <c r="CO165" i="1"/>
  <c r="CV165" i="1"/>
  <c r="DA165" i="1" s="1"/>
  <c r="CK165" i="1"/>
  <c r="CX165" i="1"/>
  <c r="CP165" i="1"/>
  <c r="CM165" i="1"/>
  <c r="BN121" i="1"/>
  <c r="BO121" i="1" s="1"/>
  <c r="BP121" i="1" s="1"/>
  <c r="BQ121" i="1" s="1"/>
  <c r="BR121" i="1" s="1"/>
  <c r="BS121" i="1" s="1"/>
  <c r="BT121" i="1" s="1"/>
  <c r="BU121" i="1" s="1"/>
  <c r="BV121" i="1" s="1"/>
  <c r="BW121" i="1" s="1"/>
  <c r="BX121" i="1" s="1"/>
  <c r="BY121" i="1" s="1"/>
  <c r="BZ121" i="1" s="1"/>
  <c r="CA121" i="1" s="1"/>
  <c r="CB121" i="1" s="1"/>
  <c r="CC121" i="1" s="1"/>
  <c r="CD121" i="1" s="1"/>
  <c r="CE121" i="1" s="1"/>
  <c r="CF121" i="1" s="1"/>
  <c r="CG121" i="1" s="1"/>
  <c r="CH121" i="1" s="1"/>
  <c r="CJ121" i="1"/>
  <c r="CU121" i="1"/>
  <c r="CV121" i="1"/>
  <c r="CW121" i="1"/>
  <c r="CR121" i="1"/>
  <c r="CS121" i="1"/>
  <c r="CK121" i="1"/>
  <c r="CX121" i="1"/>
  <c r="CM121" i="1"/>
  <c r="CO121" i="1"/>
  <c r="CN121" i="1"/>
  <c r="CQ121" i="1"/>
  <c r="CP121" i="1"/>
  <c r="CL121" i="1"/>
  <c r="CT121" i="1"/>
  <c r="BN153" i="1"/>
  <c r="BO153" i="1" s="1"/>
  <c r="BP153" i="1" s="1"/>
  <c r="BQ153" i="1" s="1"/>
  <c r="BR153" i="1" s="1"/>
  <c r="BS153" i="1" s="1"/>
  <c r="BT153" i="1" s="1"/>
  <c r="BU153" i="1" s="1"/>
  <c r="BV153" i="1" s="1"/>
  <c r="BW153" i="1" s="1"/>
  <c r="BX153" i="1" s="1"/>
  <c r="BY153" i="1" s="1"/>
  <c r="BZ153" i="1" s="1"/>
  <c r="CA153" i="1" s="1"/>
  <c r="CB153" i="1" s="1"/>
  <c r="CC153" i="1" s="1"/>
  <c r="CD153" i="1" s="1"/>
  <c r="CE153" i="1" s="1"/>
  <c r="CF153" i="1" s="1"/>
  <c r="CG153" i="1" s="1"/>
  <c r="CH153" i="1" s="1"/>
  <c r="CV153" i="1"/>
  <c r="CQ153" i="1"/>
  <c r="CP153" i="1"/>
  <c r="CS153" i="1"/>
  <c r="CK153" i="1"/>
  <c r="CR153" i="1"/>
  <c r="CX153" i="1"/>
  <c r="CW153" i="1"/>
  <c r="CN153" i="1"/>
  <c r="CU153" i="1"/>
  <c r="CJ153" i="1"/>
  <c r="CT153" i="1"/>
  <c r="CO153" i="1"/>
  <c r="CL153" i="1"/>
  <c r="CM153" i="1"/>
  <c r="BP40" i="1"/>
  <c r="BQ40" i="1" s="1"/>
  <c r="BR40" i="1" s="1"/>
  <c r="BS40" i="1" s="1"/>
  <c r="BT40" i="1" s="1"/>
  <c r="BU40" i="1" s="1"/>
  <c r="BV40" i="1" s="1"/>
  <c r="BW40" i="1" s="1"/>
  <c r="BX40" i="1" s="1"/>
  <c r="BY40" i="1" s="1"/>
  <c r="BZ40" i="1" s="1"/>
  <c r="CA40" i="1" s="1"/>
  <c r="CB40" i="1" s="1"/>
  <c r="CC40" i="1" s="1"/>
  <c r="CD40" i="1" s="1"/>
  <c r="CE40" i="1" s="1"/>
  <c r="CF40" i="1" s="1"/>
  <c r="CG40" i="1" s="1"/>
  <c r="CH40" i="1" s="1"/>
  <c r="CX40" i="1"/>
  <c r="CM40" i="1"/>
  <c r="CK40" i="1"/>
  <c r="CU40" i="1"/>
  <c r="CO40" i="1"/>
  <c r="CS40" i="1"/>
  <c r="CR40" i="1"/>
  <c r="CL40" i="1"/>
  <c r="CN40" i="1"/>
  <c r="CW40" i="1"/>
  <c r="CQ40" i="1"/>
  <c r="CJ40" i="1"/>
  <c r="CP40" i="1"/>
  <c r="CT40" i="1"/>
  <c r="CV40" i="1"/>
  <c r="BN108" i="1"/>
  <c r="BO108" i="1" s="1"/>
  <c r="BP108" i="1" s="1"/>
  <c r="BQ108" i="1" s="1"/>
  <c r="BR108" i="1" s="1"/>
  <c r="BS108" i="1" s="1"/>
  <c r="BT108" i="1" s="1"/>
  <c r="BU108" i="1" s="1"/>
  <c r="BV108" i="1" s="1"/>
  <c r="BW108" i="1" s="1"/>
  <c r="BX108" i="1" s="1"/>
  <c r="BY108" i="1" s="1"/>
  <c r="BZ108" i="1" s="1"/>
  <c r="CA108" i="1" s="1"/>
  <c r="CB108" i="1" s="1"/>
  <c r="CC108" i="1" s="1"/>
  <c r="CD108" i="1" s="1"/>
  <c r="CE108" i="1" s="1"/>
  <c r="CF108" i="1" s="1"/>
  <c r="CG108" i="1" s="1"/>
  <c r="CH108" i="1" s="1"/>
  <c r="CL108" i="1"/>
  <c r="CK108" i="1"/>
  <c r="CW108" i="1"/>
  <c r="CR108" i="1"/>
  <c r="CS108" i="1"/>
  <c r="CU108" i="1"/>
  <c r="CX108" i="1"/>
  <c r="CP108" i="1"/>
  <c r="CJ108" i="1"/>
  <c r="CT108" i="1"/>
  <c r="CO108" i="1"/>
  <c r="CN108" i="1"/>
  <c r="CM108" i="1"/>
  <c r="CV108" i="1"/>
  <c r="DA108" i="1" s="1"/>
  <c r="CQ108" i="1"/>
  <c r="BP43" i="1"/>
  <c r="BQ43" i="1" s="1"/>
  <c r="BR43" i="1" s="1"/>
  <c r="BS43" i="1" s="1"/>
  <c r="BT43" i="1" s="1"/>
  <c r="BU43" i="1" s="1"/>
  <c r="BV43" i="1" s="1"/>
  <c r="BW43" i="1" s="1"/>
  <c r="BX43" i="1" s="1"/>
  <c r="BY43" i="1" s="1"/>
  <c r="BZ43" i="1" s="1"/>
  <c r="CA43" i="1" s="1"/>
  <c r="CB43" i="1" s="1"/>
  <c r="CC43" i="1" s="1"/>
  <c r="CD43" i="1" s="1"/>
  <c r="CE43" i="1" s="1"/>
  <c r="CF43" i="1" s="1"/>
  <c r="CG43" i="1" s="1"/>
  <c r="CH43" i="1" s="1"/>
  <c r="CR43" i="1"/>
  <c r="CX43" i="1"/>
  <c r="CM43" i="1"/>
  <c r="CJ43" i="1"/>
  <c r="CL43" i="1"/>
  <c r="CK43" i="1"/>
  <c r="CN43" i="1"/>
  <c r="CP43" i="1"/>
  <c r="CV43" i="1"/>
  <c r="DA43" i="1" s="1"/>
  <c r="CS43" i="1"/>
  <c r="CQ43" i="1"/>
  <c r="CU43" i="1"/>
  <c r="CO43" i="1"/>
  <c r="CT43" i="1"/>
  <c r="CW43" i="1"/>
  <c r="BN196" i="1"/>
  <c r="BO196" i="1" s="1"/>
  <c r="BP196" i="1" s="1"/>
  <c r="BQ196" i="1" s="1"/>
  <c r="BR196" i="1" s="1"/>
  <c r="BS196" i="1" s="1"/>
  <c r="BT196" i="1" s="1"/>
  <c r="BU196" i="1" s="1"/>
  <c r="BV196" i="1" s="1"/>
  <c r="BW196" i="1" s="1"/>
  <c r="BX196" i="1" s="1"/>
  <c r="BY196" i="1" s="1"/>
  <c r="BZ196" i="1" s="1"/>
  <c r="CA196" i="1" s="1"/>
  <c r="CB196" i="1" s="1"/>
  <c r="CC196" i="1" s="1"/>
  <c r="CD196" i="1" s="1"/>
  <c r="CE196" i="1" s="1"/>
  <c r="CF196" i="1" s="1"/>
  <c r="CG196" i="1" s="1"/>
  <c r="CH196" i="1" s="1"/>
  <c r="CO196" i="1"/>
  <c r="CV196" i="1"/>
  <c r="CX196" i="1"/>
  <c r="CR196" i="1"/>
  <c r="CU196" i="1"/>
  <c r="CW196" i="1"/>
  <c r="CN196" i="1"/>
  <c r="CL196" i="1"/>
  <c r="CQ196" i="1"/>
  <c r="CM196" i="1"/>
  <c r="CJ196" i="1"/>
  <c r="CP196" i="1"/>
  <c r="CS196" i="1"/>
  <c r="CT196" i="1"/>
  <c r="CK196" i="1"/>
  <c r="BN210" i="1"/>
  <c r="BO210" i="1" s="1"/>
  <c r="BP210" i="1" s="1"/>
  <c r="BQ210" i="1" s="1"/>
  <c r="BR210" i="1" s="1"/>
  <c r="BS210" i="1" s="1"/>
  <c r="BT210" i="1" s="1"/>
  <c r="BU210" i="1" s="1"/>
  <c r="BV210" i="1" s="1"/>
  <c r="BW210" i="1" s="1"/>
  <c r="BX210" i="1" s="1"/>
  <c r="BY210" i="1" s="1"/>
  <c r="BZ210" i="1" s="1"/>
  <c r="CA210" i="1" s="1"/>
  <c r="CB210" i="1" s="1"/>
  <c r="CC210" i="1" s="1"/>
  <c r="CD210" i="1" s="1"/>
  <c r="CE210" i="1" s="1"/>
  <c r="CF210" i="1" s="1"/>
  <c r="CG210" i="1" s="1"/>
  <c r="CH210" i="1" s="1"/>
  <c r="CO210" i="1"/>
  <c r="CN210" i="1"/>
  <c r="CV210" i="1"/>
  <c r="CQ210" i="1"/>
  <c r="CM210" i="1"/>
  <c r="CJ210" i="1"/>
  <c r="CX210" i="1"/>
  <c r="CP210" i="1"/>
  <c r="CW210" i="1"/>
  <c r="CK210" i="1"/>
  <c r="CT210" i="1"/>
  <c r="CR210" i="1"/>
  <c r="CZ210" i="1" s="1"/>
  <c r="CL210" i="1"/>
  <c r="CU210" i="1"/>
  <c r="CS210" i="1"/>
  <c r="BN150" i="1"/>
  <c r="BO150" i="1" s="1"/>
  <c r="BP150" i="1" s="1"/>
  <c r="BQ150" i="1" s="1"/>
  <c r="BR150" i="1" s="1"/>
  <c r="BS150" i="1" s="1"/>
  <c r="BT150" i="1" s="1"/>
  <c r="BU150" i="1" s="1"/>
  <c r="BV150" i="1" s="1"/>
  <c r="BW150" i="1" s="1"/>
  <c r="BX150" i="1" s="1"/>
  <c r="BY150" i="1" s="1"/>
  <c r="BZ150" i="1" s="1"/>
  <c r="CA150" i="1" s="1"/>
  <c r="CB150" i="1" s="1"/>
  <c r="CC150" i="1" s="1"/>
  <c r="CD150" i="1" s="1"/>
  <c r="CE150" i="1" s="1"/>
  <c r="CF150" i="1" s="1"/>
  <c r="CG150" i="1" s="1"/>
  <c r="CH150" i="1" s="1"/>
  <c r="CX150" i="1"/>
  <c r="CV150" i="1"/>
  <c r="CL150" i="1"/>
  <c r="CK150" i="1"/>
  <c r="CR150" i="1"/>
  <c r="CQ150" i="1"/>
  <c r="CT150" i="1"/>
  <c r="CJ150" i="1"/>
  <c r="CP150" i="1"/>
  <c r="CW150" i="1"/>
  <c r="CS150" i="1"/>
  <c r="CN150" i="1"/>
  <c r="CM150" i="1"/>
  <c r="CO150" i="1"/>
  <c r="CU150" i="1"/>
  <c r="BN106" i="1"/>
  <c r="BO106" i="1" s="1"/>
  <c r="BP106" i="1" s="1"/>
  <c r="BQ106" i="1" s="1"/>
  <c r="BR106" i="1" s="1"/>
  <c r="BS106" i="1" s="1"/>
  <c r="BT106" i="1" s="1"/>
  <c r="BU106" i="1" s="1"/>
  <c r="BV106" i="1" s="1"/>
  <c r="BW106" i="1" s="1"/>
  <c r="BX106" i="1" s="1"/>
  <c r="BY106" i="1" s="1"/>
  <c r="BZ106" i="1" s="1"/>
  <c r="CA106" i="1" s="1"/>
  <c r="CB106" i="1" s="1"/>
  <c r="CC106" i="1" s="1"/>
  <c r="CD106" i="1" s="1"/>
  <c r="CE106" i="1" s="1"/>
  <c r="CF106" i="1" s="1"/>
  <c r="CG106" i="1" s="1"/>
  <c r="CH106" i="1" s="1"/>
  <c r="CN106" i="1"/>
  <c r="CW106" i="1"/>
  <c r="CP106" i="1"/>
  <c r="CJ106" i="1"/>
  <c r="CO106" i="1"/>
  <c r="CX106" i="1"/>
  <c r="CR106" i="1"/>
  <c r="CZ106" i="1" s="1"/>
  <c r="CS106" i="1"/>
  <c r="CV106" i="1"/>
  <c r="CQ106" i="1"/>
  <c r="CM106" i="1"/>
  <c r="CL106" i="1"/>
  <c r="CT106" i="1"/>
  <c r="CK106" i="1"/>
  <c r="CU106" i="1"/>
  <c r="BN81" i="1"/>
  <c r="BO81" i="1" s="1"/>
  <c r="BP81" i="1" s="1"/>
  <c r="BQ81" i="1" s="1"/>
  <c r="BR81" i="1" s="1"/>
  <c r="BS81" i="1" s="1"/>
  <c r="BT81" i="1" s="1"/>
  <c r="BU81" i="1" s="1"/>
  <c r="BV81" i="1" s="1"/>
  <c r="BW81" i="1" s="1"/>
  <c r="BX81" i="1" s="1"/>
  <c r="BY81" i="1" s="1"/>
  <c r="BZ81" i="1" s="1"/>
  <c r="CA81" i="1" s="1"/>
  <c r="CB81" i="1" s="1"/>
  <c r="CC81" i="1" s="1"/>
  <c r="CD81" i="1" s="1"/>
  <c r="CE81" i="1" s="1"/>
  <c r="CF81" i="1" s="1"/>
  <c r="CG81" i="1" s="1"/>
  <c r="CH81" i="1" s="1"/>
  <c r="CO81" i="1"/>
  <c r="CS81" i="1"/>
  <c r="CU81" i="1"/>
  <c r="CM81" i="1"/>
  <c r="CV81" i="1"/>
  <c r="CN81" i="1"/>
  <c r="CJ81" i="1"/>
  <c r="CK81" i="1"/>
  <c r="CR81" i="1"/>
  <c r="CX81" i="1"/>
  <c r="CW81" i="1"/>
  <c r="CL81" i="1"/>
  <c r="CP81" i="1"/>
  <c r="CT81" i="1"/>
  <c r="CQ81" i="1"/>
  <c r="BN144" i="1"/>
  <c r="BO144" i="1" s="1"/>
  <c r="BP144" i="1" s="1"/>
  <c r="BQ144" i="1" s="1"/>
  <c r="BR144" i="1" s="1"/>
  <c r="BS144" i="1" s="1"/>
  <c r="BT144" i="1" s="1"/>
  <c r="BU144" i="1" s="1"/>
  <c r="BV144" i="1" s="1"/>
  <c r="BW144" i="1" s="1"/>
  <c r="BX144" i="1" s="1"/>
  <c r="BY144" i="1" s="1"/>
  <c r="BZ144" i="1" s="1"/>
  <c r="CA144" i="1" s="1"/>
  <c r="CB144" i="1" s="1"/>
  <c r="CC144" i="1" s="1"/>
  <c r="CD144" i="1" s="1"/>
  <c r="CE144" i="1" s="1"/>
  <c r="CF144" i="1" s="1"/>
  <c r="CG144" i="1" s="1"/>
  <c r="CH144" i="1" s="1"/>
  <c r="CK144" i="1"/>
  <c r="CW144" i="1"/>
  <c r="CL144" i="1"/>
  <c r="CT144" i="1"/>
  <c r="CQ144" i="1"/>
  <c r="CU144" i="1"/>
  <c r="CP144" i="1"/>
  <c r="CO144" i="1"/>
  <c r="CN144" i="1"/>
  <c r="CJ144" i="1"/>
  <c r="CS144" i="1"/>
  <c r="CM144" i="1"/>
  <c r="CR144" i="1"/>
  <c r="CV144" i="1"/>
  <c r="CX144" i="1"/>
  <c r="BN183" i="1"/>
  <c r="BO183" i="1" s="1"/>
  <c r="BP183" i="1" s="1"/>
  <c r="BQ183" i="1" s="1"/>
  <c r="BR183" i="1" s="1"/>
  <c r="BS183" i="1" s="1"/>
  <c r="BT183" i="1" s="1"/>
  <c r="BU183" i="1" s="1"/>
  <c r="BV183" i="1" s="1"/>
  <c r="BW183" i="1" s="1"/>
  <c r="BX183" i="1" s="1"/>
  <c r="BY183" i="1" s="1"/>
  <c r="BZ183" i="1" s="1"/>
  <c r="CA183" i="1" s="1"/>
  <c r="CB183" i="1" s="1"/>
  <c r="CC183" i="1" s="1"/>
  <c r="CD183" i="1" s="1"/>
  <c r="CE183" i="1" s="1"/>
  <c r="CF183" i="1" s="1"/>
  <c r="CG183" i="1" s="1"/>
  <c r="CH183" i="1" s="1"/>
  <c r="CJ183" i="1"/>
  <c r="CV183" i="1"/>
  <c r="CS183" i="1"/>
  <c r="CQ183" i="1"/>
  <c r="CK183" i="1"/>
  <c r="CM183" i="1"/>
  <c r="CR183" i="1"/>
  <c r="CW183" i="1"/>
  <c r="CX183" i="1"/>
  <c r="CL183" i="1"/>
  <c r="CN183" i="1"/>
  <c r="CU183" i="1"/>
  <c r="CO183" i="1"/>
  <c r="CP183" i="1"/>
  <c r="CT183" i="1"/>
  <c r="BN232" i="1"/>
  <c r="BO232" i="1" s="1"/>
  <c r="BP232" i="1" s="1"/>
  <c r="BQ232" i="1" s="1"/>
  <c r="BR232" i="1" s="1"/>
  <c r="BS232" i="1" s="1"/>
  <c r="BT232" i="1" s="1"/>
  <c r="BU232" i="1" s="1"/>
  <c r="BV232" i="1" s="1"/>
  <c r="BW232" i="1" s="1"/>
  <c r="BX232" i="1" s="1"/>
  <c r="BY232" i="1" s="1"/>
  <c r="BZ232" i="1" s="1"/>
  <c r="CA232" i="1" s="1"/>
  <c r="CB232" i="1" s="1"/>
  <c r="CC232" i="1" s="1"/>
  <c r="CD232" i="1" s="1"/>
  <c r="CE232" i="1" s="1"/>
  <c r="CF232" i="1" s="1"/>
  <c r="CG232" i="1" s="1"/>
  <c r="CH232" i="1" s="1"/>
  <c r="CT232" i="1"/>
  <c r="CO232" i="1"/>
  <c r="CS232" i="1"/>
  <c r="CK232" i="1"/>
  <c r="CX232" i="1"/>
  <c r="CN232" i="1"/>
  <c r="CU232" i="1"/>
  <c r="CQ232" i="1"/>
  <c r="CR232" i="1"/>
  <c r="CM232" i="1"/>
  <c r="CP232" i="1"/>
  <c r="CJ232" i="1"/>
  <c r="CW232" i="1"/>
  <c r="CL232" i="1"/>
  <c r="CV232" i="1"/>
  <c r="BN171" i="1"/>
  <c r="BO171" i="1" s="1"/>
  <c r="BP171" i="1" s="1"/>
  <c r="BQ171" i="1" s="1"/>
  <c r="BR171" i="1" s="1"/>
  <c r="BS171" i="1" s="1"/>
  <c r="BT171" i="1" s="1"/>
  <c r="BU171" i="1" s="1"/>
  <c r="BV171" i="1" s="1"/>
  <c r="BW171" i="1" s="1"/>
  <c r="BX171" i="1" s="1"/>
  <c r="BY171" i="1" s="1"/>
  <c r="BZ171" i="1" s="1"/>
  <c r="CA171" i="1" s="1"/>
  <c r="CB171" i="1" s="1"/>
  <c r="CC171" i="1" s="1"/>
  <c r="CD171" i="1" s="1"/>
  <c r="CE171" i="1" s="1"/>
  <c r="CF171" i="1" s="1"/>
  <c r="CG171" i="1" s="1"/>
  <c r="CH171" i="1" s="1"/>
  <c r="CQ171" i="1"/>
  <c r="CK171" i="1"/>
  <c r="CT171" i="1"/>
  <c r="CP171" i="1"/>
  <c r="CM171" i="1"/>
  <c r="CS171" i="1"/>
  <c r="CV171" i="1"/>
  <c r="CL171" i="1"/>
  <c r="CO171" i="1"/>
  <c r="CR171" i="1"/>
  <c r="CW171" i="1"/>
  <c r="CN171" i="1"/>
  <c r="CU171" i="1"/>
  <c r="CX171" i="1"/>
  <c r="CJ171" i="1"/>
  <c r="BN133" i="1"/>
  <c r="BO133" i="1" s="1"/>
  <c r="BP133" i="1" s="1"/>
  <c r="BQ133" i="1" s="1"/>
  <c r="BR133" i="1" s="1"/>
  <c r="BS133" i="1" s="1"/>
  <c r="BT133" i="1" s="1"/>
  <c r="BU133" i="1" s="1"/>
  <c r="BV133" i="1" s="1"/>
  <c r="BW133" i="1" s="1"/>
  <c r="BX133" i="1" s="1"/>
  <c r="BY133" i="1" s="1"/>
  <c r="BZ133" i="1" s="1"/>
  <c r="CA133" i="1" s="1"/>
  <c r="CB133" i="1" s="1"/>
  <c r="CC133" i="1" s="1"/>
  <c r="CD133" i="1" s="1"/>
  <c r="CE133" i="1" s="1"/>
  <c r="CF133" i="1" s="1"/>
  <c r="CG133" i="1" s="1"/>
  <c r="CH133" i="1" s="1"/>
  <c r="CT133" i="1"/>
  <c r="CO133" i="1"/>
  <c r="CU133" i="1"/>
  <c r="CW133" i="1"/>
  <c r="CX133" i="1"/>
  <c r="CN133" i="1"/>
  <c r="CM133" i="1"/>
  <c r="CR133" i="1"/>
  <c r="CZ133" i="1" s="1"/>
  <c r="CK133" i="1"/>
  <c r="CV133" i="1"/>
  <c r="CL133" i="1"/>
  <c r="CJ133" i="1"/>
  <c r="CP133" i="1"/>
  <c r="CS133" i="1"/>
  <c r="CQ133" i="1"/>
  <c r="BN91" i="1"/>
  <c r="BO91" i="1" s="1"/>
  <c r="BP91" i="1" s="1"/>
  <c r="BQ91" i="1" s="1"/>
  <c r="BR91" i="1" s="1"/>
  <c r="BS91" i="1" s="1"/>
  <c r="BT91" i="1" s="1"/>
  <c r="BU91" i="1" s="1"/>
  <c r="BV91" i="1" s="1"/>
  <c r="BW91" i="1" s="1"/>
  <c r="BX91" i="1" s="1"/>
  <c r="BY91" i="1" s="1"/>
  <c r="BZ91" i="1" s="1"/>
  <c r="CA91" i="1" s="1"/>
  <c r="CB91" i="1" s="1"/>
  <c r="CC91" i="1" s="1"/>
  <c r="CD91" i="1" s="1"/>
  <c r="CE91" i="1" s="1"/>
  <c r="CF91" i="1" s="1"/>
  <c r="CG91" i="1" s="1"/>
  <c r="CH91" i="1" s="1"/>
  <c r="CM91" i="1"/>
  <c r="CQ91" i="1"/>
  <c r="CW91" i="1"/>
  <c r="CV91" i="1"/>
  <c r="CR91" i="1"/>
  <c r="CK91" i="1"/>
  <c r="CJ91" i="1"/>
  <c r="CS91" i="1"/>
  <c r="CP91" i="1"/>
  <c r="CU91" i="1"/>
  <c r="CN91" i="1"/>
  <c r="CL91" i="1"/>
  <c r="CX91" i="1"/>
  <c r="CO91" i="1"/>
  <c r="CT91" i="1"/>
  <c r="CT56" i="1"/>
  <c r="CL56" i="1"/>
  <c r="CK56" i="1"/>
  <c r="CJ56" i="1"/>
  <c r="CU56" i="1"/>
  <c r="CQ56" i="1"/>
  <c r="CR56" i="1"/>
  <c r="CS56" i="1"/>
  <c r="CW56" i="1"/>
  <c r="CX56" i="1"/>
  <c r="CM56" i="1"/>
  <c r="CV56" i="1"/>
  <c r="BN204" i="1"/>
  <c r="BO204" i="1" s="1"/>
  <c r="BP204" i="1" s="1"/>
  <c r="BQ204" i="1" s="1"/>
  <c r="BR204" i="1" s="1"/>
  <c r="BS204" i="1" s="1"/>
  <c r="BT204" i="1" s="1"/>
  <c r="BU204" i="1" s="1"/>
  <c r="BV204" i="1" s="1"/>
  <c r="BW204" i="1" s="1"/>
  <c r="BX204" i="1" s="1"/>
  <c r="BY204" i="1" s="1"/>
  <c r="BZ204" i="1" s="1"/>
  <c r="CA204" i="1" s="1"/>
  <c r="CB204" i="1" s="1"/>
  <c r="CC204" i="1" s="1"/>
  <c r="CD204" i="1" s="1"/>
  <c r="CE204" i="1" s="1"/>
  <c r="CF204" i="1" s="1"/>
  <c r="CG204" i="1" s="1"/>
  <c r="CH204" i="1" s="1"/>
  <c r="CR204" i="1"/>
  <c r="CW204" i="1"/>
  <c r="CL204" i="1"/>
  <c r="CP204" i="1"/>
  <c r="CV204" i="1"/>
  <c r="CQ204" i="1"/>
  <c r="CO204" i="1"/>
  <c r="CS204" i="1"/>
  <c r="CU204" i="1"/>
  <c r="CM204" i="1"/>
  <c r="CT204" i="1"/>
  <c r="CN204" i="1"/>
  <c r="CK204" i="1"/>
  <c r="CX204" i="1"/>
  <c r="CJ204" i="1"/>
  <c r="BN209" i="1"/>
  <c r="BO209" i="1" s="1"/>
  <c r="BP209" i="1" s="1"/>
  <c r="BQ209" i="1" s="1"/>
  <c r="BR209" i="1" s="1"/>
  <c r="BS209" i="1" s="1"/>
  <c r="BT209" i="1" s="1"/>
  <c r="BU209" i="1" s="1"/>
  <c r="BV209" i="1" s="1"/>
  <c r="BW209" i="1" s="1"/>
  <c r="BX209" i="1" s="1"/>
  <c r="BY209" i="1" s="1"/>
  <c r="BZ209" i="1" s="1"/>
  <c r="CA209" i="1" s="1"/>
  <c r="CB209" i="1" s="1"/>
  <c r="CC209" i="1" s="1"/>
  <c r="CD209" i="1" s="1"/>
  <c r="CE209" i="1" s="1"/>
  <c r="CF209" i="1" s="1"/>
  <c r="CG209" i="1" s="1"/>
  <c r="CH209" i="1" s="1"/>
  <c r="CS209" i="1"/>
  <c r="CV209" i="1"/>
  <c r="CN209" i="1"/>
  <c r="CP209" i="1"/>
  <c r="CO209" i="1"/>
  <c r="CR209" i="1"/>
  <c r="CT209" i="1"/>
  <c r="CJ209" i="1"/>
  <c r="CQ209" i="1"/>
  <c r="CM209" i="1"/>
  <c r="CU209" i="1"/>
  <c r="CX209" i="1"/>
  <c r="CL209" i="1"/>
  <c r="CK209" i="1"/>
  <c r="CW209" i="1"/>
  <c r="BN221" i="1"/>
  <c r="BO221" i="1" s="1"/>
  <c r="BP221" i="1" s="1"/>
  <c r="BQ221" i="1" s="1"/>
  <c r="BR221" i="1" s="1"/>
  <c r="BS221" i="1" s="1"/>
  <c r="BT221" i="1" s="1"/>
  <c r="BU221" i="1" s="1"/>
  <c r="BV221" i="1" s="1"/>
  <c r="BW221" i="1" s="1"/>
  <c r="BX221" i="1" s="1"/>
  <c r="BY221" i="1" s="1"/>
  <c r="BZ221" i="1" s="1"/>
  <c r="CA221" i="1" s="1"/>
  <c r="CB221" i="1" s="1"/>
  <c r="CC221" i="1" s="1"/>
  <c r="CD221" i="1" s="1"/>
  <c r="CE221" i="1" s="1"/>
  <c r="CF221" i="1" s="1"/>
  <c r="CG221" i="1" s="1"/>
  <c r="CH221" i="1" s="1"/>
  <c r="CO221" i="1"/>
  <c r="CV221" i="1"/>
  <c r="CK221" i="1"/>
  <c r="CW221" i="1"/>
  <c r="CL221" i="1"/>
  <c r="CP221" i="1"/>
  <c r="CX221" i="1"/>
  <c r="CJ221" i="1"/>
  <c r="CM221" i="1"/>
  <c r="CT221" i="1"/>
  <c r="CS221" i="1"/>
  <c r="CR221" i="1"/>
  <c r="CN221" i="1"/>
  <c r="CU221" i="1"/>
  <c r="CQ221" i="1"/>
  <c r="BN177" i="1"/>
  <c r="BO177" i="1" s="1"/>
  <c r="BP177" i="1" s="1"/>
  <c r="BQ177" i="1" s="1"/>
  <c r="BR177" i="1" s="1"/>
  <c r="BS177" i="1" s="1"/>
  <c r="BT177" i="1" s="1"/>
  <c r="BU177" i="1" s="1"/>
  <c r="BV177" i="1" s="1"/>
  <c r="BW177" i="1" s="1"/>
  <c r="BX177" i="1" s="1"/>
  <c r="BY177" i="1" s="1"/>
  <c r="BZ177" i="1" s="1"/>
  <c r="CA177" i="1" s="1"/>
  <c r="CB177" i="1" s="1"/>
  <c r="CC177" i="1" s="1"/>
  <c r="CD177" i="1" s="1"/>
  <c r="CE177" i="1" s="1"/>
  <c r="CF177" i="1" s="1"/>
  <c r="CG177" i="1" s="1"/>
  <c r="CH177" i="1" s="1"/>
  <c r="CS177" i="1"/>
  <c r="CX177" i="1"/>
  <c r="CT177" i="1"/>
  <c r="CQ177" i="1"/>
  <c r="CL177" i="1"/>
  <c r="CW177" i="1"/>
  <c r="CV177" i="1"/>
  <c r="CK177" i="1"/>
  <c r="CN177" i="1"/>
  <c r="CM177" i="1"/>
  <c r="CJ177" i="1"/>
  <c r="CO177" i="1"/>
  <c r="CU177" i="1"/>
  <c r="CP177" i="1"/>
  <c r="CR177" i="1"/>
  <c r="BN161" i="1"/>
  <c r="BO161" i="1" s="1"/>
  <c r="BP161" i="1" s="1"/>
  <c r="BQ161" i="1" s="1"/>
  <c r="BR161" i="1" s="1"/>
  <c r="BS161" i="1" s="1"/>
  <c r="BT161" i="1" s="1"/>
  <c r="BU161" i="1" s="1"/>
  <c r="BV161" i="1" s="1"/>
  <c r="BW161" i="1" s="1"/>
  <c r="BX161" i="1" s="1"/>
  <c r="BY161" i="1" s="1"/>
  <c r="BZ161" i="1" s="1"/>
  <c r="CA161" i="1" s="1"/>
  <c r="CB161" i="1" s="1"/>
  <c r="CC161" i="1" s="1"/>
  <c r="CD161" i="1" s="1"/>
  <c r="CE161" i="1" s="1"/>
  <c r="CF161" i="1" s="1"/>
  <c r="CG161" i="1" s="1"/>
  <c r="CH161" i="1" s="1"/>
  <c r="CX161" i="1"/>
  <c r="CJ161" i="1"/>
  <c r="CN161" i="1"/>
  <c r="CO161" i="1"/>
  <c r="CT161" i="1"/>
  <c r="CL161" i="1"/>
  <c r="CQ161" i="1"/>
  <c r="CU161" i="1"/>
  <c r="CR161" i="1"/>
  <c r="CM161" i="1"/>
  <c r="CW161" i="1"/>
  <c r="CK161" i="1"/>
  <c r="CS161" i="1"/>
  <c r="CP161" i="1"/>
  <c r="CV161" i="1"/>
  <c r="BN135" i="1"/>
  <c r="BO135" i="1" s="1"/>
  <c r="BP135" i="1" s="1"/>
  <c r="BQ135" i="1" s="1"/>
  <c r="BR135" i="1" s="1"/>
  <c r="BS135" i="1" s="1"/>
  <c r="BT135" i="1" s="1"/>
  <c r="BU135" i="1" s="1"/>
  <c r="BV135" i="1" s="1"/>
  <c r="BW135" i="1" s="1"/>
  <c r="BX135" i="1" s="1"/>
  <c r="BY135" i="1" s="1"/>
  <c r="BZ135" i="1" s="1"/>
  <c r="CA135" i="1" s="1"/>
  <c r="CB135" i="1" s="1"/>
  <c r="CC135" i="1" s="1"/>
  <c r="CD135" i="1" s="1"/>
  <c r="CE135" i="1" s="1"/>
  <c r="CF135" i="1" s="1"/>
  <c r="CG135" i="1" s="1"/>
  <c r="CH135" i="1" s="1"/>
  <c r="CT135" i="1"/>
  <c r="CU135" i="1"/>
  <c r="CW135" i="1"/>
  <c r="CJ135" i="1"/>
  <c r="CX135" i="1"/>
  <c r="CP135" i="1"/>
  <c r="CQ135" i="1"/>
  <c r="CN135" i="1"/>
  <c r="CL135" i="1"/>
  <c r="CO135" i="1"/>
  <c r="CS135" i="1"/>
  <c r="CR135" i="1"/>
  <c r="CK135" i="1"/>
  <c r="CV135" i="1"/>
  <c r="CM135" i="1"/>
  <c r="BN113" i="1"/>
  <c r="BO113" i="1" s="1"/>
  <c r="BP113" i="1" s="1"/>
  <c r="BQ113" i="1" s="1"/>
  <c r="BR113" i="1" s="1"/>
  <c r="BS113" i="1" s="1"/>
  <c r="BT113" i="1" s="1"/>
  <c r="BU113" i="1" s="1"/>
  <c r="BV113" i="1" s="1"/>
  <c r="BW113" i="1" s="1"/>
  <c r="BX113" i="1" s="1"/>
  <c r="BY113" i="1" s="1"/>
  <c r="BZ113" i="1" s="1"/>
  <c r="CA113" i="1" s="1"/>
  <c r="CB113" i="1" s="1"/>
  <c r="CC113" i="1" s="1"/>
  <c r="CD113" i="1" s="1"/>
  <c r="CE113" i="1" s="1"/>
  <c r="CF113" i="1" s="1"/>
  <c r="CG113" i="1" s="1"/>
  <c r="CH113" i="1" s="1"/>
  <c r="CK113" i="1"/>
  <c r="CR113" i="1"/>
  <c r="CJ113" i="1"/>
  <c r="CU113" i="1"/>
  <c r="CP113" i="1"/>
  <c r="CL113" i="1"/>
  <c r="CN113" i="1"/>
  <c r="CS113" i="1"/>
  <c r="CQ113" i="1"/>
  <c r="CW113" i="1"/>
  <c r="CT113" i="1"/>
  <c r="CX113" i="1"/>
  <c r="CV113" i="1"/>
  <c r="CM113" i="1"/>
  <c r="CO113" i="1"/>
  <c r="BN97" i="1"/>
  <c r="BO97" i="1" s="1"/>
  <c r="BP97" i="1" s="1"/>
  <c r="BQ97" i="1" s="1"/>
  <c r="BR97" i="1" s="1"/>
  <c r="BS97" i="1" s="1"/>
  <c r="BT97" i="1" s="1"/>
  <c r="BU97" i="1" s="1"/>
  <c r="BV97" i="1" s="1"/>
  <c r="BW97" i="1" s="1"/>
  <c r="BX97" i="1" s="1"/>
  <c r="BY97" i="1" s="1"/>
  <c r="BZ97" i="1" s="1"/>
  <c r="CA97" i="1" s="1"/>
  <c r="CB97" i="1" s="1"/>
  <c r="CC97" i="1" s="1"/>
  <c r="CD97" i="1" s="1"/>
  <c r="CE97" i="1" s="1"/>
  <c r="CF97" i="1" s="1"/>
  <c r="CG97" i="1" s="1"/>
  <c r="CH97" i="1" s="1"/>
  <c r="CR97" i="1"/>
  <c r="CN97" i="1"/>
  <c r="CX97" i="1"/>
  <c r="CL97" i="1"/>
  <c r="CK97" i="1"/>
  <c r="CP97" i="1"/>
  <c r="CJ97" i="1"/>
  <c r="CV97" i="1"/>
  <c r="DA97" i="1" s="1"/>
  <c r="CW97" i="1"/>
  <c r="CM97" i="1"/>
  <c r="CQ97" i="1"/>
  <c r="CT97" i="1"/>
  <c r="CO97" i="1"/>
  <c r="CU97" i="1"/>
  <c r="CS97" i="1"/>
  <c r="BN137" i="1"/>
  <c r="BO137" i="1" s="1"/>
  <c r="BP137" i="1" s="1"/>
  <c r="BQ137" i="1" s="1"/>
  <c r="BR137" i="1" s="1"/>
  <c r="BS137" i="1" s="1"/>
  <c r="BT137" i="1" s="1"/>
  <c r="BU137" i="1" s="1"/>
  <c r="BV137" i="1" s="1"/>
  <c r="BW137" i="1" s="1"/>
  <c r="BX137" i="1" s="1"/>
  <c r="BY137" i="1" s="1"/>
  <c r="BZ137" i="1" s="1"/>
  <c r="CA137" i="1" s="1"/>
  <c r="CB137" i="1" s="1"/>
  <c r="CC137" i="1" s="1"/>
  <c r="CD137" i="1" s="1"/>
  <c r="CE137" i="1" s="1"/>
  <c r="CF137" i="1" s="1"/>
  <c r="CG137" i="1" s="1"/>
  <c r="CH137" i="1" s="1"/>
  <c r="CK137" i="1"/>
  <c r="CQ137" i="1"/>
  <c r="CL137" i="1"/>
  <c r="CP137" i="1"/>
  <c r="CS137" i="1"/>
  <c r="CN137" i="1"/>
  <c r="CT137" i="1"/>
  <c r="CO137" i="1"/>
  <c r="CX137" i="1"/>
  <c r="CR137" i="1"/>
  <c r="CM137" i="1"/>
  <c r="CJ137" i="1"/>
  <c r="CV137" i="1"/>
  <c r="CW137" i="1"/>
  <c r="CU137" i="1"/>
  <c r="BN70" i="1"/>
  <c r="BO70" i="1" s="1"/>
  <c r="BP70" i="1" s="1"/>
  <c r="BQ70" i="1" s="1"/>
  <c r="BR70" i="1" s="1"/>
  <c r="BS70" i="1" s="1"/>
  <c r="BT70" i="1" s="1"/>
  <c r="BU70" i="1" s="1"/>
  <c r="BV70" i="1" s="1"/>
  <c r="BW70" i="1" s="1"/>
  <c r="BX70" i="1" s="1"/>
  <c r="BY70" i="1" s="1"/>
  <c r="BZ70" i="1" s="1"/>
  <c r="CA70" i="1" s="1"/>
  <c r="CB70" i="1" s="1"/>
  <c r="CC70" i="1" s="1"/>
  <c r="CD70" i="1" s="1"/>
  <c r="CE70" i="1" s="1"/>
  <c r="CF70" i="1" s="1"/>
  <c r="CG70" i="1" s="1"/>
  <c r="CH70" i="1" s="1"/>
  <c r="CR70" i="1"/>
  <c r="CL70" i="1"/>
  <c r="CK70" i="1"/>
  <c r="CV70" i="1"/>
  <c r="CN70" i="1"/>
  <c r="CU70" i="1"/>
  <c r="CS70" i="1"/>
  <c r="CW70" i="1"/>
  <c r="CT70" i="1"/>
  <c r="CO70" i="1"/>
  <c r="CP70" i="1"/>
  <c r="CJ70" i="1"/>
  <c r="CQ70" i="1"/>
  <c r="CX70" i="1"/>
  <c r="CM70" i="1"/>
  <c r="BN67" i="1"/>
  <c r="BO67" i="1" s="1"/>
  <c r="BP67" i="1" s="1"/>
  <c r="BQ67" i="1" s="1"/>
  <c r="BR67" i="1" s="1"/>
  <c r="BS67" i="1" s="1"/>
  <c r="BT67" i="1" s="1"/>
  <c r="BU67" i="1" s="1"/>
  <c r="BV67" i="1" s="1"/>
  <c r="BW67" i="1" s="1"/>
  <c r="BX67" i="1" s="1"/>
  <c r="BY67" i="1" s="1"/>
  <c r="BZ67" i="1" s="1"/>
  <c r="CA67" i="1" s="1"/>
  <c r="CB67" i="1" s="1"/>
  <c r="CC67" i="1" s="1"/>
  <c r="CD67" i="1" s="1"/>
  <c r="CE67" i="1" s="1"/>
  <c r="CF67" i="1" s="1"/>
  <c r="CG67" i="1" s="1"/>
  <c r="CH67" i="1" s="1"/>
  <c r="CU67" i="1"/>
  <c r="CN67" i="1"/>
  <c r="CJ67" i="1"/>
  <c r="CV67" i="1"/>
  <c r="CP67" i="1"/>
  <c r="CO67" i="1"/>
  <c r="CM67" i="1"/>
  <c r="CK67" i="1"/>
  <c r="CX67" i="1"/>
  <c r="CW67" i="1"/>
  <c r="CS67" i="1"/>
  <c r="CL67" i="1"/>
  <c r="CR67" i="1"/>
  <c r="CZ67" i="1" s="1"/>
  <c r="CT67" i="1"/>
  <c r="CQ67" i="1"/>
  <c r="BP46" i="1"/>
  <c r="BQ46" i="1" s="1"/>
  <c r="BR46" i="1" s="1"/>
  <c r="BS46" i="1" s="1"/>
  <c r="BT46" i="1" s="1"/>
  <c r="BU46" i="1" s="1"/>
  <c r="BV46" i="1" s="1"/>
  <c r="BW46" i="1" s="1"/>
  <c r="BX46" i="1" s="1"/>
  <c r="BY46" i="1" s="1"/>
  <c r="BZ46" i="1" s="1"/>
  <c r="CA46" i="1" s="1"/>
  <c r="CB46" i="1" s="1"/>
  <c r="CC46" i="1" s="1"/>
  <c r="CD46" i="1" s="1"/>
  <c r="CE46" i="1" s="1"/>
  <c r="CF46" i="1" s="1"/>
  <c r="CG46" i="1" s="1"/>
  <c r="CH46" i="1" s="1"/>
  <c r="CP46" i="1"/>
  <c r="CW46" i="1"/>
  <c r="CM46" i="1"/>
  <c r="CJ46" i="1"/>
  <c r="CQ46" i="1"/>
  <c r="CU46" i="1"/>
  <c r="CO46" i="1"/>
  <c r="CN46" i="1"/>
  <c r="CL46" i="1"/>
  <c r="CS46" i="1"/>
  <c r="CX46" i="1"/>
  <c r="CR46" i="1"/>
  <c r="CK46" i="1"/>
  <c r="CT46" i="1"/>
  <c r="CV46" i="1"/>
  <c r="BN92" i="1"/>
  <c r="BO92" i="1" s="1"/>
  <c r="BP92" i="1" s="1"/>
  <c r="BQ92" i="1" s="1"/>
  <c r="BR92" i="1" s="1"/>
  <c r="BS92" i="1" s="1"/>
  <c r="BT92" i="1" s="1"/>
  <c r="BU92" i="1" s="1"/>
  <c r="BV92" i="1" s="1"/>
  <c r="BW92" i="1" s="1"/>
  <c r="BX92" i="1" s="1"/>
  <c r="BY92" i="1" s="1"/>
  <c r="BZ92" i="1" s="1"/>
  <c r="CA92" i="1" s="1"/>
  <c r="CB92" i="1" s="1"/>
  <c r="CC92" i="1" s="1"/>
  <c r="CD92" i="1" s="1"/>
  <c r="CE92" i="1" s="1"/>
  <c r="CF92" i="1" s="1"/>
  <c r="CG92" i="1" s="1"/>
  <c r="CH92" i="1" s="1"/>
  <c r="CP92" i="1"/>
  <c r="CK92" i="1"/>
  <c r="CQ92" i="1"/>
  <c r="CS92" i="1"/>
  <c r="CM92" i="1"/>
  <c r="CJ92" i="1"/>
  <c r="CW92" i="1"/>
  <c r="CU92" i="1"/>
  <c r="CO92" i="1"/>
  <c r="CV92" i="1"/>
  <c r="CR92" i="1"/>
  <c r="CX92" i="1"/>
  <c r="CN92" i="1"/>
  <c r="CL92" i="1"/>
  <c r="CT92" i="1"/>
  <c r="BN82" i="1"/>
  <c r="BO82" i="1" s="1"/>
  <c r="BP82" i="1" s="1"/>
  <c r="BQ82" i="1" s="1"/>
  <c r="BR82" i="1" s="1"/>
  <c r="BS82" i="1" s="1"/>
  <c r="BT82" i="1" s="1"/>
  <c r="BU82" i="1" s="1"/>
  <c r="BV82" i="1" s="1"/>
  <c r="BW82" i="1" s="1"/>
  <c r="BX82" i="1" s="1"/>
  <c r="BY82" i="1" s="1"/>
  <c r="BZ82" i="1" s="1"/>
  <c r="CA82" i="1" s="1"/>
  <c r="CB82" i="1" s="1"/>
  <c r="CC82" i="1" s="1"/>
  <c r="CD82" i="1" s="1"/>
  <c r="CE82" i="1" s="1"/>
  <c r="CF82" i="1" s="1"/>
  <c r="CG82" i="1" s="1"/>
  <c r="CH82" i="1" s="1"/>
  <c r="CX82" i="1"/>
  <c r="CP82" i="1"/>
  <c r="CV82" i="1"/>
  <c r="CN82" i="1"/>
  <c r="CL82" i="1"/>
  <c r="CQ82" i="1"/>
  <c r="CR82" i="1"/>
  <c r="CT82" i="1"/>
  <c r="CM82" i="1"/>
  <c r="CJ82" i="1"/>
  <c r="CW82" i="1"/>
  <c r="CU82" i="1"/>
  <c r="CK82" i="1"/>
  <c r="CS82" i="1"/>
  <c r="CO82" i="1"/>
  <c r="BN168" i="1"/>
  <c r="BO168" i="1" s="1"/>
  <c r="BP168" i="1" s="1"/>
  <c r="BQ168" i="1" s="1"/>
  <c r="BR168" i="1" s="1"/>
  <c r="BS168" i="1" s="1"/>
  <c r="BT168" i="1" s="1"/>
  <c r="BU168" i="1" s="1"/>
  <c r="BV168" i="1" s="1"/>
  <c r="BW168" i="1" s="1"/>
  <c r="BX168" i="1" s="1"/>
  <c r="BY168" i="1" s="1"/>
  <c r="BZ168" i="1" s="1"/>
  <c r="CA168" i="1" s="1"/>
  <c r="CB168" i="1" s="1"/>
  <c r="CC168" i="1" s="1"/>
  <c r="CD168" i="1" s="1"/>
  <c r="CE168" i="1" s="1"/>
  <c r="CF168" i="1" s="1"/>
  <c r="CG168" i="1" s="1"/>
  <c r="CH168" i="1" s="1"/>
  <c r="CK168" i="1"/>
  <c r="CS168" i="1"/>
  <c r="CV168" i="1"/>
  <c r="CT168" i="1"/>
  <c r="CJ168" i="1"/>
  <c r="CN168" i="1"/>
  <c r="CX168" i="1"/>
  <c r="BN151" i="1"/>
  <c r="BO151" i="1" s="1"/>
  <c r="BP151" i="1" s="1"/>
  <c r="BQ151" i="1" s="1"/>
  <c r="BR151" i="1" s="1"/>
  <c r="BS151" i="1" s="1"/>
  <c r="BT151" i="1" s="1"/>
  <c r="BU151" i="1" s="1"/>
  <c r="BV151" i="1" s="1"/>
  <c r="BW151" i="1" s="1"/>
  <c r="BX151" i="1" s="1"/>
  <c r="BY151" i="1" s="1"/>
  <c r="BZ151" i="1" s="1"/>
  <c r="CA151" i="1" s="1"/>
  <c r="CB151" i="1" s="1"/>
  <c r="CC151" i="1" s="1"/>
  <c r="CD151" i="1" s="1"/>
  <c r="CE151" i="1" s="1"/>
  <c r="CF151" i="1" s="1"/>
  <c r="CG151" i="1" s="1"/>
  <c r="CH151" i="1" s="1"/>
  <c r="CO151" i="1"/>
  <c r="CN151" i="1"/>
  <c r="CR151" i="1"/>
  <c r="CP151" i="1"/>
  <c r="CQ151" i="1"/>
  <c r="CL151" i="1"/>
  <c r="CV151" i="1"/>
  <c r="CJ151" i="1"/>
  <c r="BN127" i="1"/>
  <c r="BO127" i="1" s="1"/>
  <c r="BP127" i="1" s="1"/>
  <c r="BQ127" i="1" s="1"/>
  <c r="BR127" i="1" s="1"/>
  <c r="BS127" i="1" s="1"/>
  <c r="BT127" i="1" s="1"/>
  <c r="BU127" i="1" s="1"/>
  <c r="BV127" i="1" s="1"/>
  <c r="BW127" i="1" s="1"/>
  <c r="BX127" i="1" s="1"/>
  <c r="BY127" i="1" s="1"/>
  <c r="BZ127" i="1" s="1"/>
  <c r="CA127" i="1" s="1"/>
  <c r="CB127" i="1" s="1"/>
  <c r="CC127" i="1" s="1"/>
  <c r="CD127" i="1" s="1"/>
  <c r="CE127" i="1" s="1"/>
  <c r="CF127" i="1" s="1"/>
  <c r="CG127" i="1" s="1"/>
  <c r="CH127" i="1" s="1"/>
  <c r="CW127" i="1"/>
  <c r="CU127" i="1"/>
  <c r="CT127" i="1"/>
  <c r="CN127" i="1"/>
  <c r="CL127" i="1"/>
  <c r="CJ127" i="1"/>
  <c r="CV127" i="1"/>
  <c r="CK127" i="1"/>
  <c r="CS127" i="1"/>
  <c r="CQ127" i="1"/>
  <c r="CX127" i="1"/>
  <c r="CP127" i="1"/>
  <c r="CR127" i="1"/>
  <c r="BN104" i="1"/>
  <c r="BO104" i="1" s="1"/>
  <c r="BP104" i="1" s="1"/>
  <c r="BQ104" i="1" s="1"/>
  <c r="BR104" i="1" s="1"/>
  <c r="BS104" i="1" s="1"/>
  <c r="BT104" i="1" s="1"/>
  <c r="BU104" i="1" s="1"/>
  <c r="BV104" i="1" s="1"/>
  <c r="BW104" i="1" s="1"/>
  <c r="BX104" i="1" s="1"/>
  <c r="BY104" i="1" s="1"/>
  <c r="BZ104" i="1" s="1"/>
  <c r="CA104" i="1" s="1"/>
  <c r="CB104" i="1" s="1"/>
  <c r="CC104" i="1" s="1"/>
  <c r="CD104" i="1" s="1"/>
  <c r="CE104" i="1" s="1"/>
  <c r="CF104" i="1" s="1"/>
  <c r="CG104" i="1" s="1"/>
  <c r="CH104" i="1" s="1"/>
  <c r="CS104" i="1"/>
  <c r="CW104" i="1"/>
  <c r="CR104" i="1"/>
  <c r="CJ104" i="1"/>
  <c r="CT104" i="1"/>
  <c r="CQ104" i="1"/>
  <c r="CP104" i="1"/>
  <c r="CM104" i="1"/>
  <c r="CV104" i="1"/>
  <c r="CN104" i="1"/>
  <c r="CX104" i="1"/>
  <c r="CO104" i="1"/>
  <c r="CK104" i="1"/>
  <c r="CU104" i="1"/>
  <c r="CL104" i="1"/>
  <c r="BN66" i="1"/>
  <c r="BO66" i="1" s="1"/>
  <c r="BP66" i="1" s="1"/>
  <c r="BQ66" i="1" s="1"/>
  <c r="BR66" i="1" s="1"/>
  <c r="BS66" i="1" s="1"/>
  <c r="BT66" i="1" s="1"/>
  <c r="BU66" i="1" s="1"/>
  <c r="BV66" i="1" s="1"/>
  <c r="BW66" i="1" s="1"/>
  <c r="BX66" i="1" s="1"/>
  <c r="BY66" i="1" s="1"/>
  <c r="BZ66" i="1" s="1"/>
  <c r="CA66" i="1" s="1"/>
  <c r="CB66" i="1" s="1"/>
  <c r="CC66" i="1" s="1"/>
  <c r="CD66" i="1" s="1"/>
  <c r="CE66" i="1" s="1"/>
  <c r="CF66" i="1" s="1"/>
  <c r="CG66" i="1" s="1"/>
  <c r="CH66" i="1" s="1"/>
  <c r="CL66" i="1"/>
  <c r="CW66" i="1"/>
  <c r="CX66" i="1"/>
  <c r="CQ66" i="1"/>
  <c r="CK66" i="1"/>
  <c r="CO66" i="1"/>
  <c r="CV66" i="1"/>
  <c r="CT66" i="1"/>
  <c r="CU66" i="1"/>
  <c r="CN66" i="1"/>
  <c r="CM66" i="1"/>
  <c r="CR66" i="1"/>
  <c r="CJ66" i="1"/>
  <c r="CP66" i="1"/>
  <c r="CS66" i="1"/>
  <c r="BP47" i="1"/>
  <c r="BQ47" i="1" s="1"/>
  <c r="BR47" i="1" s="1"/>
  <c r="BS47" i="1" s="1"/>
  <c r="BT47" i="1" s="1"/>
  <c r="BU47" i="1" s="1"/>
  <c r="BV47" i="1" s="1"/>
  <c r="BW47" i="1" s="1"/>
  <c r="BX47" i="1" s="1"/>
  <c r="BY47" i="1" s="1"/>
  <c r="BZ47" i="1" s="1"/>
  <c r="CA47" i="1" s="1"/>
  <c r="CB47" i="1" s="1"/>
  <c r="CC47" i="1" s="1"/>
  <c r="CD47" i="1" s="1"/>
  <c r="CE47" i="1" s="1"/>
  <c r="CF47" i="1" s="1"/>
  <c r="CG47" i="1" s="1"/>
  <c r="CH47" i="1" s="1"/>
  <c r="CJ47" i="1"/>
  <c r="CQ47" i="1"/>
  <c r="CM47" i="1"/>
  <c r="CT47" i="1"/>
  <c r="CN47" i="1"/>
  <c r="CU47" i="1"/>
  <c r="CK47" i="1"/>
  <c r="CO47" i="1"/>
  <c r="CR47" i="1"/>
  <c r="CV47" i="1"/>
  <c r="CP47" i="1"/>
  <c r="CW47" i="1"/>
  <c r="CS47" i="1"/>
  <c r="CX47" i="1"/>
  <c r="CL47" i="1"/>
  <c r="BN228" i="1"/>
  <c r="BO228" i="1" s="1"/>
  <c r="BP228" i="1" s="1"/>
  <c r="BQ228" i="1" s="1"/>
  <c r="BR228" i="1" s="1"/>
  <c r="BS228" i="1" s="1"/>
  <c r="BT228" i="1" s="1"/>
  <c r="BU228" i="1" s="1"/>
  <c r="BV228" i="1" s="1"/>
  <c r="BW228" i="1" s="1"/>
  <c r="BX228" i="1" s="1"/>
  <c r="BY228" i="1" s="1"/>
  <c r="BZ228" i="1" s="1"/>
  <c r="CA228" i="1" s="1"/>
  <c r="CB228" i="1" s="1"/>
  <c r="CC228" i="1" s="1"/>
  <c r="CD228" i="1" s="1"/>
  <c r="CE228" i="1" s="1"/>
  <c r="CF228" i="1" s="1"/>
  <c r="CG228" i="1" s="1"/>
  <c r="CH228" i="1" s="1"/>
  <c r="CP228" i="1"/>
  <c r="CR228" i="1"/>
  <c r="CQ228" i="1"/>
  <c r="CK228" i="1"/>
  <c r="CL228" i="1"/>
  <c r="CO228" i="1"/>
  <c r="CS228" i="1"/>
  <c r="CJ228" i="1"/>
  <c r="CN228" i="1"/>
  <c r="CX228" i="1"/>
  <c r="CV228" i="1"/>
  <c r="CM228" i="1"/>
  <c r="CU228" i="1"/>
  <c r="CW228" i="1"/>
  <c r="CT228" i="1"/>
  <c r="BN189" i="1"/>
  <c r="BO189" i="1" s="1"/>
  <c r="BP189" i="1" s="1"/>
  <c r="BQ189" i="1" s="1"/>
  <c r="BR189" i="1" s="1"/>
  <c r="BS189" i="1" s="1"/>
  <c r="BT189" i="1" s="1"/>
  <c r="BU189" i="1" s="1"/>
  <c r="BV189" i="1" s="1"/>
  <c r="BW189" i="1" s="1"/>
  <c r="BX189" i="1" s="1"/>
  <c r="BY189" i="1" s="1"/>
  <c r="BZ189" i="1" s="1"/>
  <c r="CA189" i="1" s="1"/>
  <c r="CB189" i="1" s="1"/>
  <c r="CC189" i="1" s="1"/>
  <c r="CD189" i="1" s="1"/>
  <c r="CE189" i="1" s="1"/>
  <c r="CF189" i="1" s="1"/>
  <c r="CG189" i="1" s="1"/>
  <c r="CH189" i="1" s="1"/>
  <c r="CN189" i="1"/>
  <c r="CK189" i="1"/>
  <c r="CS189" i="1"/>
  <c r="CW189" i="1"/>
  <c r="CO189" i="1"/>
  <c r="CV189" i="1"/>
  <c r="CP189" i="1"/>
  <c r="CU189" i="1"/>
  <c r="CX189" i="1"/>
  <c r="CL189" i="1"/>
  <c r="CT189" i="1"/>
  <c r="CR189" i="1"/>
  <c r="CQ189" i="1"/>
  <c r="CJ189" i="1"/>
  <c r="CM189" i="1"/>
  <c r="BN214" i="1"/>
  <c r="BO214" i="1" s="1"/>
  <c r="BP214" i="1" s="1"/>
  <c r="BQ214" i="1" s="1"/>
  <c r="BR214" i="1" s="1"/>
  <c r="BS214" i="1" s="1"/>
  <c r="BT214" i="1" s="1"/>
  <c r="BU214" i="1" s="1"/>
  <c r="BV214" i="1" s="1"/>
  <c r="BW214" i="1" s="1"/>
  <c r="BX214" i="1" s="1"/>
  <c r="BY214" i="1" s="1"/>
  <c r="BZ214" i="1" s="1"/>
  <c r="CA214" i="1" s="1"/>
  <c r="CB214" i="1" s="1"/>
  <c r="CC214" i="1" s="1"/>
  <c r="CD214" i="1" s="1"/>
  <c r="CE214" i="1" s="1"/>
  <c r="CF214" i="1" s="1"/>
  <c r="CG214" i="1" s="1"/>
  <c r="CH214" i="1" s="1"/>
  <c r="CQ214" i="1"/>
  <c r="CR214" i="1"/>
  <c r="CJ214" i="1"/>
  <c r="CU214" i="1"/>
  <c r="CK214" i="1"/>
  <c r="CV214" i="1"/>
  <c r="CW214" i="1"/>
  <c r="CX214" i="1"/>
  <c r="CL214" i="1"/>
  <c r="CP214" i="1"/>
  <c r="CT214" i="1"/>
  <c r="CN214" i="1"/>
  <c r="CM214" i="1"/>
  <c r="CO214" i="1"/>
  <c r="CS214" i="1"/>
  <c r="BN190" i="1"/>
  <c r="BO190" i="1" s="1"/>
  <c r="BP190" i="1" s="1"/>
  <c r="BQ190" i="1" s="1"/>
  <c r="BR190" i="1" s="1"/>
  <c r="BS190" i="1" s="1"/>
  <c r="BT190" i="1" s="1"/>
  <c r="BU190" i="1" s="1"/>
  <c r="BV190" i="1" s="1"/>
  <c r="BW190" i="1" s="1"/>
  <c r="BX190" i="1" s="1"/>
  <c r="BY190" i="1" s="1"/>
  <c r="BZ190" i="1" s="1"/>
  <c r="CA190" i="1" s="1"/>
  <c r="CB190" i="1" s="1"/>
  <c r="CC190" i="1" s="1"/>
  <c r="CD190" i="1" s="1"/>
  <c r="CE190" i="1" s="1"/>
  <c r="CF190" i="1" s="1"/>
  <c r="CG190" i="1" s="1"/>
  <c r="CH190" i="1" s="1"/>
  <c r="CX190" i="1"/>
  <c r="CN190" i="1"/>
  <c r="CO190" i="1"/>
  <c r="CK190" i="1"/>
  <c r="CP190" i="1"/>
  <c r="CS190" i="1"/>
  <c r="CR190" i="1"/>
  <c r="CL190" i="1"/>
  <c r="CJ190" i="1"/>
  <c r="CU190" i="1"/>
  <c r="CV190" i="1"/>
  <c r="CW190" i="1"/>
  <c r="CM190" i="1"/>
  <c r="CQ190" i="1"/>
  <c r="CT190" i="1"/>
  <c r="BN166" i="1"/>
  <c r="BO166" i="1" s="1"/>
  <c r="BP166" i="1" s="1"/>
  <c r="BQ166" i="1" s="1"/>
  <c r="BR166" i="1" s="1"/>
  <c r="BS166" i="1" s="1"/>
  <c r="BT166" i="1" s="1"/>
  <c r="BU166" i="1" s="1"/>
  <c r="BV166" i="1" s="1"/>
  <c r="BW166" i="1" s="1"/>
  <c r="BX166" i="1" s="1"/>
  <c r="BY166" i="1" s="1"/>
  <c r="BZ166" i="1" s="1"/>
  <c r="CA166" i="1" s="1"/>
  <c r="CB166" i="1" s="1"/>
  <c r="CC166" i="1" s="1"/>
  <c r="CD166" i="1" s="1"/>
  <c r="CE166" i="1" s="1"/>
  <c r="CF166" i="1" s="1"/>
  <c r="CG166" i="1" s="1"/>
  <c r="CH166" i="1" s="1"/>
  <c r="CK166" i="1"/>
  <c r="CX166" i="1"/>
  <c r="CL166" i="1"/>
  <c r="CS166" i="1"/>
  <c r="CJ166" i="1"/>
  <c r="CR166" i="1"/>
  <c r="CT166" i="1"/>
  <c r="CP166" i="1"/>
  <c r="CO166" i="1"/>
  <c r="CN166" i="1"/>
  <c r="CU166" i="1"/>
  <c r="CM166" i="1"/>
  <c r="CW166" i="1"/>
  <c r="CQ166" i="1"/>
  <c r="CV166" i="1"/>
  <c r="DA166" i="1" s="1"/>
  <c r="BN143" i="1"/>
  <c r="BO143" i="1" s="1"/>
  <c r="BP143" i="1" s="1"/>
  <c r="BQ143" i="1" s="1"/>
  <c r="BR143" i="1" s="1"/>
  <c r="BS143" i="1" s="1"/>
  <c r="BT143" i="1" s="1"/>
  <c r="BU143" i="1" s="1"/>
  <c r="BV143" i="1" s="1"/>
  <c r="BW143" i="1" s="1"/>
  <c r="BX143" i="1" s="1"/>
  <c r="BY143" i="1" s="1"/>
  <c r="BZ143" i="1" s="1"/>
  <c r="CA143" i="1" s="1"/>
  <c r="CB143" i="1" s="1"/>
  <c r="CC143" i="1" s="1"/>
  <c r="CD143" i="1" s="1"/>
  <c r="CE143" i="1" s="1"/>
  <c r="CF143" i="1" s="1"/>
  <c r="CG143" i="1" s="1"/>
  <c r="CH143" i="1" s="1"/>
  <c r="CT143" i="1"/>
  <c r="CU143" i="1"/>
  <c r="CS143" i="1"/>
  <c r="CJ143" i="1"/>
  <c r="CW143" i="1"/>
  <c r="CV143" i="1"/>
  <c r="CQ143" i="1"/>
  <c r="CO143" i="1"/>
  <c r="CR143" i="1"/>
  <c r="CX143" i="1"/>
  <c r="CK143" i="1"/>
  <c r="CN143" i="1"/>
  <c r="CM143" i="1"/>
  <c r="CP143" i="1"/>
  <c r="CL143" i="1"/>
  <c r="BN123" i="1"/>
  <c r="BO123" i="1" s="1"/>
  <c r="BP123" i="1" s="1"/>
  <c r="BQ123" i="1" s="1"/>
  <c r="BR123" i="1" s="1"/>
  <c r="BS123" i="1" s="1"/>
  <c r="BT123" i="1" s="1"/>
  <c r="BU123" i="1" s="1"/>
  <c r="BV123" i="1" s="1"/>
  <c r="BW123" i="1" s="1"/>
  <c r="BX123" i="1" s="1"/>
  <c r="BY123" i="1" s="1"/>
  <c r="BZ123" i="1" s="1"/>
  <c r="CA123" i="1" s="1"/>
  <c r="CB123" i="1" s="1"/>
  <c r="CC123" i="1" s="1"/>
  <c r="CD123" i="1" s="1"/>
  <c r="CE123" i="1" s="1"/>
  <c r="CF123" i="1" s="1"/>
  <c r="CG123" i="1" s="1"/>
  <c r="CH123" i="1" s="1"/>
  <c r="CP123" i="1"/>
  <c r="CN123" i="1"/>
  <c r="CQ123" i="1"/>
  <c r="CS123" i="1"/>
  <c r="CU123" i="1"/>
  <c r="CX123" i="1"/>
  <c r="CO123" i="1"/>
  <c r="CK123" i="1"/>
  <c r="CM123" i="1"/>
  <c r="CT123" i="1"/>
  <c r="CW123" i="1"/>
  <c r="CV123" i="1"/>
  <c r="CJ123" i="1"/>
  <c r="CR123" i="1"/>
  <c r="CL123" i="1"/>
  <c r="BN102" i="1"/>
  <c r="BO102" i="1" s="1"/>
  <c r="BP102" i="1" s="1"/>
  <c r="BQ102" i="1" s="1"/>
  <c r="BR102" i="1" s="1"/>
  <c r="BS102" i="1" s="1"/>
  <c r="BT102" i="1" s="1"/>
  <c r="BU102" i="1" s="1"/>
  <c r="BV102" i="1" s="1"/>
  <c r="BW102" i="1" s="1"/>
  <c r="BX102" i="1" s="1"/>
  <c r="BY102" i="1" s="1"/>
  <c r="BZ102" i="1" s="1"/>
  <c r="CA102" i="1" s="1"/>
  <c r="CB102" i="1" s="1"/>
  <c r="CC102" i="1" s="1"/>
  <c r="CD102" i="1" s="1"/>
  <c r="CE102" i="1" s="1"/>
  <c r="CF102" i="1" s="1"/>
  <c r="CG102" i="1" s="1"/>
  <c r="CH102" i="1" s="1"/>
  <c r="CP102" i="1"/>
  <c r="CM102" i="1"/>
  <c r="CR102" i="1"/>
  <c r="CJ102" i="1"/>
  <c r="CT102" i="1"/>
  <c r="CV102" i="1"/>
  <c r="CQ102" i="1"/>
  <c r="CX102" i="1"/>
  <c r="CO102" i="1"/>
  <c r="CL102" i="1"/>
  <c r="CU102" i="1"/>
  <c r="CK102" i="1"/>
  <c r="CN102" i="1"/>
  <c r="CW102" i="1"/>
  <c r="CS102" i="1"/>
  <c r="BN86" i="1"/>
  <c r="BO86" i="1" s="1"/>
  <c r="BP86" i="1" s="1"/>
  <c r="BQ86" i="1" s="1"/>
  <c r="BR86" i="1" s="1"/>
  <c r="BS86" i="1" s="1"/>
  <c r="BT86" i="1" s="1"/>
  <c r="BU86" i="1" s="1"/>
  <c r="BV86" i="1" s="1"/>
  <c r="BW86" i="1" s="1"/>
  <c r="BX86" i="1" s="1"/>
  <c r="BY86" i="1" s="1"/>
  <c r="BZ86" i="1" s="1"/>
  <c r="CA86" i="1" s="1"/>
  <c r="CB86" i="1" s="1"/>
  <c r="CC86" i="1" s="1"/>
  <c r="CD86" i="1" s="1"/>
  <c r="CE86" i="1" s="1"/>
  <c r="CF86" i="1" s="1"/>
  <c r="CG86" i="1" s="1"/>
  <c r="CH86" i="1" s="1"/>
  <c r="CX86" i="1"/>
  <c r="CS86" i="1"/>
  <c r="CN86" i="1"/>
  <c r="CW86" i="1"/>
  <c r="CQ86" i="1"/>
  <c r="CL86" i="1"/>
  <c r="CM86" i="1"/>
  <c r="CU86" i="1"/>
  <c r="CJ86" i="1"/>
  <c r="CR86" i="1"/>
  <c r="CT86" i="1"/>
  <c r="CK86" i="1"/>
  <c r="CV86" i="1"/>
  <c r="CP86" i="1"/>
  <c r="CO86" i="1"/>
  <c r="BN65" i="1"/>
  <c r="BO65" i="1" s="1"/>
  <c r="BP65" i="1" s="1"/>
  <c r="BQ65" i="1" s="1"/>
  <c r="BR65" i="1" s="1"/>
  <c r="BS65" i="1" s="1"/>
  <c r="BT65" i="1" s="1"/>
  <c r="BU65" i="1" s="1"/>
  <c r="BV65" i="1" s="1"/>
  <c r="BW65" i="1" s="1"/>
  <c r="BX65" i="1" s="1"/>
  <c r="BY65" i="1" s="1"/>
  <c r="BZ65" i="1" s="1"/>
  <c r="CA65" i="1" s="1"/>
  <c r="CB65" i="1" s="1"/>
  <c r="CC65" i="1" s="1"/>
  <c r="CD65" i="1" s="1"/>
  <c r="CE65" i="1" s="1"/>
  <c r="CF65" i="1" s="1"/>
  <c r="CG65" i="1" s="1"/>
  <c r="CH65" i="1" s="1"/>
  <c r="CK65" i="1"/>
  <c r="CR65" i="1"/>
  <c r="CJ65" i="1"/>
  <c r="CS65" i="1"/>
  <c r="CW65" i="1"/>
  <c r="CU65" i="1"/>
  <c r="CP65" i="1"/>
  <c r="CO65" i="1"/>
  <c r="CX65" i="1"/>
  <c r="CM65" i="1"/>
  <c r="CT65" i="1"/>
  <c r="CL65" i="1"/>
  <c r="CV65" i="1"/>
  <c r="CN65" i="1"/>
  <c r="CQ65" i="1"/>
  <c r="BN116" i="1"/>
  <c r="BO116" i="1" s="1"/>
  <c r="BP116" i="1" s="1"/>
  <c r="BQ116" i="1" s="1"/>
  <c r="BR116" i="1" s="1"/>
  <c r="BS116" i="1" s="1"/>
  <c r="BT116" i="1" s="1"/>
  <c r="BU116" i="1" s="1"/>
  <c r="BV116" i="1" s="1"/>
  <c r="BW116" i="1" s="1"/>
  <c r="BX116" i="1" s="1"/>
  <c r="BY116" i="1" s="1"/>
  <c r="BZ116" i="1" s="1"/>
  <c r="CA116" i="1" s="1"/>
  <c r="CB116" i="1" s="1"/>
  <c r="CC116" i="1" s="1"/>
  <c r="CD116" i="1" s="1"/>
  <c r="CE116" i="1" s="1"/>
  <c r="CF116" i="1" s="1"/>
  <c r="CG116" i="1" s="1"/>
  <c r="CH116" i="1" s="1"/>
  <c r="CW116" i="1"/>
  <c r="CN116" i="1"/>
  <c r="CX116" i="1"/>
  <c r="CM116" i="1"/>
  <c r="CJ116" i="1"/>
  <c r="CT116" i="1"/>
  <c r="CS116" i="1"/>
  <c r="CL116" i="1"/>
  <c r="CR116" i="1"/>
  <c r="CQ116" i="1"/>
  <c r="CV116" i="1"/>
  <c r="CK116" i="1"/>
  <c r="CP116" i="1"/>
  <c r="CU116" i="1"/>
  <c r="CO116" i="1"/>
  <c r="BP45" i="1"/>
  <c r="BQ45" i="1" s="1"/>
  <c r="BR45" i="1" s="1"/>
  <c r="BS45" i="1" s="1"/>
  <c r="BT45" i="1" s="1"/>
  <c r="BU45" i="1" s="1"/>
  <c r="BV45" i="1" s="1"/>
  <c r="BW45" i="1" s="1"/>
  <c r="BX45" i="1" s="1"/>
  <c r="BY45" i="1" s="1"/>
  <c r="BZ45" i="1" s="1"/>
  <c r="CA45" i="1" s="1"/>
  <c r="CB45" i="1" s="1"/>
  <c r="CC45" i="1" s="1"/>
  <c r="CD45" i="1" s="1"/>
  <c r="CE45" i="1" s="1"/>
  <c r="CF45" i="1" s="1"/>
  <c r="CG45" i="1" s="1"/>
  <c r="CH45" i="1" s="1"/>
  <c r="CR45" i="1"/>
  <c r="CM45" i="1"/>
  <c r="CK45" i="1"/>
  <c r="CU45" i="1"/>
  <c r="CJ45" i="1"/>
  <c r="CX45" i="1"/>
  <c r="CQ45" i="1"/>
  <c r="CS45" i="1"/>
  <c r="CL45" i="1"/>
  <c r="CV45" i="1"/>
  <c r="CP45" i="1"/>
  <c r="CT45" i="1"/>
  <c r="CW45" i="1"/>
  <c r="CO45" i="1"/>
  <c r="CN45" i="1"/>
  <c r="BN202" i="1"/>
  <c r="BO202" i="1" s="1"/>
  <c r="BP202" i="1" s="1"/>
  <c r="BQ202" i="1" s="1"/>
  <c r="BR202" i="1" s="1"/>
  <c r="BS202" i="1" s="1"/>
  <c r="BT202" i="1" s="1"/>
  <c r="BU202" i="1" s="1"/>
  <c r="BV202" i="1" s="1"/>
  <c r="BW202" i="1" s="1"/>
  <c r="BX202" i="1" s="1"/>
  <c r="BY202" i="1" s="1"/>
  <c r="BZ202" i="1" s="1"/>
  <c r="CA202" i="1" s="1"/>
  <c r="CB202" i="1" s="1"/>
  <c r="CC202" i="1" s="1"/>
  <c r="CD202" i="1" s="1"/>
  <c r="CE202" i="1" s="1"/>
  <c r="CF202" i="1" s="1"/>
  <c r="CG202" i="1" s="1"/>
  <c r="CH202" i="1" s="1"/>
  <c r="CR202" i="1"/>
  <c r="CQ202" i="1"/>
  <c r="CT202" i="1"/>
  <c r="CJ202" i="1"/>
  <c r="CO202" i="1"/>
  <c r="CX202" i="1"/>
  <c r="CS202" i="1"/>
  <c r="CN202" i="1"/>
  <c r="CP202" i="1"/>
  <c r="CL202" i="1"/>
  <c r="CK202" i="1"/>
  <c r="CV202" i="1"/>
  <c r="CM202" i="1"/>
  <c r="CU202" i="1"/>
  <c r="CW202" i="1"/>
  <c r="BN220" i="1"/>
  <c r="BO220" i="1" s="1"/>
  <c r="BP220" i="1" s="1"/>
  <c r="BQ220" i="1" s="1"/>
  <c r="BR220" i="1" s="1"/>
  <c r="BS220" i="1" s="1"/>
  <c r="BT220" i="1" s="1"/>
  <c r="BU220" i="1" s="1"/>
  <c r="BV220" i="1" s="1"/>
  <c r="BW220" i="1" s="1"/>
  <c r="BX220" i="1" s="1"/>
  <c r="BY220" i="1" s="1"/>
  <c r="BZ220" i="1" s="1"/>
  <c r="CA220" i="1" s="1"/>
  <c r="CB220" i="1" s="1"/>
  <c r="CC220" i="1" s="1"/>
  <c r="CD220" i="1" s="1"/>
  <c r="CE220" i="1" s="1"/>
  <c r="CF220" i="1" s="1"/>
  <c r="CG220" i="1" s="1"/>
  <c r="CH220" i="1" s="1"/>
  <c r="CX220" i="1"/>
  <c r="CM220" i="1"/>
  <c r="CV220" i="1"/>
  <c r="CR220" i="1"/>
  <c r="CS220" i="1"/>
  <c r="CO220" i="1"/>
  <c r="CP220" i="1"/>
  <c r="CT220" i="1"/>
  <c r="CK220" i="1"/>
  <c r="CL220" i="1"/>
  <c r="CU220" i="1"/>
  <c r="CQ220" i="1"/>
  <c r="CN220" i="1"/>
  <c r="CW220" i="1"/>
  <c r="CJ220" i="1"/>
  <c r="BN213" i="1"/>
  <c r="BO213" i="1" s="1"/>
  <c r="BP213" i="1" s="1"/>
  <c r="BQ213" i="1" s="1"/>
  <c r="BR213" i="1" s="1"/>
  <c r="BS213" i="1" s="1"/>
  <c r="BT213" i="1" s="1"/>
  <c r="BU213" i="1" s="1"/>
  <c r="BV213" i="1" s="1"/>
  <c r="BW213" i="1" s="1"/>
  <c r="BX213" i="1" s="1"/>
  <c r="BY213" i="1" s="1"/>
  <c r="BZ213" i="1" s="1"/>
  <c r="CA213" i="1" s="1"/>
  <c r="CB213" i="1" s="1"/>
  <c r="CC213" i="1" s="1"/>
  <c r="CD213" i="1" s="1"/>
  <c r="CE213" i="1" s="1"/>
  <c r="CF213" i="1" s="1"/>
  <c r="CG213" i="1" s="1"/>
  <c r="CH213" i="1" s="1"/>
  <c r="CV213" i="1"/>
  <c r="CP213" i="1"/>
  <c r="CS213" i="1"/>
  <c r="CK213" i="1"/>
  <c r="CQ213" i="1"/>
  <c r="CL213" i="1"/>
  <c r="CR213" i="1"/>
  <c r="CW213" i="1"/>
  <c r="CT213" i="1"/>
  <c r="CJ213" i="1"/>
  <c r="CN213" i="1"/>
  <c r="CM213" i="1"/>
  <c r="CX213" i="1"/>
  <c r="CU213" i="1"/>
  <c r="CO213" i="1"/>
  <c r="BN180" i="1"/>
  <c r="BO180" i="1" s="1"/>
  <c r="BP180" i="1" s="1"/>
  <c r="BQ180" i="1" s="1"/>
  <c r="BR180" i="1" s="1"/>
  <c r="BS180" i="1" s="1"/>
  <c r="BT180" i="1" s="1"/>
  <c r="BU180" i="1" s="1"/>
  <c r="BV180" i="1" s="1"/>
  <c r="BW180" i="1" s="1"/>
  <c r="BX180" i="1" s="1"/>
  <c r="BY180" i="1" s="1"/>
  <c r="BZ180" i="1" s="1"/>
  <c r="CA180" i="1" s="1"/>
  <c r="CB180" i="1" s="1"/>
  <c r="CC180" i="1" s="1"/>
  <c r="CD180" i="1" s="1"/>
  <c r="CE180" i="1" s="1"/>
  <c r="CF180" i="1" s="1"/>
  <c r="CG180" i="1" s="1"/>
  <c r="CH180" i="1" s="1"/>
  <c r="CT180" i="1"/>
  <c r="CK180" i="1"/>
  <c r="CS180" i="1"/>
  <c r="CR180" i="1"/>
  <c r="CJ180" i="1"/>
  <c r="CO180" i="1"/>
  <c r="CU180" i="1"/>
  <c r="CV180" i="1"/>
  <c r="CW180" i="1"/>
  <c r="CX180" i="1"/>
  <c r="CL180" i="1"/>
  <c r="CP180" i="1"/>
  <c r="CQ180" i="1"/>
  <c r="CN180" i="1"/>
  <c r="CM180" i="1"/>
  <c r="BN167" i="1"/>
  <c r="BO167" i="1" s="1"/>
  <c r="BP167" i="1" s="1"/>
  <c r="BQ167" i="1" s="1"/>
  <c r="BR167" i="1" s="1"/>
  <c r="BS167" i="1" s="1"/>
  <c r="BT167" i="1" s="1"/>
  <c r="BU167" i="1" s="1"/>
  <c r="BV167" i="1" s="1"/>
  <c r="BW167" i="1" s="1"/>
  <c r="BX167" i="1" s="1"/>
  <c r="BY167" i="1" s="1"/>
  <c r="BZ167" i="1" s="1"/>
  <c r="CA167" i="1" s="1"/>
  <c r="CB167" i="1" s="1"/>
  <c r="CC167" i="1" s="1"/>
  <c r="CD167" i="1" s="1"/>
  <c r="CE167" i="1" s="1"/>
  <c r="CF167" i="1" s="1"/>
  <c r="CG167" i="1" s="1"/>
  <c r="CH167" i="1" s="1"/>
  <c r="CQ167" i="1"/>
  <c r="CL167" i="1"/>
  <c r="CK167" i="1"/>
  <c r="CM167" i="1"/>
  <c r="CN167" i="1"/>
  <c r="CR167" i="1"/>
  <c r="CU167" i="1"/>
  <c r="CJ167" i="1"/>
  <c r="CW167" i="1"/>
  <c r="CO167" i="1"/>
  <c r="CP167" i="1"/>
  <c r="CS167" i="1"/>
  <c r="CX167" i="1"/>
  <c r="CV167" i="1"/>
  <c r="DA167" i="1" s="1"/>
  <c r="CT167" i="1"/>
  <c r="BN147" i="1"/>
  <c r="BO147" i="1" s="1"/>
  <c r="BP147" i="1" s="1"/>
  <c r="BQ147" i="1" s="1"/>
  <c r="BR147" i="1" s="1"/>
  <c r="BS147" i="1" s="1"/>
  <c r="BT147" i="1" s="1"/>
  <c r="BU147" i="1" s="1"/>
  <c r="BV147" i="1" s="1"/>
  <c r="BW147" i="1" s="1"/>
  <c r="BX147" i="1" s="1"/>
  <c r="BY147" i="1" s="1"/>
  <c r="BZ147" i="1" s="1"/>
  <c r="CA147" i="1" s="1"/>
  <c r="CB147" i="1" s="1"/>
  <c r="CC147" i="1" s="1"/>
  <c r="CD147" i="1" s="1"/>
  <c r="CE147" i="1" s="1"/>
  <c r="CF147" i="1" s="1"/>
  <c r="CG147" i="1" s="1"/>
  <c r="CH147" i="1" s="1"/>
  <c r="CP147" i="1"/>
  <c r="CQ147" i="1"/>
  <c r="CX147" i="1"/>
  <c r="CK147" i="1"/>
  <c r="CN147" i="1"/>
  <c r="CW147" i="1"/>
  <c r="CO147" i="1"/>
  <c r="CT147" i="1"/>
  <c r="CV147" i="1"/>
  <c r="CL147" i="1"/>
  <c r="CU147" i="1"/>
  <c r="CJ147" i="1"/>
  <c r="CM147" i="1"/>
  <c r="CR147" i="1"/>
  <c r="CS147" i="1"/>
  <c r="BN125" i="1"/>
  <c r="BO125" i="1" s="1"/>
  <c r="BP125" i="1" s="1"/>
  <c r="BQ125" i="1" s="1"/>
  <c r="BR125" i="1" s="1"/>
  <c r="BS125" i="1" s="1"/>
  <c r="BT125" i="1" s="1"/>
  <c r="BU125" i="1" s="1"/>
  <c r="BV125" i="1" s="1"/>
  <c r="BW125" i="1" s="1"/>
  <c r="BX125" i="1" s="1"/>
  <c r="BY125" i="1" s="1"/>
  <c r="BZ125" i="1" s="1"/>
  <c r="CA125" i="1" s="1"/>
  <c r="CB125" i="1" s="1"/>
  <c r="CC125" i="1" s="1"/>
  <c r="CD125" i="1" s="1"/>
  <c r="CE125" i="1" s="1"/>
  <c r="CF125" i="1" s="1"/>
  <c r="CG125" i="1" s="1"/>
  <c r="CH125" i="1" s="1"/>
  <c r="CW125" i="1"/>
  <c r="CT125" i="1"/>
  <c r="CJ125" i="1"/>
  <c r="CS125" i="1"/>
  <c r="CM125" i="1"/>
  <c r="CV125" i="1"/>
  <c r="CK125" i="1"/>
  <c r="CP125" i="1"/>
  <c r="CN125" i="1"/>
  <c r="CQ125" i="1"/>
  <c r="CX125" i="1"/>
  <c r="CO125" i="1"/>
  <c r="CR125" i="1"/>
  <c r="CU125" i="1"/>
  <c r="CL125" i="1"/>
  <c r="BN103" i="1"/>
  <c r="BO103" i="1" s="1"/>
  <c r="BP103" i="1" s="1"/>
  <c r="BQ103" i="1" s="1"/>
  <c r="BR103" i="1" s="1"/>
  <c r="BS103" i="1" s="1"/>
  <c r="BT103" i="1" s="1"/>
  <c r="BU103" i="1" s="1"/>
  <c r="BV103" i="1" s="1"/>
  <c r="BW103" i="1" s="1"/>
  <c r="BX103" i="1" s="1"/>
  <c r="BY103" i="1" s="1"/>
  <c r="BZ103" i="1" s="1"/>
  <c r="CA103" i="1" s="1"/>
  <c r="CB103" i="1" s="1"/>
  <c r="CC103" i="1" s="1"/>
  <c r="CD103" i="1" s="1"/>
  <c r="CE103" i="1" s="1"/>
  <c r="CF103" i="1" s="1"/>
  <c r="CG103" i="1" s="1"/>
  <c r="CH103" i="1" s="1"/>
  <c r="CS103" i="1"/>
  <c r="CO103" i="1"/>
  <c r="CN103" i="1"/>
  <c r="CL103" i="1"/>
  <c r="CV103" i="1"/>
  <c r="CJ103" i="1"/>
  <c r="CP103" i="1"/>
  <c r="CM103" i="1"/>
  <c r="CX103" i="1"/>
  <c r="CR103" i="1"/>
  <c r="CU103" i="1"/>
  <c r="CQ103" i="1"/>
  <c r="CT103" i="1"/>
  <c r="CW103" i="1"/>
  <c r="CK103" i="1"/>
  <c r="BN87" i="1"/>
  <c r="BO87" i="1" s="1"/>
  <c r="BP87" i="1" s="1"/>
  <c r="BQ87" i="1" s="1"/>
  <c r="BR87" i="1" s="1"/>
  <c r="BS87" i="1" s="1"/>
  <c r="BT87" i="1" s="1"/>
  <c r="BU87" i="1" s="1"/>
  <c r="BV87" i="1" s="1"/>
  <c r="BW87" i="1" s="1"/>
  <c r="BX87" i="1" s="1"/>
  <c r="BY87" i="1" s="1"/>
  <c r="BZ87" i="1" s="1"/>
  <c r="CA87" i="1" s="1"/>
  <c r="CB87" i="1" s="1"/>
  <c r="CC87" i="1" s="1"/>
  <c r="CD87" i="1" s="1"/>
  <c r="CE87" i="1" s="1"/>
  <c r="CF87" i="1" s="1"/>
  <c r="CG87" i="1" s="1"/>
  <c r="CH87" i="1" s="1"/>
  <c r="CU87" i="1"/>
  <c r="CQ87" i="1"/>
  <c r="CR87" i="1"/>
  <c r="CP87" i="1"/>
  <c r="CK87" i="1"/>
  <c r="CV87" i="1"/>
  <c r="CS87" i="1"/>
  <c r="CM87" i="1"/>
  <c r="CN87" i="1"/>
  <c r="CJ87" i="1"/>
  <c r="CX87" i="1"/>
  <c r="CL87" i="1"/>
  <c r="CW87" i="1"/>
  <c r="CO87" i="1"/>
  <c r="CT87" i="1"/>
  <c r="BN69" i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BZ69" i="1" s="1"/>
  <c r="CA69" i="1" s="1"/>
  <c r="CB69" i="1" s="1"/>
  <c r="CC69" i="1" s="1"/>
  <c r="CD69" i="1" s="1"/>
  <c r="CE69" i="1" s="1"/>
  <c r="CF69" i="1" s="1"/>
  <c r="CG69" i="1" s="1"/>
  <c r="CH69" i="1" s="1"/>
  <c r="CW69" i="1"/>
  <c r="CO69" i="1"/>
  <c r="CN69" i="1"/>
  <c r="CX69" i="1"/>
  <c r="CR69" i="1"/>
  <c r="CP69" i="1"/>
  <c r="CM69" i="1"/>
  <c r="CV69" i="1"/>
  <c r="CT69" i="1"/>
  <c r="CS69" i="1"/>
  <c r="CQ69" i="1"/>
  <c r="CJ69" i="1"/>
  <c r="CL69" i="1"/>
  <c r="CU69" i="1"/>
  <c r="CK69" i="1"/>
  <c r="BN75" i="1"/>
  <c r="BO75" i="1" s="1"/>
  <c r="BP75" i="1" s="1"/>
  <c r="BQ75" i="1" s="1"/>
  <c r="BR75" i="1" s="1"/>
  <c r="BS75" i="1" s="1"/>
  <c r="BT75" i="1" s="1"/>
  <c r="BU75" i="1" s="1"/>
  <c r="BV75" i="1" s="1"/>
  <c r="BW75" i="1" s="1"/>
  <c r="BX75" i="1" s="1"/>
  <c r="BY75" i="1" s="1"/>
  <c r="BZ75" i="1" s="1"/>
  <c r="CA75" i="1" s="1"/>
  <c r="CB75" i="1" s="1"/>
  <c r="CC75" i="1" s="1"/>
  <c r="CD75" i="1" s="1"/>
  <c r="CE75" i="1" s="1"/>
  <c r="CF75" i="1" s="1"/>
  <c r="CG75" i="1" s="1"/>
  <c r="CH75" i="1" s="1"/>
  <c r="CL75" i="1"/>
  <c r="CJ75" i="1"/>
  <c r="CO75" i="1"/>
  <c r="CQ75" i="1"/>
  <c r="CV75" i="1"/>
  <c r="DA75" i="1" s="1"/>
  <c r="CM75" i="1"/>
  <c r="CN75" i="1"/>
  <c r="CX75" i="1"/>
  <c r="CT75" i="1"/>
  <c r="CU75" i="1"/>
  <c r="CR75" i="1"/>
  <c r="CS75" i="1"/>
  <c r="CP75" i="1"/>
  <c r="CW75" i="1"/>
  <c r="CK75" i="1"/>
  <c r="BP44" i="1"/>
  <c r="BQ44" i="1" s="1"/>
  <c r="BR44" i="1" s="1"/>
  <c r="BS44" i="1" s="1"/>
  <c r="BT44" i="1" s="1"/>
  <c r="BU44" i="1" s="1"/>
  <c r="BV44" i="1" s="1"/>
  <c r="BW44" i="1" s="1"/>
  <c r="BX44" i="1" s="1"/>
  <c r="BY44" i="1" s="1"/>
  <c r="BZ44" i="1" s="1"/>
  <c r="CA44" i="1" s="1"/>
  <c r="CB44" i="1" s="1"/>
  <c r="CC44" i="1" s="1"/>
  <c r="CD44" i="1" s="1"/>
  <c r="CE44" i="1" s="1"/>
  <c r="CF44" i="1" s="1"/>
  <c r="CG44" i="1" s="1"/>
  <c r="CH44" i="1" s="1"/>
  <c r="CX44" i="1"/>
  <c r="CK44" i="1"/>
  <c r="CM44" i="1"/>
  <c r="CV44" i="1"/>
  <c r="CU44" i="1"/>
  <c r="CP44" i="1"/>
  <c r="CJ44" i="1"/>
  <c r="CN44" i="1"/>
  <c r="CL44" i="1"/>
  <c r="CQ44" i="1"/>
  <c r="CS44" i="1"/>
  <c r="CT44" i="1"/>
  <c r="CR44" i="1"/>
  <c r="CO44" i="1"/>
  <c r="CW44" i="1"/>
  <c r="CN56" i="1"/>
  <c r="CP56" i="1"/>
  <c r="CS182" i="1"/>
  <c r="CV182" i="1"/>
  <c r="CQ182" i="1"/>
  <c r="CK182" i="1"/>
  <c r="CP198" i="1"/>
  <c r="CT198" i="1"/>
  <c r="CW198" i="1"/>
  <c r="CV198" i="1"/>
  <c r="CN226" i="1"/>
  <c r="CJ226" i="1"/>
  <c r="CO226" i="1"/>
  <c r="CU226" i="1"/>
  <c r="CL191" i="1"/>
  <c r="CR191" i="1"/>
  <c r="CP191" i="1"/>
  <c r="CN191" i="1"/>
  <c r="CQ235" i="1"/>
  <c r="CO235" i="1"/>
  <c r="CM235" i="1"/>
  <c r="CT235" i="1"/>
  <c r="CR217" i="1"/>
  <c r="CZ217" i="1" s="1"/>
  <c r="CL217" i="1"/>
  <c r="CO217" i="1"/>
  <c r="CT217" i="1"/>
  <c r="CO199" i="1"/>
  <c r="CW199" i="1"/>
  <c r="CK199" i="1"/>
  <c r="CX199" i="1"/>
  <c r="CM224" i="1"/>
  <c r="CX224" i="1"/>
  <c r="CK224" i="1"/>
  <c r="CJ224" i="1"/>
  <c r="CQ193" i="1"/>
  <c r="CX231" i="1"/>
  <c r="CS231" i="1"/>
  <c r="CO231" i="1"/>
  <c r="CQ231" i="1"/>
  <c r="CP238" i="1"/>
  <c r="CU238" i="1"/>
  <c r="CM238" i="1"/>
  <c r="CS238" i="1"/>
  <c r="CL179" i="1"/>
  <c r="DA179" i="1" s="1"/>
  <c r="CW179" i="1"/>
  <c r="CT179" i="1"/>
  <c r="CR179" i="1"/>
  <c r="CV215" i="1"/>
  <c r="CP215" i="1"/>
  <c r="CL215" i="1"/>
  <c r="CO172" i="1"/>
  <c r="CL172" i="1"/>
  <c r="CV172" i="1"/>
  <c r="CK172" i="1"/>
  <c r="CR168" i="1"/>
  <c r="CM168" i="1"/>
  <c r="CW164" i="1"/>
  <c r="CT156" i="1"/>
  <c r="CU151" i="1"/>
  <c r="CQ146" i="1"/>
  <c r="CW152" i="1"/>
  <c r="CU152" i="1"/>
  <c r="CO127" i="1"/>
  <c r="BN236" i="1"/>
  <c r="BO236" i="1" s="1"/>
  <c r="BP236" i="1" s="1"/>
  <c r="BQ236" i="1" s="1"/>
  <c r="BR236" i="1" s="1"/>
  <c r="BS236" i="1" s="1"/>
  <c r="BT236" i="1" s="1"/>
  <c r="BU236" i="1" s="1"/>
  <c r="BV236" i="1" s="1"/>
  <c r="BW236" i="1" s="1"/>
  <c r="BX236" i="1" s="1"/>
  <c r="BY236" i="1" s="1"/>
  <c r="BZ236" i="1" s="1"/>
  <c r="CA236" i="1" s="1"/>
  <c r="CB236" i="1" s="1"/>
  <c r="CC236" i="1" s="1"/>
  <c r="CD236" i="1" s="1"/>
  <c r="CE236" i="1" s="1"/>
  <c r="CF236" i="1" s="1"/>
  <c r="CG236" i="1" s="1"/>
  <c r="CH236" i="1" s="1"/>
  <c r="CS236" i="1"/>
  <c r="CN236" i="1"/>
  <c r="CK236" i="1"/>
  <c r="CJ236" i="1"/>
  <c r="CT236" i="1"/>
  <c r="CX236" i="1"/>
  <c r="CM236" i="1"/>
  <c r="CV236" i="1"/>
  <c r="CW236" i="1"/>
  <c r="CO236" i="1"/>
  <c r="CL236" i="1"/>
  <c r="CR236" i="1"/>
  <c r="CP236" i="1"/>
  <c r="CU236" i="1"/>
  <c r="CQ236" i="1"/>
  <c r="BN218" i="1"/>
  <c r="BO218" i="1" s="1"/>
  <c r="BP218" i="1" s="1"/>
  <c r="BQ218" i="1" s="1"/>
  <c r="BR218" i="1" s="1"/>
  <c r="BS218" i="1" s="1"/>
  <c r="BT218" i="1" s="1"/>
  <c r="BU218" i="1" s="1"/>
  <c r="BV218" i="1" s="1"/>
  <c r="BW218" i="1" s="1"/>
  <c r="BX218" i="1" s="1"/>
  <c r="BY218" i="1" s="1"/>
  <c r="BZ218" i="1" s="1"/>
  <c r="CA218" i="1" s="1"/>
  <c r="CB218" i="1" s="1"/>
  <c r="CC218" i="1" s="1"/>
  <c r="CD218" i="1" s="1"/>
  <c r="CE218" i="1" s="1"/>
  <c r="CF218" i="1" s="1"/>
  <c r="CG218" i="1" s="1"/>
  <c r="CH218" i="1" s="1"/>
  <c r="CM218" i="1"/>
  <c r="CS218" i="1"/>
  <c r="CU218" i="1"/>
  <c r="CV218" i="1"/>
  <c r="CQ218" i="1"/>
  <c r="CK218" i="1"/>
  <c r="CW218" i="1"/>
  <c r="CX218" i="1"/>
  <c r="CL218" i="1"/>
  <c r="CR218" i="1"/>
  <c r="CT218" i="1"/>
  <c r="CO218" i="1"/>
  <c r="CJ218" i="1"/>
  <c r="CP218" i="1"/>
  <c r="CN218" i="1"/>
  <c r="BN148" i="1"/>
  <c r="BO148" i="1" s="1"/>
  <c r="BP148" i="1" s="1"/>
  <c r="BQ148" i="1" s="1"/>
  <c r="BR148" i="1" s="1"/>
  <c r="BS148" i="1" s="1"/>
  <c r="BT148" i="1" s="1"/>
  <c r="BU148" i="1" s="1"/>
  <c r="BV148" i="1" s="1"/>
  <c r="BW148" i="1" s="1"/>
  <c r="BX148" i="1" s="1"/>
  <c r="BY148" i="1" s="1"/>
  <c r="BZ148" i="1" s="1"/>
  <c r="CA148" i="1" s="1"/>
  <c r="CB148" i="1" s="1"/>
  <c r="CC148" i="1" s="1"/>
  <c r="CD148" i="1" s="1"/>
  <c r="CE148" i="1" s="1"/>
  <c r="CF148" i="1" s="1"/>
  <c r="CG148" i="1" s="1"/>
  <c r="CH148" i="1" s="1"/>
  <c r="CM148" i="1"/>
  <c r="CX148" i="1"/>
  <c r="CV148" i="1"/>
  <c r="CU148" i="1"/>
  <c r="CJ148" i="1"/>
  <c r="CW148" i="1"/>
  <c r="CQ148" i="1"/>
  <c r="CP148" i="1"/>
  <c r="CK148" i="1"/>
  <c r="CR148" i="1"/>
  <c r="CN148" i="1"/>
  <c r="CT148" i="1"/>
  <c r="CO148" i="1"/>
  <c r="CS148" i="1"/>
  <c r="CL148" i="1"/>
  <c r="BN101" i="1"/>
  <c r="BO101" i="1" s="1"/>
  <c r="BP101" i="1" s="1"/>
  <c r="BQ101" i="1" s="1"/>
  <c r="BR101" i="1" s="1"/>
  <c r="BS101" i="1" s="1"/>
  <c r="BT101" i="1" s="1"/>
  <c r="BU101" i="1" s="1"/>
  <c r="BV101" i="1" s="1"/>
  <c r="BW101" i="1" s="1"/>
  <c r="BX101" i="1" s="1"/>
  <c r="BY101" i="1" s="1"/>
  <c r="BZ101" i="1" s="1"/>
  <c r="CA101" i="1" s="1"/>
  <c r="CB101" i="1" s="1"/>
  <c r="CC101" i="1" s="1"/>
  <c r="CD101" i="1" s="1"/>
  <c r="CE101" i="1" s="1"/>
  <c r="CF101" i="1" s="1"/>
  <c r="CG101" i="1" s="1"/>
  <c r="CH101" i="1" s="1"/>
  <c r="CQ101" i="1"/>
  <c r="CS101" i="1"/>
  <c r="CX101" i="1"/>
  <c r="CU101" i="1"/>
  <c r="CK101" i="1"/>
  <c r="CR101" i="1"/>
  <c r="CO101" i="1"/>
  <c r="CP101" i="1"/>
  <c r="CN101" i="1"/>
  <c r="CL101" i="1"/>
  <c r="CM101" i="1"/>
  <c r="CJ101" i="1"/>
  <c r="CT101" i="1"/>
  <c r="CW101" i="1"/>
  <c r="CV101" i="1"/>
  <c r="BN138" i="1"/>
  <c r="BO138" i="1" s="1"/>
  <c r="BP138" i="1" s="1"/>
  <c r="BQ138" i="1" s="1"/>
  <c r="BR138" i="1" s="1"/>
  <c r="BS138" i="1" s="1"/>
  <c r="BT138" i="1" s="1"/>
  <c r="BU138" i="1" s="1"/>
  <c r="BV138" i="1" s="1"/>
  <c r="BW138" i="1" s="1"/>
  <c r="BX138" i="1" s="1"/>
  <c r="BY138" i="1" s="1"/>
  <c r="BZ138" i="1" s="1"/>
  <c r="CA138" i="1" s="1"/>
  <c r="CB138" i="1" s="1"/>
  <c r="CC138" i="1" s="1"/>
  <c r="CD138" i="1" s="1"/>
  <c r="CE138" i="1" s="1"/>
  <c r="CF138" i="1" s="1"/>
  <c r="CG138" i="1" s="1"/>
  <c r="CH138" i="1" s="1"/>
  <c r="CS138" i="1"/>
  <c r="CU138" i="1"/>
  <c r="CP138" i="1"/>
  <c r="CL138" i="1"/>
  <c r="CN138" i="1"/>
  <c r="CV138" i="1"/>
  <c r="CW138" i="1"/>
  <c r="CK138" i="1"/>
  <c r="CJ138" i="1"/>
  <c r="CX138" i="1"/>
  <c r="CM138" i="1"/>
  <c r="CR138" i="1"/>
  <c r="CQ138" i="1"/>
  <c r="CO138" i="1"/>
  <c r="CT138" i="1"/>
  <c r="BN83" i="1"/>
  <c r="BO83" i="1" s="1"/>
  <c r="BP83" i="1" s="1"/>
  <c r="BQ83" i="1" s="1"/>
  <c r="BR83" i="1" s="1"/>
  <c r="BS83" i="1" s="1"/>
  <c r="BT83" i="1" s="1"/>
  <c r="BU83" i="1" s="1"/>
  <c r="BV83" i="1" s="1"/>
  <c r="BW83" i="1" s="1"/>
  <c r="BX83" i="1" s="1"/>
  <c r="BY83" i="1" s="1"/>
  <c r="BZ83" i="1" s="1"/>
  <c r="CA83" i="1" s="1"/>
  <c r="CB83" i="1" s="1"/>
  <c r="CC83" i="1" s="1"/>
  <c r="CD83" i="1" s="1"/>
  <c r="CE83" i="1" s="1"/>
  <c r="CF83" i="1" s="1"/>
  <c r="CG83" i="1" s="1"/>
  <c r="CH83" i="1" s="1"/>
  <c r="CX83" i="1"/>
  <c r="CO83" i="1"/>
  <c r="CN83" i="1"/>
  <c r="CU83" i="1"/>
  <c r="CL83" i="1"/>
  <c r="CK83" i="1"/>
  <c r="CW83" i="1"/>
  <c r="CQ83" i="1"/>
  <c r="CS83" i="1"/>
  <c r="CV83" i="1"/>
  <c r="CT83" i="1"/>
  <c r="CR83" i="1"/>
  <c r="CM83" i="1"/>
  <c r="CP83" i="1"/>
  <c r="CJ83" i="1"/>
  <c r="BN96" i="1"/>
  <c r="BO96" i="1" s="1"/>
  <c r="BP96" i="1" s="1"/>
  <c r="BQ96" i="1" s="1"/>
  <c r="BR96" i="1" s="1"/>
  <c r="BS96" i="1" s="1"/>
  <c r="BT96" i="1" s="1"/>
  <c r="BU96" i="1" s="1"/>
  <c r="BV96" i="1" s="1"/>
  <c r="BW96" i="1" s="1"/>
  <c r="BX96" i="1" s="1"/>
  <c r="BY96" i="1" s="1"/>
  <c r="BZ96" i="1" s="1"/>
  <c r="CA96" i="1" s="1"/>
  <c r="CB96" i="1" s="1"/>
  <c r="CC96" i="1" s="1"/>
  <c r="CD96" i="1" s="1"/>
  <c r="CE96" i="1" s="1"/>
  <c r="CF96" i="1" s="1"/>
  <c r="CG96" i="1" s="1"/>
  <c r="CH96" i="1" s="1"/>
  <c r="CP96" i="1"/>
  <c r="CQ96" i="1"/>
  <c r="CS96" i="1"/>
  <c r="CN96" i="1"/>
  <c r="CV96" i="1"/>
  <c r="CK96" i="1"/>
  <c r="CW96" i="1"/>
  <c r="CM96" i="1"/>
  <c r="CU96" i="1"/>
  <c r="CR96" i="1"/>
  <c r="CL96" i="1"/>
  <c r="CJ96" i="1"/>
  <c r="CO96" i="1"/>
  <c r="CX96" i="1"/>
  <c r="CT96" i="1"/>
  <c r="BN114" i="1"/>
  <c r="BO114" i="1" s="1"/>
  <c r="BP114" i="1" s="1"/>
  <c r="BQ114" i="1" s="1"/>
  <c r="BR114" i="1" s="1"/>
  <c r="BS114" i="1" s="1"/>
  <c r="BT114" i="1" s="1"/>
  <c r="BU114" i="1" s="1"/>
  <c r="BV114" i="1" s="1"/>
  <c r="BW114" i="1" s="1"/>
  <c r="BX114" i="1" s="1"/>
  <c r="BY114" i="1" s="1"/>
  <c r="BZ114" i="1" s="1"/>
  <c r="CA114" i="1" s="1"/>
  <c r="CB114" i="1" s="1"/>
  <c r="CC114" i="1" s="1"/>
  <c r="CD114" i="1" s="1"/>
  <c r="CE114" i="1" s="1"/>
  <c r="CF114" i="1" s="1"/>
  <c r="CG114" i="1" s="1"/>
  <c r="CH114" i="1" s="1"/>
  <c r="CL114" i="1"/>
  <c r="CQ114" i="1"/>
  <c r="CS114" i="1"/>
  <c r="CN114" i="1"/>
  <c r="CJ114" i="1"/>
  <c r="CP114" i="1"/>
  <c r="CT114" i="1"/>
  <c r="CR114" i="1"/>
  <c r="CM114" i="1"/>
  <c r="CO114" i="1"/>
  <c r="CV114" i="1"/>
  <c r="CW114" i="1"/>
  <c r="CK114" i="1"/>
  <c r="CX114" i="1"/>
  <c r="CU114" i="1"/>
  <c r="BN63" i="1"/>
  <c r="BO63" i="1" s="1"/>
  <c r="BP63" i="1" s="1"/>
  <c r="BQ63" i="1" s="1"/>
  <c r="BR63" i="1" s="1"/>
  <c r="BS63" i="1" s="1"/>
  <c r="BT63" i="1" s="1"/>
  <c r="BU63" i="1" s="1"/>
  <c r="BV63" i="1" s="1"/>
  <c r="BW63" i="1" s="1"/>
  <c r="BX63" i="1" s="1"/>
  <c r="BY63" i="1" s="1"/>
  <c r="BZ63" i="1" s="1"/>
  <c r="CA63" i="1" s="1"/>
  <c r="CB63" i="1" s="1"/>
  <c r="CC63" i="1" s="1"/>
  <c r="CD63" i="1" s="1"/>
  <c r="CE63" i="1" s="1"/>
  <c r="CF63" i="1" s="1"/>
  <c r="CG63" i="1" s="1"/>
  <c r="CH63" i="1" s="1"/>
  <c r="CR63" i="1"/>
  <c r="CS63" i="1"/>
  <c r="CL63" i="1"/>
  <c r="CP63" i="1"/>
  <c r="CK63" i="1"/>
  <c r="CX63" i="1"/>
  <c r="CN63" i="1"/>
  <c r="CJ63" i="1"/>
  <c r="CW63" i="1"/>
  <c r="CV63" i="1"/>
  <c r="CT63" i="1"/>
  <c r="CM63" i="1"/>
  <c r="CU63" i="1"/>
  <c r="CO63" i="1"/>
  <c r="CQ63" i="1"/>
  <c r="BN156" i="1"/>
  <c r="BO156" i="1" s="1"/>
  <c r="BP156" i="1" s="1"/>
  <c r="BQ156" i="1" s="1"/>
  <c r="BR156" i="1" s="1"/>
  <c r="BS156" i="1" s="1"/>
  <c r="BT156" i="1" s="1"/>
  <c r="BU156" i="1" s="1"/>
  <c r="BV156" i="1" s="1"/>
  <c r="BW156" i="1" s="1"/>
  <c r="BX156" i="1" s="1"/>
  <c r="BY156" i="1" s="1"/>
  <c r="BZ156" i="1" s="1"/>
  <c r="CA156" i="1" s="1"/>
  <c r="CB156" i="1" s="1"/>
  <c r="CC156" i="1" s="1"/>
  <c r="CD156" i="1" s="1"/>
  <c r="CE156" i="1" s="1"/>
  <c r="CF156" i="1" s="1"/>
  <c r="CG156" i="1" s="1"/>
  <c r="CH156" i="1" s="1"/>
  <c r="CS156" i="1"/>
  <c r="CX156" i="1"/>
  <c r="CL156" i="1"/>
  <c r="CN156" i="1"/>
  <c r="CU156" i="1"/>
  <c r="CP156" i="1"/>
  <c r="CK156" i="1"/>
  <c r="BN186" i="1"/>
  <c r="BO186" i="1" s="1"/>
  <c r="BP186" i="1" s="1"/>
  <c r="BQ186" i="1" s="1"/>
  <c r="BR186" i="1" s="1"/>
  <c r="BS186" i="1" s="1"/>
  <c r="BT186" i="1" s="1"/>
  <c r="BU186" i="1" s="1"/>
  <c r="BV186" i="1" s="1"/>
  <c r="BW186" i="1" s="1"/>
  <c r="BX186" i="1" s="1"/>
  <c r="BY186" i="1" s="1"/>
  <c r="BZ186" i="1" s="1"/>
  <c r="CA186" i="1" s="1"/>
  <c r="CB186" i="1" s="1"/>
  <c r="CC186" i="1" s="1"/>
  <c r="CD186" i="1" s="1"/>
  <c r="CE186" i="1" s="1"/>
  <c r="CF186" i="1" s="1"/>
  <c r="CG186" i="1" s="1"/>
  <c r="CH186" i="1" s="1"/>
  <c r="CJ186" i="1"/>
  <c r="CS186" i="1"/>
  <c r="CO186" i="1"/>
  <c r="CX186" i="1"/>
  <c r="CV186" i="1"/>
  <c r="CK186" i="1"/>
  <c r="CR186" i="1"/>
  <c r="CM186" i="1"/>
  <c r="CU186" i="1"/>
  <c r="CQ186" i="1"/>
  <c r="CT186" i="1"/>
  <c r="CW186" i="1"/>
  <c r="CN186" i="1"/>
  <c r="CL186" i="1"/>
  <c r="CP186" i="1"/>
  <c r="BN230" i="1"/>
  <c r="BO230" i="1" s="1"/>
  <c r="BP230" i="1" s="1"/>
  <c r="BQ230" i="1" s="1"/>
  <c r="BR230" i="1" s="1"/>
  <c r="BS230" i="1" s="1"/>
  <c r="BT230" i="1" s="1"/>
  <c r="BU230" i="1" s="1"/>
  <c r="BV230" i="1" s="1"/>
  <c r="BW230" i="1" s="1"/>
  <c r="BX230" i="1" s="1"/>
  <c r="BY230" i="1" s="1"/>
  <c r="BZ230" i="1" s="1"/>
  <c r="CA230" i="1" s="1"/>
  <c r="CB230" i="1" s="1"/>
  <c r="CC230" i="1" s="1"/>
  <c r="CD230" i="1" s="1"/>
  <c r="CE230" i="1" s="1"/>
  <c r="CF230" i="1" s="1"/>
  <c r="CG230" i="1" s="1"/>
  <c r="CH230" i="1" s="1"/>
  <c r="CV230" i="1"/>
  <c r="CU230" i="1"/>
  <c r="CL230" i="1"/>
  <c r="CJ230" i="1"/>
  <c r="CX230" i="1"/>
  <c r="CN230" i="1"/>
  <c r="CW230" i="1"/>
  <c r="CR230" i="1"/>
  <c r="CP230" i="1"/>
  <c r="CM230" i="1"/>
  <c r="CQ230" i="1"/>
  <c r="CO230" i="1"/>
  <c r="CK230" i="1"/>
  <c r="CT230" i="1"/>
  <c r="CS230" i="1"/>
  <c r="BN234" i="1"/>
  <c r="BO234" i="1" s="1"/>
  <c r="BP234" i="1" s="1"/>
  <c r="BQ234" i="1" s="1"/>
  <c r="BR234" i="1" s="1"/>
  <c r="BS234" i="1" s="1"/>
  <c r="BT234" i="1" s="1"/>
  <c r="BU234" i="1" s="1"/>
  <c r="BV234" i="1" s="1"/>
  <c r="BW234" i="1" s="1"/>
  <c r="BX234" i="1" s="1"/>
  <c r="BY234" i="1" s="1"/>
  <c r="BZ234" i="1" s="1"/>
  <c r="CA234" i="1" s="1"/>
  <c r="CB234" i="1" s="1"/>
  <c r="CC234" i="1" s="1"/>
  <c r="CD234" i="1" s="1"/>
  <c r="CE234" i="1" s="1"/>
  <c r="CF234" i="1" s="1"/>
  <c r="CG234" i="1" s="1"/>
  <c r="CH234" i="1" s="1"/>
  <c r="CL234" i="1"/>
  <c r="CV234" i="1"/>
  <c r="CQ234" i="1"/>
  <c r="CJ234" i="1"/>
  <c r="CK234" i="1"/>
  <c r="CN234" i="1"/>
  <c r="CM234" i="1"/>
  <c r="CU234" i="1"/>
  <c r="CP234" i="1"/>
  <c r="CO234" i="1"/>
  <c r="CT234" i="1"/>
  <c r="CW234" i="1"/>
  <c r="CS234" i="1"/>
  <c r="CR234" i="1"/>
  <c r="CX234" i="1"/>
  <c r="BN212" i="1"/>
  <c r="BO212" i="1" s="1"/>
  <c r="BP212" i="1" s="1"/>
  <c r="BQ212" i="1" s="1"/>
  <c r="BR212" i="1" s="1"/>
  <c r="BS212" i="1" s="1"/>
  <c r="BT212" i="1" s="1"/>
  <c r="BU212" i="1" s="1"/>
  <c r="BV212" i="1" s="1"/>
  <c r="BW212" i="1" s="1"/>
  <c r="BX212" i="1" s="1"/>
  <c r="BY212" i="1" s="1"/>
  <c r="BZ212" i="1" s="1"/>
  <c r="CA212" i="1" s="1"/>
  <c r="CB212" i="1" s="1"/>
  <c r="CC212" i="1" s="1"/>
  <c r="CD212" i="1" s="1"/>
  <c r="CE212" i="1" s="1"/>
  <c r="CF212" i="1" s="1"/>
  <c r="CG212" i="1" s="1"/>
  <c r="CH212" i="1" s="1"/>
  <c r="CT212" i="1"/>
  <c r="CK212" i="1"/>
  <c r="CW212" i="1"/>
  <c r="CX212" i="1"/>
  <c r="CM212" i="1"/>
  <c r="CP212" i="1"/>
  <c r="CV212" i="1"/>
  <c r="CL212" i="1"/>
  <c r="CU212" i="1"/>
  <c r="CN212" i="1"/>
  <c r="CS212" i="1"/>
  <c r="CQ212" i="1"/>
  <c r="CR212" i="1"/>
  <c r="CJ212" i="1"/>
  <c r="CO212" i="1"/>
  <c r="BN173" i="1"/>
  <c r="BO173" i="1" s="1"/>
  <c r="BP173" i="1" s="1"/>
  <c r="BQ173" i="1" s="1"/>
  <c r="BR173" i="1" s="1"/>
  <c r="BS173" i="1" s="1"/>
  <c r="BT173" i="1" s="1"/>
  <c r="BU173" i="1" s="1"/>
  <c r="BV173" i="1" s="1"/>
  <c r="BW173" i="1" s="1"/>
  <c r="BX173" i="1" s="1"/>
  <c r="BY173" i="1" s="1"/>
  <c r="BZ173" i="1" s="1"/>
  <c r="CA173" i="1" s="1"/>
  <c r="CB173" i="1" s="1"/>
  <c r="CC173" i="1" s="1"/>
  <c r="CD173" i="1" s="1"/>
  <c r="CE173" i="1" s="1"/>
  <c r="CF173" i="1" s="1"/>
  <c r="CG173" i="1" s="1"/>
  <c r="CH173" i="1" s="1"/>
  <c r="CK173" i="1"/>
  <c r="CN173" i="1"/>
  <c r="CX173" i="1"/>
  <c r="CW173" i="1"/>
  <c r="CM173" i="1"/>
  <c r="CL173" i="1"/>
  <c r="CO173" i="1"/>
  <c r="CP173" i="1"/>
  <c r="CT173" i="1"/>
  <c r="CR173" i="1"/>
  <c r="CU173" i="1"/>
  <c r="CQ173" i="1"/>
  <c r="CS173" i="1"/>
  <c r="CV173" i="1"/>
  <c r="DA173" i="1" s="1"/>
  <c r="CJ173" i="1"/>
  <c r="BN157" i="1"/>
  <c r="BO157" i="1" s="1"/>
  <c r="BP157" i="1" s="1"/>
  <c r="BQ157" i="1" s="1"/>
  <c r="BR157" i="1" s="1"/>
  <c r="BS157" i="1" s="1"/>
  <c r="BT157" i="1" s="1"/>
  <c r="BU157" i="1" s="1"/>
  <c r="BV157" i="1" s="1"/>
  <c r="BW157" i="1" s="1"/>
  <c r="BX157" i="1" s="1"/>
  <c r="BY157" i="1" s="1"/>
  <c r="BZ157" i="1" s="1"/>
  <c r="CA157" i="1" s="1"/>
  <c r="CB157" i="1" s="1"/>
  <c r="CC157" i="1" s="1"/>
  <c r="CD157" i="1" s="1"/>
  <c r="CE157" i="1" s="1"/>
  <c r="CF157" i="1" s="1"/>
  <c r="CG157" i="1" s="1"/>
  <c r="CH157" i="1" s="1"/>
  <c r="CS157" i="1"/>
  <c r="CN157" i="1"/>
  <c r="CU157" i="1"/>
  <c r="CK157" i="1"/>
  <c r="CP157" i="1"/>
  <c r="CV157" i="1"/>
  <c r="CM157" i="1"/>
  <c r="CX157" i="1"/>
  <c r="CT157" i="1"/>
  <c r="CJ157" i="1"/>
  <c r="CW157" i="1"/>
  <c r="CR157" i="1"/>
  <c r="CO157" i="1"/>
  <c r="CQ157" i="1"/>
  <c r="CL157" i="1"/>
  <c r="BN132" i="1"/>
  <c r="BO132" i="1" s="1"/>
  <c r="BP132" i="1" s="1"/>
  <c r="BQ132" i="1" s="1"/>
  <c r="BR132" i="1" s="1"/>
  <c r="BS132" i="1" s="1"/>
  <c r="BT132" i="1" s="1"/>
  <c r="BU132" i="1" s="1"/>
  <c r="BV132" i="1" s="1"/>
  <c r="BW132" i="1" s="1"/>
  <c r="BX132" i="1" s="1"/>
  <c r="BY132" i="1" s="1"/>
  <c r="BZ132" i="1" s="1"/>
  <c r="CA132" i="1" s="1"/>
  <c r="CB132" i="1" s="1"/>
  <c r="CC132" i="1" s="1"/>
  <c r="CD132" i="1" s="1"/>
  <c r="CE132" i="1" s="1"/>
  <c r="CF132" i="1" s="1"/>
  <c r="CG132" i="1" s="1"/>
  <c r="CH132" i="1" s="1"/>
  <c r="CL132" i="1"/>
  <c r="CN132" i="1"/>
  <c r="CK132" i="1"/>
  <c r="CQ132" i="1"/>
  <c r="CV132" i="1"/>
  <c r="DA132" i="1" s="1"/>
  <c r="CX132" i="1"/>
  <c r="CO132" i="1"/>
  <c r="CU132" i="1"/>
  <c r="CP132" i="1"/>
  <c r="CW132" i="1"/>
  <c r="CM132" i="1"/>
  <c r="CR132" i="1"/>
  <c r="CJ132" i="1"/>
  <c r="CT132" i="1"/>
  <c r="CS132" i="1"/>
  <c r="BN109" i="1"/>
  <c r="BO109" i="1" s="1"/>
  <c r="BP109" i="1" s="1"/>
  <c r="BQ109" i="1" s="1"/>
  <c r="BR109" i="1" s="1"/>
  <c r="BS109" i="1" s="1"/>
  <c r="BT109" i="1" s="1"/>
  <c r="BU109" i="1" s="1"/>
  <c r="BV109" i="1" s="1"/>
  <c r="BW109" i="1" s="1"/>
  <c r="BX109" i="1" s="1"/>
  <c r="BY109" i="1" s="1"/>
  <c r="BZ109" i="1" s="1"/>
  <c r="CA109" i="1" s="1"/>
  <c r="CB109" i="1" s="1"/>
  <c r="CC109" i="1" s="1"/>
  <c r="CD109" i="1" s="1"/>
  <c r="CE109" i="1" s="1"/>
  <c r="CF109" i="1" s="1"/>
  <c r="CG109" i="1" s="1"/>
  <c r="CH109" i="1" s="1"/>
  <c r="CQ109" i="1"/>
  <c r="CO109" i="1"/>
  <c r="CK109" i="1"/>
  <c r="CN109" i="1"/>
  <c r="CJ109" i="1"/>
  <c r="CU109" i="1"/>
  <c r="CV109" i="1"/>
  <c r="CX109" i="1"/>
  <c r="CS109" i="1"/>
  <c r="CP109" i="1"/>
  <c r="CL109" i="1"/>
  <c r="CR109" i="1"/>
  <c r="CT109" i="1"/>
  <c r="CM109" i="1"/>
  <c r="CW109" i="1"/>
  <c r="BN93" i="1"/>
  <c r="BO93" i="1" s="1"/>
  <c r="BP93" i="1" s="1"/>
  <c r="BQ93" i="1" s="1"/>
  <c r="BR93" i="1" s="1"/>
  <c r="BS93" i="1" s="1"/>
  <c r="BT93" i="1" s="1"/>
  <c r="BU93" i="1" s="1"/>
  <c r="BV93" i="1" s="1"/>
  <c r="BW93" i="1" s="1"/>
  <c r="BX93" i="1" s="1"/>
  <c r="BY93" i="1" s="1"/>
  <c r="BZ93" i="1" s="1"/>
  <c r="CA93" i="1" s="1"/>
  <c r="CB93" i="1" s="1"/>
  <c r="CC93" i="1" s="1"/>
  <c r="CD93" i="1" s="1"/>
  <c r="CE93" i="1" s="1"/>
  <c r="CF93" i="1" s="1"/>
  <c r="CG93" i="1" s="1"/>
  <c r="CH93" i="1" s="1"/>
  <c r="CM93" i="1"/>
  <c r="CV93" i="1"/>
  <c r="CN93" i="1"/>
  <c r="CX93" i="1"/>
  <c r="CU93" i="1"/>
  <c r="CK93" i="1"/>
  <c r="CT93" i="1"/>
  <c r="CQ93" i="1"/>
  <c r="CP93" i="1"/>
  <c r="CJ93" i="1"/>
  <c r="CO93" i="1"/>
  <c r="CW93" i="1"/>
  <c r="CL93" i="1"/>
  <c r="CS93" i="1"/>
  <c r="CR93" i="1"/>
  <c r="BN118" i="1"/>
  <c r="BO118" i="1" s="1"/>
  <c r="BP118" i="1" s="1"/>
  <c r="BQ118" i="1" s="1"/>
  <c r="BR118" i="1" s="1"/>
  <c r="BS118" i="1" s="1"/>
  <c r="BT118" i="1" s="1"/>
  <c r="BU118" i="1" s="1"/>
  <c r="BV118" i="1" s="1"/>
  <c r="BW118" i="1" s="1"/>
  <c r="BX118" i="1" s="1"/>
  <c r="BY118" i="1" s="1"/>
  <c r="BZ118" i="1" s="1"/>
  <c r="CA118" i="1" s="1"/>
  <c r="CB118" i="1" s="1"/>
  <c r="CC118" i="1" s="1"/>
  <c r="CD118" i="1" s="1"/>
  <c r="CE118" i="1" s="1"/>
  <c r="CF118" i="1" s="1"/>
  <c r="CG118" i="1" s="1"/>
  <c r="CH118" i="1" s="1"/>
  <c r="CQ118" i="1"/>
  <c r="CU118" i="1"/>
  <c r="CV118" i="1"/>
  <c r="CP118" i="1"/>
  <c r="CJ118" i="1"/>
  <c r="CM118" i="1"/>
  <c r="CO118" i="1"/>
  <c r="CS118" i="1"/>
  <c r="CK118" i="1"/>
  <c r="CL118" i="1"/>
  <c r="CN118" i="1"/>
  <c r="CX118" i="1"/>
  <c r="CT118" i="1"/>
  <c r="CW118" i="1"/>
  <c r="CR118" i="1"/>
  <c r="BN60" i="1"/>
  <c r="BO60" i="1" s="1"/>
  <c r="BP60" i="1" s="1"/>
  <c r="BQ60" i="1" s="1"/>
  <c r="BR60" i="1" s="1"/>
  <c r="BS60" i="1" s="1"/>
  <c r="BT60" i="1" s="1"/>
  <c r="BU60" i="1" s="1"/>
  <c r="BV60" i="1" s="1"/>
  <c r="BW60" i="1" s="1"/>
  <c r="BX60" i="1" s="1"/>
  <c r="BY60" i="1" s="1"/>
  <c r="BZ60" i="1" s="1"/>
  <c r="CA60" i="1" s="1"/>
  <c r="CB60" i="1" s="1"/>
  <c r="CC60" i="1" s="1"/>
  <c r="CD60" i="1" s="1"/>
  <c r="CE60" i="1" s="1"/>
  <c r="CF60" i="1" s="1"/>
  <c r="CG60" i="1" s="1"/>
  <c r="CH60" i="1" s="1"/>
  <c r="CL60" i="1"/>
  <c r="CM60" i="1"/>
  <c r="CT60" i="1"/>
  <c r="CX60" i="1"/>
  <c r="CW60" i="1"/>
  <c r="CP60" i="1"/>
  <c r="CN60" i="1"/>
  <c r="CU60" i="1"/>
  <c r="CR60" i="1"/>
  <c r="CK60" i="1"/>
  <c r="CV60" i="1"/>
  <c r="CS60" i="1"/>
  <c r="CO60" i="1"/>
  <c r="CQ60" i="1"/>
  <c r="CJ60" i="1"/>
  <c r="BN76" i="1"/>
  <c r="BO76" i="1" s="1"/>
  <c r="BP76" i="1" s="1"/>
  <c r="BQ76" i="1" s="1"/>
  <c r="BR76" i="1" s="1"/>
  <c r="BS76" i="1" s="1"/>
  <c r="BT76" i="1" s="1"/>
  <c r="BU76" i="1" s="1"/>
  <c r="BV76" i="1" s="1"/>
  <c r="BW76" i="1" s="1"/>
  <c r="BX76" i="1" s="1"/>
  <c r="BY76" i="1" s="1"/>
  <c r="BZ76" i="1" s="1"/>
  <c r="CA76" i="1" s="1"/>
  <c r="CB76" i="1" s="1"/>
  <c r="CC76" i="1" s="1"/>
  <c r="CD76" i="1" s="1"/>
  <c r="CE76" i="1" s="1"/>
  <c r="CF76" i="1" s="1"/>
  <c r="CG76" i="1" s="1"/>
  <c r="CH76" i="1" s="1"/>
  <c r="CM76" i="1"/>
  <c r="CL76" i="1"/>
  <c r="CT76" i="1"/>
  <c r="CJ76" i="1"/>
  <c r="CR76" i="1"/>
  <c r="CU76" i="1"/>
  <c r="CV76" i="1"/>
  <c r="CX76" i="1"/>
  <c r="CK76" i="1"/>
  <c r="CO76" i="1"/>
  <c r="CP76" i="1"/>
  <c r="CN76" i="1"/>
  <c r="CS76" i="1"/>
  <c r="CQ76" i="1"/>
  <c r="CW76" i="1"/>
  <c r="BP50" i="1"/>
  <c r="BQ50" i="1" s="1"/>
  <c r="BR50" i="1" s="1"/>
  <c r="BS50" i="1" s="1"/>
  <c r="BT50" i="1" s="1"/>
  <c r="BU50" i="1" s="1"/>
  <c r="BV50" i="1" s="1"/>
  <c r="BW50" i="1" s="1"/>
  <c r="BX50" i="1" s="1"/>
  <c r="BY50" i="1" s="1"/>
  <c r="BZ50" i="1" s="1"/>
  <c r="CA50" i="1" s="1"/>
  <c r="CB50" i="1" s="1"/>
  <c r="CC50" i="1" s="1"/>
  <c r="CD50" i="1" s="1"/>
  <c r="CE50" i="1" s="1"/>
  <c r="CF50" i="1" s="1"/>
  <c r="CG50" i="1" s="1"/>
  <c r="CH50" i="1" s="1"/>
  <c r="CM50" i="1"/>
  <c r="CU50" i="1"/>
  <c r="CT50" i="1"/>
  <c r="CQ50" i="1"/>
  <c r="CN50" i="1"/>
  <c r="CO50" i="1"/>
  <c r="CX50" i="1"/>
  <c r="CR50" i="1"/>
  <c r="CS50" i="1"/>
  <c r="CK50" i="1"/>
  <c r="CL50" i="1"/>
  <c r="CV50" i="1"/>
  <c r="CJ50" i="1"/>
  <c r="CP50" i="1"/>
  <c r="CW50" i="1"/>
  <c r="BN88" i="1"/>
  <c r="BO88" i="1" s="1"/>
  <c r="BP88" i="1" s="1"/>
  <c r="BQ88" i="1" s="1"/>
  <c r="BR88" i="1" s="1"/>
  <c r="BS88" i="1" s="1"/>
  <c r="BT88" i="1" s="1"/>
  <c r="BU88" i="1" s="1"/>
  <c r="BV88" i="1" s="1"/>
  <c r="BW88" i="1" s="1"/>
  <c r="BX88" i="1" s="1"/>
  <c r="BY88" i="1" s="1"/>
  <c r="BZ88" i="1" s="1"/>
  <c r="CA88" i="1" s="1"/>
  <c r="CB88" i="1" s="1"/>
  <c r="CC88" i="1" s="1"/>
  <c r="CD88" i="1" s="1"/>
  <c r="CE88" i="1" s="1"/>
  <c r="CF88" i="1" s="1"/>
  <c r="CG88" i="1" s="1"/>
  <c r="CH88" i="1" s="1"/>
  <c r="CJ88" i="1"/>
  <c r="CQ88" i="1"/>
  <c r="CN88" i="1"/>
  <c r="CM88" i="1"/>
  <c r="CO88" i="1"/>
  <c r="CW88" i="1"/>
  <c r="CU88" i="1"/>
  <c r="CR88" i="1"/>
  <c r="CP88" i="1"/>
  <c r="CL88" i="1"/>
  <c r="CS88" i="1"/>
  <c r="CV88" i="1"/>
  <c r="CT88" i="1"/>
  <c r="CX88" i="1"/>
  <c r="CK88" i="1"/>
  <c r="BP59" i="1"/>
  <c r="BQ59" i="1" s="1"/>
  <c r="BR59" i="1" s="1"/>
  <c r="BS59" i="1" s="1"/>
  <c r="BT59" i="1" s="1"/>
  <c r="BU59" i="1" s="1"/>
  <c r="BV59" i="1" s="1"/>
  <c r="BW59" i="1" s="1"/>
  <c r="BX59" i="1" s="1"/>
  <c r="BY59" i="1" s="1"/>
  <c r="BZ59" i="1" s="1"/>
  <c r="CA59" i="1" s="1"/>
  <c r="CB59" i="1" s="1"/>
  <c r="CC59" i="1" s="1"/>
  <c r="CD59" i="1" s="1"/>
  <c r="CE59" i="1" s="1"/>
  <c r="CF59" i="1" s="1"/>
  <c r="CG59" i="1" s="1"/>
  <c r="CH59" i="1" s="1"/>
  <c r="CL59" i="1"/>
  <c r="CV59" i="1"/>
  <c r="CO59" i="1"/>
  <c r="CK59" i="1"/>
  <c r="CU59" i="1"/>
  <c r="CP59" i="1"/>
  <c r="CS59" i="1"/>
  <c r="CR59" i="1"/>
  <c r="CN59" i="1"/>
  <c r="CW59" i="1"/>
  <c r="CX59" i="1"/>
  <c r="CQ59" i="1"/>
  <c r="CT59" i="1"/>
  <c r="CJ59" i="1"/>
  <c r="CM59" i="1"/>
  <c r="BP51" i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CX51" i="1"/>
  <c r="CM51" i="1"/>
  <c r="CO51" i="1"/>
  <c r="CJ51" i="1"/>
  <c r="CK51" i="1"/>
  <c r="CL51" i="1"/>
  <c r="CT51" i="1"/>
  <c r="CN51" i="1"/>
  <c r="CU51" i="1"/>
  <c r="CP51" i="1"/>
  <c r="CQ51" i="1"/>
  <c r="CS51" i="1"/>
  <c r="CW51" i="1"/>
  <c r="CR51" i="1"/>
  <c r="CZ51" i="1" s="1"/>
  <c r="CV51" i="1"/>
  <c r="BN164" i="1"/>
  <c r="BO164" i="1" s="1"/>
  <c r="BP164" i="1" s="1"/>
  <c r="BQ164" i="1" s="1"/>
  <c r="BR164" i="1" s="1"/>
  <c r="BS164" i="1" s="1"/>
  <c r="BT164" i="1" s="1"/>
  <c r="BU164" i="1" s="1"/>
  <c r="BV164" i="1" s="1"/>
  <c r="BW164" i="1" s="1"/>
  <c r="BX164" i="1" s="1"/>
  <c r="BY164" i="1" s="1"/>
  <c r="BZ164" i="1" s="1"/>
  <c r="CA164" i="1" s="1"/>
  <c r="CB164" i="1" s="1"/>
  <c r="CC164" i="1" s="1"/>
  <c r="CD164" i="1" s="1"/>
  <c r="CE164" i="1" s="1"/>
  <c r="CF164" i="1" s="1"/>
  <c r="CG164" i="1" s="1"/>
  <c r="CH164" i="1" s="1"/>
  <c r="CR164" i="1"/>
  <c r="CL164" i="1"/>
  <c r="CO164" i="1"/>
  <c r="CJ164" i="1"/>
  <c r="CU164" i="1"/>
  <c r="CT164" i="1"/>
  <c r="CX164" i="1"/>
  <c r="CN164" i="1"/>
  <c r="BN146" i="1"/>
  <c r="BO146" i="1" s="1"/>
  <c r="BP146" i="1" s="1"/>
  <c r="BQ146" i="1" s="1"/>
  <c r="BR146" i="1" s="1"/>
  <c r="BS146" i="1" s="1"/>
  <c r="BT146" i="1" s="1"/>
  <c r="BU146" i="1" s="1"/>
  <c r="BV146" i="1" s="1"/>
  <c r="BW146" i="1" s="1"/>
  <c r="BX146" i="1" s="1"/>
  <c r="BY146" i="1" s="1"/>
  <c r="BZ146" i="1" s="1"/>
  <c r="CA146" i="1" s="1"/>
  <c r="CB146" i="1" s="1"/>
  <c r="CC146" i="1" s="1"/>
  <c r="CD146" i="1" s="1"/>
  <c r="CE146" i="1" s="1"/>
  <c r="CF146" i="1" s="1"/>
  <c r="CG146" i="1" s="1"/>
  <c r="CH146" i="1" s="1"/>
  <c r="CS146" i="1"/>
  <c r="CR146" i="1"/>
  <c r="CU146" i="1"/>
  <c r="CK146" i="1"/>
  <c r="CP146" i="1"/>
  <c r="CL146" i="1"/>
  <c r="DA146" i="1" s="1"/>
  <c r="CT146" i="1"/>
  <c r="CJ146" i="1"/>
  <c r="BN119" i="1"/>
  <c r="BO119" i="1" s="1"/>
  <c r="BP119" i="1" s="1"/>
  <c r="BQ119" i="1" s="1"/>
  <c r="BR119" i="1" s="1"/>
  <c r="BS119" i="1" s="1"/>
  <c r="BT119" i="1" s="1"/>
  <c r="BU119" i="1" s="1"/>
  <c r="BV119" i="1" s="1"/>
  <c r="BW119" i="1" s="1"/>
  <c r="BX119" i="1" s="1"/>
  <c r="BY119" i="1" s="1"/>
  <c r="BZ119" i="1" s="1"/>
  <c r="CA119" i="1" s="1"/>
  <c r="CB119" i="1" s="1"/>
  <c r="CC119" i="1" s="1"/>
  <c r="CD119" i="1" s="1"/>
  <c r="CE119" i="1" s="1"/>
  <c r="CF119" i="1" s="1"/>
  <c r="CG119" i="1" s="1"/>
  <c r="CH119" i="1" s="1"/>
  <c r="CK119" i="1"/>
  <c r="CT119" i="1"/>
  <c r="CX119" i="1"/>
  <c r="CR119" i="1"/>
  <c r="CJ119" i="1"/>
  <c r="CQ119" i="1"/>
  <c r="CS119" i="1"/>
  <c r="CM119" i="1"/>
  <c r="CP119" i="1"/>
  <c r="CO119" i="1"/>
  <c r="CU119" i="1"/>
  <c r="CL119" i="1"/>
  <c r="CV119" i="1"/>
  <c r="CW119" i="1"/>
  <c r="CN119" i="1"/>
  <c r="BN100" i="1"/>
  <c r="BO100" i="1" s="1"/>
  <c r="BP100" i="1" s="1"/>
  <c r="BQ100" i="1" s="1"/>
  <c r="BR100" i="1" s="1"/>
  <c r="BS100" i="1" s="1"/>
  <c r="BT100" i="1" s="1"/>
  <c r="BU100" i="1" s="1"/>
  <c r="BV100" i="1" s="1"/>
  <c r="BW100" i="1" s="1"/>
  <c r="BX100" i="1" s="1"/>
  <c r="BY100" i="1" s="1"/>
  <c r="BZ100" i="1" s="1"/>
  <c r="CA100" i="1" s="1"/>
  <c r="CB100" i="1" s="1"/>
  <c r="CC100" i="1" s="1"/>
  <c r="CD100" i="1" s="1"/>
  <c r="CE100" i="1" s="1"/>
  <c r="CF100" i="1" s="1"/>
  <c r="CG100" i="1" s="1"/>
  <c r="CH100" i="1" s="1"/>
  <c r="CV100" i="1"/>
  <c r="CJ100" i="1"/>
  <c r="CO100" i="1"/>
  <c r="CP100" i="1"/>
  <c r="CQ100" i="1"/>
  <c r="CT100" i="1"/>
  <c r="CX100" i="1"/>
  <c r="CM100" i="1"/>
  <c r="CL100" i="1"/>
  <c r="CU100" i="1"/>
  <c r="CN100" i="1"/>
  <c r="CS100" i="1"/>
  <c r="CR100" i="1"/>
  <c r="CK100" i="1"/>
  <c r="CW100" i="1"/>
  <c r="BN124" i="1"/>
  <c r="BO124" i="1" s="1"/>
  <c r="BP124" i="1" s="1"/>
  <c r="BQ124" i="1" s="1"/>
  <c r="BR124" i="1" s="1"/>
  <c r="BS124" i="1" s="1"/>
  <c r="BT124" i="1" s="1"/>
  <c r="BU124" i="1" s="1"/>
  <c r="BV124" i="1" s="1"/>
  <c r="BW124" i="1" s="1"/>
  <c r="BX124" i="1" s="1"/>
  <c r="BY124" i="1" s="1"/>
  <c r="BZ124" i="1" s="1"/>
  <c r="CA124" i="1" s="1"/>
  <c r="CB124" i="1" s="1"/>
  <c r="CC124" i="1" s="1"/>
  <c r="CD124" i="1" s="1"/>
  <c r="CE124" i="1" s="1"/>
  <c r="CF124" i="1" s="1"/>
  <c r="CG124" i="1" s="1"/>
  <c r="CH124" i="1" s="1"/>
  <c r="CV124" i="1"/>
  <c r="CJ124" i="1"/>
  <c r="CR124" i="1"/>
  <c r="CM124" i="1"/>
  <c r="CO124" i="1"/>
  <c r="CU124" i="1"/>
  <c r="CX124" i="1"/>
  <c r="CQ124" i="1"/>
  <c r="CT124" i="1"/>
  <c r="CL124" i="1"/>
  <c r="CS124" i="1"/>
  <c r="CP124" i="1"/>
  <c r="CW124" i="1"/>
  <c r="CN124" i="1"/>
  <c r="CK124" i="1"/>
  <c r="BP55" i="1"/>
  <c r="BQ55" i="1" s="1"/>
  <c r="BR55" i="1" s="1"/>
  <c r="BS55" i="1" s="1"/>
  <c r="BT55" i="1" s="1"/>
  <c r="BU55" i="1" s="1"/>
  <c r="BV55" i="1" s="1"/>
  <c r="BW55" i="1" s="1"/>
  <c r="BX55" i="1" s="1"/>
  <c r="BY55" i="1" s="1"/>
  <c r="BZ55" i="1" s="1"/>
  <c r="CA55" i="1" s="1"/>
  <c r="CB55" i="1" s="1"/>
  <c r="CC55" i="1" s="1"/>
  <c r="CD55" i="1" s="1"/>
  <c r="CE55" i="1" s="1"/>
  <c r="CF55" i="1" s="1"/>
  <c r="CG55" i="1" s="1"/>
  <c r="CH55" i="1" s="1"/>
  <c r="CL55" i="1"/>
  <c r="CV55" i="1"/>
  <c r="CP55" i="1"/>
  <c r="CT55" i="1"/>
  <c r="CQ55" i="1"/>
  <c r="CR55" i="1"/>
  <c r="CK55" i="1"/>
  <c r="CN55" i="1"/>
  <c r="CO55" i="1"/>
  <c r="CM55" i="1"/>
  <c r="CJ55" i="1"/>
  <c r="CU55" i="1"/>
  <c r="BN223" i="1"/>
  <c r="BO223" i="1" s="1"/>
  <c r="BP223" i="1" s="1"/>
  <c r="BQ223" i="1" s="1"/>
  <c r="BR223" i="1" s="1"/>
  <c r="BS223" i="1" s="1"/>
  <c r="BT223" i="1" s="1"/>
  <c r="BU223" i="1" s="1"/>
  <c r="BV223" i="1" s="1"/>
  <c r="BW223" i="1" s="1"/>
  <c r="BX223" i="1" s="1"/>
  <c r="BY223" i="1" s="1"/>
  <c r="BZ223" i="1" s="1"/>
  <c r="CA223" i="1" s="1"/>
  <c r="CB223" i="1" s="1"/>
  <c r="CC223" i="1" s="1"/>
  <c r="CD223" i="1" s="1"/>
  <c r="CE223" i="1" s="1"/>
  <c r="CF223" i="1" s="1"/>
  <c r="CG223" i="1" s="1"/>
  <c r="CH223" i="1" s="1"/>
  <c r="CT223" i="1"/>
  <c r="CK223" i="1"/>
  <c r="CO223" i="1"/>
  <c r="CR223" i="1"/>
  <c r="CU223" i="1"/>
  <c r="CM223" i="1"/>
  <c r="CL223" i="1"/>
  <c r="CN223" i="1"/>
  <c r="CQ223" i="1"/>
  <c r="CW223" i="1"/>
  <c r="CJ223" i="1"/>
  <c r="CS223" i="1"/>
  <c r="CP223" i="1"/>
  <c r="CV223" i="1"/>
  <c r="CX223" i="1"/>
  <c r="BN207" i="1"/>
  <c r="BO207" i="1" s="1"/>
  <c r="BP207" i="1" s="1"/>
  <c r="BQ207" i="1" s="1"/>
  <c r="BR207" i="1" s="1"/>
  <c r="BS207" i="1" s="1"/>
  <c r="BT207" i="1" s="1"/>
  <c r="BU207" i="1" s="1"/>
  <c r="BV207" i="1" s="1"/>
  <c r="BW207" i="1" s="1"/>
  <c r="BX207" i="1" s="1"/>
  <c r="BY207" i="1" s="1"/>
  <c r="BZ207" i="1" s="1"/>
  <c r="CA207" i="1" s="1"/>
  <c r="CB207" i="1" s="1"/>
  <c r="CC207" i="1" s="1"/>
  <c r="CD207" i="1" s="1"/>
  <c r="CE207" i="1" s="1"/>
  <c r="CF207" i="1" s="1"/>
  <c r="CG207" i="1" s="1"/>
  <c r="CH207" i="1" s="1"/>
  <c r="CS207" i="1"/>
  <c r="CT207" i="1"/>
  <c r="CM207" i="1"/>
  <c r="CJ207" i="1"/>
  <c r="CP207" i="1"/>
  <c r="CQ207" i="1"/>
  <c r="CR207" i="1"/>
  <c r="CW207" i="1"/>
  <c r="CV207" i="1"/>
  <c r="CN207" i="1"/>
  <c r="CU207" i="1"/>
  <c r="CL207" i="1"/>
  <c r="CX207" i="1"/>
  <c r="CO207" i="1"/>
  <c r="CK207" i="1"/>
  <c r="BN181" i="1"/>
  <c r="BO181" i="1" s="1"/>
  <c r="BP181" i="1" s="1"/>
  <c r="BQ181" i="1" s="1"/>
  <c r="BR181" i="1" s="1"/>
  <c r="BS181" i="1" s="1"/>
  <c r="BT181" i="1" s="1"/>
  <c r="BU181" i="1" s="1"/>
  <c r="BV181" i="1" s="1"/>
  <c r="BW181" i="1" s="1"/>
  <c r="BX181" i="1" s="1"/>
  <c r="BY181" i="1" s="1"/>
  <c r="BZ181" i="1" s="1"/>
  <c r="CA181" i="1" s="1"/>
  <c r="CB181" i="1" s="1"/>
  <c r="CC181" i="1" s="1"/>
  <c r="CD181" i="1" s="1"/>
  <c r="CE181" i="1" s="1"/>
  <c r="CF181" i="1" s="1"/>
  <c r="CG181" i="1" s="1"/>
  <c r="CH181" i="1" s="1"/>
  <c r="CW181" i="1"/>
  <c r="CN181" i="1"/>
  <c r="CS181" i="1"/>
  <c r="CK181" i="1"/>
  <c r="CU181" i="1"/>
  <c r="CT181" i="1"/>
  <c r="CO181" i="1"/>
  <c r="CR181" i="1"/>
  <c r="CP181" i="1"/>
  <c r="CJ181" i="1"/>
  <c r="CQ181" i="1"/>
  <c r="CL181" i="1"/>
  <c r="CX181" i="1"/>
  <c r="CM181" i="1"/>
  <c r="CV181" i="1"/>
  <c r="BN178" i="1"/>
  <c r="BO178" i="1" s="1"/>
  <c r="BP178" i="1" s="1"/>
  <c r="BQ178" i="1" s="1"/>
  <c r="BR178" i="1" s="1"/>
  <c r="BS178" i="1" s="1"/>
  <c r="BT178" i="1" s="1"/>
  <c r="BU178" i="1" s="1"/>
  <c r="BV178" i="1" s="1"/>
  <c r="BW178" i="1" s="1"/>
  <c r="BX178" i="1" s="1"/>
  <c r="BY178" i="1" s="1"/>
  <c r="BZ178" i="1" s="1"/>
  <c r="CA178" i="1" s="1"/>
  <c r="CB178" i="1" s="1"/>
  <c r="CC178" i="1" s="1"/>
  <c r="CD178" i="1" s="1"/>
  <c r="CE178" i="1" s="1"/>
  <c r="CF178" i="1" s="1"/>
  <c r="CG178" i="1" s="1"/>
  <c r="CH178" i="1" s="1"/>
  <c r="CP178" i="1"/>
  <c r="CN178" i="1"/>
  <c r="CO178" i="1"/>
  <c r="CL178" i="1"/>
  <c r="CQ178" i="1"/>
  <c r="CT178" i="1"/>
  <c r="CW178" i="1"/>
  <c r="CV178" i="1"/>
  <c r="DA178" i="1" s="1"/>
  <c r="CS178" i="1"/>
  <c r="CM178" i="1"/>
  <c r="CX178" i="1"/>
  <c r="CU178" i="1"/>
  <c r="CJ178" i="1"/>
  <c r="CR178" i="1"/>
  <c r="CK178" i="1"/>
  <c r="BN162" i="1"/>
  <c r="BO162" i="1" s="1"/>
  <c r="BP162" i="1" s="1"/>
  <c r="BQ162" i="1" s="1"/>
  <c r="BR162" i="1" s="1"/>
  <c r="BS162" i="1" s="1"/>
  <c r="BT162" i="1" s="1"/>
  <c r="BU162" i="1" s="1"/>
  <c r="BV162" i="1" s="1"/>
  <c r="BW162" i="1" s="1"/>
  <c r="BX162" i="1" s="1"/>
  <c r="BY162" i="1" s="1"/>
  <c r="BZ162" i="1" s="1"/>
  <c r="CA162" i="1" s="1"/>
  <c r="CB162" i="1" s="1"/>
  <c r="CC162" i="1" s="1"/>
  <c r="CD162" i="1" s="1"/>
  <c r="CE162" i="1" s="1"/>
  <c r="CF162" i="1" s="1"/>
  <c r="CG162" i="1" s="1"/>
  <c r="CH162" i="1" s="1"/>
  <c r="CU162" i="1"/>
  <c r="CL162" i="1"/>
  <c r="CP162" i="1"/>
  <c r="CV162" i="1"/>
  <c r="CQ162" i="1"/>
  <c r="CJ162" i="1"/>
  <c r="CS162" i="1"/>
  <c r="CR162" i="1"/>
  <c r="CN162" i="1"/>
  <c r="CO162" i="1"/>
  <c r="CM162" i="1"/>
  <c r="CW162" i="1"/>
  <c r="CK162" i="1"/>
  <c r="CT162" i="1"/>
  <c r="CX162" i="1"/>
  <c r="BN139" i="1"/>
  <c r="BO139" i="1" s="1"/>
  <c r="BP139" i="1" s="1"/>
  <c r="BQ139" i="1" s="1"/>
  <c r="BR139" i="1" s="1"/>
  <c r="BS139" i="1" s="1"/>
  <c r="BT139" i="1" s="1"/>
  <c r="BU139" i="1" s="1"/>
  <c r="BV139" i="1" s="1"/>
  <c r="BW139" i="1" s="1"/>
  <c r="BX139" i="1" s="1"/>
  <c r="BY139" i="1" s="1"/>
  <c r="BZ139" i="1" s="1"/>
  <c r="CA139" i="1" s="1"/>
  <c r="CB139" i="1" s="1"/>
  <c r="CC139" i="1" s="1"/>
  <c r="CD139" i="1" s="1"/>
  <c r="CE139" i="1" s="1"/>
  <c r="CF139" i="1" s="1"/>
  <c r="CG139" i="1" s="1"/>
  <c r="CH139" i="1" s="1"/>
  <c r="CK139" i="1"/>
  <c r="CS139" i="1"/>
  <c r="CR139" i="1"/>
  <c r="CM139" i="1"/>
  <c r="CL139" i="1"/>
  <c r="CV139" i="1"/>
  <c r="CJ139" i="1"/>
  <c r="CO139" i="1"/>
  <c r="CX139" i="1"/>
  <c r="CP139" i="1"/>
  <c r="CN139" i="1"/>
  <c r="CW139" i="1"/>
  <c r="CQ139" i="1"/>
  <c r="CT139" i="1"/>
  <c r="CU139" i="1"/>
  <c r="BN115" i="1"/>
  <c r="BO115" i="1" s="1"/>
  <c r="BP115" i="1" s="1"/>
  <c r="BQ115" i="1" s="1"/>
  <c r="BR115" i="1" s="1"/>
  <c r="BS115" i="1" s="1"/>
  <c r="BT115" i="1" s="1"/>
  <c r="BU115" i="1" s="1"/>
  <c r="BV115" i="1" s="1"/>
  <c r="BW115" i="1" s="1"/>
  <c r="BX115" i="1" s="1"/>
  <c r="BY115" i="1" s="1"/>
  <c r="BZ115" i="1" s="1"/>
  <c r="CA115" i="1" s="1"/>
  <c r="CB115" i="1" s="1"/>
  <c r="CC115" i="1" s="1"/>
  <c r="CD115" i="1" s="1"/>
  <c r="CE115" i="1" s="1"/>
  <c r="CF115" i="1" s="1"/>
  <c r="CG115" i="1" s="1"/>
  <c r="CH115" i="1" s="1"/>
  <c r="CL115" i="1"/>
  <c r="CM115" i="1"/>
  <c r="CQ115" i="1"/>
  <c r="CX115" i="1"/>
  <c r="CJ115" i="1"/>
  <c r="CU115" i="1"/>
  <c r="CK115" i="1"/>
  <c r="CR115" i="1"/>
  <c r="CN115" i="1"/>
  <c r="CW115" i="1"/>
  <c r="CV115" i="1"/>
  <c r="CO115" i="1"/>
  <c r="CP115" i="1"/>
  <c r="CS115" i="1"/>
  <c r="CT115" i="1"/>
  <c r="BN98" i="1"/>
  <c r="BO98" i="1" s="1"/>
  <c r="BP98" i="1" s="1"/>
  <c r="BQ98" i="1" s="1"/>
  <c r="BR98" i="1" s="1"/>
  <c r="BS98" i="1" s="1"/>
  <c r="BT98" i="1" s="1"/>
  <c r="BU98" i="1" s="1"/>
  <c r="BV98" i="1" s="1"/>
  <c r="BW98" i="1" s="1"/>
  <c r="BX98" i="1" s="1"/>
  <c r="BY98" i="1" s="1"/>
  <c r="BZ98" i="1" s="1"/>
  <c r="CA98" i="1" s="1"/>
  <c r="CB98" i="1" s="1"/>
  <c r="CC98" i="1" s="1"/>
  <c r="CD98" i="1" s="1"/>
  <c r="CE98" i="1" s="1"/>
  <c r="CF98" i="1" s="1"/>
  <c r="CG98" i="1" s="1"/>
  <c r="CH98" i="1" s="1"/>
  <c r="CT98" i="1"/>
  <c r="CW98" i="1"/>
  <c r="CV98" i="1"/>
  <c r="CQ98" i="1"/>
  <c r="CM98" i="1"/>
  <c r="CX98" i="1"/>
  <c r="CP98" i="1"/>
  <c r="CL98" i="1"/>
  <c r="CJ98" i="1"/>
  <c r="CR98" i="1"/>
  <c r="CN98" i="1"/>
  <c r="CS98" i="1"/>
  <c r="CO98" i="1"/>
  <c r="CK98" i="1"/>
  <c r="CU98" i="1"/>
  <c r="BN134" i="1"/>
  <c r="BO134" i="1" s="1"/>
  <c r="BP134" i="1" s="1"/>
  <c r="BQ134" i="1" s="1"/>
  <c r="BR134" i="1" s="1"/>
  <c r="BS134" i="1" s="1"/>
  <c r="BT134" i="1" s="1"/>
  <c r="BU134" i="1" s="1"/>
  <c r="BV134" i="1" s="1"/>
  <c r="BW134" i="1" s="1"/>
  <c r="BX134" i="1" s="1"/>
  <c r="BY134" i="1" s="1"/>
  <c r="BZ134" i="1" s="1"/>
  <c r="CA134" i="1" s="1"/>
  <c r="CB134" i="1" s="1"/>
  <c r="CC134" i="1" s="1"/>
  <c r="CD134" i="1" s="1"/>
  <c r="CE134" i="1" s="1"/>
  <c r="CF134" i="1" s="1"/>
  <c r="CG134" i="1" s="1"/>
  <c r="CH134" i="1" s="1"/>
  <c r="CT134" i="1"/>
  <c r="CL134" i="1"/>
  <c r="CR134" i="1"/>
  <c r="CN134" i="1"/>
  <c r="CV134" i="1"/>
  <c r="CQ134" i="1"/>
  <c r="CU134" i="1"/>
  <c r="CK134" i="1"/>
  <c r="CJ134" i="1"/>
  <c r="CS134" i="1"/>
  <c r="CM134" i="1"/>
  <c r="CW134" i="1"/>
  <c r="CO134" i="1"/>
  <c r="CP134" i="1"/>
  <c r="CX134" i="1"/>
  <c r="BN74" i="1"/>
  <c r="BO74" i="1" s="1"/>
  <c r="BP74" i="1" s="1"/>
  <c r="BQ74" i="1" s="1"/>
  <c r="BR74" i="1" s="1"/>
  <c r="BS74" i="1" s="1"/>
  <c r="BT74" i="1" s="1"/>
  <c r="BU74" i="1" s="1"/>
  <c r="BV74" i="1" s="1"/>
  <c r="BW74" i="1" s="1"/>
  <c r="BX74" i="1" s="1"/>
  <c r="BY74" i="1" s="1"/>
  <c r="BZ74" i="1" s="1"/>
  <c r="CA74" i="1" s="1"/>
  <c r="CB74" i="1" s="1"/>
  <c r="CC74" i="1" s="1"/>
  <c r="CD74" i="1" s="1"/>
  <c r="CE74" i="1" s="1"/>
  <c r="CF74" i="1" s="1"/>
  <c r="CG74" i="1" s="1"/>
  <c r="CH74" i="1" s="1"/>
  <c r="CR74" i="1"/>
  <c r="CJ74" i="1"/>
  <c r="CW74" i="1"/>
  <c r="CS74" i="1"/>
  <c r="CO74" i="1"/>
  <c r="CU74" i="1"/>
  <c r="CQ74" i="1"/>
  <c r="CL74" i="1"/>
  <c r="CX74" i="1"/>
  <c r="CM74" i="1"/>
  <c r="CK74" i="1"/>
  <c r="CP74" i="1"/>
  <c r="CT74" i="1"/>
  <c r="CN74" i="1"/>
  <c r="CV74" i="1"/>
  <c r="BN71" i="1"/>
  <c r="BO71" i="1" s="1"/>
  <c r="BP71" i="1" s="1"/>
  <c r="BQ71" i="1" s="1"/>
  <c r="BR71" i="1" s="1"/>
  <c r="BS71" i="1" s="1"/>
  <c r="BT71" i="1" s="1"/>
  <c r="BU71" i="1" s="1"/>
  <c r="BV71" i="1" s="1"/>
  <c r="BW71" i="1" s="1"/>
  <c r="BX71" i="1" s="1"/>
  <c r="BY71" i="1" s="1"/>
  <c r="BZ71" i="1" s="1"/>
  <c r="CA71" i="1" s="1"/>
  <c r="CB71" i="1" s="1"/>
  <c r="CC71" i="1" s="1"/>
  <c r="CD71" i="1" s="1"/>
  <c r="CE71" i="1" s="1"/>
  <c r="CF71" i="1" s="1"/>
  <c r="CG71" i="1" s="1"/>
  <c r="CH71" i="1" s="1"/>
  <c r="CP71" i="1"/>
  <c r="CW71" i="1"/>
  <c r="CV71" i="1"/>
  <c r="CK71" i="1"/>
  <c r="CM71" i="1"/>
  <c r="CX71" i="1"/>
  <c r="CQ71" i="1"/>
  <c r="CL71" i="1"/>
  <c r="CT71" i="1"/>
  <c r="CR71" i="1"/>
  <c r="CS71" i="1"/>
  <c r="CJ71" i="1"/>
  <c r="CO71" i="1"/>
  <c r="CN71" i="1"/>
  <c r="CU71" i="1"/>
  <c r="BP49" i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M49" i="1"/>
  <c r="CJ49" i="1"/>
  <c r="CN49" i="1"/>
  <c r="CT49" i="1"/>
  <c r="CO49" i="1"/>
  <c r="CX49" i="1"/>
  <c r="CP49" i="1"/>
  <c r="CU49" i="1"/>
  <c r="CV49" i="1"/>
  <c r="CQ49" i="1"/>
  <c r="CK49" i="1"/>
  <c r="CL49" i="1"/>
  <c r="CS49" i="1"/>
  <c r="CR49" i="1"/>
  <c r="CW49" i="1"/>
  <c r="BN219" i="1"/>
  <c r="BO219" i="1" s="1"/>
  <c r="BP219" i="1" s="1"/>
  <c r="BQ219" i="1" s="1"/>
  <c r="BR219" i="1" s="1"/>
  <c r="BS219" i="1" s="1"/>
  <c r="BT219" i="1" s="1"/>
  <c r="BU219" i="1" s="1"/>
  <c r="BV219" i="1" s="1"/>
  <c r="BW219" i="1" s="1"/>
  <c r="BX219" i="1" s="1"/>
  <c r="BY219" i="1" s="1"/>
  <c r="BZ219" i="1" s="1"/>
  <c r="CA219" i="1" s="1"/>
  <c r="CB219" i="1" s="1"/>
  <c r="CC219" i="1" s="1"/>
  <c r="CD219" i="1" s="1"/>
  <c r="CE219" i="1" s="1"/>
  <c r="CF219" i="1" s="1"/>
  <c r="CG219" i="1" s="1"/>
  <c r="CH219" i="1" s="1"/>
  <c r="CO219" i="1"/>
  <c r="CP219" i="1"/>
  <c r="CT219" i="1"/>
  <c r="CM219" i="1"/>
  <c r="CJ219" i="1"/>
  <c r="CW219" i="1"/>
  <c r="CV219" i="1"/>
  <c r="CK219" i="1"/>
  <c r="CU219" i="1"/>
  <c r="CN219" i="1"/>
  <c r="CS219" i="1"/>
  <c r="CL219" i="1"/>
  <c r="CX219" i="1"/>
  <c r="CR219" i="1"/>
  <c r="CZ219" i="1" s="1"/>
  <c r="CQ219" i="1"/>
  <c r="BN195" i="1"/>
  <c r="BO195" i="1" s="1"/>
  <c r="BP195" i="1" s="1"/>
  <c r="BQ195" i="1" s="1"/>
  <c r="BR195" i="1" s="1"/>
  <c r="BS195" i="1" s="1"/>
  <c r="BT195" i="1" s="1"/>
  <c r="BU195" i="1" s="1"/>
  <c r="BV195" i="1" s="1"/>
  <c r="BW195" i="1" s="1"/>
  <c r="BX195" i="1" s="1"/>
  <c r="BY195" i="1" s="1"/>
  <c r="BZ195" i="1" s="1"/>
  <c r="CA195" i="1" s="1"/>
  <c r="CB195" i="1" s="1"/>
  <c r="CC195" i="1" s="1"/>
  <c r="CD195" i="1" s="1"/>
  <c r="CE195" i="1" s="1"/>
  <c r="CF195" i="1" s="1"/>
  <c r="CG195" i="1" s="1"/>
  <c r="CH195" i="1" s="1"/>
  <c r="CX195" i="1"/>
  <c r="CJ195" i="1"/>
  <c r="CT195" i="1"/>
  <c r="CP195" i="1"/>
  <c r="CS195" i="1"/>
  <c r="CL195" i="1"/>
  <c r="CO195" i="1"/>
  <c r="CR195" i="1"/>
  <c r="CZ195" i="1" s="1"/>
  <c r="CK195" i="1"/>
  <c r="CU195" i="1"/>
  <c r="CW195" i="1"/>
  <c r="CQ195" i="1"/>
  <c r="CV195" i="1"/>
  <c r="CM195" i="1"/>
  <c r="CN195" i="1"/>
  <c r="BN233" i="1"/>
  <c r="BO233" i="1" s="1"/>
  <c r="BP233" i="1" s="1"/>
  <c r="BQ233" i="1" s="1"/>
  <c r="BR233" i="1" s="1"/>
  <c r="BS233" i="1" s="1"/>
  <c r="BT233" i="1" s="1"/>
  <c r="BU233" i="1" s="1"/>
  <c r="BV233" i="1" s="1"/>
  <c r="BW233" i="1" s="1"/>
  <c r="BX233" i="1" s="1"/>
  <c r="BY233" i="1" s="1"/>
  <c r="BZ233" i="1" s="1"/>
  <c r="CA233" i="1" s="1"/>
  <c r="CB233" i="1" s="1"/>
  <c r="CC233" i="1" s="1"/>
  <c r="CD233" i="1" s="1"/>
  <c r="CE233" i="1" s="1"/>
  <c r="CF233" i="1" s="1"/>
  <c r="CG233" i="1" s="1"/>
  <c r="CH233" i="1" s="1"/>
  <c r="CM233" i="1"/>
  <c r="CX233" i="1"/>
  <c r="CP233" i="1"/>
  <c r="CO233" i="1"/>
  <c r="CS233" i="1"/>
  <c r="CQ233" i="1"/>
  <c r="CT233" i="1"/>
  <c r="CL233" i="1"/>
  <c r="CR233" i="1"/>
  <c r="CW233" i="1"/>
  <c r="CJ233" i="1"/>
  <c r="CU233" i="1"/>
  <c r="CN233" i="1"/>
  <c r="CV233" i="1"/>
  <c r="CK233" i="1"/>
  <c r="BN188" i="1"/>
  <c r="BO188" i="1" s="1"/>
  <c r="BP188" i="1" s="1"/>
  <c r="BQ188" i="1" s="1"/>
  <c r="BR188" i="1" s="1"/>
  <c r="BS188" i="1" s="1"/>
  <c r="BT188" i="1" s="1"/>
  <c r="BU188" i="1" s="1"/>
  <c r="BV188" i="1" s="1"/>
  <c r="BW188" i="1" s="1"/>
  <c r="BX188" i="1" s="1"/>
  <c r="BY188" i="1" s="1"/>
  <c r="BZ188" i="1" s="1"/>
  <c r="CA188" i="1" s="1"/>
  <c r="CB188" i="1" s="1"/>
  <c r="CC188" i="1" s="1"/>
  <c r="CD188" i="1" s="1"/>
  <c r="CE188" i="1" s="1"/>
  <c r="CF188" i="1" s="1"/>
  <c r="CG188" i="1" s="1"/>
  <c r="CH188" i="1" s="1"/>
  <c r="CM188" i="1"/>
  <c r="CR188" i="1"/>
  <c r="CQ188" i="1"/>
  <c r="CU188" i="1"/>
  <c r="CW188" i="1"/>
  <c r="CS188" i="1"/>
  <c r="CX188" i="1"/>
  <c r="CJ188" i="1"/>
  <c r="CN188" i="1"/>
  <c r="CT188" i="1"/>
  <c r="CO188" i="1"/>
  <c r="CL188" i="1"/>
  <c r="CK188" i="1"/>
  <c r="CV188" i="1"/>
  <c r="CP188" i="1"/>
  <c r="BN163" i="1"/>
  <c r="BO163" i="1" s="1"/>
  <c r="BP163" i="1" s="1"/>
  <c r="BQ163" i="1" s="1"/>
  <c r="BR163" i="1" s="1"/>
  <c r="BS163" i="1" s="1"/>
  <c r="BT163" i="1" s="1"/>
  <c r="BU163" i="1" s="1"/>
  <c r="BV163" i="1" s="1"/>
  <c r="BW163" i="1" s="1"/>
  <c r="BX163" i="1" s="1"/>
  <c r="BY163" i="1" s="1"/>
  <c r="BZ163" i="1" s="1"/>
  <c r="CA163" i="1" s="1"/>
  <c r="CB163" i="1" s="1"/>
  <c r="CC163" i="1" s="1"/>
  <c r="CD163" i="1" s="1"/>
  <c r="CE163" i="1" s="1"/>
  <c r="CF163" i="1" s="1"/>
  <c r="CG163" i="1" s="1"/>
  <c r="CH163" i="1" s="1"/>
  <c r="CN163" i="1"/>
  <c r="CR163" i="1"/>
  <c r="CW163" i="1"/>
  <c r="CU163" i="1"/>
  <c r="CQ163" i="1"/>
  <c r="CO163" i="1"/>
  <c r="CV163" i="1"/>
  <c r="CJ163" i="1"/>
  <c r="CS163" i="1"/>
  <c r="CK163" i="1"/>
  <c r="CP163" i="1"/>
  <c r="CX163" i="1"/>
  <c r="CM163" i="1"/>
  <c r="CT163" i="1"/>
  <c r="CL163" i="1"/>
  <c r="BN141" i="1"/>
  <c r="BO141" i="1" s="1"/>
  <c r="BP141" i="1" s="1"/>
  <c r="BQ141" i="1" s="1"/>
  <c r="BR141" i="1" s="1"/>
  <c r="BS141" i="1" s="1"/>
  <c r="BT141" i="1" s="1"/>
  <c r="BU141" i="1" s="1"/>
  <c r="BV141" i="1" s="1"/>
  <c r="BW141" i="1" s="1"/>
  <c r="BX141" i="1" s="1"/>
  <c r="BY141" i="1" s="1"/>
  <c r="BZ141" i="1" s="1"/>
  <c r="CA141" i="1" s="1"/>
  <c r="CB141" i="1" s="1"/>
  <c r="CC141" i="1" s="1"/>
  <c r="CD141" i="1" s="1"/>
  <c r="CE141" i="1" s="1"/>
  <c r="CF141" i="1" s="1"/>
  <c r="CG141" i="1" s="1"/>
  <c r="CH141" i="1" s="1"/>
  <c r="CJ141" i="1"/>
  <c r="CS141" i="1"/>
  <c r="CU141" i="1"/>
  <c r="CL141" i="1"/>
  <c r="CV141" i="1"/>
  <c r="CT141" i="1"/>
  <c r="CP141" i="1"/>
  <c r="CR141" i="1"/>
  <c r="CX141" i="1"/>
  <c r="CQ141" i="1"/>
  <c r="CK141" i="1"/>
  <c r="CM141" i="1"/>
  <c r="CW141" i="1"/>
  <c r="CO141" i="1"/>
  <c r="CN141" i="1"/>
  <c r="BN117" i="1"/>
  <c r="BO117" i="1" s="1"/>
  <c r="BP117" i="1" s="1"/>
  <c r="BQ117" i="1" s="1"/>
  <c r="BR117" i="1" s="1"/>
  <c r="BS117" i="1" s="1"/>
  <c r="BT117" i="1" s="1"/>
  <c r="BU117" i="1" s="1"/>
  <c r="BV117" i="1" s="1"/>
  <c r="BW117" i="1" s="1"/>
  <c r="BX117" i="1" s="1"/>
  <c r="BY117" i="1" s="1"/>
  <c r="BZ117" i="1" s="1"/>
  <c r="CA117" i="1" s="1"/>
  <c r="CB117" i="1" s="1"/>
  <c r="CC117" i="1" s="1"/>
  <c r="CD117" i="1" s="1"/>
  <c r="CE117" i="1" s="1"/>
  <c r="CF117" i="1" s="1"/>
  <c r="CG117" i="1" s="1"/>
  <c r="CH117" i="1" s="1"/>
  <c r="CO117" i="1"/>
  <c r="CL117" i="1"/>
  <c r="CT117" i="1"/>
  <c r="CK117" i="1"/>
  <c r="CP117" i="1"/>
  <c r="CX117" i="1"/>
  <c r="CJ117" i="1"/>
  <c r="CQ117" i="1"/>
  <c r="CS117" i="1"/>
  <c r="CN117" i="1"/>
  <c r="CR117" i="1"/>
  <c r="CM117" i="1"/>
  <c r="CU117" i="1"/>
  <c r="CV117" i="1"/>
  <c r="DA117" i="1" s="1"/>
  <c r="CW117" i="1"/>
  <c r="BN99" i="1"/>
  <c r="BO99" i="1" s="1"/>
  <c r="BP99" i="1" s="1"/>
  <c r="BQ99" i="1" s="1"/>
  <c r="BR99" i="1" s="1"/>
  <c r="BS99" i="1" s="1"/>
  <c r="BT99" i="1" s="1"/>
  <c r="BU99" i="1" s="1"/>
  <c r="BV99" i="1" s="1"/>
  <c r="BW99" i="1" s="1"/>
  <c r="BX99" i="1" s="1"/>
  <c r="BY99" i="1" s="1"/>
  <c r="BZ99" i="1" s="1"/>
  <c r="CA99" i="1" s="1"/>
  <c r="CB99" i="1" s="1"/>
  <c r="CC99" i="1" s="1"/>
  <c r="CD99" i="1" s="1"/>
  <c r="CE99" i="1" s="1"/>
  <c r="CF99" i="1" s="1"/>
  <c r="CG99" i="1" s="1"/>
  <c r="CH99" i="1" s="1"/>
  <c r="CJ99" i="1"/>
  <c r="CW99" i="1"/>
  <c r="CT99" i="1"/>
  <c r="CM99" i="1"/>
  <c r="CO99" i="1"/>
  <c r="CP99" i="1"/>
  <c r="CX99" i="1"/>
  <c r="CU99" i="1"/>
  <c r="CN99" i="1"/>
  <c r="CK99" i="1"/>
  <c r="CQ99" i="1"/>
  <c r="CL99" i="1"/>
  <c r="CV99" i="1"/>
  <c r="CR99" i="1"/>
  <c r="CZ99" i="1" s="1"/>
  <c r="CS99" i="1"/>
  <c r="BN140" i="1"/>
  <c r="BO140" i="1" s="1"/>
  <c r="BP140" i="1" s="1"/>
  <c r="BQ140" i="1" s="1"/>
  <c r="BR140" i="1" s="1"/>
  <c r="BS140" i="1" s="1"/>
  <c r="BT140" i="1" s="1"/>
  <c r="BU140" i="1" s="1"/>
  <c r="BV140" i="1" s="1"/>
  <c r="BW140" i="1" s="1"/>
  <c r="BX140" i="1" s="1"/>
  <c r="BY140" i="1" s="1"/>
  <c r="BZ140" i="1" s="1"/>
  <c r="CA140" i="1" s="1"/>
  <c r="CB140" i="1" s="1"/>
  <c r="CC140" i="1" s="1"/>
  <c r="CD140" i="1" s="1"/>
  <c r="CE140" i="1" s="1"/>
  <c r="CF140" i="1" s="1"/>
  <c r="CG140" i="1" s="1"/>
  <c r="CH140" i="1" s="1"/>
  <c r="CP140" i="1"/>
  <c r="CN140" i="1"/>
  <c r="CM140" i="1"/>
  <c r="CT140" i="1"/>
  <c r="CW140" i="1"/>
  <c r="CX140" i="1"/>
  <c r="CL140" i="1"/>
  <c r="CJ140" i="1"/>
  <c r="CU140" i="1"/>
  <c r="CV140" i="1"/>
  <c r="CK140" i="1"/>
  <c r="CO140" i="1"/>
  <c r="CS140" i="1"/>
  <c r="CR140" i="1"/>
  <c r="CQ140" i="1"/>
  <c r="BN78" i="1"/>
  <c r="BO78" i="1" s="1"/>
  <c r="BP78" i="1" s="1"/>
  <c r="BQ78" i="1" s="1"/>
  <c r="BR78" i="1" s="1"/>
  <c r="BS78" i="1" s="1"/>
  <c r="BT78" i="1" s="1"/>
  <c r="BU78" i="1" s="1"/>
  <c r="BV78" i="1" s="1"/>
  <c r="BW78" i="1" s="1"/>
  <c r="BX78" i="1" s="1"/>
  <c r="BY78" i="1" s="1"/>
  <c r="BZ78" i="1" s="1"/>
  <c r="CA78" i="1" s="1"/>
  <c r="CB78" i="1" s="1"/>
  <c r="CC78" i="1" s="1"/>
  <c r="CD78" i="1" s="1"/>
  <c r="CE78" i="1" s="1"/>
  <c r="CF78" i="1" s="1"/>
  <c r="CG78" i="1" s="1"/>
  <c r="CH78" i="1" s="1"/>
  <c r="CJ78" i="1"/>
  <c r="CU78" i="1"/>
  <c r="CO78" i="1"/>
  <c r="CT78" i="1"/>
  <c r="CX78" i="1"/>
  <c r="CW78" i="1"/>
  <c r="CR78" i="1"/>
  <c r="CV78" i="1"/>
  <c r="CQ78" i="1"/>
  <c r="CL78" i="1"/>
  <c r="CK78" i="1"/>
  <c r="CP78" i="1"/>
  <c r="CN78" i="1"/>
  <c r="CS78" i="1"/>
  <c r="CM78" i="1"/>
  <c r="BN84" i="1"/>
  <c r="BO84" i="1" s="1"/>
  <c r="BP84" i="1" s="1"/>
  <c r="BQ84" i="1" s="1"/>
  <c r="BR84" i="1" s="1"/>
  <c r="BS84" i="1" s="1"/>
  <c r="BT84" i="1" s="1"/>
  <c r="BU84" i="1" s="1"/>
  <c r="BV84" i="1" s="1"/>
  <c r="BW84" i="1" s="1"/>
  <c r="BX84" i="1" s="1"/>
  <c r="BY84" i="1" s="1"/>
  <c r="BZ84" i="1" s="1"/>
  <c r="CA84" i="1" s="1"/>
  <c r="CB84" i="1" s="1"/>
  <c r="CC84" i="1" s="1"/>
  <c r="CD84" i="1" s="1"/>
  <c r="CE84" i="1" s="1"/>
  <c r="CF84" i="1" s="1"/>
  <c r="CG84" i="1" s="1"/>
  <c r="CH84" i="1" s="1"/>
  <c r="CM84" i="1"/>
  <c r="CO84" i="1"/>
  <c r="CT84" i="1"/>
  <c r="CV84" i="1"/>
  <c r="CR84" i="1"/>
  <c r="CP84" i="1"/>
  <c r="CU84" i="1"/>
  <c r="CL84" i="1"/>
  <c r="CN84" i="1"/>
  <c r="CJ84" i="1"/>
  <c r="CK84" i="1"/>
  <c r="CW84" i="1"/>
  <c r="CQ84" i="1"/>
  <c r="CS84" i="1"/>
  <c r="CX84" i="1"/>
  <c r="BP48" i="1"/>
  <c r="BQ48" i="1" s="1"/>
  <c r="BR48" i="1" s="1"/>
  <c r="BS48" i="1" s="1"/>
  <c r="BT48" i="1" s="1"/>
  <c r="BU48" i="1" s="1"/>
  <c r="BV48" i="1" s="1"/>
  <c r="BW48" i="1" s="1"/>
  <c r="BX48" i="1" s="1"/>
  <c r="BY48" i="1" s="1"/>
  <c r="BZ48" i="1" s="1"/>
  <c r="CA48" i="1" s="1"/>
  <c r="CB48" i="1" s="1"/>
  <c r="CC48" i="1" s="1"/>
  <c r="CD48" i="1" s="1"/>
  <c r="CE48" i="1" s="1"/>
  <c r="CF48" i="1" s="1"/>
  <c r="CG48" i="1" s="1"/>
  <c r="CH48" i="1" s="1"/>
  <c r="CP48" i="1"/>
  <c r="CQ48" i="1"/>
  <c r="CT48" i="1"/>
  <c r="CR48" i="1"/>
  <c r="CO48" i="1"/>
  <c r="CM48" i="1"/>
  <c r="CV48" i="1"/>
  <c r="CK48" i="1"/>
  <c r="CL48" i="1"/>
  <c r="CJ48" i="1"/>
  <c r="CN48" i="1"/>
  <c r="CU48" i="1"/>
  <c r="CS48" i="1"/>
  <c r="CW48" i="1"/>
  <c r="CX48" i="1"/>
  <c r="CP39" i="1"/>
  <c r="CR39" i="1"/>
  <c r="CW55" i="1"/>
  <c r="CX55" i="1"/>
  <c r="CM182" i="1"/>
  <c r="CW182" i="1"/>
  <c r="CX182" i="1"/>
  <c r="CL182" i="1"/>
  <c r="CK198" i="1"/>
  <c r="CM198" i="1"/>
  <c r="CO198" i="1"/>
  <c r="CL192" i="1"/>
  <c r="CT192" i="1"/>
  <c r="CV192" i="1"/>
  <c r="CM192" i="1"/>
  <c r="CT226" i="1"/>
  <c r="CP226" i="1"/>
  <c r="CM226" i="1"/>
  <c r="CQ226" i="1"/>
  <c r="CT191" i="1"/>
  <c r="CM191" i="1"/>
  <c r="CJ191" i="1"/>
  <c r="CU191" i="1"/>
  <c r="CK235" i="1"/>
  <c r="CN235" i="1"/>
  <c r="CS235" i="1"/>
  <c r="CV225" i="1"/>
  <c r="CT225" i="1"/>
  <c r="CP225" i="1"/>
  <c r="CL225" i="1"/>
  <c r="CN217" i="1"/>
  <c r="CS217" i="1"/>
  <c r="CW217" i="1"/>
  <c r="CU217" i="1"/>
  <c r="CV199" i="1"/>
  <c r="CN199" i="1"/>
  <c r="CL199" i="1"/>
  <c r="CS199" i="1"/>
  <c r="CW224" i="1"/>
  <c r="CV224" i="1"/>
  <c r="CU224" i="1"/>
  <c r="CO193" i="1"/>
  <c r="CM193" i="1"/>
  <c r="CJ193" i="1"/>
  <c r="CT193" i="1"/>
  <c r="CJ231" i="1"/>
  <c r="CW231" i="1"/>
  <c r="CV231" i="1"/>
  <c r="DA231" i="1" s="1"/>
  <c r="CR231" i="1"/>
  <c r="CZ231" i="1" s="1"/>
  <c r="CJ238" i="1"/>
  <c r="CK238" i="1"/>
  <c r="CX238" i="1"/>
  <c r="CR238" i="1"/>
  <c r="CZ238" i="1" s="1"/>
  <c r="CJ179" i="1"/>
  <c r="CX179" i="1"/>
  <c r="CS179" i="1"/>
  <c r="CX215" i="1"/>
  <c r="CQ215" i="1"/>
  <c r="CS215" i="1"/>
  <c r="CJ215" i="1"/>
  <c r="CS176" i="1"/>
  <c r="CO176" i="1"/>
  <c r="CP176" i="1"/>
  <c r="CL176" i="1"/>
  <c r="CN172" i="1"/>
  <c r="CJ172" i="1"/>
  <c r="CU172" i="1"/>
  <c r="CR172" i="1"/>
  <c r="CZ172" i="1" s="1"/>
  <c r="CL168" i="1"/>
  <c r="CU168" i="1"/>
  <c r="CP164" i="1"/>
  <c r="CX160" i="1"/>
  <c r="CJ156" i="1"/>
  <c r="CQ156" i="1"/>
  <c r="CK151" i="1"/>
  <c r="CS151" i="1"/>
  <c r="CN146" i="1"/>
  <c r="CX146" i="1"/>
  <c r="CK149" i="1"/>
  <c r="CO152" i="1"/>
  <c r="CM152" i="1"/>
  <c r="BN200" i="1"/>
  <c r="BO200" i="1" s="1"/>
  <c r="BP200" i="1" s="1"/>
  <c r="BQ200" i="1" s="1"/>
  <c r="BR200" i="1" s="1"/>
  <c r="BS200" i="1" s="1"/>
  <c r="BT200" i="1" s="1"/>
  <c r="BU200" i="1" s="1"/>
  <c r="BV200" i="1" s="1"/>
  <c r="BW200" i="1" s="1"/>
  <c r="BX200" i="1" s="1"/>
  <c r="BY200" i="1" s="1"/>
  <c r="BZ200" i="1" s="1"/>
  <c r="CA200" i="1" s="1"/>
  <c r="CB200" i="1" s="1"/>
  <c r="CC200" i="1" s="1"/>
  <c r="CD200" i="1" s="1"/>
  <c r="CE200" i="1" s="1"/>
  <c r="CF200" i="1" s="1"/>
  <c r="CG200" i="1" s="1"/>
  <c r="CH200" i="1" s="1"/>
  <c r="CP200" i="1"/>
  <c r="CJ200" i="1"/>
  <c r="CO200" i="1"/>
  <c r="CQ200" i="1"/>
  <c r="CR200" i="1"/>
  <c r="CZ200" i="1" s="1"/>
  <c r="CN200" i="1"/>
  <c r="CU200" i="1"/>
  <c r="CV200" i="1"/>
  <c r="CL200" i="1"/>
  <c r="CS200" i="1"/>
  <c r="CM200" i="1"/>
  <c r="CK200" i="1"/>
  <c r="CX200" i="1"/>
  <c r="CW200" i="1"/>
  <c r="CT200" i="1"/>
  <c r="BN227" i="1"/>
  <c r="BO227" i="1" s="1"/>
  <c r="BP227" i="1" s="1"/>
  <c r="BQ227" i="1" s="1"/>
  <c r="BR227" i="1" s="1"/>
  <c r="BS227" i="1" s="1"/>
  <c r="BT227" i="1" s="1"/>
  <c r="BU227" i="1" s="1"/>
  <c r="BV227" i="1" s="1"/>
  <c r="BW227" i="1" s="1"/>
  <c r="BX227" i="1" s="1"/>
  <c r="BY227" i="1" s="1"/>
  <c r="BZ227" i="1" s="1"/>
  <c r="CA227" i="1" s="1"/>
  <c r="CB227" i="1" s="1"/>
  <c r="CC227" i="1" s="1"/>
  <c r="CD227" i="1" s="1"/>
  <c r="CE227" i="1" s="1"/>
  <c r="CF227" i="1" s="1"/>
  <c r="CG227" i="1" s="1"/>
  <c r="CH227" i="1" s="1"/>
  <c r="CN227" i="1"/>
  <c r="CR227" i="1"/>
  <c r="CL227" i="1"/>
  <c r="CM227" i="1"/>
  <c r="CP227" i="1"/>
  <c r="CV227" i="1"/>
  <c r="CO227" i="1"/>
  <c r="CW227" i="1"/>
  <c r="CQ227" i="1"/>
  <c r="CU227" i="1"/>
  <c r="CT227" i="1"/>
  <c r="CX227" i="1"/>
  <c r="CS227" i="1"/>
  <c r="CJ227" i="1"/>
  <c r="CK227" i="1"/>
  <c r="BN222" i="1"/>
  <c r="BO222" i="1" s="1"/>
  <c r="BP222" i="1" s="1"/>
  <c r="BQ222" i="1" s="1"/>
  <c r="BR222" i="1" s="1"/>
  <c r="BS222" i="1" s="1"/>
  <c r="BT222" i="1" s="1"/>
  <c r="BU222" i="1" s="1"/>
  <c r="BV222" i="1" s="1"/>
  <c r="BW222" i="1" s="1"/>
  <c r="BX222" i="1" s="1"/>
  <c r="BY222" i="1" s="1"/>
  <c r="BZ222" i="1" s="1"/>
  <c r="CA222" i="1" s="1"/>
  <c r="CB222" i="1" s="1"/>
  <c r="CC222" i="1" s="1"/>
  <c r="CD222" i="1" s="1"/>
  <c r="CE222" i="1" s="1"/>
  <c r="CF222" i="1" s="1"/>
  <c r="CG222" i="1" s="1"/>
  <c r="CH222" i="1" s="1"/>
  <c r="CW222" i="1"/>
  <c r="CO222" i="1"/>
  <c r="CP222" i="1"/>
  <c r="CV222" i="1"/>
  <c r="CL222" i="1"/>
  <c r="CN222" i="1"/>
  <c r="CM222" i="1"/>
  <c r="CU222" i="1"/>
  <c r="CK222" i="1"/>
  <c r="CT222" i="1"/>
  <c r="CQ222" i="1"/>
  <c r="CX222" i="1"/>
  <c r="CR222" i="1"/>
  <c r="CJ222" i="1"/>
  <c r="CS222" i="1"/>
  <c r="BN216" i="1"/>
  <c r="BO216" i="1" s="1"/>
  <c r="BP216" i="1" s="1"/>
  <c r="BQ216" i="1" s="1"/>
  <c r="BR216" i="1" s="1"/>
  <c r="BS216" i="1" s="1"/>
  <c r="BT216" i="1" s="1"/>
  <c r="BU216" i="1" s="1"/>
  <c r="BV216" i="1" s="1"/>
  <c r="BW216" i="1" s="1"/>
  <c r="BX216" i="1" s="1"/>
  <c r="BY216" i="1" s="1"/>
  <c r="BZ216" i="1" s="1"/>
  <c r="CA216" i="1" s="1"/>
  <c r="CB216" i="1" s="1"/>
  <c r="CC216" i="1" s="1"/>
  <c r="CD216" i="1" s="1"/>
  <c r="CE216" i="1" s="1"/>
  <c r="CF216" i="1" s="1"/>
  <c r="CG216" i="1" s="1"/>
  <c r="CH216" i="1" s="1"/>
  <c r="CQ216" i="1"/>
  <c r="CV216" i="1"/>
  <c r="CM216" i="1"/>
  <c r="CJ216" i="1"/>
  <c r="CS216" i="1"/>
  <c r="CO216" i="1"/>
  <c r="CW216" i="1"/>
  <c r="CN216" i="1"/>
  <c r="CT216" i="1"/>
  <c r="CU216" i="1"/>
  <c r="CR216" i="1"/>
  <c r="CK216" i="1"/>
  <c r="CL216" i="1"/>
  <c r="CP216" i="1"/>
  <c r="CX216" i="1"/>
  <c r="BN169" i="1"/>
  <c r="BO169" i="1" s="1"/>
  <c r="BP169" i="1" s="1"/>
  <c r="BQ169" i="1" s="1"/>
  <c r="BR169" i="1" s="1"/>
  <c r="BS169" i="1" s="1"/>
  <c r="BT169" i="1" s="1"/>
  <c r="BU169" i="1" s="1"/>
  <c r="BV169" i="1" s="1"/>
  <c r="BW169" i="1" s="1"/>
  <c r="BX169" i="1" s="1"/>
  <c r="BY169" i="1" s="1"/>
  <c r="BZ169" i="1" s="1"/>
  <c r="CA169" i="1" s="1"/>
  <c r="CB169" i="1" s="1"/>
  <c r="CC169" i="1" s="1"/>
  <c r="CD169" i="1" s="1"/>
  <c r="CE169" i="1" s="1"/>
  <c r="CF169" i="1" s="1"/>
  <c r="CG169" i="1" s="1"/>
  <c r="CH169" i="1" s="1"/>
  <c r="CX169" i="1"/>
  <c r="CJ169" i="1"/>
  <c r="CR169" i="1"/>
  <c r="CS169" i="1"/>
  <c r="CV169" i="1"/>
  <c r="CW169" i="1"/>
  <c r="CQ169" i="1"/>
  <c r="CU169" i="1"/>
  <c r="CO169" i="1"/>
  <c r="CK169" i="1"/>
  <c r="CL169" i="1"/>
  <c r="CP169" i="1"/>
  <c r="CM169" i="1"/>
  <c r="CT169" i="1"/>
  <c r="CN169" i="1"/>
  <c r="BN155" i="1"/>
  <c r="BO155" i="1" s="1"/>
  <c r="BP155" i="1" s="1"/>
  <c r="BQ155" i="1" s="1"/>
  <c r="BR155" i="1" s="1"/>
  <c r="BS155" i="1" s="1"/>
  <c r="BT155" i="1" s="1"/>
  <c r="BU155" i="1" s="1"/>
  <c r="BV155" i="1" s="1"/>
  <c r="BW155" i="1" s="1"/>
  <c r="BX155" i="1" s="1"/>
  <c r="BY155" i="1" s="1"/>
  <c r="BZ155" i="1" s="1"/>
  <c r="CA155" i="1" s="1"/>
  <c r="CB155" i="1" s="1"/>
  <c r="CC155" i="1" s="1"/>
  <c r="CD155" i="1" s="1"/>
  <c r="CE155" i="1" s="1"/>
  <c r="CF155" i="1" s="1"/>
  <c r="CG155" i="1" s="1"/>
  <c r="CH155" i="1" s="1"/>
  <c r="CQ155" i="1"/>
  <c r="CV155" i="1"/>
  <c r="CO155" i="1"/>
  <c r="CM155" i="1"/>
  <c r="CK155" i="1"/>
  <c r="CL155" i="1"/>
  <c r="CW155" i="1"/>
  <c r="CJ155" i="1"/>
  <c r="CP155" i="1"/>
  <c r="CS155" i="1"/>
  <c r="CX155" i="1"/>
  <c r="CT155" i="1"/>
  <c r="CU155" i="1"/>
  <c r="CN155" i="1"/>
  <c r="CR155" i="1"/>
  <c r="BN129" i="1"/>
  <c r="BO129" i="1" s="1"/>
  <c r="BP129" i="1" s="1"/>
  <c r="BQ129" i="1" s="1"/>
  <c r="BR129" i="1" s="1"/>
  <c r="BS129" i="1" s="1"/>
  <c r="BT129" i="1" s="1"/>
  <c r="BU129" i="1" s="1"/>
  <c r="BV129" i="1" s="1"/>
  <c r="BW129" i="1" s="1"/>
  <c r="BX129" i="1" s="1"/>
  <c r="BY129" i="1" s="1"/>
  <c r="BZ129" i="1" s="1"/>
  <c r="CA129" i="1" s="1"/>
  <c r="CB129" i="1" s="1"/>
  <c r="CC129" i="1" s="1"/>
  <c r="CD129" i="1" s="1"/>
  <c r="CE129" i="1" s="1"/>
  <c r="CF129" i="1" s="1"/>
  <c r="CG129" i="1" s="1"/>
  <c r="CH129" i="1" s="1"/>
  <c r="CM129" i="1"/>
  <c r="CO129" i="1"/>
  <c r="CW129" i="1"/>
  <c r="CU129" i="1"/>
  <c r="CN129" i="1"/>
  <c r="CK129" i="1"/>
  <c r="CQ129" i="1"/>
  <c r="CR129" i="1"/>
  <c r="CV129" i="1"/>
  <c r="CP129" i="1"/>
  <c r="CJ129" i="1"/>
  <c r="CL129" i="1"/>
  <c r="CS129" i="1"/>
  <c r="CX129" i="1"/>
  <c r="CT129" i="1"/>
  <c r="BN105" i="1"/>
  <c r="BO105" i="1" s="1"/>
  <c r="BP105" i="1" s="1"/>
  <c r="BQ105" i="1" s="1"/>
  <c r="BR105" i="1" s="1"/>
  <c r="BS105" i="1" s="1"/>
  <c r="BT105" i="1" s="1"/>
  <c r="BU105" i="1" s="1"/>
  <c r="BV105" i="1" s="1"/>
  <c r="BW105" i="1" s="1"/>
  <c r="BX105" i="1" s="1"/>
  <c r="BY105" i="1" s="1"/>
  <c r="BZ105" i="1" s="1"/>
  <c r="CA105" i="1" s="1"/>
  <c r="CB105" i="1" s="1"/>
  <c r="CC105" i="1" s="1"/>
  <c r="CD105" i="1" s="1"/>
  <c r="CE105" i="1" s="1"/>
  <c r="CF105" i="1" s="1"/>
  <c r="CG105" i="1" s="1"/>
  <c r="CH105" i="1" s="1"/>
  <c r="CV105" i="1"/>
  <c r="CN105" i="1"/>
  <c r="CP105" i="1"/>
  <c r="CL105" i="1"/>
  <c r="CO105" i="1"/>
  <c r="CJ105" i="1"/>
  <c r="CR105" i="1"/>
  <c r="CZ105" i="1" s="1"/>
  <c r="CK105" i="1"/>
  <c r="CW105" i="1"/>
  <c r="CU105" i="1"/>
  <c r="CT105" i="1"/>
  <c r="CX105" i="1"/>
  <c r="CS105" i="1"/>
  <c r="CM105" i="1"/>
  <c r="CQ105" i="1"/>
  <c r="BN89" i="1"/>
  <c r="BO89" i="1" s="1"/>
  <c r="BP89" i="1" s="1"/>
  <c r="BQ89" i="1" s="1"/>
  <c r="BR89" i="1" s="1"/>
  <c r="BS89" i="1" s="1"/>
  <c r="BT89" i="1" s="1"/>
  <c r="BU89" i="1" s="1"/>
  <c r="BV89" i="1" s="1"/>
  <c r="BW89" i="1" s="1"/>
  <c r="BX89" i="1" s="1"/>
  <c r="BY89" i="1" s="1"/>
  <c r="BZ89" i="1" s="1"/>
  <c r="CA89" i="1" s="1"/>
  <c r="CB89" i="1" s="1"/>
  <c r="CC89" i="1" s="1"/>
  <c r="CD89" i="1" s="1"/>
  <c r="CE89" i="1" s="1"/>
  <c r="CF89" i="1" s="1"/>
  <c r="CG89" i="1" s="1"/>
  <c r="CH89" i="1" s="1"/>
  <c r="CN89" i="1"/>
  <c r="CQ89" i="1"/>
  <c r="CL89" i="1"/>
  <c r="CM89" i="1"/>
  <c r="CT89" i="1"/>
  <c r="CU89" i="1"/>
  <c r="CV89" i="1"/>
  <c r="DA89" i="1" s="1"/>
  <c r="CK89" i="1"/>
  <c r="CP89" i="1"/>
  <c r="CW89" i="1"/>
  <c r="CR89" i="1"/>
  <c r="CX89" i="1"/>
  <c r="CO89" i="1"/>
  <c r="CJ89" i="1"/>
  <c r="CS89" i="1"/>
  <c r="BN77" i="1"/>
  <c r="BO77" i="1" s="1"/>
  <c r="BP77" i="1" s="1"/>
  <c r="BQ77" i="1" s="1"/>
  <c r="BR77" i="1" s="1"/>
  <c r="BS77" i="1" s="1"/>
  <c r="BT77" i="1" s="1"/>
  <c r="BU77" i="1" s="1"/>
  <c r="BV77" i="1" s="1"/>
  <c r="BW77" i="1" s="1"/>
  <c r="BX77" i="1" s="1"/>
  <c r="BY77" i="1" s="1"/>
  <c r="BZ77" i="1" s="1"/>
  <c r="CA77" i="1" s="1"/>
  <c r="CB77" i="1" s="1"/>
  <c r="CC77" i="1" s="1"/>
  <c r="CD77" i="1" s="1"/>
  <c r="CE77" i="1" s="1"/>
  <c r="CF77" i="1" s="1"/>
  <c r="CG77" i="1" s="1"/>
  <c r="CH77" i="1" s="1"/>
  <c r="CQ77" i="1"/>
  <c r="CJ77" i="1"/>
  <c r="CN77" i="1"/>
  <c r="CO77" i="1"/>
  <c r="CM77" i="1"/>
  <c r="CP77" i="1"/>
  <c r="CS77" i="1"/>
  <c r="CU77" i="1"/>
  <c r="CL77" i="1"/>
  <c r="CV77" i="1"/>
  <c r="CT77" i="1"/>
  <c r="CR77" i="1"/>
  <c r="CW77" i="1"/>
  <c r="CK77" i="1"/>
  <c r="CX77" i="1"/>
  <c r="BN128" i="1"/>
  <c r="BO128" i="1" s="1"/>
  <c r="BP128" i="1" s="1"/>
  <c r="BQ128" i="1" s="1"/>
  <c r="BR128" i="1" s="1"/>
  <c r="BS128" i="1" s="1"/>
  <c r="BT128" i="1" s="1"/>
  <c r="BU128" i="1" s="1"/>
  <c r="BV128" i="1" s="1"/>
  <c r="BW128" i="1" s="1"/>
  <c r="BX128" i="1" s="1"/>
  <c r="BY128" i="1" s="1"/>
  <c r="BZ128" i="1" s="1"/>
  <c r="CA128" i="1" s="1"/>
  <c r="CB128" i="1" s="1"/>
  <c r="CC128" i="1" s="1"/>
  <c r="CD128" i="1" s="1"/>
  <c r="CE128" i="1" s="1"/>
  <c r="CF128" i="1" s="1"/>
  <c r="CG128" i="1" s="1"/>
  <c r="CH128" i="1" s="1"/>
  <c r="CU128" i="1"/>
  <c r="CV128" i="1"/>
  <c r="CM128" i="1"/>
  <c r="CQ128" i="1"/>
  <c r="CJ128" i="1"/>
  <c r="CT128" i="1"/>
  <c r="CP128" i="1"/>
  <c r="CS128" i="1"/>
  <c r="CR128" i="1"/>
  <c r="CN128" i="1"/>
  <c r="CK128" i="1"/>
  <c r="CX128" i="1"/>
  <c r="CO128" i="1"/>
  <c r="CL128" i="1"/>
  <c r="CW128" i="1"/>
  <c r="BP42" i="1"/>
  <c r="BQ42" i="1" s="1"/>
  <c r="BR42" i="1" s="1"/>
  <c r="BS42" i="1" s="1"/>
  <c r="BT42" i="1" s="1"/>
  <c r="BU42" i="1" s="1"/>
  <c r="BV42" i="1" s="1"/>
  <c r="BW42" i="1" s="1"/>
  <c r="BX42" i="1" s="1"/>
  <c r="BY42" i="1" s="1"/>
  <c r="BZ42" i="1" s="1"/>
  <c r="CA42" i="1" s="1"/>
  <c r="CB42" i="1" s="1"/>
  <c r="CC42" i="1" s="1"/>
  <c r="CD42" i="1" s="1"/>
  <c r="CE42" i="1" s="1"/>
  <c r="CF42" i="1" s="1"/>
  <c r="CG42" i="1" s="1"/>
  <c r="CH42" i="1" s="1"/>
  <c r="CL42" i="1"/>
  <c r="CV42" i="1"/>
  <c r="CR42" i="1"/>
  <c r="CO42" i="1"/>
  <c r="CT42" i="1"/>
  <c r="CU42" i="1"/>
  <c r="CJ42" i="1"/>
  <c r="CX42" i="1"/>
  <c r="CK42" i="1"/>
  <c r="CQ42" i="1"/>
  <c r="CN42" i="1"/>
  <c r="CP42" i="1"/>
  <c r="CM42" i="1"/>
  <c r="CW42" i="1"/>
  <c r="CS42" i="1"/>
  <c r="BP54" i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CP54" i="1"/>
  <c r="CO54" i="1"/>
  <c r="CJ54" i="1"/>
  <c r="CL54" i="1"/>
  <c r="CK54" i="1"/>
  <c r="CU54" i="1"/>
  <c r="CR54" i="1"/>
  <c r="CN54" i="1"/>
  <c r="CW54" i="1"/>
  <c r="CT54" i="1"/>
  <c r="CX54" i="1"/>
  <c r="CS54" i="1"/>
  <c r="CQ54" i="1"/>
  <c r="BN145" i="1"/>
  <c r="BO145" i="1" s="1"/>
  <c r="BP145" i="1" s="1"/>
  <c r="BQ145" i="1" s="1"/>
  <c r="BR145" i="1" s="1"/>
  <c r="BS145" i="1" s="1"/>
  <c r="BT145" i="1" s="1"/>
  <c r="BU145" i="1" s="1"/>
  <c r="BV145" i="1" s="1"/>
  <c r="BW145" i="1" s="1"/>
  <c r="BX145" i="1" s="1"/>
  <c r="BY145" i="1" s="1"/>
  <c r="BZ145" i="1" s="1"/>
  <c r="CA145" i="1" s="1"/>
  <c r="CB145" i="1" s="1"/>
  <c r="CC145" i="1" s="1"/>
  <c r="CD145" i="1" s="1"/>
  <c r="CE145" i="1" s="1"/>
  <c r="CF145" i="1" s="1"/>
  <c r="CG145" i="1" s="1"/>
  <c r="CH145" i="1" s="1"/>
  <c r="CW145" i="1"/>
  <c r="CV145" i="1"/>
  <c r="CX145" i="1"/>
  <c r="CM145" i="1"/>
  <c r="CS145" i="1"/>
  <c r="CK145" i="1"/>
  <c r="CU145" i="1"/>
  <c r="CQ145" i="1"/>
  <c r="CP145" i="1"/>
  <c r="CT145" i="1"/>
  <c r="CR145" i="1"/>
  <c r="CO145" i="1"/>
  <c r="CN145" i="1"/>
  <c r="CL145" i="1"/>
  <c r="CJ145" i="1"/>
  <c r="BN79" i="1"/>
  <c r="BO79" i="1" s="1"/>
  <c r="BP79" i="1" s="1"/>
  <c r="BQ79" i="1" s="1"/>
  <c r="BR79" i="1" s="1"/>
  <c r="BS79" i="1" s="1"/>
  <c r="BT79" i="1" s="1"/>
  <c r="BU79" i="1" s="1"/>
  <c r="BV79" i="1" s="1"/>
  <c r="BW79" i="1" s="1"/>
  <c r="BX79" i="1" s="1"/>
  <c r="BY79" i="1" s="1"/>
  <c r="BZ79" i="1" s="1"/>
  <c r="CA79" i="1" s="1"/>
  <c r="CB79" i="1" s="1"/>
  <c r="CC79" i="1" s="1"/>
  <c r="CD79" i="1" s="1"/>
  <c r="CE79" i="1" s="1"/>
  <c r="CF79" i="1" s="1"/>
  <c r="CG79" i="1" s="1"/>
  <c r="CH79" i="1" s="1"/>
  <c r="CL79" i="1"/>
  <c r="CK79" i="1"/>
  <c r="CX79" i="1"/>
  <c r="CQ79" i="1"/>
  <c r="CN79" i="1"/>
  <c r="CV79" i="1"/>
  <c r="CS79" i="1"/>
  <c r="CO79" i="1"/>
  <c r="CU79" i="1"/>
  <c r="CW79" i="1"/>
  <c r="CP79" i="1"/>
  <c r="CR79" i="1"/>
  <c r="CT79" i="1"/>
  <c r="CJ79" i="1"/>
  <c r="CM79" i="1"/>
  <c r="BP57" i="1"/>
  <c r="BQ57" i="1" s="1"/>
  <c r="BR57" i="1" s="1"/>
  <c r="BS57" i="1" s="1"/>
  <c r="BT57" i="1" s="1"/>
  <c r="BU57" i="1" s="1"/>
  <c r="BV57" i="1" s="1"/>
  <c r="BW57" i="1" s="1"/>
  <c r="BX57" i="1" s="1"/>
  <c r="BY57" i="1" s="1"/>
  <c r="BZ57" i="1" s="1"/>
  <c r="CA57" i="1" s="1"/>
  <c r="CB57" i="1" s="1"/>
  <c r="CC57" i="1" s="1"/>
  <c r="CD57" i="1" s="1"/>
  <c r="CE57" i="1" s="1"/>
  <c r="CF57" i="1" s="1"/>
  <c r="CG57" i="1" s="1"/>
  <c r="CH57" i="1" s="1"/>
  <c r="CV57" i="1"/>
  <c r="CL57" i="1"/>
  <c r="CU57" i="1"/>
  <c r="CQ57" i="1"/>
  <c r="CM57" i="1"/>
  <c r="CS57" i="1"/>
  <c r="CK57" i="1"/>
  <c r="CO57" i="1"/>
  <c r="CR57" i="1"/>
  <c r="CX57" i="1"/>
  <c r="CW57" i="1"/>
  <c r="CJ57" i="1"/>
  <c r="CT57" i="1"/>
  <c r="CP57" i="1"/>
  <c r="CN57" i="1"/>
  <c r="BN160" i="1"/>
  <c r="BO160" i="1" s="1"/>
  <c r="BP160" i="1" s="1"/>
  <c r="BQ160" i="1" s="1"/>
  <c r="BR160" i="1" s="1"/>
  <c r="BS160" i="1" s="1"/>
  <c r="BT160" i="1" s="1"/>
  <c r="BU160" i="1" s="1"/>
  <c r="BV160" i="1" s="1"/>
  <c r="BW160" i="1" s="1"/>
  <c r="BX160" i="1" s="1"/>
  <c r="BY160" i="1" s="1"/>
  <c r="BZ160" i="1" s="1"/>
  <c r="CA160" i="1" s="1"/>
  <c r="CB160" i="1" s="1"/>
  <c r="CC160" i="1" s="1"/>
  <c r="CD160" i="1" s="1"/>
  <c r="CE160" i="1" s="1"/>
  <c r="CF160" i="1" s="1"/>
  <c r="CG160" i="1" s="1"/>
  <c r="CH160" i="1" s="1"/>
  <c r="CJ160" i="1"/>
  <c r="CK160" i="1"/>
  <c r="CU160" i="1"/>
  <c r="CN160" i="1"/>
  <c r="CL160" i="1"/>
  <c r="CM160" i="1"/>
  <c r="CS160" i="1"/>
  <c r="BN149" i="1"/>
  <c r="BO149" i="1" s="1"/>
  <c r="BP149" i="1" s="1"/>
  <c r="BQ149" i="1" s="1"/>
  <c r="BR149" i="1" s="1"/>
  <c r="BS149" i="1" s="1"/>
  <c r="BT149" i="1" s="1"/>
  <c r="BU149" i="1" s="1"/>
  <c r="BV149" i="1" s="1"/>
  <c r="BW149" i="1" s="1"/>
  <c r="BX149" i="1" s="1"/>
  <c r="BY149" i="1" s="1"/>
  <c r="BZ149" i="1" s="1"/>
  <c r="CA149" i="1" s="1"/>
  <c r="CB149" i="1" s="1"/>
  <c r="CC149" i="1" s="1"/>
  <c r="CD149" i="1" s="1"/>
  <c r="CE149" i="1" s="1"/>
  <c r="CF149" i="1" s="1"/>
  <c r="CG149" i="1" s="1"/>
  <c r="CH149" i="1" s="1"/>
  <c r="CV149" i="1"/>
  <c r="CO149" i="1"/>
  <c r="CQ149" i="1"/>
  <c r="CM149" i="1"/>
  <c r="CL149" i="1"/>
  <c r="CX149" i="1"/>
  <c r="CT149" i="1"/>
  <c r="BN112" i="1"/>
  <c r="BO112" i="1" s="1"/>
  <c r="BP112" i="1" s="1"/>
  <c r="BQ112" i="1" s="1"/>
  <c r="BR112" i="1" s="1"/>
  <c r="BS112" i="1" s="1"/>
  <c r="BT112" i="1" s="1"/>
  <c r="BU112" i="1" s="1"/>
  <c r="BV112" i="1" s="1"/>
  <c r="BW112" i="1" s="1"/>
  <c r="BX112" i="1" s="1"/>
  <c r="BY112" i="1" s="1"/>
  <c r="BZ112" i="1" s="1"/>
  <c r="CA112" i="1" s="1"/>
  <c r="CB112" i="1" s="1"/>
  <c r="CC112" i="1" s="1"/>
  <c r="CD112" i="1" s="1"/>
  <c r="CE112" i="1" s="1"/>
  <c r="CF112" i="1" s="1"/>
  <c r="CG112" i="1" s="1"/>
  <c r="CH112" i="1" s="1"/>
  <c r="CJ112" i="1"/>
  <c r="CP112" i="1"/>
  <c r="CQ112" i="1"/>
  <c r="CS112" i="1"/>
  <c r="CK112" i="1"/>
  <c r="CW112" i="1"/>
  <c r="CM112" i="1"/>
  <c r="CV112" i="1"/>
  <c r="CL112" i="1"/>
  <c r="CO112" i="1"/>
  <c r="CU112" i="1"/>
  <c r="CN112" i="1"/>
  <c r="CT112" i="1"/>
  <c r="CR112" i="1"/>
  <c r="CZ112" i="1" s="1"/>
  <c r="CX112" i="1"/>
  <c r="BN130" i="1"/>
  <c r="BO130" i="1" s="1"/>
  <c r="BP130" i="1" s="1"/>
  <c r="BQ130" i="1" s="1"/>
  <c r="BR130" i="1" s="1"/>
  <c r="BS130" i="1" s="1"/>
  <c r="BT130" i="1" s="1"/>
  <c r="BU130" i="1" s="1"/>
  <c r="BV130" i="1" s="1"/>
  <c r="BW130" i="1" s="1"/>
  <c r="BX130" i="1" s="1"/>
  <c r="BY130" i="1" s="1"/>
  <c r="BZ130" i="1" s="1"/>
  <c r="CA130" i="1" s="1"/>
  <c r="CB130" i="1" s="1"/>
  <c r="CC130" i="1" s="1"/>
  <c r="CD130" i="1" s="1"/>
  <c r="CE130" i="1" s="1"/>
  <c r="CF130" i="1" s="1"/>
  <c r="CG130" i="1" s="1"/>
  <c r="CH130" i="1" s="1"/>
  <c r="CK130" i="1"/>
  <c r="CU130" i="1"/>
  <c r="CJ130" i="1"/>
  <c r="CW130" i="1"/>
  <c r="CT130" i="1"/>
  <c r="CR130" i="1"/>
  <c r="CO130" i="1"/>
  <c r="CS130" i="1"/>
  <c r="CQ130" i="1"/>
  <c r="CN130" i="1"/>
  <c r="CM130" i="1"/>
  <c r="CP130" i="1"/>
  <c r="CV130" i="1"/>
  <c r="CX130" i="1"/>
  <c r="CL130" i="1"/>
  <c r="BN72" i="1"/>
  <c r="BO72" i="1" s="1"/>
  <c r="BP72" i="1" s="1"/>
  <c r="BQ72" i="1" s="1"/>
  <c r="BR72" i="1" s="1"/>
  <c r="BS72" i="1" s="1"/>
  <c r="BT72" i="1" s="1"/>
  <c r="BU72" i="1" s="1"/>
  <c r="BV72" i="1" s="1"/>
  <c r="BW72" i="1" s="1"/>
  <c r="BX72" i="1" s="1"/>
  <c r="BY72" i="1" s="1"/>
  <c r="BZ72" i="1" s="1"/>
  <c r="CA72" i="1" s="1"/>
  <c r="CB72" i="1" s="1"/>
  <c r="CC72" i="1" s="1"/>
  <c r="CD72" i="1" s="1"/>
  <c r="CE72" i="1" s="1"/>
  <c r="CF72" i="1" s="1"/>
  <c r="CG72" i="1" s="1"/>
  <c r="CH72" i="1" s="1"/>
  <c r="CW72" i="1"/>
  <c r="CX72" i="1"/>
  <c r="CN72" i="1"/>
  <c r="CU72" i="1"/>
  <c r="CJ72" i="1"/>
  <c r="CT72" i="1"/>
  <c r="CP72" i="1"/>
  <c r="CL72" i="1"/>
  <c r="CM72" i="1"/>
  <c r="CO72" i="1"/>
  <c r="CK72" i="1"/>
  <c r="CQ72" i="1"/>
  <c r="CV72" i="1"/>
  <c r="CS72" i="1"/>
  <c r="CR72" i="1"/>
  <c r="CZ72" i="1" s="1"/>
  <c r="BN185" i="1"/>
  <c r="BO185" i="1" s="1"/>
  <c r="BP185" i="1" s="1"/>
  <c r="BQ185" i="1" s="1"/>
  <c r="BR185" i="1" s="1"/>
  <c r="BS185" i="1" s="1"/>
  <c r="BT185" i="1" s="1"/>
  <c r="BU185" i="1" s="1"/>
  <c r="BV185" i="1" s="1"/>
  <c r="BW185" i="1" s="1"/>
  <c r="BX185" i="1" s="1"/>
  <c r="BY185" i="1" s="1"/>
  <c r="BZ185" i="1" s="1"/>
  <c r="CA185" i="1" s="1"/>
  <c r="CB185" i="1" s="1"/>
  <c r="CC185" i="1" s="1"/>
  <c r="CD185" i="1" s="1"/>
  <c r="CE185" i="1" s="1"/>
  <c r="CF185" i="1" s="1"/>
  <c r="CG185" i="1" s="1"/>
  <c r="CH185" i="1" s="1"/>
  <c r="CM185" i="1"/>
  <c r="CN185" i="1"/>
  <c r="CP185" i="1"/>
  <c r="CX185" i="1"/>
  <c r="CJ185" i="1"/>
  <c r="CS185" i="1"/>
  <c r="CV185" i="1"/>
  <c r="CQ185" i="1"/>
  <c r="CR185" i="1"/>
  <c r="CL185" i="1"/>
  <c r="CW185" i="1"/>
  <c r="CU185" i="1"/>
  <c r="CO185" i="1"/>
  <c r="CT185" i="1"/>
  <c r="CK185" i="1"/>
  <c r="BN229" i="1"/>
  <c r="BO229" i="1" s="1"/>
  <c r="BP229" i="1" s="1"/>
  <c r="BQ229" i="1" s="1"/>
  <c r="BR229" i="1" s="1"/>
  <c r="BS229" i="1" s="1"/>
  <c r="BT229" i="1" s="1"/>
  <c r="BU229" i="1" s="1"/>
  <c r="BV229" i="1" s="1"/>
  <c r="BW229" i="1" s="1"/>
  <c r="BX229" i="1" s="1"/>
  <c r="BY229" i="1" s="1"/>
  <c r="BZ229" i="1" s="1"/>
  <c r="CA229" i="1" s="1"/>
  <c r="CB229" i="1" s="1"/>
  <c r="CC229" i="1" s="1"/>
  <c r="CD229" i="1" s="1"/>
  <c r="CE229" i="1" s="1"/>
  <c r="CF229" i="1" s="1"/>
  <c r="CG229" i="1" s="1"/>
  <c r="CH229" i="1" s="1"/>
  <c r="CQ229" i="1"/>
  <c r="CS229" i="1"/>
  <c r="CU229" i="1"/>
  <c r="CK229" i="1"/>
  <c r="CM229" i="1"/>
  <c r="CN229" i="1"/>
  <c r="CO229" i="1"/>
  <c r="CX229" i="1"/>
  <c r="CV229" i="1"/>
  <c r="CR229" i="1"/>
  <c r="CT229" i="1"/>
  <c r="CP229" i="1"/>
  <c r="CL229" i="1"/>
  <c r="CJ229" i="1"/>
  <c r="CW229" i="1"/>
  <c r="BN197" i="1"/>
  <c r="BO197" i="1" s="1"/>
  <c r="BP197" i="1" s="1"/>
  <c r="BQ197" i="1" s="1"/>
  <c r="BR197" i="1" s="1"/>
  <c r="BS197" i="1" s="1"/>
  <c r="BT197" i="1" s="1"/>
  <c r="BU197" i="1" s="1"/>
  <c r="BV197" i="1" s="1"/>
  <c r="BW197" i="1" s="1"/>
  <c r="BX197" i="1" s="1"/>
  <c r="BY197" i="1" s="1"/>
  <c r="BZ197" i="1" s="1"/>
  <c r="CA197" i="1" s="1"/>
  <c r="CB197" i="1" s="1"/>
  <c r="CC197" i="1" s="1"/>
  <c r="CD197" i="1" s="1"/>
  <c r="CE197" i="1" s="1"/>
  <c r="CF197" i="1" s="1"/>
  <c r="CG197" i="1" s="1"/>
  <c r="CH197" i="1" s="1"/>
  <c r="CX197" i="1"/>
  <c r="CQ197" i="1"/>
  <c r="CS197" i="1"/>
  <c r="CJ197" i="1"/>
  <c r="CP197" i="1"/>
  <c r="CR197" i="1"/>
  <c r="CL197" i="1"/>
  <c r="CK197" i="1"/>
  <c r="CO197" i="1"/>
  <c r="CM197" i="1"/>
  <c r="CV197" i="1"/>
  <c r="DA197" i="1" s="1"/>
  <c r="CT197" i="1"/>
  <c r="CU197" i="1"/>
  <c r="CN197" i="1"/>
  <c r="CW197" i="1"/>
  <c r="BN211" i="1"/>
  <c r="BO211" i="1" s="1"/>
  <c r="BP211" i="1" s="1"/>
  <c r="BQ211" i="1" s="1"/>
  <c r="BR211" i="1" s="1"/>
  <c r="BS211" i="1" s="1"/>
  <c r="BT211" i="1" s="1"/>
  <c r="BU211" i="1" s="1"/>
  <c r="BV211" i="1" s="1"/>
  <c r="BW211" i="1" s="1"/>
  <c r="BX211" i="1" s="1"/>
  <c r="BY211" i="1" s="1"/>
  <c r="BZ211" i="1" s="1"/>
  <c r="CA211" i="1" s="1"/>
  <c r="CB211" i="1" s="1"/>
  <c r="CC211" i="1" s="1"/>
  <c r="CD211" i="1" s="1"/>
  <c r="CE211" i="1" s="1"/>
  <c r="CF211" i="1" s="1"/>
  <c r="CG211" i="1" s="1"/>
  <c r="CH211" i="1" s="1"/>
  <c r="CV211" i="1"/>
  <c r="CK211" i="1"/>
  <c r="CW211" i="1"/>
  <c r="CM211" i="1"/>
  <c r="CR211" i="1"/>
  <c r="CL211" i="1"/>
  <c r="CU211" i="1"/>
  <c r="CJ211" i="1"/>
  <c r="CP211" i="1"/>
  <c r="CT211" i="1"/>
  <c r="CX211" i="1"/>
  <c r="CQ211" i="1"/>
  <c r="CN211" i="1"/>
  <c r="CS211" i="1"/>
  <c r="CO211" i="1"/>
  <c r="BN174" i="1"/>
  <c r="BO174" i="1" s="1"/>
  <c r="BP174" i="1" s="1"/>
  <c r="BQ174" i="1" s="1"/>
  <c r="BR174" i="1" s="1"/>
  <c r="BS174" i="1" s="1"/>
  <c r="BT174" i="1" s="1"/>
  <c r="BU174" i="1" s="1"/>
  <c r="BV174" i="1" s="1"/>
  <c r="BW174" i="1" s="1"/>
  <c r="BX174" i="1" s="1"/>
  <c r="BY174" i="1" s="1"/>
  <c r="BZ174" i="1" s="1"/>
  <c r="CA174" i="1" s="1"/>
  <c r="CB174" i="1" s="1"/>
  <c r="CC174" i="1" s="1"/>
  <c r="CD174" i="1" s="1"/>
  <c r="CE174" i="1" s="1"/>
  <c r="CF174" i="1" s="1"/>
  <c r="CG174" i="1" s="1"/>
  <c r="CH174" i="1" s="1"/>
  <c r="CW174" i="1"/>
  <c r="CV174" i="1"/>
  <c r="CK174" i="1"/>
  <c r="CP174" i="1"/>
  <c r="CL174" i="1"/>
  <c r="CR174" i="1"/>
  <c r="CX174" i="1"/>
  <c r="CQ174" i="1"/>
  <c r="CM174" i="1"/>
  <c r="CJ174" i="1"/>
  <c r="CS174" i="1"/>
  <c r="CN174" i="1"/>
  <c r="CO174" i="1"/>
  <c r="CU174" i="1"/>
  <c r="CT174" i="1"/>
  <c r="BN158" i="1"/>
  <c r="BO158" i="1" s="1"/>
  <c r="BP158" i="1" s="1"/>
  <c r="BQ158" i="1" s="1"/>
  <c r="BR158" i="1" s="1"/>
  <c r="BS158" i="1" s="1"/>
  <c r="BT158" i="1" s="1"/>
  <c r="BU158" i="1" s="1"/>
  <c r="BV158" i="1" s="1"/>
  <c r="BW158" i="1" s="1"/>
  <c r="BX158" i="1" s="1"/>
  <c r="BY158" i="1" s="1"/>
  <c r="BZ158" i="1" s="1"/>
  <c r="CA158" i="1" s="1"/>
  <c r="CB158" i="1" s="1"/>
  <c r="CC158" i="1" s="1"/>
  <c r="CD158" i="1" s="1"/>
  <c r="CE158" i="1" s="1"/>
  <c r="CF158" i="1" s="1"/>
  <c r="CG158" i="1" s="1"/>
  <c r="CH158" i="1" s="1"/>
  <c r="CO158" i="1"/>
  <c r="CP158" i="1"/>
  <c r="CW158" i="1"/>
  <c r="CN158" i="1"/>
  <c r="CU158" i="1"/>
  <c r="CQ158" i="1"/>
  <c r="CL158" i="1"/>
  <c r="CT158" i="1"/>
  <c r="CR158" i="1"/>
  <c r="CJ158" i="1"/>
  <c r="CX158" i="1"/>
  <c r="CM158" i="1"/>
  <c r="CK158" i="1"/>
  <c r="CS158" i="1"/>
  <c r="CV158" i="1"/>
  <c r="DA158" i="1" s="1"/>
  <c r="BN136" i="1"/>
  <c r="BO136" i="1" s="1"/>
  <c r="BP136" i="1" s="1"/>
  <c r="BQ136" i="1" s="1"/>
  <c r="BR136" i="1" s="1"/>
  <c r="BS136" i="1" s="1"/>
  <c r="BT136" i="1" s="1"/>
  <c r="BU136" i="1" s="1"/>
  <c r="BV136" i="1" s="1"/>
  <c r="BW136" i="1" s="1"/>
  <c r="BX136" i="1" s="1"/>
  <c r="BY136" i="1" s="1"/>
  <c r="BZ136" i="1" s="1"/>
  <c r="CA136" i="1" s="1"/>
  <c r="CB136" i="1" s="1"/>
  <c r="CC136" i="1" s="1"/>
  <c r="CD136" i="1" s="1"/>
  <c r="CE136" i="1" s="1"/>
  <c r="CF136" i="1" s="1"/>
  <c r="CG136" i="1" s="1"/>
  <c r="CH136" i="1" s="1"/>
  <c r="CU136" i="1"/>
  <c r="CT136" i="1"/>
  <c r="CW136" i="1"/>
  <c r="CV136" i="1"/>
  <c r="CX136" i="1"/>
  <c r="CQ136" i="1"/>
  <c r="CN136" i="1"/>
  <c r="CL136" i="1"/>
  <c r="CP136" i="1"/>
  <c r="CK136" i="1"/>
  <c r="CS136" i="1"/>
  <c r="CO136" i="1"/>
  <c r="CR136" i="1"/>
  <c r="CZ136" i="1" s="1"/>
  <c r="CJ136" i="1"/>
  <c r="CM136" i="1"/>
  <c r="BN110" i="1"/>
  <c r="BO110" i="1" s="1"/>
  <c r="BP110" i="1" s="1"/>
  <c r="BQ110" i="1" s="1"/>
  <c r="BR110" i="1" s="1"/>
  <c r="BS110" i="1" s="1"/>
  <c r="BT110" i="1" s="1"/>
  <c r="BU110" i="1" s="1"/>
  <c r="BV110" i="1" s="1"/>
  <c r="BW110" i="1" s="1"/>
  <c r="BX110" i="1" s="1"/>
  <c r="BY110" i="1" s="1"/>
  <c r="BZ110" i="1" s="1"/>
  <c r="CA110" i="1" s="1"/>
  <c r="CB110" i="1" s="1"/>
  <c r="CC110" i="1" s="1"/>
  <c r="CD110" i="1" s="1"/>
  <c r="CE110" i="1" s="1"/>
  <c r="CF110" i="1" s="1"/>
  <c r="CG110" i="1" s="1"/>
  <c r="CH110" i="1" s="1"/>
  <c r="CN110" i="1"/>
  <c r="CP110" i="1"/>
  <c r="CQ110" i="1"/>
  <c r="CV110" i="1"/>
  <c r="CO110" i="1"/>
  <c r="CS110" i="1"/>
  <c r="CJ110" i="1"/>
  <c r="CX110" i="1"/>
  <c r="CU110" i="1"/>
  <c r="CM110" i="1"/>
  <c r="CK110" i="1"/>
  <c r="CW110" i="1"/>
  <c r="CL110" i="1"/>
  <c r="CT110" i="1"/>
  <c r="CR110" i="1"/>
  <c r="BN94" i="1"/>
  <c r="BO94" i="1" s="1"/>
  <c r="BP94" i="1" s="1"/>
  <c r="BQ94" i="1" s="1"/>
  <c r="BR94" i="1" s="1"/>
  <c r="BS94" i="1" s="1"/>
  <c r="BT94" i="1" s="1"/>
  <c r="BU94" i="1" s="1"/>
  <c r="BV94" i="1" s="1"/>
  <c r="BW94" i="1" s="1"/>
  <c r="BX94" i="1" s="1"/>
  <c r="BY94" i="1" s="1"/>
  <c r="BZ94" i="1" s="1"/>
  <c r="CA94" i="1" s="1"/>
  <c r="CB94" i="1" s="1"/>
  <c r="CC94" i="1" s="1"/>
  <c r="CD94" i="1" s="1"/>
  <c r="CE94" i="1" s="1"/>
  <c r="CF94" i="1" s="1"/>
  <c r="CG94" i="1" s="1"/>
  <c r="CH94" i="1" s="1"/>
  <c r="CO94" i="1"/>
  <c r="CR94" i="1"/>
  <c r="CM94" i="1"/>
  <c r="CW94" i="1"/>
  <c r="CQ94" i="1"/>
  <c r="CS94" i="1"/>
  <c r="CT94" i="1"/>
  <c r="CK94" i="1"/>
  <c r="CU94" i="1"/>
  <c r="CP94" i="1"/>
  <c r="CL94" i="1"/>
  <c r="CJ94" i="1"/>
  <c r="CV94" i="1"/>
  <c r="CN94" i="1"/>
  <c r="CX94" i="1"/>
  <c r="BN122" i="1"/>
  <c r="BO122" i="1" s="1"/>
  <c r="BP122" i="1" s="1"/>
  <c r="BQ122" i="1" s="1"/>
  <c r="BR122" i="1" s="1"/>
  <c r="BS122" i="1" s="1"/>
  <c r="BT122" i="1" s="1"/>
  <c r="BU122" i="1" s="1"/>
  <c r="BV122" i="1" s="1"/>
  <c r="BW122" i="1" s="1"/>
  <c r="BX122" i="1" s="1"/>
  <c r="BY122" i="1" s="1"/>
  <c r="BZ122" i="1" s="1"/>
  <c r="CA122" i="1" s="1"/>
  <c r="CB122" i="1" s="1"/>
  <c r="CC122" i="1" s="1"/>
  <c r="CD122" i="1" s="1"/>
  <c r="CE122" i="1" s="1"/>
  <c r="CF122" i="1" s="1"/>
  <c r="CG122" i="1" s="1"/>
  <c r="CH122" i="1" s="1"/>
  <c r="CP122" i="1"/>
  <c r="CU122" i="1"/>
  <c r="CS122" i="1"/>
  <c r="CL122" i="1"/>
  <c r="CX122" i="1"/>
  <c r="CM122" i="1"/>
  <c r="CW122" i="1"/>
  <c r="CK122" i="1"/>
  <c r="CJ122" i="1"/>
  <c r="CV122" i="1"/>
  <c r="CN122" i="1"/>
  <c r="CT122" i="1"/>
  <c r="CR122" i="1"/>
  <c r="CZ122" i="1" s="1"/>
  <c r="CQ122" i="1"/>
  <c r="CO122" i="1"/>
  <c r="BN61" i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Q61" i="1"/>
  <c r="CS61" i="1"/>
  <c r="CM61" i="1"/>
  <c r="CR61" i="1"/>
  <c r="CP61" i="1"/>
  <c r="CT61" i="1"/>
  <c r="CJ61" i="1"/>
  <c r="CN61" i="1"/>
  <c r="CV61" i="1"/>
  <c r="CW61" i="1"/>
  <c r="CL61" i="1"/>
  <c r="CK61" i="1"/>
  <c r="CU61" i="1"/>
  <c r="CO61" i="1"/>
  <c r="CX61" i="1"/>
  <c r="BN80" i="1"/>
  <c r="BO80" i="1" s="1"/>
  <c r="BP80" i="1" s="1"/>
  <c r="BQ80" i="1" s="1"/>
  <c r="BR80" i="1" s="1"/>
  <c r="BS80" i="1" s="1"/>
  <c r="BT80" i="1" s="1"/>
  <c r="BU80" i="1" s="1"/>
  <c r="BV80" i="1" s="1"/>
  <c r="BW80" i="1" s="1"/>
  <c r="BX80" i="1" s="1"/>
  <c r="BY80" i="1" s="1"/>
  <c r="BZ80" i="1" s="1"/>
  <c r="CA80" i="1" s="1"/>
  <c r="CB80" i="1" s="1"/>
  <c r="CC80" i="1" s="1"/>
  <c r="CD80" i="1" s="1"/>
  <c r="CE80" i="1" s="1"/>
  <c r="CF80" i="1" s="1"/>
  <c r="CG80" i="1" s="1"/>
  <c r="CH80" i="1" s="1"/>
  <c r="CV80" i="1"/>
  <c r="CK80" i="1"/>
  <c r="CW80" i="1"/>
  <c r="CT80" i="1"/>
  <c r="CL80" i="1"/>
  <c r="CU80" i="1"/>
  <c r="CS80" i="1"/>
  <c r="CJ80" i="1"/>
  <c r="CQ80" i="1"/>
  <c r="CR80" i="1"/>
  <c r="CP80" i="1"/>
  <c r="CO80" i="1"/>
  <c r="CX80" i="1"/>
  <c r="CN80" i="1"/>
  <c r="CM80" i="1"/>
  <c r="CS53" i="1"/>
  <c r="CN53" i="1"/>
  <c r="CX53" i="1"/>
  <c r="CM53" i="1"/>
  <c r="CV53" i="1"/>
  <c r="CT53" i="1"/>
  <c r="CL53" i="1"/>
  <c r="CJ53" i="1"/>
  <c r="CO53" i="1"/>
  <c r="CU53" i="1"/>
  <c r="CR53" i="1"/>
  <c r="CZ53" i="1" s="1"/>
  <c r="BN201" i="1"/>
  <c r="BO201" i="1" s="1"/>
  <c r="BP201" i="1" s="1"/>
  <c r="BQ201" i="1" s="1"/>
  <c r="BR201" i="1" s="1"/>
  <c r="BS201" i="1" s="1"/>
  <c r="BT201" i="1" s="1"/>
  <c r="BU201" i="1" s="1"/>
  <c r="BV201" i="1" s="1"/>
  <c r="BW201" i="1" s="1"/>
  <c r="BX201" i="1" s="1"/>
  <c r="BY201" i="1" s="1"/>
  <c r="BZ201" i="1" s="1"/>
  <c r="CA201" i="1" s="1"/>
  <c r="CB201" i="1" s="1"/>
  <c r="CC201" i="1" s="1"/>
  <c r="CD201" i="1" s="1"/>
  <c r="CE201" i="1" s="1"/>
  <c r="CF201" i="1" s="1"/>
  <c r="CG201" i="1" s="1"/>
  <c r="CH201" i="1" s="1"/>
  <c r="CK201" i="1"/>
  <c r="CQ201" i="1"/>
  <c r="CV201" i="1"/>
  <c r="CN201" i="1"/>
  <c r="CO201" i="1"/>
  <c r="CU201" i="1"/>
  <c r="CW201" i="1"/>
  <c r="CP201" i="1"/>
  <c r="CR201" i="1"/>
  <c r="CS201" i="1"/>
  <c r="CT201" i="1"/>
  <c r="CX201" i="1"/>
  <c r="CM201" i="1"/>
  <c r="CJ201" i="1"/>
  <c r="CL201" i="1"/>
  <c r="BN205" i="1"/>
  <c r="BO205" i="1" s="1"/>
  <c r="BP205" i="1" s="1"/>
  <c r="BQ205" i="1" s="1"/>
  <c r="BR205" i="1" s="1"/>
  <c r="BS205" i="1" s="1"/>
  <c r="BT205" i="1" s="1"/>
  <c r="BU205" i="1" s="1"/>
  <c r="BV205" i="1" s="1"/>
  <c r="BW205" i="1" s="1"/>
  <c r="BX205" i="1" s="1"/>
  <c r="BY205" i="1" s="1"/>
  <c r="BZ205" i="1" s="1"/>
  <c r="CA205" i="1" s="1"/>
  <c r="CB205" i="1" s="1"/>
  <c r="CC205" i="1" s="1"/>
  <c r="CD205" i="1" s="1"/>
  <c r="CE205" i="1" s="1"/>
  <c r="CF205" i="1" s="1"/>
  <c r="CG205" i="1" s="1"/>
  <c r="CH205" i="1" s="1"/>
  <c r="CM205" i="1"/>
  <c r="CL205" i="1"/>
  <c r="CK205" i="1"/>
  <c r="CQ205" i="1"/>
  <c r="CO205" i="1"/>
  <c r="CS205" i="1"/>
  <c r="CV205" i="1"/>
  <c r="CP205" i="1"/>
  <c r="CW205" i="1"/>
  <c r="CX205" i="1"/>
  <c r="CU205" i="1"/>
  <c r="CT205" i="1"/>
  <c r="CN205" i="1"/>
  <c r="CR205" i="1"/>
  <c r="CJ205" i="1"/>
  <c r="BN206" i="1"/>
  <c r="BO206" i="1" s="1"/>
  <c r="BP206" i="1" s="1"/>
  <c r="BQ206" i="1" s="1"/>
  <c r="BR206" i="1" s="1"/>
  <c r="BS206" i="1" s="1"/>
  <c r="BT206" i="1" s="1"/>
  <c r="BU206" i="1" s="1"/>
  <c r="BV206" i="1" s="1"/>
  <c r="BW206" i="1" s="1"/>
  <c r="BX206" i="1" s="1"/>
  <c r="BY206" i="1" s="1"/>
  <c r="BZ206" i="1" s="1"/>
  <c r="CA206" i="1" s="1"/>
  <c r="CB206" i="1" s="1"/>
  <c r="CC206" i="1" s="1"/>
  <c r="CD206" i="1" s="1"/>
  <c r="CE206" i="1" s="1"/>
  <c r="CF206" i="1" s="1"/>
  <c r="CG206" i="1" s="1"/>
  <c r="CH206" i="1" s="1"/>
  <c r="CP206" i="1"/>
  <c r="CT206" i="1"/>
  <c r="CQ206" i="1"/>
  <c r="CM206" i="1"/>
  <c r="CL206" i="1"/>
  <c r="CW206" i="1"/>
  <c r="CJ206" i="1"/>
  <c r="CV206" i="1"/>
  <c r="CX206" i="1"/>
  <c r="CS206" i="1"/>
  <c r="CN206" i="1"/>
  <c r="CK206" i="1"/>
  <c r="CO206" i="1"/>
  <c r="CU206" i="1"/>
  <c r="CR206" i="1"/>
  <c r="BN175" i="1"/>
  <c r="BO175" i="1" s="1"/>
  <c r="BP175" i="1" s="1"/>
  <c r="BQ175" i="1" s="1"/>
  <c r="BR175" i="1" s="1"/>
  <c r="BS175" i="1" s="1"/>
  <c r="BT175" i="1" s="1"/>
  <c r="BU175" i="1" s="1"/>
  <c r="BV175" i="1" s="1"/>
  <c r="BW175" i="1" s="1"/>
  <c r="BX175" i="1" s="1"/>
  <c r="BY175" i="1" s="1"/>
  <c r="BZ175" i="1" s="1"/>
  <c r="CA175" i="1" s="1"/>
  <c r="CB175" i="1" s="1"/>
  <c r="CC175" i="1" s="1"/>
  <c r="CD175" i="1" s="1"/>
  <c r="CE175" i="1" s="1"/>
  <c r="CF175" i="1" s="1"/>
  <c r="CG175" i="1" s="1"/>
  <c r="CH175" i="1" s="1"/>
  <c r="CU175" i="1"/>
  <c r="CK175" i="1"/>
  <c r="CS175" i="1"/>
  <c r="CN175" i="1"/>
  <c r="CO175" i="1"/>
  <c r="CJ175" i="1"/>
  <c r="CR175" i="1"/>
  <c r="CX175" i="1"/>
  <c r="CT175" i="1"/>
  <c r="CV175" i="1"/>
  <c r="CW175" i="1"/>
  <c r="CL175" i="1"/>
  <c r="CP175" i="1"/>
  <c r="CQ175" i="1"/>
  <c r="CM175" i="1"/>
  <c r="BN159" i="1"/>
  <c r="BO159" i="1" s="1"/>
  <c r="BP159" i="1" s="1"/>
  <c r="BQ159" i="1" s="1"/>
  <c r="BR159" i="1" s="1"/>
  <c r="BS159" i="1" s="1"/>
  <c r="BT159" i="1" s="1"/>
  <c r="BU159" i="1" s="1"/>
  <c r="BV159" i="1" s="1"/>
  <c r="BW159" i="1" s="1"/>
  <c r="BX159" i="1" s="1"/>
  <c r="BY159" i="1" s="1"/>
  <c r="BZ159" i="1" s="1"/>
  <c r="CA159" i="1" s="1"/>
  <c r="CB159" i="1" s="1"/>
  <c r="CC159" i="1" s="1"/>
  <c r="CD159" i="1" s="1"/>
  <c r="CE159" i="1" s="1"/>
  <c r="CF159" i="1" s="1"/>
  <c r="CG159" i="1" s="1"/>
  <c r="CH159" i="1" s="1"/>
  <c r="CK159" i="1"/>
  <c r="CT159" i="1"/>
  <c r="CN159" i="1"/>
  <c r="CJ159" i="1"/>
  <c r="CS159" i="1"/>
  <c r="CR159" i="1"/>
  <c r="CP159" i="1"/>
  <c r="CQ159" i="1"/>
  <c r="CO159" i="1"/>
  <c r="CL159" i="1"/>
  <c r="CW159" i="1"/>
  <c r="CM159" i="1"/>
  <c r="CU159" i="1"/>
  <c r="CV159" i="1"/>
  <c r="DA159" i="1" s="1"/>
  <c r="CX159" i="1"/>
  <c r="BN142" i="1"/>
  <c r="BO142" i="1" s="1"/>
  <c r="BP142" i="1" s="1"/>
  <c r="BQ142" i="1" s="1"/>
  <c r="BR142" i="1" s="1"/>
  <c r="BS142" i="1" s="1"/>
  <c r="BT142" i="1" s="1"/>
  <c r="BU142" i="1" s="1"/>
  <c r="BV142" i="1" s="1"/>
  <c r="BW142" i="1" s="1"/>
  <c r="BX142" i="1" s="1"/>
  <c r="BY142" i="1" s="1"/>
  <c r="BZ142" i="1" s="1"/>
  <c r="CA142" i="1" s="1"/>
  <c r="CB142" i="1" s="1"/>
  <c r="CC142" i="1" s="1"/>
  <c r="CD142" i="1" s="1"/>
  <c r="CE142" i="1" s="1"/>
  <c r="CF142" i="1" s="1"/>
  <c r="CG142" i="1" s="1"/>
  <c r="CH142" i="1" s="1"/>
  <c r="CN142" i="1"/>
  <c r="CQ142" i="1"/>
  <c r="CM142" i="1"/>
  <c r="CW142" i="1"/>
  <c r="CP142" i="1"/>
  <c r="CR142" i="1"/>
  <c r="CK142" i="1"/>
  <c r="CV142" i="1"/>
  <c r="CO142" i="1"/>
  <c r="CX142" i="1"/>
  <c r="CL142" i="1"/>
  <c r="CT142" i="1"/>
  <c r="CJ142" i="1"/>
  <c r="CS142" i="1"/>
  <c r="CU142" i="1"/>
  <c r="BN111" i="1"/>
  <c r="BO111" i="1" s="1"/>
  <c r="BP111" i="1" s="1"/>
  <c r="BQ111" i="1" s="1"/>
  <c r="BR111" i="1" s="1"/>
  <c r="BS111" i="1" s="1"/>
  <c r="BT111" i="1" s="1"/>
  <c r="BU111" i="1" s="1"/>
  <c r="BV111" i="1" s="1"/>
  <c r="BW111" i="1" s="1"/>
  <c r="BX111" i="1" s="1"/>
  <c r="BY111" i="1" s="1"/>
  <c r="BZ111" i="1" s="1"/>
  <c r="CA111" i="1" s="1"/>
  <c r="CB111" i="1" s="1"/>
  <c r="CC111" i="1" s="1"/>
  <c r="CD111" i="1" s="1"/>
  <c r="CE111" i="1" s="1"/>
  <c r="CF111" i="1" s="1"/>
  <c r="CG111" i="1" s="1"/>
  <c r="CH111" i="1" s="1"/>
  <c r="CT111" i="1"/>
  <c r="CW111" i="1"/>
  <c r="CX111" i="1"/>
  <c r="CV111" i="1"/>
  <c r="CS111" i="1"/>
  <c r="CP111" i="1"/>
  <c r="CR111" i="1"/>
  <c r="CL111" i="1"/>
  <c r="CU111" i="1"/>
  <c r="CO111" i="1"/>
  <c r="CK111" i="1"/>
  <c r="CJ111" i="1"/>
  <c r="CN111" i="1"/>
  <c r="CM111" i="1"/>
  <c r="CQ111" i="1"/>
  <c r="BN95" i="1"/>
  <c r="BO95" i="1" s="1"/>
  <c r="BP95" i="1" s="1"/>
  <c r="BQ95" i="1" s="1"/>
  <c r="BR95" i="1" s="1"/>
  <c r="BS95" i="1" s="1"/>
  <c r="BT95" i="1" s="1"/>
  <c r="BU95" i="1" s="1"/>
  <c r="BV95" i="1" s="1"/>
  <c r="BW95" i="1" s="1"/>
  <c r="BX95" i="1" s="1"/>
  <c r="BY95" i="1" s="1"/>
  <c r="BZ95" i="1" s="1"/>
  <c r="CA95" i="1" s="1"/>
  <c r="CB95" i="1" s="1"/>
  <c r="CC95" i="1" s="1"/>
  <c r="CD95" i="1" s="1"/>
  <c r="CE95" i="1" s="1"/>
  <c r="CF95" i="1" s="1"/>
  <c r="CG95" i="1" s="1"/>
  <c r="CH95" i="1" s="1"/>
  <c r="CX95" i="1"/>
  <c r="CO95" i="1"/>
  <c r="CU95" i="1"/>
  <c r="CL95" i="1"/>
  <c r="CJ95" i="1"/>
  <c r="CK95" i="1"/>
  <c r="CN95" i="1"/>
  <c r="CV95" i="1"/>
  <c r="DA95" i="1" s="1"/>
  <c r="CM95" i="1"/>
  <c r="CP95" i="1"/>
  <c r="CW95" i="1"/>
  <c r="CT95" i="1"/>
  <c r="CS95" i="1"/>
  <c r="CQ95" i="1"/>
  <c r="CR95" i="1"/>
  <c r="BN126" i="1"/>
  <c r="BO126" i="1" s="1"/>
  <c r="BP126" i="1" s="1"/>
  <c r="BQ126" i="1" s="1"/>
  <c r="BR126" i="1" s="1"/>
  <c r="BS126" i="1" s="1"/>
  <c r="BT126" i="1" s="1"/>
  <c r="BU126" i="1" s="1"/>
  <c r="BV126" i="1" s="1"/>
  <c r="BW126" i="1" s="1"/>
  <c r="BX126" i="1" s="1"/>
  <c r="BY126" i="1" s="1"/>
  <c r="BZ126" i="1" s="1"/>
  <c r="CA126" i="1" s="1"/>
  <c r="CB126" i="1" s="1"/>
  <c r="CC126" i="1" s="1"/>
  <c r="CD126" i="1" s="1"/>
  <c r="CE126" i="1" s="1"/>
  <c r="CF126" i="1" s="1"/>
  <c r="CG126" i="1" s="1"/>
  <c r="CH126" i="1" s="1"/>
  <c r="CN126" i="1"/>
  <c r="CS126" i="1"/>
  <c r="CR126" i="1"/>
  <c r="CM126" i="1"/>
  <c r="CP126" i="1"/>
  <c r="CQ126" i="1"/>
  <c r="CL126" i="1"/>
  <c r="CW126" i="1"/>
  <c r="CO126" i="1"/>
  <c r="CJ126" i="1"/>
  <c r="CK126" i="1"/>
  <c r="CT126" i="1"/>
  <c r="CU126" i="1"/>
  <c r="CX126" i="1"/>
  <c r="CV126" i="1"/>
  <c r="DA126" i="1" s="1"/>
  <c r="BN62" i="1"/>
  <c r="BO62" i="1" s="1"/>
  <c r="BP62" i="1" s="1"/>
  <c r="BQ62" i="1" s="1"/>
  <c r="BR62" i="1" s="1"/>
  <c r="BS62" i="1" s="1"/>
  <c r="BT62" i="1" s="1"/>
  <c r="BU62" i="1" s="1"/>
  <c r="BV62" i="1" s="1"/>
  <c r="BW62" i="1" s="1"/>
  <c r="BX62" i="1" s="1"/>
  <c r="BY62" i="1" s="1"/>
  <c r="BZ62" i="1" s="1"/>
  <c r="CA62" i="1" s="1"/>
  <c r="CB62" i="1" s="1"/>
  <c r="CC62" i="1" s="1"/>
  <c r="CD62" i="1" s="1"/>
  <c r="CE62" i="1" s="1"/>
  <c r="CF62" i="1" s="1"/>
  <c r="CG62" i="1" s="1"/>
  <c r="CH62" i="1" s="1"/>
  <c r="CR62" i="1"/>
  <c r="CL62" i="1"/>
  <c r="CJ62" i="1"/>
  <c r="CS62" i="1"/>
  <c r="CK62" i="1"/>
  <c r="CT62" i="1"/>
  <c r="CW62" i="1"/>
  <c r="CP62" i="1"/>
  <c r="CX62" i="1"/>
  <c r="CN62" i="1"/>
  <c r="CO62" i="1"/>
  <c r="CU62" i="1"/>
  <c r="CM62" i="1"/>
  <c r="CV62" i="1"/>
  <c r="DA62" i="1" s="1"/>
  <c r="CQ62" i="1"/>
  <c r="BN68" i="1"/>
  <c r="BO68" i="1" s="1"/>
  <c r="BP68" i="1" s="1"/>
  <c r="BQ68" i="1" s="1"/>
  <c r="BR68" i="1" s="1"/>
  <c r="BS68" i="1" s="1"/>
  <c r="BT68" i="1" s="1"/>
  <c r="BU68" i="1" s="1"/>
  <c r="BV68" i="1" s="1"/>
  <c r="BW68" i="1" s="1"/>
  <c r="BX68" i="1" s="1"/>
  <c r="BY68" i="1" s="1"/>
  <c r="BZ68" i="1" s="1"/>
  <c r="CA68" i="1" s="1"/>
  <c r="CB68" i="1" s="1"/>
  <c r="CC68" i="1" s="1"/>
  <c r="CD68" i="1" s="1"/>
  <c r="CE68" i="1" s="1"/>
  <c r="CF68" i="1" s="1"/>
  <c r="CG68" i="1" s="1"/>
  <c r="CH68" i="1" s="1"/>
  <c r="CS68" i="1"/>
  <c r="CM68" i="1"/>
  <c r="CK68" i="1"/>
  <c r="CO68" i="1"/>
  <c r="CJ68" i="1"/>
  <c r="CT68" i="1"/>
  <c r="CN68" i="1"/>
  <c r="CV68" i="1"/>
  <c r="CX68" i="1"/>
  <c r="CR68" i="1"/>
  <c r="CQ68" i="1"/>
  <c r="CL68" i="1"/>
  <c r="CU68" i="1"/>
  <c r="CP68" i="1"/>
  <c r="CW68" i="1"/>
  <c r="BP52" i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CT52" i="1"/>
  <c r="CN52" i="1"/>
  <c r="CS52" i="1"/>
  <c r="CP52" i="1"/>
  <c r="CM52" i="1"/>
  <c r="CK52" i="1"/>
  <c r="CR52" i="1"/>
  <c r="CO52" i="1"/>
  <c r="CQ52" i="1"/>
  <c r="CJ52" i="1"/>
  <c r="CX52" i="1"/>
  <c r="CU52" i="1"/>
  <c r="CW52" i="1"/>
  <c r="CL52" i="1"/>
  <c r="CV52" i="1"/>
  <c r="CU39" i="1"/>
  <c r="CS39" i="1"/>
  <c r="CO39" i="1"/>
  <c r="CK53" i="1"/>
  <c r="CV54" i="1"/>
  <c r="DA54" i="1" s="1"/>
  <c r="CU182" i="1"/>
  <c r="CR182" i="1"/>
  <c r="CJ182" i="1"/>
  <c r="CU198" i="1"/>
  <c r="CR198" i="1"/>
  <c r="CL198" i="1"/>
  <c r="CQ198" i="1"/>
  <c r="CJ192" i="1"/>
  <c r="CX192" i="1"/>
  <c r="CR192" i="1"/>
  <c r="CO192" i="1"/>
  <c r="CX226" i="1"/>
  <c r="CS226" i="1"/>
  <c r="CL226" i="1"/>
  <c r="CK226" i="1"/>
  <c r="CW191" i="1"/>
  <c r="CS191" i="1"/>
  <c r="CV191" i="1"/>
  <c r="CX235" i="1"/>
  <c r="CP235" i="1"/>
  <c r="CR235" i="1"/>
  <c r="CU235" i="1"/>
  <c r="CN225" i="1"/>
  <c r="CW225" i="1"/>
  <c r="CM225" i="1"/>
  <c r="CR225" i="1"/>
  <c r="CV217" i="1"/>
  <c r="CJ217" i="1"/>
  <c r="CK217" i="1"/>
  <c r="CM217" i="1"/>
  <c r="CR199" i="1"/>
  <c r="CQ199" i="1"/>
  <c r="CT199" i="1"/>
  <c r="CS224" i="1"/>
  <c r="CL224" i="1"/>
  <c r="CN224" i="1"/>
  <c r="CO224" i="1"/>
  <c r="CK193" i="1"/>
  <c r="CR193" i="1"/>
  <c r="CZ193" i="1" s="1"/>
  <c r="CX193" i="1"/>
  <c r="CN193" i="1"/>
  <c r="CT231" i="1"/>
  <c r="CM231" i="1"/>
  <c r="CU231" i="1"/>
  <c r="CK231" i="1"/>
  <c r="CT238" i="1"/>
  <c r="CQ238" i="1"/>
  <c r="CL238" i="1"/>
  <c r="CK179" i="1"/>
  <c r="CO179" i="1"/>
  <c r="CQ179" i="1"/>
  <c r="CM179" i="1"/>
  <c r="CK215" i="1"/>
  <c r="CR215" i="1"/>
  <c r="CZ215" i="1" s="1"/>
  <c r="CN215" i="1"/>
  <c r="CU215" i="1"/>
  <c r="CV176" i="1"/>
  <c r="CX176" i="1"/>
  <c r="CK176" i="1"/>
  <c r="CJ176" i="1"/>
  <c r="CX172" i="1"/>
  <c r="CT172" i="1"/>
  <c r="CW172" i="1"/>
  <c r="CO168" i="1"/>
  <c r="CP168" i="1"/>
  <c r="CK164" i="1"/>
  <c r="CV164" i="1"/>
  <c r="CO160" i="1"/>
  <c r="CQ160" i="1"/>
  <c r="CR156" i="1"/>
  <c r="CM156" i="1"/>
  <c r="CX151" i="1"/>
  <c r="CT151" i="1"/>
  <c r="CO146" i="1"/>
  <c r="CW146" i="1"/>
  <c r="CU149" i="1"/>
  <c r="CR149" i="1"/>
  <c r="CZ149" i="1" s="1"/>
  <c r="CV152" i="1"/>
  <c r="CN152" i="1"/>
  <c r="R162" i="1"/>
  <c r="S162" i="1" s="1"/>
  <c r="R64" i="1"/>
  <c r="S64" i="1" s="1"/>
  <c r="R233" i="1"/>
  <c r="S233" i="1" s="1"/>
  <c r="R51" i="1"/>
  <c r="S51" i="1" s="1"/>
  <c r="R139" i="1"/>
  <c r="S139" i="1" s="1"/>
  <c r="R140" i="1"/>
  <c r="S140" i="1" s="1"/>
  <c r="R223" i="1"/>
  <c r="S223" i="1" s="1"/>
  <c r="R134" i="1"/>
  <c r="S134" i="1" s="1"/>
  <c r="R207" i="1"/>
  <c r="S207" i="1" s="1"/>
  <c r="R74" i="1"/>
  <c r="S74" i="1" s="1"/>
  <c r="R124" i="1"/>
  <c r="S124" i="1" s="1"/>
  <c r="R181" i="1"/>
  <c r="S181" i="1" s="1"/>
  <c r="R115" i="1"/>
  <c r="S115" i="1" s="1"/>
  <c r="R71" i="1"/>
  <c r="S71" i="1" s="1"/>
  <c r="R163" i="1"/>
  <c r="S163" i="1" s="1"/>
  <c r="R107" i="1"/>
  <c r="S107" i="1" s="1"/>
  <c r="R84" i="1"/>
  <c r="S84" i="1" s="1"/>
  <c r="R55" i="1"/>
  <c r="S55" i="1" s="1"/>
  <c r="R178" i="1"/>
  <c r="S178" i="1" s="1"/>
  <c r="R98" i="1"/>
  <c r="S98" i="1" s="1"/>
  <c r="R219" i="1"/>
  <c r="S219" i="1" s="1"/>
  <c r="R187" i="1"/>
  <c r="S187" i="1" s="1"/>
  <c r="R117" i="1"/>
  <c r="S117" i="1" s="1"/>
  <c r="R73" i="1"/>
  <c r="S73" i="1" s="1"/>
  <c r="R184" i="1"/>
  <c r="S184" i="1" s="1"/>
  <c r="R203" i="1"/>
  <c r="S203" i="1" s="1"/>
  <c r="R170" i="1"/>
  <c r="S170" i="1" s="1"/>
  <c r="R131" i="1"/>
  <c r="S131" i="1" s="1"/>
  <c r="R90" i="1"/>
  <c r="S90" i="1" s="1"/>
  <c r="R144" i="1"/>
  <c r="S144" i="1" s="1"/>
  <c r="R183" i="1"/>
  <c r="S183" i="1" s="1"/>
  <c r="R232" i="1"/>
  <c r="S232" i="1" s="1"/>
  <c r="R171" i="1"/>
  <c r="S171" i="1" s="1"/>
  <c r="R133" i="1"/>
  <c r="S133" i="1" s="1"/>
  <c r="R91" i="1"/>
  <c r="S91" i="1" s="1"/>
  <c r="R120" i="1"/>
  <c r="S120" i="1" s="1"/>
  <c r="R49" i="1"/>
  <c r="S49" i="1" s="1"/>
  <c r="R195" i="1"/>
  <c r="S195" i="1" s="1"/>
  <c r="R188" i="1"/>
  <c r="S188" i="1" s="1"/>
  <c r="R141" i="1"/>
  <c r="S141" i="1" s="1"/>
  <c r="R99" i="1"/>
  <c r="S99" i="1" s="1"/>
  <c r="R78" i="1"/>
  <c r="S78" i="1" s="1"/>
  <c r="R48" i="1"/>
  <c r="S48" i="1" s="1"/>
  <c r="R43" i="1"/>
  <c r="S43" i="1" s="1"/>
  <c r="R196" i="1"/>
  <c r="S196" i="1" s="1"/>
  <c r="R210" i="1"/>
  <c r="S210" i="1" s="1"/>
  <c r="R150" i="1"/>
  <c r="S150" i="1" s="1"/>
  <c r="R106" i="1"/>
  <c r="S106" i="1" s="1"/>
  <c r="R81" i="1"/>
  <c r="S81" i="1" s="1"/>
  <c r="R41" i="1"/>
  <c r="S41" i="1" s="1"/>
  <c r="R237" i="1"/>
  <c r="S237" i="1" s="1"/>
  <c r="R154" i="1"/>
  <c r="S154" i="1" s="1"/>
  <c r="R85" i="1"/>
  <c r="S85" i="1" s="1"/>
  <c r="R186" i="1"/>
  <c r="S186" i="1" s="1"/>
  <c r="R236" i="1"/>
  <c r="S236" i="1" s="1"/>
  <c r="R230" i="1"/>
  <c r="S230" i="1" s="1"/>
  <c r="R194" i="1"/>
  <c r="S194" i="1" s="1"/>
  <c r="R234" i="1"/>
  <c r="S234" i="1" s="1"/>
  <c r="R218" i="1"/>
  <c r="S218" i="1" s="1"/>
  <c r="R212" i="1"/>
  <c r="S212" i="1" s="1"/>
  <c r="R208" i="1"/>
  <c r="S208" i="1" s="1"/>
  <c r="R173" i="1"/>
  <c r="S173" i="1" s="1"/>
  <c r="R165" i="1"/>
  <c r="S165" i="1" s="1"/>
  <c r="R157" i="1"/>
  <c r="S157" i="1" s="1"/>
  <c r="R148" i="1"/>
  <c r="S148" i="1" s="1"/>
  <c r="R132" i="1"/>
  <c r="S132" i="1" s="1"/>
  <c r="R121" i="1"/>
  <c r="S121" i="1" s="1"/>
  <c r="R109" i="1"/>
  <c r="S109" i="1" s="1"/>
  <c r="R101" i="1"/>
  <c r="S101" i="1" s="1"/>
  <c r="R93" i="1"/>
  <c r="S93" i="1" s="1"/>
  <c r="R153" i="1"/>
  <c r="S153" i="1" s="1"/>
  <c r="R118" i="1"/>
  <c r="S118" i="1" s="1"/>
  <c r="R138" i="1"/>
  <c r="S138" i="1" s="1"/>
  <c r="R60" i="1"/>
  <c r="S60" i="1" s="1"/>
  <c r="R83" i="1"/>
  <c r="S83" i="1" s="1"/>
  <c r="R76" i="1"/>
  <c r="S76" i="1" s="1"/>
  <c r="R40" i="1"/>
  <c r="S40" i="1" s="1"/>
  <c r="R50" i="1"/>
  <c r="S50" i="1" s="1"/>
  <c r="R96" i="1"/>
  <c r="S96" i="1" s="1"/>
  <c r="R88" i="1"/>
  <c r="S88" i="1" s="1"/>
  <c r="R114" i="1"/>
  <c r="S114" i="1" s="1"/>
  <c r="R59" i="1"/>
  <c r="R63" i="1"/>
  <c r="S63" i="1" s="1"/>
  <c r="R198" i="1"/>
  <c r="S198" i="1" s="1"/>
  <c r="R226" i="1"/>
  <c r="S226" i="1" s="1"/>
  <c r="R235" i="1"/>
  <c r="S235" i="1" s="1"/>
  <c r="R217" i="1"/>
  <c r="S217" i="1" s="1"/>
  <c r="R224" i="1"/>
  <c r="S224" i="1" s="1"/>
  <c r="R231" i="1"/>
  <c r="S231" i="1" s="1"/>
  <c r="R179" i="1"/>
  <c r="R176" i="1"/>
  <c r="S176" i="1" s="1"/>
  <c r="R168" i="1"/>
  <c r="S168" i="1" s="1"/>
  <c r="R160" i="1"/>
  <c r="S160" i="1" s="1"/>
  <c r="R151" i="1"/>
  <c r="S151" i="1" s="1"/>
  <c r="R149" i="1"/>
  <c r="S149" i="1" s="1"/>
  <c r="R127" i="1"/>
  <c r="S127" i="1" s="1"/>
  <c r="R112" i="1"/>
  <c r="S112" i="1" s="1"/>
  <c r="R104" i="1"/>
  <c r="S104" i="1" s="1"/>
  <c r="R130" i="1"/>
  <c r="S130" i="1" s="1"/>
  <c r="R66" i="1"/>
  <c r="S66" i="1" s="1"/>
  <c r="R72" i="1"/>
  <c r="S72" i="1" s="1"/>
  <c r="R47" i="1"/>
  <c r="S47" i="1" s="1"/>
  <c r="R185" i="1"/>
  <c r="S185" i="1" s="1"/>
  <c r="R228" i="1"/>
  <c r="S228" i="1" s="1"/>
  <c r="R229" i="1"/>
  <c r="S229" i="1" s="1"/>
  <c r="R189" i="1"/>
  <c r="S189" i="1" s="1"/>
  <c r="R197" i="1"/>
  <c r="S197" i="1" s="1"/>
  <c r="R214" i="1"/>
  <c r="S214" i="1" s="1"/>
  <c r="R211" i="1"/>
  <c r="S211" i="1" s="1"/>
  <c r="R190" i="1"/>
  <c r="S190" i="1" s="1"/>
  <c r="R174" i="1"/>
  <c r="S174" i="1" s="1"/>
  <c r="R166" i="1"/>
  <c r="S166" i="1" s="1"/>
  <c r="R158" i="1"/>
  <c r="S158" i="1" s="1"/>
  <c r="R143" i="1"/>
  <c r="S143" i="1" s="1"/>
  <c r="R136" i="1"/>
  <c r="S136" i="1" s="1"/>
  <c r="R123" i="1"/>
  <c r="S123" i="1" s="1"/>
  <c r="R110" i="1"/>
  <c r="S110" i="1" s="1"/>
  <c r="R102" i="1"/>
  <c r="S102" i="1" s="1"/>
  <c r="R94" i="1"/>
  <c r="S94" i="1" s="1"/>
  <c r="R86" i="1"/>
  <c r="S86" i="1" s="1"/>
  <c r="R122" i="1"/>
  <c r="S122" i="1" s="1"/>
  <c r="R65" i="1"/>
  <c r="S65" i="1" s="1"/>
  <c r="R61" i="1"/>
  <c r="S61" i="1" s="1"/>
  <c r="R116" i="1"/>
  <c r="S116" i="1" s="1"/>
  <c r="R80" i="1"/>
  <c r="S80" i="1" s="1"/>
  <c r="R57" i="1"/>
  <c r="S57" i="1" s="1"/>
  <c r="R45" i="1"/>
  <c r="S45" i="1" s="1"/>
  <c r="R53" i="1"/>
  <c r="S53" i="1" s="1"/>
  <c r="R202" i="1"/>
  <c r="S202" i="1" s="1"/>
  <c r="R201" i="1"/>
  <c r="S201" i="1" s="1"/>
  <c r="R220" i="1"/>
  <c r="R205" i="1"/>
  <c r="S205" i="1" s="1"/>
  <c r="R213" i="1"/>
  <c r="S213" i="1" s="1"/>
  <c r="R206" i="1"/>
  <c r="S206" i="1" s="1"/>
  <c r="R180" i="1"/>
  <c r="S180" i="1" s="1"/>
  <c r="R175" i="1"/>
  <c r="S175" i="1" s="1"/>
  <c r="R167" i="1"/>
  <c r="S167" i="1" s="1"/>
  <c r="R159" i="1"/>
  <c r="R147" i="1"/>
  <c r="S147" i="1" s="1"/>
  <c r="R142" i="1"/>
  <c r="S142" i="1" s="1"/>
  <c r="R125" i="1"/>
  <c r="S125" i="1" s="1"/>
  <c r="R111" i="1"/>
  <c r="S111" i="1" s="1"/>
  <c r="R103" i="1"/>
  <c r="S103" i="1" s="1"/>
  <c r="R95" i="1"/>
  <c r="S95" i="1" s="1"/>
  <c r="R87" i="1"/>
  <c r="S87" i="1" s="1"/>
  <c r="R126" i="1"/>
  <c r="S126" i="1" s="1"/>
  <c r="R69" i="1"/>
  <c r="S69" i="1" s="1"/>
  <c r="R62" i="1"/>
  <c r="S62" i="1" s="1"/>
  <c r="R75" i="1"/>
  <c r="S75" i="1" s="1"/>
  <c r="R68" i="1"/>
  <c r="S68" i="1" s="1"/>
  <c r="R44" i="1"/>
  <c r="S44" i="1" s="1"/>
  <c r="R52" i="1"/>
  <c r="S52" i="1" s="1"/>
  <c r="R200" i="1"/>
  <c r="S200" i="1" s="1"/>
  <c r="R204" i="1"/>
  <c r="S204" i="1" s="1"/>
  <c r="R227" i="1"/>
  <c r="S227" i="1" s="1"/>
  <c r="R209" i="1"/>
  <c r="S209" i="1" s="1"/>
  <c r="R222" i="1"/>
  <c r="S222" i="1" s="1"/>
  <c r="R221" i="1"/>
  <c r="S221" i="1" s="1"/>
  <c r="R216" i="1"/>
  <c r="S216" i="1" s="1"/>
  <c r="R177" i="1"/>
  <c r="S177" i="1" s="1"/>
  <c r="R169" i="1"/>
  <c r="S169" i="1" s="1"/>
  <c r="R161" i="1"/>
  <c r="S161" i="1" s="1"/>
  <c r="R155" i="1"/>
  <c r="S155" i="1" s="1"/>
  <c r="R135" i="1"/>
  <c r="S135" i="1" s="1"/>
  <c r="R129" i="1"/>
  <c r="S129" i="1" s="1"/>
  <c r="R113" i="1"/>
  <c r="S113" i="1" s="1"/>
  <c r="R105" i="1"/>
  <c r="S105" i="1" s="1"/>
  <c r="R97" i="1"/>
  <c r="S97" i="1" s="1"/>
  <c r="R89" i="1"/>
  <c r="S89" i="1" s="1"/>
  <c r="R137" i="1"/>
  <c r="S137" i="1" s="1"/>
  <c r="R77" i="1"/>
  <c r="S77" i="1" s="1"/>
  <c r="R70" i="1"/>
  <c r="S70" i="1" s="1"/>
  <c r="R128" i="1"/>
  <c r="S128" i="1" s="1"/>
  <c r="R67" i="1"/>
  <c r="S67" i="1" s="1"/>
  <c r="R42" i="1"/>
  <c r="S42" i="1" s="1"/>
  <c r="R46" i="1"/>
  <c r="S46" i="1" s="1"/>
  <c r="R54" i="1"/>
  <c r="S54" i="1" s="1"/>
  <c r="R92" i="1"/>
  <c r="S92" i="1" s="1"/>
  <c r="R145" i="1"/>
  <c r="S145" i="1" s="1"/>
  <c r="R82" i="1"/>
  <c r="S82" i="1" s="1"/>
  <c r="R79" i="1"/>
  <c r="R182" i="1"/>
  <c r="S182" i="1" s="1"/>
  <c r="R192" i="1"/>
  <c r="S192" i="1" s="1"/>
  <c r="R191" i="1"/>
  <c r="S191" i="1" s="1"/>
  <c r="R225" i="1"/>
  <c r="S225" i="1" s="1"/>
  <c r="R199" i="1"/>
  <c r="R193" i="1"/>
  <c r="S193" i="1" s="1"/>
  <c r="R238" i="1"/>
  <c r="S238" i="1" s="1"/>
  <c r="R215" i="1"/>
  <c r="S215" i="1" s="1"/>
  <c r="R172" i="1"/>
  <c r="S172" i="1" s="1"/>
  <c r="R164" i="1"/>
  <c r="S164" i="1" s="1"/>
  <c r="R156" i="1"/>
  <c r="S156" i="1" s="1"/>
  <c r="R146" i="1"/>
  <c r="S146" i="1" s="1"/>
  <c r="R152" i="1"/>
  <c r="S152" i="1" s="1"/>
  <c r="R119" i="1"/>
  <c r="R108" i="1"/>
  <c r="S108" i="1" s="1"/>
  <c r="R100" i="1"/>
  <c r="S100" i="1" s="1"/>
  <c r="R56" i="1"/>
  <c r="S56" i="1" s="1"/>
  <c r="W18" i="1"/>
  <c r="V19" i="1"/>
  <c r="S39" i="1"/>
  <c r="AN16" i="1"/>
  <c r="AN17" i="1" s="1"/>
  <c r="DA142" i="1" l="1"/>
  <c r="BO39" i="1"/>
  <c r="T36" i="1"/>
  <c r="AN23" i="1"/>
  <c r="DA44" i="1"/>
  <c r="DA69" i="1"/>
  <c r="DA200" i="1"/>
  <c r="DA140" i="1"/>
  <c r="CZ163" i="1"/>
  <c r="CZ188" i="1"/>
  <c r="CZ156" i="1"/>
  <c r="CZ159" i="1"/>
  <c r="DA61" i="1"/>
  <c r="DA94" i="1"/>
  <c r="CZ185" i="1"/>
  <c r="DA130" i="1"/>
  <c r="CZ54" i="1"/>
  <c r="CZ89" i="1"/>
  <c r="CZ155" i="1"/>
  <c r="CZ233" i="1"/>
  <c r="CZ59" i="1"/>
  <c r="DA88" i="1"/>
  <c r="CZ50" i="1"/>
  <c r="CZ109" i="1"/>
  <c r="DA154" i="1"/>
  <c r="CZ90" i="1"/>
  <c r="DA184" i="1"/>
  <c r="DA164" i="1"/>
  <c r="CZ80" i="1"/>
  <c r="DA222" i="1"/>
  <c r="DA53" i="1"/>
  <c r="CZ79" i="1"/>
  <c r="DA42" i="1"/>
  <c r="DA77" i="1"/>
  <c r="DA216" i="1"/>
  <c r="CZ227" i="1"/>
  <c r="CZ141" i="1"/>
  <c r="CZ162" i="1"/>
  <c r="DA51" i="1"/>
  <c r="CZ204" i="1"/>
  <c r="CZ61" i="1"/>
  <c r="DA112" i="1"/>
  <c r="DA227" i="1"/>
  <c r="CZ179" i="1"/>
  <c r="CZ103" i="1"/>
  <c r="DA125" i="1"/>
  <c r="CZ167" i="1"/>
  <c r="CZ65" i="1"/>
  <c r="DA143" i="1"/>
  <c r="DA47" i="1"/>
  <c r="CZ97" i="1"/>
  <c r="CZ161" i="1"/>
  <c r="DA133" i="1"/>
  <c r="DA150" i="1"/>
  <c r="CZ153" i="1"/>
  <c r="CZ194" i="1"/>
  <c r="CZ107" i="1"/>
  <c r="CZ73" i="1"/>
  <c r="DA217" i="1"/>
  <c r="DA138" i="1"/>
  <c r="CZ101" i="1"/>
  <c r="CZ148" i="1"/>
  <c r="CZ45" i="1"/>
  <c r="CZ47" i="1"/>
  <c r="DA104" i="1"/>
  <c r="DA127" i="1"/>
  <c r="DA70" i="1"/>
  <c r="CZ135" i="1"/>
  <c r="CZ221" i="1"/>
  <c r="DA206" i="1"/>
  <c r="DA110" i="1"/>
  <c r="CZ48" i="1"/>
  <c r="DA113" i="1"/>
  <c r="DA144" i="1"/>
  <c r="DA152" i="1"/>
  <c r="CZ225" i="1"/>
  <c r="CZ192" i="1"/>
  <c r="CZ182" i="1"/>
  <c r="CZ142" i="1"/>
  <c r="DA174" i="1"/>
  <c r="CZ197" i="1"/>
  <c r="DA79" i="1"/>
  <c r="CZ39" i="1"/>
  <c r="CZ140" i="1"/>
  <c r="CZ49" i="1"/>
  <c r="CZ71" i="1"/>
  <c r="CZ98" i="1"/>
  <c r="DA139" i="1"/>
  <c r="CZ178" i="1"/>
  <c r="DA223" i="1"/>
  <c r="CZ124" i="1"/>
  <c r="CZ60" i="1"/>
  <c r="CZ212" i="1"/>
  <c r="DA186" i="1"/>
  <c r="CZ63" i="1"/>
  <c r="DA172" i="1"/>
  <c r="DA180" i="1"/>
  <c r="CZ220" i="1"/>
  <c r="DA123" i="1"/>
  <c r="CZ189" i="1"/>
  <c r="DA151" i="1"/>
  <c r="CZ151" i="1"/>
  <c r="CZ82" i="1"/>
  <c r="DA161" i="1"/>
  <c r="CZ177" i="1"/>
  <c r="DA170" i="1"/>
  <c r="CZ199" i="1"/>
  <c r="DA181" i="1"/>
  <c r="CZ119" i="1"/>
  <c r="DA157" i="1"/>
  <c r="DA63" i="1"/>
  <c r="CZ44" i="1"/>
  <c r="CZ69" i="1"/>
  <c r="DA147" i="1"/>
  <c r="DA213" i="1"/>
  <c r="DA86" i="1"/>
  <c r="CZ143" i="1"/>
  <c r="CZ46" i="1"/>
  <c r="CZ232" i="1"/>
  <c r="CZ144" i="1"/>
  <c r="CZ131" i="1"/>
  <c r="CZ184" i="1"/>
  <c r="CZ208" i="1"/>
  <c r="DA191" i="1"/>
  <c r="DA122" i="1"/>
  <c r="CZ229" i="1"/>
  <c r="CZ129" i="1"/>
  <c r="DA192" i="1"/>
  <c r="DA188" i="1"/>
  <c r="DA233" i="1"/>
  <c r="CZ76" i="1"/>
  <c r="DA230" i="1"/>
  <c r="DA96" i="1"/>
  <c r="DA202" i="1"/>
  <c r="CZ66" i="1"/>
  <c r="DA82" i="1"/>
  <c r="CZ92" i="1"/>
  <c r="DA46" i="1"/>
  <c r="DA177" i="1"/>
  <c r="DA56" i="1"/>
  <c r="CZ120" i="1"/>
  <c r="DA175" i="1"/>
  <c r="CZ205" i="1"/>
  <c r="CZ174" i="1"/>
  <c r="CZ130" i="1"/>
  <c r="CZ77" i="1"/>
  <c r="DA176" i="1"/>
  <c r="CZ198" i="1"/>
  <c r="DA207" i="1"/>
  <c r="DA55" i="1"/>
  <c r="DA50" i="1"/>
  <c r="DA68" i="1"/>
  <c r="DA111" i="1"/>
  <c r="DA128" i="1"/>
  <c r="DA155" i="1"/>
  <c r="DA224" i="1"/>
  <c r="DA84" i="1"/>
  <c r="DA78" i="1"/>
  <c r="CZ115" i="1"/>
  <c r="DA162" i="1"/>
  <c r="CZ181" i="1"/>
  <c r="CZ223" i="1"/>
  <c r="DA124" i="1"/>
  <c r="CZ100" i="1"/>
  <c r="DA100" i="1"/>
  <c r="DA119" i="1"/>
  <c r="CZ146" i="1"/>
  <c r="DA76" i="1"/>
  <c r="DA60" i="1"/>
  <c r="CZ118" i="1"/>
  <c r="DA118" i="1"/>
  <c r="CZ93" i="1"/>
  <c r="DA109" i="1"/>
  <c r="DA212" i="1"/>
  <c r="CZ186" i="1"/>
  <c r="DA114" i="1"/>
  <c r="DA101" i="1"/>
  <c r="DA148" i="1"/>
  <c r="CZ168" i="1"/>
  <c r="DA87" i="1"/>
  <c r="CZ147" i="1"/>
  <c r="DA45" i="1"/>
  <c r="CZ86" i="1"/>
  <c r="DA102" i="1"/>
  <c r="CZ123" i="1"/>
  <c r="CZ166" i="1"/>
  <c r="DA214" i="1"/>
  <c r="CZ214" i="1"/>
  <c r="DA189" i="1"/>
  <c r="CZ228" i="1"/>
  <c r="CZ70" i="1"/>
  <c r="DA137" i="1"/>
  <c r="DA204" i="1"/>
  <c r="CZ171" i="1"/>
  <c r="DA183" i="1"/>
  <c r="DA196" i="1"/>
  <c r="CZ226" i="1"/>
  <c r="DA226" i="1"/>
  <c r="DA136" i="1"/>
  <c r="DA52" i="1"/>
  <c r="CZ52" i="1"/>
  <c r="CZ126" i="1"/>
  <c r="CZ95" i="1"/>
  <c r="CZ111" i="1"/>
  <c r="CZ175" i="1"/>
  <c r="CZ206" i="1"/>
  <c r="DA205" i="1"/>
  <c r="DA201" i="1"/>
  <c r="CZ110" i="1"/>
  <c r="DA185" i="1"/>
  <c r="CZ145" i="1"/>
  <c r="CZ128" i="1"/>
  <c r="DA105" i="1"/>
  <c r="DA129" i="1"/>
  <c r="DA169" i="1"/>
  <c r="CZ222" i="1"/>
  <c r="DA199" i="1"/>
  <c r="DA225" i="1"/>
  <c r="DA48" i="1"/>
  <c r="CZ78" i="1"/>
  <c r="CZ117" i="1"/>
  <c r="DA163" i="1"/>
  <c r="DA219" i="1"/>
  <c r="DA71" i="1"/>
  <c r="DA74" i="1"/>
  <c r="CZ134" i="1"/>
  <c r="DA98" i="1"/>
  <c r="DA115" i="1"/>
  <c r="CZ139" i="1"/>
  <c r="CZ207" i="1"/>
  <c r="DA59" i="1"/>
  <c r="DA93" i="1"/>
  <c r="CZ173" i="1"/>
  <c r="CZ234" i="1"/>
  <c r="DA234" i="1"/>
  <c r="CZ96" i="1"/>
  <c r="DA83" i="1"/>
  <c r="CZ218" i="1"/>
  <c r="DA198" i="1"/>
  <c r="DA103" i="1"/>
  <c r="CZ125" i="1"/>
  <c r="CZ202" i="1"/>
  <c r="CZ116" i="1"/>
  <c r="DA65" i="1"/>
  <c r="DA67" i="1"/>
  <c r="CZ91" i="1"/>
  <c r="CZ81" i="1"/>
  <c r="DA81" i="1"/>
  <c r="DA106" i="1"/>
  <c r="CZ150" i="1"/>
  <c r="CZ43" i="1"/>
  <c r="DA153" i="1"/>
  <c r="CZ121" i="1"/>
  <c r="CZ165" i="1"/>
  <c r="DA64" i="1"/>
  <c r="CZ85" i="1"/>
  <c r="CZ154" i="1"/>
  <c r="CZ237" i="1"/>
  <c r="DA131" i="1"/>
  <c r="CZ170" i="1"/>
  <c r="DA203" i="1"/>
  <c r="CZ152" i="1"/>
  <c r="DA208" i="1"/>
  <c r="CZ176" i="1"/>
  <c r="CZ94" i="1"/>
  <c r="DA145" i="1"/>
  <c r="CZ164" i="1"/>
  <c r="CZ180" i="1"/>
  <c r="DA168" i="1"/>
  <c r="DA91" i="1"/>
  <c r="CZ196" i="1"/>
  <c r="CZ108" i="1"/>
  <c r="DA156" i="1"/>
  <c r="DA238" i="1"/>
  <c r="CZ187" i="1"/>
  <c r="CZ68" i="1"/>
  <c r="CZ235" i="1"/>
  <c r="CZ62" i="1"/>
  <c r="CZ201" i="1"/>
  <c r="DA80" i="1"/>
  <c r="CZ158" i="1"/>
  <c r="CZ211" i="1"/>
  <c r="DA211" i="1"/>
  <c r="DA229" i="1"/>
  <c r="DA72" i="1"/>
  <c r="DA149" i="1"/>
  <c r="CZ57" i="1"/>
  <c r="DA57" i="1"/>
  <c r="CZ42" i="1"/>
  <c r="CZ169" i="1"/>
  <c r="CZ216" i="1"/>
  <c r="CZ84" i="1"/>
  <c r="DA99" i="1"/>
  <c r="DA141" i="1"/>
  <c r="DA195" i="1"/>
  <c r="DA49" i="1"/>
  <c r="CZ74" i="1"/>
  <c r="DA134" i="1"/>
  <c r="CZ55" i="1"/>
  <c r="CZ88" i="1"/>
  <c r="CZ132" i="1"/>
  <c r="CZ157" i="1"/>
  <c r="CZ230" i="1"/>
  <c r="CZ114" i="1"/>
  <c r="CZ83" i="1"/>
  <c r="CZ138" i="1"/>
  <c r="DA218" i="1"/>
  <c r="CZ236" i="1"/>
  <c r="DA236" i="1"/>
  <c r="DA215" i="1"/>
  <c r="CZ191" i="1"/>
  <c r="DA182" i="1"/>
  <c r="CZ75" i="1"/>
  <c r="CZ87" i="1"/>
  <c r="CZ213" i="1"/>
  <c r="DA220" i="1"/>
  <c r="DA116" i="1"/>
  <c r="CZ102" i="1"/>
  <c r="DA190" i="1"/>
  <c r="CZ190" i="1"/>
  <c r="DA228" i="1"/>
  <c r="DA66" i="1"/>
  <c r="CZ104" i="1"/>
  <c r="CZ127" i="1"/>
  <c r="DA92" i="1"/>
  <c r="CZ137" i="1"/>
  <c r="CZ113" i="1"/>
  <c r="DA135" i="1"/>
  <c r="DA221" i="1"/>
  <c r="CZ209" i="1"/>
  <c r="DA209" i="1"/>
  <c r="CZ56" i="1"/>
  <c r="DA171" i="1"/>
  <c r="DA232" i="1"/>
  <c r="CZ183" i="1"/>
  <c r="DA210" i="1"/>
  <c r="DA40" i="1"/>
  <c r="CZ40" i="1"/>
  <c r="DA121" i="1"/>
  <c r="DA120" i="1"/>
  <c r="DA85" i="1"/>
  <c r="DA107" i="1"/>
  <c r="DA73" i="1"/>
  <c r="DA160" i="1"/>
  <c r="U27" i="1"/>
  <c r="T27" i="1"/>
  <c r="O9" i="1"/>
  <c r="Q11" i="1"/>
  <c r="O11" i="1"/>
  <c r="Q6" i="1"/>
  <c r="S119" i="1"/>
  <c r="O10" i="1" s="1"/>
  <c r="Q10" i="1"/>
  <c r="B46" i="1"/>
  <c r="S199" i="1"/>
  <c r="O14" i="1" s="1"/>
  <c r="Q14" i="1"/>
  <c r="S220" i="1"/>
  <c r="O15" i="1" s="1"/>
  <c r="Q15" i="1"/>
  <c r="Q9" i="1"/>
  <c r="Q13" i="1"/>
  <c r="S179" i="1"/>
  <c r="O13" i="1" s="1"/>
  <c r="Q7" i="1"/>
  <c r="S59" i="1"/>
  <c r="O7" i="1" s="1"/>
  <c r="Q8" i="1"/>
  <c r="S79" i="1"/>
  <c r="O8" i="1" s="1"/>
  <c r="Q12" i="1"/>
  <c r="S159" i="1"/>
  <c r="O12" i="1" s="1"/>
  <c r="X18" i="1"/>
  <c r="W19" i="1"/>
  <c r="O6" i="1"/>
  <c r="T29" i="1" l="1"/>
  <c r="T35" i="1"/>
  <c r="U34" i="1"/>
  <c r="U35" i="1"/>
  <c r="U36" i="1"/>
  <c r="BP39" i="1"/>
  <c r="B40" i="1"/>
  <c r="T28" i="1"/>
  <c r="B41" i="1"/>
  <c r="U31" i="1"/>
  <c r="U28" i="1"/>
  <c r="U30" i="1"/>
  <c r="T33" i="1"/>
  <c r="T30" i="1"/>
  <c r="T34" i="1"/>
  <c r="U33" i="1"/>
  <c r="T32" i="1"/>
  <c r="U29" i="1"/>
  <c r="U32" i="1"/>
  <c r="T31" i="1"/>
  <c r="O16" i="1"/>
  <c r="B47" i="1"/>
  <c r="B49" i="1" s="1"/>
  <c r="Q16" i="1"/>
  <c r="D33" i="1" s="1"/>
  <c r="Y18" i="1"/>
  <c r="X19" i="1"/>
  <c r="V36" i="1" l="1"/>
  <c r="BQ39" i="1"/>
  <c r="V27" i="1"/>
  <c r="V35" i="1" s="1"/>
  <c r="B51" i="1"/>
  <c r="B42" i="1" a="1"/>
  <c r="B42" i="1" s="1"/>
  <c r="B43" i="1" s="1"/>
  <c r="D35" i="1"/>
  <c r="D36" i="1"/>
  <c r="D37" i="1"/>
  <c r="D34" i="1"/>
  <c r="Z18" i="1"/>
  <c r="Y19" i="1"/>
  <c r="V30" i="1" l="1"/>
  <c r="V28" i="1"/>
  <c r="V32" i="1"/>
  <c r="V33" i="1"/>
  <c r="V31" i="1"/>
  <c r="V34" i="1"/>
  <c r="V29" i="1"/>
  <c r="W36" i="1"/>
  <c r="W27" i="1"/>
  <c r="W35" i="1" s="1"/>
  <c r="BR39" i="1"/>
  <c r="AA18" i="1"/>
  <c r="Z19" i="1"/>
  <c r="X36" i="1" l="1"/>
  <c r="X27" i="1"/>
  <c r="X35" i="1" s="1"/>
  <c r="BS39" i="1"/>
  <c r="W28" i="1"/>
  <c r="W33" i="1"/>
  <c r="W30" i="1"/>
  <c r="W32" i="1"/>
  <c r="W29" i="1"/>
  <c r="W31" i="1"/>
  <c r="W34" i="1"/>
  <c r="AB18" i="1"/>
  <c r="AA19" i="1"/>
  <c r="BT39" i="1" l="1"/>
  <c r="Y27" i="1"/>
  <c r="Y35" i="1" s="1"/>
  <c r="X28" i="1"/>
  <c r="X33" i="1"/>
  <c r="X34" i="1"/>
  <c r="X30" i="1"/>
  <c r="X32" i="1"/>
  <c r="X29" i="1"/>
  <c r="X31" i="1"/>
  <c r="AC18" i="1"/>
  <c r="AB19" i="1"/>
  <c r="Y28" i="1" l="1"/>
  <c r="Y31" i="1"/>
  <c r="Y29" i="1"/>
  <c r="Y30" i="1"/>
  <c r="Y32" i="1"/>
  <c r="Y33" i="1"/>
  <c r="Y34" i="1"/>
  <c r="BU39" i="1"/>
  <c r="Z27" i="1"/>
  <c r="Z35" i="1" s="1"/>
  <c r="AD18" i="1"/>
  <c r="AC19" i="1"/>
  <c r="Z28" i="1" l="1"/>
  <c r="Z33" i="1"/>
  <c r="Z34" i="1"/>
  <c r="Z31" i="1"/>
  <c r="Z30" i="1"/>
  <c r="Z32" i="1"/>
  <c r="Z29" i="1"/>
  <c r="BV39" i="1"/>
  <c r="AA27" i="1"/>
  <c r="AA35" i="1" s="1"/>
  <c r="AE18" i="1"/>
  <c r="AD19" i="1"/>
  <c r="AA28" i="1" l="1"/>
  <c r="AA32" i="1"/>
  <c r="AA34" i="1"/>
  <c r="AA31" i="1"/>
  <c r="AA29" i="1"/>
  <c r="AA33" i="1"/>
  <c r="AA30" i="1"/>
  <c r="BW39" i="1"/>
  <c r="AB27" i="1"/>
  <c r="AB35" i="1" s="1"/>
  <c r="AF18" i="1"/>
  <c r="AE19" i="1"/>
  <c r="AB29" i="1" l="1"/>
  <c r="AB33" i="1"/>
  <c r="AB30" i="1"/>
  <c r="AB31" i="1"/>
  <c r="AB28" i="1"/>
  <c r="AB32" i="1"/>
  <c r="AB34" i="1"/>
  <c r="BX39" i="1"/>
  <c r="AC27" i="1"/>
  <c r="AC35" i="1" s="1"/>
  <c r="AG18" i="1"/>
  <c r="AF19" i="1"/>
  <c r="AC28" i="1" l="1"/>
  <c r="AC33" i="1"/>
  <c r="AC29" i="1"/>
  <c r="AC31" i="1"/>
  <c r="AC34" i="1"/>
  <c r="AC32" i="1"/>
  <c r="AC30" i="1"/>
  <c r="BY39" i="1"/>
  <c r="AD27" i="1"/>
  <c r="AD35" i="1" s="1"/>
  <c r="AH18" i="1"/>
  <c r="AG19" i="1"/>
  <c r="AD28" i="1" l="1"/>
  <c r="AD33" i="1"/>
  <c r="AD34" i="1"/>
  <c r="AD31" i="1"/>
  <c r="AD30" i="1"/>
  <c r="AD32" i="1"/>
  <c r="AD29" i="1"/>
  <c r="AE27" i="1"/>
  <c r="AE35" i="1" s="1"/>
  <c r="BZ39" i="1"/>
  <c r="AI18" i="1"/>
  <c r="AH19" i="1"/>
  <c r="CA39" i="1" l="1"/>
  <c r="AF27" i="1"/>
  <c r="AF35" i="1" s="1"/>
  <c r="AE28" i="1"/>
  <c r="AE33" i="1"/>
  <c r="AE30" i="1"/>
  <c r="AE31" i="1"/>
  <c r="AE32" i="1"/>
  <c r="AE29" i="1"/>
  <c r="AE34" i="1"/>
  <c r="AJ18" i="1"/>
  <c r="AI19" i="1"/>
  <c r="AF30" i="1" l="1"/>
  <c r="AF33" i="1"/>
  <c r="AF34" i="1"/>
  <c r="AF29" i="1"/>
  <c r="AF31" i="1"/>
  <c r="AF28" i="1"/>
  <c r="AF32" i="1"/>
  <c r="AG27" i="1"/>
  <c r="AG35" i="1" s="1"/>
  <c r="CB39" i="1"/>
  <c r="AK18" i="1"/>
  <c r="AJ19" i="1"/>
  <c r="CC39" i="1" l="1"/>
  <c r="AH27" i="1"/>
  <c r="AH35" i="1" s="1"/>
  <c r="AG28" i="1"/>
  <c r="AG33" i="1"/>
  <c r="AG31" i="1"/>
  <c r="AG32" i="1"/>
  <c r="AG29" i="1"/>
  <c r="AG34" i="1"/>
  <c r="AG30" i="1"/>
  <c r="AL18" i="1"/>
  <c r="AK19" i="1"/>
  <c r="AH28" i="1" l="1"/>
  <c r="AH33" i="1"/>
  <c r="AH32" i="1"/>
  <c r="AH29" i="1"/>
  <c r="AH34" i="1"/>
  <c r="AH30" i="1"/>
  <c r="AH31" i="1"/>
  <c r="CD39" i="1"/>
  <c r="AI27" i="1"/>
  <c r="AI35" i="1" s="1"/>
  <c r="AL19" i="1"/>
  <c r="AM18" i="1"/>
  <c r="AI28" i="1" l="1"/>
  <c r="AI32" i="1"/>
  <c r="AI34" i="1"/>
  <c r="AI33" i="1"/>
  <c r="AI30" i="1"/>
  <c r="AI31" i="1"/>
  <c r="AI29" i="1"/>
  <c r="CE39" i="1"/>
  <c r="AJ27" i="1"/>
  <c r="AJ35" i="1" s="1"/>
  <c r="AM19" i="1"/>
  <c r="AN18" i="1"/>
  <c r="AJ28" i="1" l="1"/>
  <c r="AJ33" i="1"/>
  <c r="AJ34" i="1"/>
  <c r="AJ29" i="1"/>
  <c r="AJ31" i="1"/>
  <c r="AJ30" i="1"/>
  <c r="AJ32" i="1"/>
  <c r="CF39" i="1"/>
  <c r="AK27" i="1"/>
  <c r="AK35" i="1" s="1"/>
  <c r="AN19" i="1"/>
  <c r="E32" i="1" s="1"/>
  <c r="AK28" i="1" l="1"/>
  <c r="AK33" i="1"/>
  <c r="AK29" i="1"/>
  <c r="AK31" i="1"/>
  <c r="AK34" i="1"/>
  <c r="AK32" i="1"/>
  <c r="AK30" i="1"/>
  <c r="CG39" i="1"/>
  <c r="AL27" i="1"/>
  <c r="AL35" i="1" s="1"/>
  <c r="F32" i="1"/>
  <c r="AL28" i="1" l="1"/>
  <c r="AL33" i="1"/>
  <c r="AL34" i="1"/>
  <c r="AL31" i="1"/>
  <c r="AL30" i="1"/>
  <c r="AL32" i="1"/>
  <c r="AL29" i="1"/>
  <c r="AM27" i="1"/>
  <c r="AM35" i="1" s="1"/>
  <c r="CH39" i="1"/>
  <c r="AM28" i="1" l="1"/>
  <c r="AM32" i="1"/>
  <c r="AM34" i="1"/>
  <c r="AM31" i="1"/>
  <c r="AM29" i="1"/>
  <c r="AM33" i="1"/>
  <c r="AM30" i="1"/>
</calcChain>
</file>

<file path=xl/sharedStrings.xml><?xml version="1.0" encoding="utf-8"?>
<sst xmlns="http://schemas.openxmlformats.org/spreadsheetml/2006/main" count="540" uniqueCount="89">
  <si>
    <t>Term</t>
  </si>
  <si>
    <t>T=0Y</t>
  </si>
  <si>
    <t>What</t>
  </si>
  <si>
    <t>Liabilities</t>
  </si>
  <si>
    <t>Expected payments</t>
  </si>
  <si>
    <t>Size</t>
  </si>
  <si>
    <t>Market</t>
  </si>
  <si>
    <t>Risk Free Rate</t>
  </si>
  <si>
    <t>Risk free Disc.Factor</t>
  </si>
  <si>
    <t>Survival per Y</t>
  </si>
  <si>
    <t>NPV</t>
  </si>
  <si>
    <t>Proxy modelling</t>
  </si>
  <si>
    <t>Universe</t>
  </si>
  <si>
    <t>Bonds</t>
  </si>
  <si>
    <t>Cpn</t>
  </si>
  <si>
    <t>Sovereign</t>
  </si>
  <si>
    <t>Rating</t>
  </si>
  <si>
    <t>AAA</t>
  </si>
  <si>
    <t>Corporate</t>
  </si>
  <si>
    <t>Corp : AAA</t>
  </si>
  <si>
    <t>Corp : AA</t>
  </si>
  <si>
    <t>Corp : A</t>
  </si>
  <si>
    <t>Corp : BBB</t>
  </si>
  <si>
    <t>Corp : BB</t>
  </si>
  <si>
    <t>Corp : B</t>
  </si>
  <si>
    <t>Risk Free</t>
  </si>
  <si>
    <t>AA</t>
  </si>
  <si>
    <t>A</t>
  </si>
  <si>
    <t>BBB</t>
  </si>
  <si>
    <t>BB</t>
  </si>
  <si>
    <t>B</t>
  </si>
  <si>
    <t>Capital</t>
  </si>
  <si>
    <t>Illiquid : A</t>
  </si>
  <si>
    <t>Illiquid : AA</t>
  </si>
  <si>
    <t>Illiquid : BBB</t>
  </si>
  <si>
    <t>Spread assumptions per year</t>
  </si>
  <si>
    <t>Capital per tenor</t>
  </si>
  <si>
    <t>Illiquid</t>
  </si>
  <si>
    <t>Portfolio</t>
  </si>
  <si>
    <t>Total</t>
  </si>
  <si>
    <t>Mismatch</t>
  </si>
  <si>
    <t>Cashflow shortfall</t>
  </si>
  <si>
    <t>For optimisation</t>
  </si>
  <si>
    <t>Funding (gap)/surplus</t>
  </si>
  <si>
    <t>Max</t>
  </si>
  <si>
    <t>Min</t>
  </si>
  <si>
    <t>LowerB</t>
  </si>
  <si>
    <t>UpperB</t>
  </si>
  <si>
    <t>Value</t>
  </si>
  <si>
    <t>Rating: BBB</t>
  </si>
  <si>
    <t>Rating: below BBB</t>
  </si>
  <si>
    <t>Liabilities NPV</t>
  </si>
  <si>
    <t>Asset NPV</t>
  </si>
  <si>
    <t>Capital loading</t>
  </si>
  <si>
    <t>To maximize</t>
  </si>
  <si>
    <t>Yield</t>
  </si>
  <si>
    <t>MV per 1mn</t>
  </si>
  <si>
    <t>MV final</t>
  </si>
  <si>
    <t>Capital final</t>
  </si>
  <si>
    <t>As % of NPV</t>
  </si>
  <si>
    <t>Cashflows</t>
  </si>
  <si>
    <t>MV at year-start</t>
  </si>
  <si>
    <t>MV of portfolio</t>
  </si>
  <si>
    <t>SAA</t>
  </si>
  <si>
    <t>MV change in yield stress scenarios</t>
  </si>
  <si>
    <t>PC1</t>
  </si>
  <si>
    <t>PC2</t>
  </si>
  <si>
    <t>Correl</t>
  </si>
  <si>
    <t>As % of liabilities</t>
  </si>
  <si>
    <t>Proxy Vol constraint</t>
  </si>
  <si>
    <t>Index</t>
  </si>
  <si>
    <t>Acc matrix</t>
  </si>
  <si>
    <t>Corner</t>
  </si>
  <si>
    <t>Liabilities Accumulated</t>
  </si>
  <si>
    <t>Assets accumulated</t>
  </si>
  <si>
    <t>Cum Assets : Min</t>
  </si>
  <si>
    <t>Cum Assets : Max</t>
  </si>
  <si>
    <t>Assets cum : Shortcut</t>
  </si>
  <si>
    <t>Accumulation</t>
  </si>
  <si>
    <t>Check on Asset + capital</t>
  </si>
  <si>
    <t>Sub-BBB</t>
  </si>
  <si>
    <t>Solver</t>
  </si>
  <si>
    <t>Trust-Constr</t>
  </si>
  <si>
    <t>Bond #</t>
  </si>
  <si>
    <t>X_bounds</t>
  </si>
  <si>
    <t>Iters</t>
  </si>
  <si>
    <t>Func Value</t>
  </si>
  <si>
    <t>X</t>
  </si>
  <si>
    <t>COBYLA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</si>
</sst>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%"/>
    <numFmt numFmtId="165" formatCode="0.000%"/>
    <numFmt numFmtId="166" formatCode="#,##0_ ;[Red]\-#,##0\ "/>
    <numFmt numFmtId="167" formatCode="#,##0.0"/>
    <numFmt numFmtId="168" formatCode="0.000000"/>
    <numFmt numFmtId="169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0" fontId="0" fillId="2" borderId="0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0" fillId="8" borderId="2" xfId="0" applyNumberFormat="1" applyFill="1" applyBorder="1" applyAlignment="1">
      <alignment horizontal="center"/>
    </xf>
    <xf numFmtId="10" fontId="0" fillId="10" borderId="2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9" borderId="2" xfId="0" applyNumberForma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166" fontId="0" fillId="2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10" fontId="0" fillId="9" borderId="3" xfId="1" applyNumberFormat="1" applyFont="1" applyFill="1" applyBorder="1" applyAlignment="1">
      <alignment horizontal="center"/>
    </xf>
    <xf numFmtId="3" fontId="0" fillId="4" borderId="3" xfId="0" applyNumberFormat="1" applyFill="1" applyBorder="1" applyAlignment="1">
      <alignment horizontal="center"/>
    </xf>
    <xf numFmtId="164" fontId="0" fillId="12" borderId="3" xfId="0" applyNumberFormat="1" applyFill="1" applyBorder="1" applyAlignment="1">
      <alignment horizontal="center"/>
    </xf>
    <xf numFmtId="10" fontId="0" fillId="7" borderId="3" xfId="0" applyNumberFormat="1" applyFill="1" applyBorder="1" applyAlignment="1">
      <alignment horizontal="center"/>
    </xf>
    <xf numFmtId="165" fontId="0" fillId="7" borderId="3" xfId="0" applyNumberFormat="1" applyFill="1" applyBorder="1" applyAlignment="1">
      <alignment horizontal="center"/>
    </xf>
    <xf numFmtId="10" fontId="0" fillId="12" borderId="4" xfId="0" applyNumberFormat="1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3" fontId="4" fillId="2" borderId="0" xfId="0" applyNumberFormat="1" applyFont="1" applyFill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2" borderId="9" xfId="1" applyNumberFormat="1" applyFont="1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167" fontId="0" fillId="2" borderId="2" xfId="0" applyNumberFormat="1" applyFill="1" applyBorder="1" applyAlignment="1">
      <alignment horizontal="center"/>
    </xf>
    <xf numFmtId="10" fontId="0" fillId="5" borderId="1" xfId="1" applyNumberFormat="1" applyFon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10" fontId="0" fillId="12" borderId="3" xfId="0" applyNumberFormat="1" applyFill="1" applyBorder="1" applyAlignment="1">
      <alignment horizontal="center"/>
    </xf>
    <xf numFmtId="168" fontId="0" fillId="2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166" fontId="0" fillId="11" borderId="0" xfId="0" applyNumberFormat="1" applyFill="1" applyBorder="1" applyAlignment="1">
      <alignment horizontal="center"/>
    </xf>
    <xf numFmtId="166" fontId="3" fillId="11" borderId="2" xfId="0" applyNumberFormat="1" applyFont="1" applyFill="1" applyBorder="1" applyAlignment="1">
      <alignment horizontal="center"/>
    </xf>
    <xf numFmtId="166" fontId="3" fillId="2" borderId="2" xfId="0" applyNumberFormat="1" applyFont="1" applyFill="1" applyBorder="1" applyAlignment="1">
      <alignment horizontal="center"/>
    </xf>
    <xf numFmtId="166" fontId="3" fillId="11" borderId="18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5" fillId="13" borderId="0" xfId="0" applyFont="1" applyFill="1" applyAlignment="1">
      <alignment horizontal="left"/>
    </xf>
    <xf numFmtId="169" fontId="0" fillId="2" borderId="0" xfId="0" applyNumberFormat="1" applyFill="1" applyAlignment="1">
      <alignment horizontal="center"/>
    </xf>
    <xf numFmtId="3" fontId="5" fillId="13" borderId="0" xfId="0" applyNumberFormat="1" applyFont="1" applyFill="1" applyAlignment="1">
      <alignment horizontal="center"/>
    </xf>
    <xf numFmtId="0" fontId="3" fillId="15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Funding</a:t>
            </a:r>
            <a:r>
              <a:rPr lang="en-GB" baseline="0"/>
              <a:t> Gap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Example!$U$18:$AN$18</c:f>
              <c:numCache>
                <c:formatCode>#,##0_ ;[Red]\-#,##0\ </c:formatCode>
                <c:ptCount val="20"/>
                <c:pt idx="0">
                  <c:v>2427448.2551894039</c:v>
                </c:pt>
                <c:pt idx="1">
                  <c:v>3233222.7587902201</c:v>
                </c:pt>
                <c:pt idx="2">
                  <c:v>1951186.7921507424</c:v>
                </c:pt>
                <c:pt idx="3">
                  <c:v>-1722728.931652738</c:v>
                </c:pt>
                <c:pt idx="4">
                  <c:v>-4982363.4409217928</c:v>
                </c:pt>
                <c:pt idx="5">
                  <c:v>-7278684.1076853871</c:v>
                </c:pt>
                <c:pt idx="6">
                  <c:v>-7166809.8040709589</c:v>
                </c:pt>
                <c:pt idx="7">
                  <c:v>-6246050.0530911665</c:v>
                </c:pt>
                <c:pt idx="8">
                  <c:v>-5416345.8833562778</c:v>
                </c:pt>
                <c:pt idx="9">
                  <c:v>-4668586.634774168</c:v>
                </c:pt>
                <c:pt idx="10">
                  <c:v>-3994572.6877472205</c:v>
                </c:pt>
                <c:pt idx="11">
                  <c:v>-3386924.3590060961</c:v>
                </c:pt>
                <c:pt idx="12">
                  <c:v>-2838999.9078389541</c:v>
                </c:pt>
                <c:pt idx="13">
                  <c:v>-2344821.741711773</c:v>
                </c:pt>
                <c:pt idx="14">
                  <c:v>-1899010.0013218876</c:v>
                </c:pt>
                <c:pt idx="15">
                  <c:v>-1496722.7871399166</c:v>
                </c:pt>
                <c:pt idx="16">
                  <c:v>-1133602.3633046742</c:v>
                </c:pt>
                <c:pt idx="17">
                  <c:v>-805726.74112716364</c:v>
                </c:pt>
                <c:pt idx="18">
                  <c:v>-509566.10424002237</c:v>
                </c:pt>
                <c:pt idx="19">
                  <c:v>-241943.59122507088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E-4F00-BB69-E62F091CA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077952"/>
        <c:axId val="138841504"/>
      </c:barChart>
      <c:catAx>
        <c:axId val="336077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1504"/>
        <c:crosses val="autoZero"/>
        <c:auto val="1"/>
        <c:lblAlgn val="ctr"/>
        <c:lblOffset val="100"/>
        <c:noMultiLvlLbl val="0"/>
      </c:catAx>
      <c:valAx>
        <c:axId val="1388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07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Cashflow mismatch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Example!$I$4</c:f>
              <c:strCache>
                <c:ptCount val="1"/>
                <c:pt idx="0">
                  <c:v>Expected payments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Example!$U$4:$AN$4</c:f>
              <c:numCache>
                <c:formatCode>#,##0</c:formatCode>
                <c:ptCount val="20"/>
                <c:pt idx="0">
                  <c:v>90000000</c:v>
                </c:pt>
                <c:pt idx="1">
                  <c:v>81000000</c:v>
                </c:pt>
                <c:pt idx="2">
                  <c:v>72900000</c:v>
                </c:pt>
                <c:pt idx="3">
                  <c:v>65610000</c:v>
                </c:pt>
                <c:pt idx="4">
                  <c:v>59049000</c:v>
                </c:pt>
                <c:pt idx="5">
                  <c:v>53144100</c:v>
                </c:pt>
                <c:pt idx="6">
                  <c:v>47829690</c:v>
                </c:pt>
                <c:pt idx="7">
                  <c:v>43046721</c:v>
                </c:pt>
                <c:pt idx="8">
                  <c:v>38742048.899999999</c:v>
                </c:pt>
                <c:pt idx="9">
                  <c:v>34867844.009999998</c:v>
                </c:pt>
                <c:pt idx="10">
                  <c:v>31381059.608999997</c:v>
                </c:pt>
                <c:pt idx="11">
                  <c:v>28242953.6481</c:v>
                </c:pt>
                <c:pt idx="12">
                  <c:v>25418658.283289999</c:v>
                </c:pt>
                <c:pt idx="13">
                  <c:v>22876792.454960998</c:v>
                </c:pt>
                <c:pt idx="14">
                  <c:v>20589113.2094649</c:v>
                </c:pt>
                <c:pt idx="15">
                  <c:v>18530201.888518412</c:v>
                </c:pt>
                <c:pt idx="16">
                  <c:v>16677181.699666571</c:v>
                </c:pt>
                <c:pt idx="17">
                  <c:v>15009463.529699914</c:v>
                </c:pt>
                <c:pt idx="18">
                  <c:v>13508517.176729923</c:v>
                </c:pt>
                <c:pt idx="19">
                  <c:v>12157665.459056931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4-451D-AD2D-9699815D5C8F}"/>
            </c:ext>
          </c:extLst>
        </c:ser>
        <c:ser>
          <c:idx val="1"/>
          <c:order val="1"/>
          <c:tx>
            <c:strRef>
              <c:f>Example!$H$6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Example!$U$16:$AN$16</c:f>
              <c:numCache>
                <c:formatCode>#,##0</c:formatCode>
                <c:ptCount val="20"/>
                <c:pt idx="0">
                  <c:v>92427448.255189404</c:v>
                </c:pt>
                <c:pt idx="1">
                  <c:v>81793637.26232487</c:v>
                </c:pt>
                <c:pt idx="2">
                  <c:v>71601797.919566572</c:v>
                </c:pt>
                <c:pt idx="3">
                  <c:v>61926328.342235766</c:v>
                </c:pt>
                <c:pt idx="4">
                  <c:v>55797979.135389209</c:v>
                </c:pt>
                <c:pt idx="5">
                  <c:v>50872691.150441013</c:v>
                </c:pt>
                <c:pt idx="6">
                  <c:v>47977957.724152856</c:v>
                </c:pt>
                <c:pt idx="7">
                  <c:v>44003314.800000146</c:v>
                </c:pt>
                <c:pt idx="8">
                  <c:v>39602983.320000343</c:v>
                </c:pt>
                <c:pt idx="9">
                  <c:v>35642684.987998888</c:v>
                </c:pt>
                <c:pt idx="10">
                  <c:v>32078416.489200816</c:v>
                </c:pt>
                <c:pt idx="11">
                  <c:v>28870574.840279859</c:v>
                </c:pt>
                <c:pt idx="12">
                  <c:v>25983517.356252171</c:v>
                </c:pt>
                <c:pt idx="13">
                  <c:v>23385165.620627373</c:v>
                </c:pt>
                <c:pt idx="14">
                  <c:v>21046649.058563344</c:v>
                </c:pt>
                <c:pt idx="15">
                  <c:v>18941984.152706992</c:v>
                </c:pt>
                <c:pt idx="16">
                  <c:v>17047785.737437513</c:v>
                </c:pt>
                <c:pt idx="17">
                  <c:v>15343007.163693948</c:v>
                </c:pt>
                <c:pt idx="18">
                  <c:v>13808706.4473227</c:v>
                </c:pt>
                <c:pt idx="19">
                  <c:v>12427835.802593082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24-451D-AD2D-9699815D5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84720"/>
        <c:axId val="152185552"/>
      </c:barChart>
      <c:catAx>
        <c:axId val="152184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5552"/>
        <c:crosses val="autoZero"/>
        <c:auto val="1"/>
        <c:lblAlgn val="ctr"/>
        <c:lblOffset val="100"/>
        <c:noMultiLvlLbl val="0"/>
      </c:catAx>
      <c:valAx>
        <c:axId val="1521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MV</a:t>
            </a:r>
            <a:r>
              <a:rPr lang="en-GB" baseline="0"/>
              <a:t> breakdown by asset type </a:t>
            </a:r>
            <a:r>
              <a:rPr lang="en-GB"/>
              <a:t>over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Example!$I$28</c:f>
              <c:strCache>
                <c:ptCount val="1"/>
                <c:pt idx="0">
                  <c:v>Sovereign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Example!$T$28:$AM$28</c:f>
              <c:numCache>
                <c:formatCode>0.0%</c:formatCode>
                <c:ptCount val="20"/>
                <c:pt idx="0">
                  <c:v>0.152963153783925</c:v>
                </c:pt>
                <c:pt idx="1">
                  <c:v>0.1555469281616608</c:v>
                </c:pt>
                <c:pt idx="2">
                  <c:v>0.15606986727030131</c:v>
                </c:pt>
                <c:pt idx="3">
                  <c:v>0.15443311894912493</c:v>
                </c:pt>
                <c:pt idx="4">
                  <c:v>0.15074669943601726</c:v>
                </c:pt>
                <c:pt idx="5">
                  <c:v>0.14087250795423994</c:v>
                </c:pt>
                <c:pt idx="6">
                  <c:v>0.12807555409503751</c:v>
                </c:pt>
                <c:pt idx="7">
                  <c:v>0.11217707590611319</c:v>
                </c:pt>
                <c:pt idx="8">
                  <c:v>9.2992774651834448E-2</c:v>
                </c:pt>
                <c:pt idx="9">
                  <c:v>7.1035526568362178E-2</c:v>
                </c:pt>
                <c:pt idx="10">
                  <c:v>4.7541312570134484E-2</c:v>
                </c:pt>
                <c:pt idx="11">
                  <c:v>2.4992545044002695E-2</c:v>
                </c:pt>
                <c:pt idx="12">
                  <c:v>6.8986895624737086E-3</c:v>
                </c:pt>
                <c:pt idx="13">
                  <c:v>6.6694913157127598E-6</c:v>
                </c:pt>
                <c:pt idx="14">
                  <c:v>6.9695977280683873E-6</c:v>
                </c:pt>
                <c:pt idx="15">
                  <c:v>7.2663642732014743E-6</c:v>
                </c:pt>
                <c:pt idx="16">
                  <c:v>7.5585253378938447E-6</c:v>
                </c:pt>
                <c:pt idx="17">
                  <c:v>7.8475964602579744E-6</c:v>
                </c:pt>
                <c:pt idx="18">
                  <c:v>8.1319797039913275E-6</c:v>
                </c:pt>
                <c:pt idx="19">
                  <c:v>8.4100422008294728E-6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B-433B-B03F-F5E3E670B9D8}"/>
            </c:ext>
          </c:extLst>
        </c:ser>
        <c:ser>
          <c:idx val="1"/>
          <c:order val="1"/>
          <c:tx>
            <c:strRef>
              <c:f>Example!$I$29</c:f>
              <c:strCache>
                <c:ptCount val="1"/>
                <c:pt idx="0">
                  <c:v>Corporate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Example!$T$29:$AM$29</c:f>
              <c:numCache>
                <c:formatCode>0.0%</c:formatCode>
                <c:ptCount val="20"/>
                <c:pt idx="0">
                  <c:v>0.48156290397707024</c:v>
                </c:pt>
                <c:pt idx="1">
                  <c:v>0.47207385448457395</c:v>
                </c:pt>
                <c:pt idx="2">
                  <c:v>0.46375107306532681</c:v>
                </c:pt>
                <c:pt idx="3">
                  <c:v>0.45631713157563314</c:v>
                </c:pt>
                <c:pt idx="4">
                  <c:v>0.44925330056398272</c:v>
                </c:pt>
                <c:pt idx="5">
                  <c:v>0.42541329342146289</c:v>
                </c:pt>
                <c:pt idx="6">
                  <c:v>0.39867781577468259</c:v>
                </c:pt>
                <c:pt idx="7">
                  <c:v>0.36897652228744571</c:v>
                </c:pt>
                <c:pt idx="8">
                  <c:v>0.33744690722876458</c:v>
                </c:pt>
                <c:pt idx="9">
                  <c:v>0.30491116569698484</c:v>
                </c:pt>
                <c:pt idx="10">
                  <c:v>0.27157476826648597</c:v>
                </c:pt>
                <c:pt idx="11">
                  <c:v>0.23656052703048489</c:v>
                </c:pt>
                <c:pt idx="12">
                  <c:v>0.20108761405835499</c:v>
                </c:pt>
                <c:pt idx="13">
                  <c:v>0.16374605922540031</c:v>
                </c:pt>
                <c:pt idx="14">
                  <c:v>0.12567239962306462</c:v>
                </c:pt>
                <c:pt idx="15">
                  <c:v>9.8811019594563884E-2</c:v>
                </c:pt>
                <c:pt idx="16">
                  <c:v>9.016329116569867E-2</c:v>
                </c:pt>
                <c:pt idx="17">
                  <c:v>8.3277170716202886E-2</c:v>
                </c:pt>
                <c:pt idx="18">
                  <c:v>7.940321451762361E-2</c:v>
                </c:pt>
                <c:pt idx="19">
                  <c:v>8.1685944520138887E-2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B-433B-B03F-F5E3E670B9D8}"/>
            </c:ext>
          </c:extLst>
        </c:ser>
        <c:ser>
          <c:idx val="2"/>
          <c:order val="2"/>
          <c:tx>
            <c:strRef>
              <c:f>Example!$I$30</c:f>
              <c:strCache>
                <c:ptCount val="1"/>
                <c:pt idx="0">
                  <c:v>Illiquid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Example!$T$30:$AM$30</c:f>
              <c:numCache>
                <c:formatCode>0.0%</c:formatCode>
                <c:ptCount val="20"/>
                <c:pt idx="0">
                  <c:v>0.36547394223900465</c:v>
                </c:pt>
                <c:pt idx="1">
                  <c:v>0.37237921735376478</c:v>
                </c:pt>
                <c:pt idx="2">
                  <c:v>0.38017905966437177</c:v>
                </c:pt>
                <c:pt idx="3">
                  <c:v>0.38924974947524216</c:v>
                </c:pt>
                <c:pt idx="4">
                  <c:v>0.40000000000000041</c:v>
                </c:pt>
                <c:pt idx="5">
                  <c:v>0.43371419862429667</c:v>
                </c:pt>
                <c:pt idx="6">
                  <c:v>0.47324663013027984</c:v>
                </c:pt>
                <c:pt idx="7">
                  <c:v>0.51884640180644159</c:v>
                </c:pt>
                <c:pt idx="8">
                  <c:v>0.56956031811940089</c:v>
                </c:pt>
                <c:pt idx="9">
                  <c:v>0.62405330773465328</c:v>
                </c:pt>
                <c:pt idx="10">
                  <c:v>0.68088391916337976</c:v>
                </c:pt>
                <c:pt idx="11">
                  <c:v>0.7384469279255127</c:v>
                </c:pt>
                <c:pt idx="12">
                  <c:v>0.79201369637917118</c:v>
                </c:pt>
                <c:pt idx="13">
                  <c:v>0.83624727128328391</c:v>
                </c:pt>
                <c:pt idx="14">
                  <c:v>0.87432063077920708</c:v>
                </c:pt>
                <c:pt idx="15">
                  <c:v>0.90118171404116298</c:v>
                </c:pt>
                <c:pt idx="16">
                  <c:v>0.90982915030896339</c:v>
                </c:pt>
                <c:pt idx="17">
                  <c:v>0.91671498168733689</c:v>
                </c:pt>
                <c:pt idx="18">
                  <c:v>0.92058865350267227</c:v>
                </c:pt>
                <c:pt idx="19">
                  <c:v>0.91830564543766036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BB-433B-B03F-F5E3E670B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417264"/>
        <c:axId val="626410192"/>
      </c:areaChart>
      <c:catAx>
        <c:axId val="62641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10192"/>
        <c:crosses val="autoZero"/>
        <c:auto val="1"/>
        <c:lblAlgn val="ctr"/>
        <c:lblOffset val="100"/>
        <c:noMultiLvlLbl val="0"/>
      </c:catAx>
      <c:valAx>
        <c:axId val="6264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1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MV breakdown by</a:t>
            </a:r>
            <a:r>
              <a:rPr lang="en-GB" baseline="0"/>
              <a:t> rating o</a:t>
            </a:r>
            <a:r>
              <a:rPr lang="en-GB"/>
              <a:t>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Example!$I$31</c:f>
              <c:strCache>
                <c:ptCount val="1"/>
                <c:pt idx="0">
                  <c:v>AAA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Example!$T$31:$AM$31</c:f>
              <c:numCache>
                <c:formatCode>0.0%</c:formatCode>
                <c:ptCount val="20"/>
                <c:pt idx="0">
                  <c:v>0.32980990786214415</c:v>
                </c:pt>
                <c:pt idx="1">
                  <c:v>0.33800929622807069</c:v>
                </c:pt>
                <c:pt idx="2">
                  <c:v>0.34241963455607494</c:v>
                </c:pt>
                <c:pt idx="3">
                  <c:v>0.34274321954639708</c:v>
                </c:pt>
                <c:pt idx="4">
                  <c:v>0.33902290194491114</c:v>
                </c:pt>
                <c:pt idx="5">
                  <c:v>0.32302948806987808</c:v>
                </c:pt>
                <c:pt idx="6">
                  <c:v>0.30119551128360406</c:v>
                </c:pt>
                <c:pt idx="7">
                  <c:v>0.27320481897113547</c:v>
                </c:pt>
                <c:pt idx="8">
                  <c:v>0.23823658932112743</c:v>
                </c:pt>
                <c:pt idx="9">
                  <c:v>0.19666250635260993</c:v>
                </c:pt>
                <c:pt idx="10">
                  <c:v>0.15015488306888772</c:v>
                </c:pt>
                <c:pt idx="11">
                  <c:v>0.10246980753538659</c:v>
                </c:pt>
                <c:pt idx="12">
                  <c:v>5.8765518092817999E-2</c:v>
                </c:pt>
                <c:pt idx="13">
                  <c:v>2.957668727523061E-2</c:v>
                </c:pt>
                <c:pt idx="14">
                  <c:v>1.0735628806588182E-2</c:v>
                </c:pt>
                <c:pt idx="15">
                  <c:v>1.4493044972326537E-5</c:v>
                </c:pt>
                <c:pt idx="16">
                  <c:v>1.5081882775835111E-5</c:v>
                </c:pt>
                <c:pt idx="17">
                  <c:v>1.566533658846176E-5</c:v>
                </c:pt>
                <c:pt idx="18">
                  <c:v>1.6240247518459874E-5</c:v>
                </c:pt>
                <c:pt idx="19">
                  <c:v>1.6803381240050906E-5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E-4B1C-BC85-07E4CB95E4EC}"/>
            </c:ext>
          </c:extLst>
        </c:ser>
        <c:ser>
          <c:idx val="1"/>
          <c:order val="1"/>
          <c:tx>
            <c:strRef>
              <c:f>Example!$I$32</c:f>
              <c:strCache>
                <c:ptCount val="1"/>
                <c:pt idx="0">
                  <c:v>AA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Example!$T$32:$AM$32</c:f>
              <c:numCache>
                <c:formatCode>0.0%</c:formatCode>
                <c:ptCount val="20"/>
                <c:pt idx="0">
                  <c:v>0.25130059879451883</c:v>
                </c:pt>
                <c:pt idx="1">
                  <c:v>0.2517092890099023</c:v>
                </c:pt>
                <c:pt idx="2">
                  <c:v>0.24885512534252885</c:v>
                </c:pt>
                <c:pt idx="3">
                  <c:v>0.2426325272387827</c:v>
                </c:pt>
                <c:pt idx="4">
                  <c:v>0.23326149329813892</c:v>
                </c:pt>
                <c:pt idx="5">
                  <c:v>0.22338951328467796</c:v>
                </c:pt>
                <c:pt idx="6">
                  <c:v>0.21031823314873804</c:v>
                </c:pt>
                <c:pt idx="7">
                  <c:v>0.19330681503960551</c:v>
                </c:pt>
                <c:pt idx="8">
                  <c:v>0.1718007540921086</c:v>
                </c:pt>
                <c:pt idx="9">
                  <c:v>0.14600931148473947</c:v>
                </c:pt>
                <c:pt idx="10">
                  <c:v>0.11674169859191388</c:v>
                </c:pt>
                <c:pt idx="11">
                  <c:v>8.6169565753284327E-2</c:v>
                </c:pt>
                <c:pt idx="12">
                  <c:v>5.670446267719699E-2</c:v>
                </c:pt>
                <c:pt idx="13">
                  <c:v>3.417248738416627E-2</c:v>
                </c:pt>
                <c:pt idx="14">
                  <c:v>1.4937064612498887E-2</c:v>
                </c:pt>
                <c:pt idx="15">
                  <c:v>3.1651925630546413E-5</c:v>
                </c:pt>
                <c:pt idx="16">
                  <c:v>1.4873819555508114E-5</c:v>
                </c:pt>
                <c:pt idx="17">
                  <c:v>1.5488305887872111E-5</c:v>
                </c:pt>
                <c:pt idx="18">
                  <c:v>1.6099331028178995E-5</c:v>
                </c:pt>
                <c:pt idx="19">
                  <c:v>1.6703886735128646E-5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E-4B1C-BC85-07E4CB95E4EC}"/>
            </c:ext>
          </c:extLst>
        </c:ser>
        <c:ser>
          <c:idx val="2"/>
          <c:order val="2"/>
          <c:tx>
            <c:strRef>
              <c:f>Example!$I$33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Example!$T$33:$AM$33</c:f>
              <c:numCache>
                <c:formatCode>0.0%</c:formatCode>
                <c:ptCount val="20"/>
                <c:pt idx="0">
                  <c:v>0.2122938326335862</c:v>
                </c:pt>
                <c:pt idx="1">
                  <c:v>0.21195468963956363</c:v>
                </c:pt>
                <c:pt idx="2">
                  <c:v>0.21154572825719548</c:v>
                </c:pt>
                <c:pt idx="3">
                  <c:v>0.21176900045384081</c:v>
                </c:pt>
                <c:pt idx="4">
                  <c:v>0.21364347028349967</c:v>
                </c:pt>
                <c:pt idx="5">
                  <c:v>0.22043285424443232</c:v>
                </c:pt>
                <c:pt idx="6">
                  <c:v>0.23036312962658406</c:v>
                </c:pt>
                <c:pt idx="7">
                  <c:v>0.24407552476689803</c:v>
                </c:pt>
                <c:pt idx="8">
                  <c:v>0.2626603803231255</c:v>
                </c:pt>
                <c:pt idx="9">
                  <c:v>0.28798638539128313</c:v>
                </c:pt>
                <c:pt idx="10">
                  <c:v>0.32031609482939094</c:v>
                </c:pt>
                <c:pt idx="11">
                  <c:v>0.35603735214829108</c:v>
                </c:pt>
                <c:pt idx="12">
                  <c:v>0.39469207610264867</c:v>
                </c:pt>
                <c:pt idx="13">
                  <c:v>0.43625082534060311</c:v>
                </c:pt>
                <c:pt idx="14">
                  <c:v>0.4743273065809126</c:v>
                </c:pt>
                <c:pt idx="15">
                  <c:v>0.5013413222035964</c:v>
                </c:pt>
                <c:pt idx="16">
                  <c:v>0.51289075936302142</c:v>
                </c:pt>
                <c:pt idx="17">
                  <c:v>0.5189795021223641</c:v>
                </c:pt>
                <c:pt idx="18">
                  <c:v>0.52061142394080406</c:v>
                </c:pt>
                <c:pt idx="19">
                  <c:v>0.51831394012751231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BE-4B1C-BC85-07E4CB95E4EC}"/>
            </c:ext>
          </c:extLst>
        </c:ser>
        <c:ser>
          <c:idx val="3"/>
          <c:order val="3"/>
          <c:tx>
            <c:strRef>
              <c:f>Example!$I$34</c:f>
              <c:strCache>
                <c:ptCount val="1"/>
                <c:pt idx="0">
                  <c:v>BBB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Example!$T$34:$AM$34</c:f>
              <c:numCache>
                <c:formatCode>0.0%</c:formatCode>
                <c:ptCount val="20"/>
                <c:pt idx="0">
                  <c:v>0.17614374905562799</c:v>
                </c:pt>
                <c:pt idx="1">
                  <c:v>0.17424670710767856</c:v>
                </c:pt>
                <c:pt idx="2">
                  <c:v>0.17452391625796931</c:v>
                </c:pt>
                <c:pt idx="3">
                  <c:v>0.17798336460544387</c:v>
                </c:pt>
                <c:pt idx="4">
                  <c:v>0.18579599744983452</c:v>
                </c:pt>
                <c:pt idx="5">
                  <c:v>0.20094090146092333</c:v>
                </c:pt>
                <c:pt idx="6">
                  <c:v>0.22129825089196808</c:v>
                </c:pt>
                <c:pt idx="7">
                  <c:v>0.24689294564313</c:v>
                </c:pt>
                <c:pt idx="8">
                  <c:v>0.27784698296630045</c:v>
                </c:pt>
                <c:pt idx="9">
                  <c:v>0.31150577684292141</c:v>
                </c:pt>
                <c:pt idx="10">
                  <c:v>0.3447058895663771</c:v>
                </c:pt>
                <c:pt idx="11">
                  <c:v>0.37453268489109942</c:v>
                </c:pt>
                <c:pt idx="12">
                  <c:v>0.39561174855338788</c:v>
                </c:pt>
                <c:pt idx="13">
                  <c:v>0.40000000000000052</c:v>
                </c:pt>
                <c:pt idx="14">
                  <c:v>0.40000000000000058</c:v>
                </c:pt>
                <c:pt idx="15">
                  <c:v>0.39984738866568698</c:v>
                </c:pt>
                <c:pt idx="16">
                  <c:v>0.3969457096439109</c:v>
                </c:pt>
                <c:pt idx="17">
                  <c:v>0.3977431227180297</c:v>
                </c:pt>
                <c:pt idx="18">
                  <c:v>0.3999851984891229</c:v>
                </c:pt>
                <c:pt idx="19">
                  <c:v>0.40000000000000013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BE-4B1C-BC85-07E4CB95E4EC}"/>
            </c:ext>
          </c:extLst>
        </c:ser>
        <c:ser>
          <c:idx val="4"/>
          <c:order val="4"/>
          <c:tx>
            <c:strRef>
              <c:f>Example!$I$35</c:f>
              <c:strCache>
                <c:ptCount val="1"/>
                <c:pt idx="0">
                  <c:v>Sub-BBB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Example!$T$1:$AM$1</c:f>
              <c:strCache>
                <c:ptCount val="20"/>
                <c:pt idx="0">
                  <c:v>T=0Y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strCache>
            </c:strRef>
          </c:cat>
          <c:val>
            <c:numRef>
              <c:f>Example!$T$35:$AM$35</c:f>
              <c:numCache>
                <c:formatCode>0.0%</c:formatCode>
                <c:ptCount val="20"/>
                <c:pt idx="0">
                  <c:v>3.0451911654122938E-2</c:v>
                </c:pt>
                <c:pt idx="1">
                  <c:v>2.4080018014784849E-2</c:v>
                </c:pt>
                <c:pt idx="2">
                  <c:v>2.2655595586231331E-2</c:v>
                </c:pt>
                <c:pt idx="3">
                  <c:v>2.4871888155535801E-2</c:v>
                </c:pt>
                <c:pt idx="4">
                  <c:v>2.8276137023615755E-2</c:v>
                </c:pt>
                <c:pt idx="5">
                  <c:v>3.2207242940087706E-2</c:v>
                </c:pt>
                <c:pt idx="6">
                  <c:v>3.6824875049105567E-2</c:v>
                </c:pt>
                <c:pt idx="7">
                  <c:v>4.2519895579231623E-2</c:v>
                </c:pt>
                <c:pt idx="8">
                  <c:v>4.9455293297337971E-2</c:v>
                </c:pt>
                <c:pt idx="9">
                  <c:v>5.7836019928446065E-2</c:v>
                </c:pt>
                <c:pt idx="10">
                  <c:v>6.8081433943430372E-2</c:v>
                </c:pt>
                <c:pt idx="11">
                  <c:v>8.0790589671938862E-2</c:v>
                </c:pt>
                <c:pt idx="12">
                  <c:v>9.4226194573948527E-2</c:v>
                </c:pt>
                <c:pt idx="13">
                  <c:v>9.9999999999999631E-2</c:v>
                </c:pt>
                <c:pt idx="14">
                  <c:v>9.9999999999999631E-2</c:v>
                </c:pt>
                <c:pt idx="15">
                  <c:v>9.876514416011381E-2</c:v>
                </c:pt>
                <c:pt idx="16">
                  <c:v>9.0133575290736206E-2</c:v>
                </c:pt>
                <c:pt idx="17">
                  <c:v>8.3246221517129668E-2</c:v>
                </c:pt>
                <c:pt idx="18">
                  <c:v>7.9371037991526311E-2</c:v>
                </c:pt>
                <c:pt idx="19">
                  <c:v>8.1652552604512416E-2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BE-4B1C-BC85-07E4CB95E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417264"/>
        <c:axId val="626410192"/>
      </c:areaChart>
      <c:catAx>
        <c:axId val="62641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10192"/>
        <c:crosses val="autoZero"/>
        <c:auto val="1"/>
        <c:lblAlgn val="ctr"/>
        <c:lblOffset val="100"/>
        <c:noMultiLvlLbl val="0"/>
      </c:catAx>
      <c:valAx>
        <c:axId val="62641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41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53</xdr:row>
      <xdr:rowOff>104775</xdr:rowOff>
    </xdr:from>
    <xdr:to>
      <xdr:col>6</xdr:col>
      <xdr:colOff>304800</xdr:colOff>
      <xdr:row>67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514350</xdr:colOff>
      <xdr:row>69</xdr:row>
      <xdr:rowOff>76200</xdr:rowOff>
    </xdr:from>
    <xdr:to>
      <xdr:col>6</xdr:col>
      <xdr:colOff>295275</xdr:colOff>
      <xdr:row>83</xdr:row>
      <xdr:rowOff>152400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495300</xdr:colOff>
      <xdr:row>85</xdr:row>
      <xdr:rowOff>85725</xdr:rowOff>
    </xdr:from>
    <xdr:to>
      <xdr:col>6</xdr:col>
      <xdr:colOff>276225</xdr:colOff>
      <xdr:row>99</xdr:row>
      <xdr:rowOff>161925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495300</xdr:colOff>
      <xdr:row>101</xdr:row>
      <xdr:rowOff>66675</xdr:rowOff>
    </xdr:from>
    <xdr:to>
      <xdr:col>6</xdr:col>
      <xdr:colOff>276225</xdr:colOff>
      <xdr:row>115</xdr:row>
      <xdr:rowOff>142875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38"/>
  <sheetViews>
    <sheetView tabSelected="1" topLeftCell="A13" zoomScale="80" zoomScaleNormal="80" workbookViewId="0">
      <selection activeCell="N44" sqref="N44"/>
    </sheetView>
  </sheetViews>
  <sheetFormatPr defaultRowHeight="15" x14ac:dyDescent="0.25"/>
  <cols>
    <col min="1" max="1" width="23.42578125" style="3" customWidth="1"/>
    <col min="2" max="2" width="11.85546875" style="3" customWidth="1"/>
    <col min="3" max="3" width="9.140625" style="3"/>
    <col min="4" max="4" width="12" style="3" bestFit="1" customWidth="1"/>
    <col min="5" max="5" width="11" style="3" bestFit="1" customWidth="1"/>
    <col min="6" max="7" width="9.140625" style="3"/>
    <col min="8" max="8" width="15.5703125" style="3" customWidth="1"/>
    <col min="9" max="9" width="23" style="3" customWidth="1"/>
    <col min="10" max="15" width="13.85546875" style="3" customWidth="1"/>
    <col min="16" max="19" width="13" style="3" customWidth="1"/>
    <col min="20" max="40" width="14.28515625" style="3" customWidth="1"/>
    <col min="41" max="65" width="9.140625" style="3"/>
    <col min="66" max="66" width="12.7109375" style="3" bestFit="1" customWidth="1"/>
    <col min="67" max="87" width="9.140625" style="3"/>
    <col min="88" max="88" width="12.7109375" style="3" bestFit="1" customWidth="1"/>
    <col min="89" max="16384" width="9.140625" style="3"/>
  </cols>
  <sheetData>
    <row r="1" spans="1:40" x14ac:dyDescent="0.25">
      <c r="A1" s="6" t="s">
        <v>11</v>
      </c>
      <c r="D1" s="49" t="s">
        <v>67</v>
      </c>
      <c r="E1" s="12" t="s">
        <v>65</v>
      </c>
      <c r="F1" s="12" t="s">
        <v>66</v>
      </c>
      <c r="H1" s="1" t="s">
        <v>2</v>
      </c>
      <c r="I1" s="2"/>
      <c r="J1" s="2"/>
      <c r="K1" s="2"/>
      <c r="L1" s="1" t="s">
        <v>16</v>
      </c>
      <c r="M1" s="2"/>
      <c r="N1" s="2"/>
      <c r="O1" s="1" t="s">
        <v>31</v>
      </c>
      <c r="P1" s="1" t="s">
        <v>5</v>
      </c>
      <c r="Q1" s="1" t="s">
        <v>10</v>
      </c>
      <c r="R1" s="1"/>
      <c r="S1" s="1"/>
      <c r="T1" s="1" t="s">
        <v>1</v>
      </c>
      <c r="U1" s="2">
        <v>1</v>
      </c>
      <c r="V1" s="2">
        <f>1+U1</f>
        <v>2</v>
      </c>
      <c r="W1" s="2">
        <f t="shared" ref="W1:AN1" si="0">1+V1</f>
        <v>3</v>
      </c>
      <c r="X1" s="2">
        <f t="shared" si="0"/>
        <v>4</v>
      </c>
      <c r="Y1" s="2">
        <f t="shared" si="0"/>
        <v>5</v>
      </c>
      <c r="Z1" s="2">
        <f t="shared" si="0"/>
        <v>6</v>
      </c>
      <c r="AA1" s="2">
        <f t="shared" si="0"/>
        <v>7</v>
      </c>
      <c r="AB1" s="2">
        <f t="shared" si="0"/>
        <v>8</v>
      </c>
      <c r="AC1" s="2">
        <f t="shared" si="0"/>
        <v>9</v>
      </c>
      <c r="AD1" s="2">
        <f t="shared" si="0"/>
        <v>10</v>
      </c>
      <c r="AE1" s="2">
        <f t="shared" si="0"/>
        <v>11</v>
      </c>
      <c r="AF1" s="2">
        <f t="shared" si="0"/>
        <v>12</v>
      </c>
      <c r="AG1" s="2">
        <f t="shared" si="0"/>
        <v>13</v>
      </c>
      <c r="AH1" s="2">
        <f t="shared" si="0"/>
        <v>14</v>
      </c>
      <c r="AI1" s="2">
        <f t="shared" si="0"/>
        <v>15</v>
      </c>
      <c r="AJ1" s="2">
        <f t="shared" si="0"/>
        <v>16</v>
      </c>
      <c r="AK1" s="2">
        <f t="shared" si="0"/>
        <v>17</v>
      </c>
      <c r="AL1" s="2">
        <f t="shared" si="0"/>
        <v>18</v>
      </c>
      <c r="AM1" s="2">
        <f t="shared" si="0"/>
        <v>19</v>
      </c>
      <c r="AN1" s="2">
        <f t="shared" si="0"/>
        <v>20</v>
      </c>
    </row>
    <row r="2" spans="1:40" x14ac:dyDescent="0.25">
      <c r="A2" s="12" t="s">
        <v>25</v>
      </c>
      <c r="B2" s="29">
        <v>5.0000000000000001E-3</v>
      </c>
      <c r="D2" s="12" t="s">
        <v>65</v>
      </c>
      <c r="E2" s="50">
        <v>1</v>
      </c>
      <c r="F2" s="50">
        <v>0.25</v>
      </c>
      <c r="H2" s="6" t="s">
        <v>6</v>
      </c>
      <c r="I2" s="6" t="s">
        <v>7</v>
      </c>
      <c r="J2" s="6"/>
      <c r="K2" s="6"/>
      <c r="L2" s="6"/>
      <c r="M2" s="6"/>
      <c r="N2" s="6"/>
      <c r="O2" s="6"/>
      <c r="P2" s="6"/>
      <c r="Q2" s="7"/>
      <c r="R2" s="7"/>
      <c r="S2" s="7"/>
      <c r="T2" s="6"/>
      <c r="U2" s="8">
        <f>$B$2</f>
        <v>5.0000000000000001E-3</v>
      </c>
      <c r="V2" s="8">
        <f t="shared" ref="V2:AN2" si="1">$B$2</f>
        <v>5.0000000000000001E-3</v>
      </c>
      <c r="W2" s="8">
        <f t="shared" si="1"/>
        <v>5.0000000000000001E-3</v>
      </c>
      <c r="X2" s="8">
        <f t="shared" si="1"/>
        <v>5.0000000000000001E-3</v>
      </c>
      <c r="Y2" s="8">
        <f t="shared" si="1"/>
        <v>5.0000000000000001E-3</v>
      </c>
      <c r="Z2" s="8">
        <f t="shared" si="1"/>
        <v>5.0000000000000001E-3</v>
      </c>
      <c r="AA2" s="8">
        <f t="shared" si="1"/>
        <v>5.0000000000000001E-3</v>
      </c>
      <c r="AB2" s="8">
        <f t="shared" si="1"/>
        <v>5.0000000000000001E-3</v>
      </c>
      <c r="AC2" s="8">
        <f t="shared" si="1"/>
        <v>5.0000000000000001E-3</v>
      </c>
      <c r="AD2" s="8">
        <f t="shared" si="1"/>
        <v>5.0000000000000001E-3</v>
      </c>
      <c r="AE2" s="8">
        <f t="shared" si="1"/>
        <v>5.0000000000000001E-3</v>
      </c>
      <c r="AF2" s="8">
        <f t="shared" si="1"/>
        <v>5.0000000000000001E-3</v>
      </c>
      <c r="AG2" s="8">
        <f t="shared" si="1"/>
        <v>5.0000000000000001E-3</v>
      </c>
      <c r="AH2" s="8">
        <f t="shared" si="1"/>
        <v>5.0000000000000001E-3</v>
      </c>
      <c r="AI2" s="8">
        <f t="shared" si="1"/>
        <v>5.0000000000000001E-3</v>
      </c>
      <c r="AJ2" s="8">
        <f t="shared" si="1"/>
        <v>5.0000000000000001E-3</v>
      </c>
      <c r="AK2" s="8">
        <f t="shared" si="1"/>
        <v>5.0000000000000001E-3</v>
      </c>
      <c r="AL2" s="8">
        <f t="shared" si="1"/>
        <v>5.0000000000000001E-3</v>
      </c>
      <c r="AM2" s="8">
        <f t="shared" si="1"/>
        <v>5.0000000000000001E-3</v>
      </c>
      <c r="AN2" s="8">
        <f t="shared" si="1"/>
        <v>5.0000000000000001E-3</v>
      </c>
    </row>
    <row r="3" spans="1:40" x14ac:dyDescent="0.25">
      <c r="A3" s="12" t="s">
        <v>9</v>
      </c>
      <c r="B3" s="29">
        <v>0.9</v>
      </c>
      <c r="D3" s="12" t="s">
        <v>66</v>
      </c>
      <c r="E3" s="50">
        <v>0.25</v>
      </c>
      <c r="F3" s="50">
        <v>1</v>
      </c>
      <c r="H3" s="9"/>
      <c r="I3" s="9" t="s">
        <v>8</v>
      </c>
      <c r="J3" s="9"/>
      <c r="K3" s="9"/>
      <c r="L3" s="9"/>
      <c r="M3" s="9"/>
      <c r="N3" s="9"/>
      <c r="O3" s="9"/>
      <c r="P3" s="9"/>
      <c r="Q3" s="10"/>
      <c r="R3" s="10"/>
      <c r="S3" s="10"/>
      <c r="T3" s="17">
        <v>1</v>
      </c>
      <c r="U3" s="11">
        <f>(1+U2)^-U$1</f>
        <v>0.99502487562189068</v>
      </c>
      <c r="V3" s="11">
        <f t="shared" ref="V3:AN3" si="2">(1+V2)^-V$1</f>
        <v>0.99007450310635903</v>
      </c>
      <c r="W3" s="11">
        <f t="shared" si="2"/>
        <v>0.98514875930981005</v>
      </c>
      <c r="X3" s="11">
        <f t="shared" si="2"/>
        <v>0.9802475217013038</v>
      </c>
      <c r="Y3" s="11">
        <f t="shared" si="2"/>
        <v>0.97537066835950648</v>
      </c>
      <c r="Z3" s="11">
        <f t="shared" si="2"/>
        <v>0.97051807796965839</v>
      </c>
      <c r="AA3" s="11">
        <f t="shared" si="2"/>
        <v>0.96568962982055562</v>
      </c>
      <c r="AB3" s="11">
        <f t="shared" si="2"/>
        <v>0.96088520380154796</v>
      </c>
      <c r="AC3" s="11">
        <f t="shared" si="2"/>
        <v>0.95610468039955032</v>
      </c>
      <c r="AD3" s="11">
        <f t="shared" si="2"/>
        <v>0.95134794069607009</v>
      </c>
      <c r="AE3" s="11">
        <f t="shared" si="2"/>
        <v>0.94661486636424896</v>
      </c>
      <c r="AF3" s="11">
        <f t="shared" si="2"/>
        <v>0.94190533966591972</v>
      </c>
      <c r="AG3" s="11">
        <f t="shared" si="2"/>
        <v>0.93721924344867635</v>
      </c>
      <c r="AH3" s="11">
        <f t="shared" si="2"/>
        <v>0.93255646114296176</v>
      </c>
      <c r="AI3" s="11">
        <f t="shared" si="2"/>
        <v>0.92791687675916612</v>
      </c>
      <c r="AJ3" s="11">
        <f t="shared" si="2"/>
        <v>0.92330037488474248</v>
      </c>
      <c r="AK3" s="11">
        <f t="shared" si="2"/>
        <v>0.9187068406813359</v>
      </c>
      <c r="AL3" s="11">
        <f t="shared" si="2"/>
        <v>0.91413615988192654</v>
      </c>
      <c r="AM3" s="11">
        <f t="shared" si="2"/>
        <v>0.90958821878798668</v>
      </c>
      <c r="AN3" s="11">
        <f t="shared" si="2"/>
        <v>0.90506290426665348</v>
      </c>
    </row>
    <row r="4" spans="1:40" x14ac:dyDescent="0.25">
      <c r="A4" s="12" t="s">
        <v>14</v>
      </c>
      <c r="B4" s="29">
        <v>0.02</v>
      </c>
      <c r="H4" s="4" t="s">
        <v>3</v>
      </c>
      <c r="I4" s="6" t="s">
        <v>4</v>
      </c>
      <c r="J4" s="6"/>
      <c r="K4" s="6"/>
      <c r="L4" s="6"/>
      <c r="M4" s="6"/>
      <c r="N4" s="6"/>
      <c r="O4" s="6"/>
      <c r="P4" s="32">
        <v>100000000</v>
      </c>
      <c r="Q4" s="32">
        <f>SUMPRODUCT($U$3:$AN$3,$U$4:$AN$4)</f>
        <v>762827554.20448852</v>
      </c>
      <c r="R4" s="32"/>
      <c r="S4" s="32"/>
      <c r="T4" s="32">
        <f>P4</f>
        <v>100000000</v>
      </c>
      <c r="U4" s="32">
        <f t="shared" ref="U4:AN4" si="3">T4*$B$3</f>
        <v>90000000</v>
      </c>
      <c r="V4" s="32">
        <f t="shared" si="3"/>
        <v>81000000</v>
      </c>
      <c r="W4" s="32">
        <f t="shared" si="3"/>
        <v>72900000</v>
      </c>
      <c r="X4" s="32">
        <f t="shared" si="3"/>
        <v>65610000</v>
      </c>
      <c r="Y4" s="32">
        <f t="shared" si="3"/>
        <v>59049000</v>
      </c>
      <c r="Z4" s="32">
        <f t="shared" si="3"/>
        <v>53144100</v>
      </c>
      <c r="AA4" s="32">
        <f t="shared" si="3"/>
        <v>47829690</v>
      </c>
      <c r="AB4" s="32">
        <f t="shared" si="3"/>
        <v>43046721</v>
      </c>
      <c r="AC4" s="32">
        <f t="shared" si="3"/>
        <v>38742048.899999999</v>
      </c>
      <c r="AD4" s="32">
        <f t="shared" si="3"/>
        <v>34867844.009999998</v>
      </c>
      <c r="AE4" s="32">
        <f t="shared" si="3"/>
        <v>31381059.608999997</v>
      </c>
      <c r="AF4" s="32">
        <f t="shared" si="3"/>
        <v>28242953.6481</v>
      </c>
      <c r="AG4" s="32">
        <f t="shared" si="3"/>
        <v>25418658.283289999</v>
      </c>
      <c r="AH4" s="32">
        <f t="shared" si="3"/>
        <v>22876792.454960998</v>
      </c>
      <c r="AI4" s="32">
        <f t="shared" si="3"/>
        <v>20589113.2094649</v>
      </c>
      <c r="AJ4" s="32">
        <f t="shared" si="3"/>
        <v>18530201.888518412</v>
      </c>
      <c r="AK4" s="32">
        <f t="shared" si="3"/>
        <v>16677181.699666571</v>
      </c>
      <c r="AL4" s="32">
        <f t="shared" si="3"/>
        <v>15009463.529699914</v>
      </c>
      <c r="AM4" s="32">
        <f t="shared" si="3"/>
        <v>13508517.176729923</v>
      </c>
      <c r="AN4" s="32">
        <f t="shared" si="3"/>
        <v>12157665.459056931</v>
      </c>
    </row>
    <row r="5" spans="1:40" x14ac:dyDescent="0.25">
      <c r="H5" s="9"/>
      <c r="I5" s="9"/>
      <c r="J5" s="9"/>
      <c r="K5" s="9"/>
      <c r="L5" s="9"/>
      <c r="M5" s="9"/>
      <c r="N5" s="9"/>
      <c r="O5" s="9"/>
      <c r="P5" s="14"/>
      <c r="Q5" s="14"/>
      <c r="R5" s="14"/>
      <c r="S5" s="14"/>
      <c r="T5" s="14">
        <f>SUMPRODUCT(U$3:$AN$3,U$4:$AN$4)/T$3</f>
        <v>762827554.20448852</v>
      </c>
      <c r="U5" s="14">
        <f>SUMPRODUCT(V$3:$AN$3,V$4:$AN$4)/U$3</f>
        <v>676641691.97551084</v>
      </c>
      <c r="V5" s="14">
        <f>SUMPRODUCT(W$3:$AN$3,W$4:$AN$4)/V$3</f>
        <v>599024900.43538845</v>
      </c>
      <c r="W5" s="14">
        <f>SUMPRODUCT(X$3:$AN$3,X$4:$AN$4)/W$3</f>
        <v>529120024.93756545</v>
      </c>
      <c r="X5" s="14">
        <f>SUMPRODUCT(Y$3:$AN$3,Y$4:$AN$4)/X$3</f>
        <v>466155625.06225312</v>
      </c>
      <c r="Y5" s="14">
        <f>SUMPRODUCT(Z$3:$AN$3,Z$4:$AN$4)/Y$3</f>
        <v>409437403.18756425</v>
      </c>
      <c r="Z5" s="14">
        <f>SUMPRODUCT(AA$3:$AN$3,AA$4:$AN$4)/Z$3</f>
        <v>358340490.20350194</v>
      </c>
      <c r="AA5" s="14">
        <f>SUMPRODUCT(AB$3:$AN$3,AB$4:$AN$4)/AA$3</f>
        <v>312302502.6545195</v>
      </c>
      <c r="AB5" s="14">
        <f>SUMPRODUCT(AC$3:$AN$3,AC$4:$AN$4)/AB$3</f>
        <v>270817294.16779208</v>
      </c>
      <c r="AC5" s="14">
        <f>SUMPRODUCT(AD$3:$AN$3,AD$4:$AN$4)/AC$3</f>
        <v>233429331.73863104</v>
      </c>
      <c r="AD5" s="14">
        <f>SUMPRODUCT(AE$3:$AN$3,AE$4:$AN$4)/AD$3</f>
        <v>199728634.38732415</v>
      </c>
      <c r="AE5" s="14">
        <f>SUMPRODUCT(AF$3:$AN$3,AF$4:$AN$4)/AE$3</f>
        <v>169346217.95026076</v>
      </c>
      <c r="AF5" s="14">
        <f>SUMPRODUCT(AG$3:$AN$3,AG$4:$AN$4)/AF$3</f>
        <v>141949995.39191198</v>
      </c>
      <c r="AG5" s="14">
        <f>SUMPRODUCT(AH$3:$AN$3,AH$4:$AN$4)/AG$3</f>
        <v>117241087.08558153</v>
      </c>
      <c r="AH5" s="14">
        <f>SUMPRODUCT(AI$3:$AN$3,AI$4:$AN$4)/AH$3</f>
        <v>94950500.066048443</v>
      </c>
      <c r="AI5" s="14">
        <f>SUMPRODUCT(AJ$3:$AN$3,AJ$4:$AN$4)/AI$3</f>
        <v>74836139.35691376</v>
      </c>
      <c r="AJ5" s="14">
        <f>SUMPRODUCT(AK$3:$AN$3,AK$4:$AN$4)/AJ$3</f>
        <v>56680118.165179893</v>
      </c>
      <c r="AK5" s="14">
        <f>SUMPRODUCT(AL$3:$AN$3,AL$4:$AN$4)/AK$3</f>
        <v>40286337.056339234</v>
      </c>
      <c r="AL5" s="14">
        <f>SUMPRODUCT(AM$3:$AN$3,AM$4:$AN$4)/AL$3</f>
        <v>25478305.211920995</v>
      </c>
      <c r="AM5" s="14">
        <f>SUMPRODUCT(AN$3:$AN$3,AN$4:$AN$4)/AM$3</f>
        <v>12097179.561250677</v>
      </c>
      <c r="AN5" s="14"/>
    </row>
    <row r="6" spans="1:40" x14ac:dyDescent="0.25">
      <c r="A6" s="20" t="s">
        <v>35</v>
      </c>
      <c r="H6" s="4" t="s">
        <v>38</v>
      </c>
      <c r="I6" s="4" t="s">
        <v>15</v>
      </c>
      <c r="L6" s="3" t="s">
        <v>17</v>
      </c>
      <c r="O6" s="5">
        <f>SUMIFS($S$39:$S$238,$I$39:$I$238,$I6,$L$39:$L$238,$L6)</f>
        <v>64560.275654085672</v>
      </c>
      <c r="Q6" s="5">
        <f>SUMIFS($R$39:$R$238,$I$39:$I$238,$I6,$L$39:$L$238,$L6)</f>
        <v>109384230.0777577</v>
      </c>
      <c r="R6" s="5"/>
      <c r="S6" s="5"/>
      <c r="U6" s="5">
        <f>SUMPRODUCT(U$39:U$238,$N$39:$N$238,1*($I$39:$I$238=$I6),1*($L$39:$L$238=$L6))</f>
        <v>11963731.217418464</v>
      </c>
      <c r="V6" s="5">
        <f>SUMPRODUCT(V$39:V$238,$N$39:$N$238,1*($I$39:$I$238=$I6),1*($L$39:$L$238=$L6))</f>
        <v>11883752.232554037</v>
      </c>
      <c r="W6" s="5">
        <f>SUMPRODUCT(W$39:W$238,$N$39:$N$238,1*($I$39:$I$238=$I6),1*($L$39:$L$238=$L6))</f>
        <v>11436108.289225511</v>
      </c>
      <c r="X6" s="5">
        <f>SUMPRODUCT(X$39:X$238,$N$39:$N$238,1*($I$39:$I$238=$I6),1*($L$39:$L$238=$L6))</f>
        <v>10639039.33536862</v>
      </c>
      <c r="Y6" s="5">
        <f>SUMPRODUCT(Y$39:Y$238,$N$39:$N$238,1*($I$39:$I$238=$I6),1*($L$39:$L$238=$L6))</f>
        <v>11695705.921921268</v>
      </c>
      <c r="Z6" s="5">
        <f>SUMPRODUCT(Z$39:Z$238,$N$39:$N$238,1*($I$39:$I$238=$I6),1*($L$39:$L$238=$L6))</f>
        <v>11025844.824878557</v>
      </c>
      <c r="AA6" s="5">
        <f>SUMPRODUCT(AA$39:AA$238,$N$39:$N$238,1*($I$39:$I$238=$I6),1*($L$39:$L$238=$L6))</f>
        <v>10413443.794320336</v>
      </c>
      <c r="AB6" s="5">
        <f>SUMPRODUCT(AB$39:AB$238,$N$39:$N$238,1*($I$39:$I$238=$I6),1*($L$39:$L$238=$L6))</f>
        <v>9472842.7778519001</v>
      </c>
      <c r="AC6" s="5">
        <f>SUMPRODUCT(AC$39:AC$238,$N$39:$N$238,1*($I$39:$I$238=$I6),1*($L$39:$L$238=$L6))</f>
        <v>8217167.8386383429</v>
      </c>
      <c r="AD6" s="5">
        <f>SUMPRODUCT(AD$39:AD$238,$N$39:$N$238,1*($I$39:$I$238=$I6),1*($L$39:$L$238=$L6))</f>
        <v>6733567.8572234577</v>
      </c>
      <c r="AE6" s="5">
        <f>SUMPRODUCT(AE$39:AE$238,$N$39:$N$238,1*($I$39:$I$238=$I6),1*($L$39:$L$238=$L6))</f>
        <v>4984991.0354874162</v>
      </c>
      <c r="AF6" s="5">
        <f>SUMPRODUCT(AF$39:AF$238,$N$39:$N$238,1*($I$39:$I$238=$I6),1*($L$39:$L$238=$L6))</f>
        <v>3079079.0972324167</v>
      </c>
      <c r="AG6" s="5">
        <f>SUMPRODUCT(AG$39:AG$238,$N$39:$N$238,1*($I$39:$I$238=$I6),1*($L$39:$L$238=$L6))</f>
        <v>928234.85733560706</v>
      </c>
      <c r="AH6" s="5">
        <f>SUMPRODUCT(AH$39:AH$238,$N$39:$N$238,1*($I$39:$I$238=$I6),1*($L$39:$L$238=$L6))</f>
        <v>113.99999956572867</v>
      </c>
      <c r="AI6" s="5">
        <f>SUMPRODUCT(AI$39:AI$238,$N$39:$N$238,1*($I$39:$I$238=$I6),1*($L$39:$L$238=$L6))</f>
        <v>111.99999956364638</v>
      </c>
      <c r="AJ6" s="5">
        <f>SUMPRODUCT(AJ$39:AJ$238,$N$39:$N$238,1*($I$39:$I$238=$I6),1*($L$39:$L$238=$L6))</f>
        <v>109.99999956867137</v>
      </c>
      <c r="AK6" s="5">
        <f>SUMPRODUCT(AK$39:AK$238,$N$39:$N$238,1*($I$39:$I$238=$I6),1*($L$39:$L$238=$L6))</f>
        <v>107.99999958301639</v>
      </c>
      <c r="AL6" s="5">
        <f>SUMPRODUCT(AL$39:AL$238,$N$39:$N$238,1*($I$39:$I$238=$I6),1*($L$39:$L$238=$L6))</f>
        <v>105.9999995956891</v>
      </c>
      <c r="AM6" s="5">
        <f>SUMPRODUCT(AM$39:AM$238,$N$39:$N$238,1*($I$39:$I$238=$I6),1*($L$39:$L$238=$L6))</f>
        <v>103.9999996050888</v>
      </c>
      <c r="AN6" s="5">
        <f>SUMPRODUCT(AN$39:AN$238,$N$39:$N$238,1*($I$39:$I$238=$I6),1*($L$39:$L$238=$L6))</f>
        <v>101.99999960591535</v>
      </c>
    </row>
    <row r="7" spans="1:40" x14ac:dyDescent="0.25">
      <c r="A7" s="12" t="s">
        <v>15</v>
      </c>
      <c r="B7" s="29">
        <v>0</v>
      </c>
      <c r="I7" s="4" t="s">
        <v>18</v>
      </c>
      <c r="L7" s="3" t="s">
        <v>17</v>
      </c>
      <c r="O7" s="5">
        <f>SUMIFS($S$39:$S$238,$I$39:$I$238,$I7,$L$39:$L$238,$L7)</f>
        <v>167833.16870798951</v>
      </c>
      <c r="Q7" s="5">
        <f>SUMIFS($R$39:$R$238,$I$39:$I$238,$I7,$L$39:$L$238,$L7)</f>
        <v>126463436.18099126</v>
      </c>
      <c r="R7" s="5"/>
      <c r="S7" s="5"/>
      <c r="U7" s="5">
        <f>SUMPRODUCT(U$39:U$238,$N$39:$N$238,1*($I$39:$I$238=$I7),1*($L$39:$L$238=$L7))</f>
        <v>12260219.849903472</v>
      </c>
      <c r="V7" s="5">
        <f>SUMPRODUCT(V$39:V$238,$N$39:$N$238,1*($I$39:$I$238=$I7),1*($L$39:$L$238=$L7))</f>
        <v>12205891.683283204</v>
      </c>
      <c r="W7" s="5">
        <f>SUMPRODUCT(W$39:W$238,$N$39:$N$238,1*($I$39:$I$238=$I7),1*($L$39:$L$238=$L7))</f>
        <v>11818188.857350778</v>
      </c>
      <c r="X7" s="5">
        <f>SUMPRODUCT(X$39:X$238,$N$39:$N$238,1*($I$39:$I$238=$I7),1*($L$39:$L$238=$L7))</f>
        <v>11115045.493908742</v>
      </c>
      <c r="Y7" s="5">
        <f>SUMPRODUCT(Y$39:Y$238,$N$39:$N$238,1*($I$39:$I$238=$I7),1*($L$39:$L$238=$L7))</f>
        <v>12298646.802078744</v>
      </c>
      <c r="Z7" s="5">
        <f>SUMPRODUCT(Z$39:Z$238,$N$39:$N$238,1*($I$39:$I$238=$I7),1*($L$39:$L$238=$L7))</f>
        <v>11788819.375009123</v>
      </c>
      <c r="AA7" s="5">
        <f>SUMPRODUCT(AA$39:AA$238,$N$39:$N$238,1*($I$39:$I$238=$I7),1*($L$39:$L$238=$L7))</f>
        <v>11369272.921589008</v>
      </c>
      <c r="AB7" s="5">
        <f>SUMPRODUCT(AB$39:AB$238,$N$39:$N$238,1*($I$39:$I$238=$I7),1*($L$39:$L$238=$L7))</f>
        <v>10653963.341044467</v>
      </c>
      <c r="AC7" s="5">
        <f>SUMPRODUCT(AC$39:AC$238,$N$39:$N$238,1*($I$39:$I$238=$I7),1*($L$39:$L$238=$L7))</f>
        <v>9655627.0849753115</v>
      </c>
      <c r="AD7" s="5">
        <f>SUMPRODUCT(AD$39:AD$238,$N$39:$N$238,1*($I$39:$I$238=$I7),1*($L$39:$L$238=$L7))</f>
        <v>8460901.9055064693</v>
      </c>
      <c r="AE7" s="5">
        <f>SUMPRODUCT(AE$39:AE$238,$N$39:$N$238,1*($I$39:$I$238=$I7),1*($L$39:$L$238=$L7))</f>
        <v>7032338.0408583991</v>
      </c>
      <c r="AF7" s="5">
        <f>SUMPRODUCT(AF$39:AF$238,$N$39:$N$238,1*($I$39:$I$238=$I7),1*($L$39:$L$238=$L7))</f>
        <v>5477035.828774157</v>
      </c>
      <c r="AG7" s="5">
        <f>SUMPRODUCT(AG$39:AG$238,$N$39:$N$238,1*($I$39:$I$238=$I7),1*($L$39:$L$238=$L7))</f>
        <v>3706854.2781855459</v>
      </c>
      <c r="AH7" s="5">
        <f>SUMPRODUCT(AH$39:AH$238,$N$39:$N$238,1*($I$39:$I$238=$I7),1*($L$39:$L$238=$L7))</f>
        <v>2336664.7776548546</v>
      </c>
      <c r="AI7" s="5">
        <f>SUMPRODUCT(AI$39:AI$238,$N$39:$N$238,1*($I$39:$I$238=$I7),1*($L$39:$L$238=$L7))</f>
        <v>977256.27317865321</v>
      </c>
      <c r="AJ7" s="5">
        <f>SUMPRODUCT(AJ$39:AJ$238,$N$39:$N$238,1*($I$39:$I$238=$I7),1*($L$39:$L$238=$L7))</f>
        <v>109.99999998357407</v>
      </c>
      <c r="AK7" s="5">
        <f>SUMPRODUCT(AK$39:AK$238,$N$39:$N$238,1*($I$39:$I$238=$I7),1*($L$39:$L$238=$L7))</f>
        <v>107.99999958702696</v>
      </c>
      <c r="AL7" s="5">
        <f>SUMPRODUCT(AL$39:AL$238,$N$39:$N$238,1*($I$39:$I$238=$I7),1*($L$39:$L$238=$L7))</f>
        <v>105.99999958815116</v>
      </c>
      <c r="AM7" s="5">
        <f>SUMPRODUCT(AM$39:AM$238,$N$39:$N$238,1*($I$39:$I$238=$I7),1*($L$39:$L$238=$L7))</f>
        <v>103.99999960548911</v>
      </c>
      <c r="AN7" s="5">
        <f>SUMPRODUCT(AN$39:AN$238,$N$39:$N$238,1*($I$39:$I$238=$I7),1*($L$39:$L$238=$L7))</f>
        <v>101.99999961390878</v>
      </c>
    </row>
    <row r="8" spans="1:40" x14ac:dyDescent="0.25">
      <c r="A8" s="12" t="s">
        <v>19</v>
      </c>
      <c r="B8" s="29">
        <v>1E-4</v>
      </c>
      <c r="I8" s="4" t="s">
        <v>18</v>
      </c>
      <c r="L8" s="3" t="s">
        <v>26</v>
      </c>
      <c r="O8" s="5">
        <f>SUMIFS($S$39:$S$238,$I$39:$I$238,$I8,$L$39:$L$238,$L8)</f>
        <v>793728.73791363847</v>
      </c>
      <c r="Q8" s="5">
        <f>SUMIFS($R$39:$R$238,$I$39:$I$238,$I8,$L$39:$L$238,$L8)</f>
        <v>119452941.81571934</v>
      </c>
      <c r="R8" s="5"/>
      <c r="S8" s="5"/>
      <c r="U8" s="5">
        <f>SUMPRODUCT(U$39:U$238,$N$39:$N$238,1*($I$39:$I$238=$I8),1*($L$39:$L$238=$L8))</f>
        <v>11950586.539228844</v>
      </c>
      <c r="V8" s="5">
        <f>SUMPRODUCT(V$39:V$238,$N$39:$N$238,1*($I$39:$I$238=$I8),1*($L$39:$L$238=$L8))</f>
        <v>11737034.595438698</v>
      </c>
      <c r="W8" s="5">
        <f>SUMPRODUCT(W$39:W$238,$N$39:$N$238,1*($I$39:$I$238=$I8),1*($L$39:$L$238=$L8))</f>
        <v>11223261.238473462</v>
      </c>
      <c r="X8" s="5">
        <f>SUMPRODUCT(X$39:X$238,$N$39:$N$238,1*($I$39:$I$238=$I8),1*($L$39:$L$238=$L8))</f>
        <v>10427247.447376933</v>
      </c>
      <c r="Y8" s="5">
        <f>SUMPRODUCT(Y$39:Y$238,$N$39:$N$238,1*($I$39:$I$238=$I8),1*($L$39:$L$238=$L8))</f>
        <v>11550212.487008914</v>
      </c>
      <c r="Z8" s="5">
        <f>SUMPRODUCT(Z$39:Z$238,$N$39:$N$238,1*($I$39:$I$238=$I8),1*($L$39:$L$238=$L8))</f>
        <v>11012503.192508649</v>
      </c>
      <c r="AA8" s="5">
        <f>SUMPRODUCT(AA$39:AA$238,$N$39:$N$238,1*($I$39:$I$238=$I8),1*($L$39:$L$238=$L8))</f>
        <v>10597578.499159876</v>
      </c>
      <c r="AB8" s="5">
        <f>SUMPRODUCT(AB$39:AB$238,$N$39:$N$238,1*($I$39:$I$238=$I8),1*($L$39:$L$238=$L8))</f>
        <v>9919184.3064163309</v>
      </c>
      <c r="AC8" s="5">
        <f>SUMPRODUCT(AC$39:AC$238,$N$39:$N$238,1*($I$39:$I$238=$I8),1*($L$39:$L$238=$L8))</f>
        <v>8989684.547309041</v>
      </c>
      <c r="AD8" s="5">
        <f>SUMPRODUCT(AD$39:AD$238,$N$39:$N$238,1*($I$39:$I$238=$I8),1*($L$39:$L$238=$L8))</f>
        <v>7895362.1447086493</v>
      </c>
      <c r="AE8" s="5">
        <f>SUMPRODUCT(AE$39:AE$238,$N$39:$N$238,1*($I$39:$I$238=$I8),1*($L$39:$L$238=$L8))</f>
        <v>6598234.3614358213</v>
      </c>
      <c r="AF8" s="5">
        <f>SUMPRODUCT(AF$39:AF$238,$N$39:$N$238,1*($I$39:$I$238=$I8),1*($L$39:$L$238=$L8))</f>
        <v>5204877.9599935031</v>
      </c>
      <c r="AG8" s="5">
        <f>SUMPRODUCT(AG$39:AG$238,$N$39:$N$238,1*($I$39:$I$238=$I8),1*($L$39:$L$238=$L8))</f>
        <v>3626551.3286332986</v>
      </c>
      <c r="AH8" s="5">
        <f>SUMPRODUCT(AH$39:AH$238,$N$39:$N$238,1*($I$39:$I$238=$I8),1*($L$39:$L$238=$L8))</f>
        <v>2475553.689821383</v>
      </c>
      <c r="AI8" s="5">
        <f>SUMPRODUCT(AI$39:AI$238,$N$39:$N$238,1*($I$39:$I$238=$I8),1*($L$39:$L$238=$L8))</f>
        <v>1360962.0630327205</v>
      </c>
      <c r="AJ8" s="5">
        <f>SUMPRODUCT(AJ$39:AJ$238,$N$39:$N$238,1*($I$39:$I$238=$I8),1*($L$39:$L$238=$L8))</f>
        <v>1370.3117592232893</v>
      </c>
      <c r="AK8" s="5">
        <f>SUMPRODUCT(AK$39:AK$238,$N$39:$N$238,1*($I$39:$I$238=$I8),1*($L$39:$L$238=$L8))</f>
        <v>107.99999957371998</v>
      </c>
      <c r="AL8" s="5">
        <f>SUMPRODUCT(AL$39:AL$238,$N$39:$N$238,1*($I$39:$I$238=$I8),1*($L$39:$L$238=$L8))</f>
        <v>105.9999995790659</v>
      </c>
      <c r="AM8" s="5">
        <f>SUMPRODUCT(AM$39:AM$238,$N$39:$N$238,1*($I$39:$I$238=$I8),1*($L$39:$L$238=$L8))</f>
        <v>103.99999958631781</v>
      </c>
      <c r="AN8" s="5">
        <f>SUMPRODUCT(AN$39:AN$238,$N$39:$N$238,1*($I$39:$I$238=$I8),1*($L$39:$L$238=$L8))</f>
        <v>101.99999960320797</v>
      </c>
    </row>
    <row r="9" spans="1:40" x14ac:dyDescent="0.25">
      <c r="A9" s="12" t="s">
        <v>20</v>
      </c>
      <c r="B9" s="29">
        <v>2.0000000000000001E-4</v>
      </c>
      <c r="I9" s="4" t="s">
        <v>18</v>
      </c>
      <c r="L9" s="3" t="s">
        <v>27</v>
      </c>
      <c r="O9" s="5">
        <f>SUMIFS($S$39:$S$238,$I$39:$I$238,$I9,$L$39:$L$238,$L9)</f>
        <v>897278.68493974453</v>
      </c>
      <c r="Q9" s="5">
        <f>SUMIFS($R$39:$R$238,$I$39:$I$238,$I9,$L$39:$L$238,$L9)</f>
        <v>46722412.534627028</v>
      </c>
      <c r="R9" s="5"/>
      <c r="S9" s="5"/>
      <c r="U9" s="5">
        <f>SUMPRODUCT(U$39:U$238,$N$39:$N$238,1*($I$39:$I$238=$I9),1*($L$39:$L$238=$L9))</f>
        <v>9624651.3233411238</v>
      </c>
      <c r="V9" s="5">
        <f>SUMPRODUCT(V$39:V$238,$N$39:$N$238,1*($I$39:$I$238=$I9),1*($L$39:$L$238=$L9))</f>
        <v>8460591.7138800379</v>
      </c>
      <c r="W9" s="5">
        <f>SUMPRODUCT(W$39:W$238,$N$39:$N$238,1*($I$39:$I$238=$I9),1*($L$39:$L$238=$L9))</f>
        <v>7061420.4907857189</v>
      </c>
      <c r="X9" s="5">
        <f>SUMPRODUCT(X$39:X$238,$N$39:$N$238,1*($I$39:$I$238=$I9),1*($L$39:$L$238=$L9))</f>
        <v>5447643.7328060409</v>
      </c>
      <c r="Y9" s="5">
        <f>SUMPRODUCT(Y$39:Y$238,$N$39:$N$238,1*($I$39:$I$238=$I9),1*($L$39:$L$238=$L9))</f>
        <v>5820862.364928375</v>
      </c>
      <c r="Z9" s="5">
        <f>SUMPRODUCT(Z$39:Z$238,$N$39:$N$238,1*($I$39:$I$238=$I9),1*($L$39:$L$238=$L9))</f>
        <v>4604357.7438156661</v>
      </c>
      <c r="AA9" s="5">
        <f>SUMPRODUCT(AA$39:AA$238,$N$39:$N$238,1*($I$39:$I$238=$I9),1*($L$39:$L$238=$L9))</f>
        <v>3583171.1785324202</v>
      </c>
      <c r="AB9" s="5">
        <f>SUMPRODUCT(AB$39:AB$238,$N$39:$N$238,1*($I$39:$I$238=$I9),1*($L$39:$L$238=$L9))</f>
        <v>2372215.2176200747</v>
      </c>
      <c r="AC9" s="5">
        <f>SUMPRODUCT(AC$39:AC$238,$N$39:$N$238,1*($I$39:$I$238=$I9),1*($L$39:$L$238=$L9))</f>
        <v>984754.42814359022</v>
      </c>
      <c r="AD9" s="5">
        <f>SUMPRODUCT(AD$39:AD$238,$N$39:$N$238,1*($I$39:$I$238=$I9),1*($L$39:$L$238=$L9))</f>
        <v>121.99999954770895</v>
      </c>
      <c r="AE9" s="5">
        <f>SUMPRODUCT(AE$39:AE$238,$N$39:$N$238,1*($I$39:$I$238=$I9),1*($L$39:$L$238=$L9))</f>
        <v>119.99999955466619</v>
      </c>
      <c r="AF9" s="5">
        <f>SUMPRODUCT(AF$39:AF$238,$N$39:$N$238,1*($I$39:$I$238=$I9),1*($L$39:$L$238=$L9))</f>
        <v>117.99999956525134</v>
      </c>
      <c r="AG9" s="5">
        <f>SUMPRODUCT(AG$39:AG$238,$N$39:$N$238,1*($I$39:$I$238=$I9),1*($L$39:$L$238=$L9))</f>
        <v>115.99999996873244</v>
      </c>
      <c r="AH9" s="5">
        <f>SUMPRODUCT(AH$39:AH$238,$N$39:$N$238,1*($I$39:$I$238=$I9),1*($L$39:$L$238=$L9))</f>
        <v>113.99999996626327</v>
      </c>
      <c r="AI9" s="5">
        <f>SUMPRODUCT(AI$39:AI$238,$N$39:$N$238,1*($I$39:$I$238=$I9),1*($L$39:$L$238=$L9))</f>
        <v>111.99999956777695</v>
      </c>
      <c r="AJ9" s="5">
        <f>SUMPRODUCT(AJ$39:AJ$238,$N$39:$N$238,1*($I$39:$I$238=$I9),1*($L$39:$L$238=$L9))</f>
        <v>109.99999957887663</v>
      </c>
      <c r="AK9" s="5">
        <f>SUMPRODUCT(AK$39:AK$238,$N$39:$N$238,1*($I$39:$I$238=$I9),1*($L$39:$L$238=$L9))</f>
        <v>107.99999958780275</v>
      </c>
      <c r="AL9" s="5">
        <f>SUMPRODUCT(AL$39:AL$238,$N$39:$N$238,1*($I$39:$I$238=$I9),1*($L$39:$L$238=$L9))</f>
        <v>105.99999959022938</v>
      </c>
      <c r="AM9" s="5">
        <f>SUMPRODUCT(AM$39:AM$238,$N$39:$N$238,1*($I$39:$I$238=$I9),1*($L$39:$L$238=$L9))</f>
        <v>103.99999959527223</v>
      </c>
      <c r="AN9" s="5">
        <f>SUMPRODUCT(AN$39:AN$238,$N$39:$N$238,1*($I$39:$I$238=$I9),1*($L$39:$L$238=$L9))</f>
        <v>101.99999960772054</v>
      </c>
    </row>
    <row r="10" spans="1:40" x14ac:dyDescent="0.25">
      <c r="A10" s="12" t="s">
        <v>21</v>
      </c>
      <c r="B10" s="29">
        <v>4.0000000000000002E-4</v>
      </c>
      <c r="I10" s="4" t="s">
        <v>18</v>
      </c>
      <c r="L10" s="3" t="s">
        <v>28</v>
      </c>
      <c r="O10" s="5">
        <f>SUMIFS($S$39:$S$238,$I$39:$I$238,$I10,$L$39:$L$238,$L10)</f>
        <v>723882.22293649125</v>
      </c>
      <c r="Q10" s="5">
        <f>SUMIFS($R$39:$R$238,$I$39:$I$238,$I10,$L$39:$L$238,$L10)</f>
        <v>29951502.321558122</v>
      </c>
      <c r="R10" s="5"/>
      <c r="S10" s="5"/>
      <c r="U10" s="5">
        <f>SUMPRODUCT(U$39:U$238,$N$39:$N$238,1*($I$39:$I$238=$I10),1*($L$39:$L$238=$L10))</f>
        <v>8596682.5638280623</v>
      </c>
      <c r="V10" s="5">
        <f>SUMPRODUCT(V$39:V$238,$N$39:$N$238,1*($I$39:$I$238=$I10),1*($L$39:$L$238=$L10))</f>
        <v>6854718.4547245679</v>
      </c>
      <c r="W10" s="5">
        <f>SUMPRODUCT(W$39:W$238,$N$39:$N$238,1*($I$39:$I$238=$I10),1*($L$39:$L$238=$L10))</f>
        <v>5020136.3726855088</v>
      </c>
      <c r="X10" s="5">
        <f>SUMPRODUCT(X$39:X$238,$N$39:$N$238,1*($I$39:$I$238=$I10),1*($L$39:$L$238=$L10))</f>
        <v>3117142.4300577776</v>
      </c>
      <c r="Y10" s="5">
        <f>SUMPRODUCT(Y$39:Y$238,$N$39:$N$238,1*($I$39:$I$238=$I10),1*($L$39:$L$238=$L10))</f>
        <v>3346328.0164905996</v>
      </c>
      <c r="Z10" s="5">
        <f>SUMPRODUCT(Z$39:Z$238,$N$39:$N$238,1*($I$39:$I$238=$I10),1*($L$39:$L$238=$L10))</f>
        <v>2134477.2534812531</v>
      </c>
      <c r="AA10" s="5">
        <f>SUMPRODUCT(AA$39:AA$238,$N$39:$N$238,1*($I$39:$I$238=$I10),1*($L$39:$L$238=$L10))</f>
        <v>1266717.3136476402</v>
      </c>
      <c r="AB10" s="5">
        <f>SUMPRODUCT(AB$39:AB$238,$N$39:$N$238,1*($I$39:$I$238=$I10),1*($L$39:$L$238=$L10))</f>
        <v>356866.28914670873</v>
      </c>
      <c r="AC10" s="5">
        <f>SUMPRODUCT(AC$39:AC$238,$N$39:$N$238,1*($I$39:$I$238=$I10),1*($L$39:$L$238=$L10))</f>
        <v>123.99999955758254</v>
      </c>
      <c r="AD10" s="5">
        <f>SUMPRODUCT(AD$39:AD$238,$N$39:$N$238,1*($I$39:$I$238=$I10),1*($L$39:$L$238=$L10))</f>
        <v>121.99999955861539</v>
      </c>
      <c r="AE10" s="5">
        <f>SUMPRODUCT(AE$39:AE$238,$N$39:$N$238,1*($I$39:$I$238=$I10),1*($L$39:$L$238=$L10))</f>
        <v>119.99999957339593</v>
      </c>
      <c r="AF10" s="5">
        <f>SUMPRODUCT(AF$39:AF$238,$N$39:$N$238,1*($I$39:$I$238=$I10),1*($L$39:$L$238=$L10))</f>
        <v>117.99999957500744</v>
      </c>
      <c r="AG10" s="5">
        <f>SUMPRODUCT(AG$39:AG$238,$N$39:$N$238,1*($I$39:$I$238=$I10),1*($L$39:$L$238=$L10))</f>
        <v>115.99999958615895</v>
      </c>
      <c r="AH10" s="5">
        <f>SUMPRODUCT(AH$39:AH$238,$N$39:$N$238,1*($I$39:$I$238=$I10),1*($L$39:$L$238=$L10))</f>
        <v>113.9999995953679</v>
      </c>
      <c r="AI10" s="5">
        <f>SUMPRODUCT(AI$39:AI$238,$N$39:$N$238,1*($I$39:$I$238=$I10),1*($L$39:$L$238=$L10))</f>
        <v>111.99999998908108</v>
      </c>
      <c r="AJ10" s="5">
        <f>SUMPRODUCT(AJ$39:AJ$238,$N$39:$N$238,1*($I$39:$I$238=$I10),1*($L$39:$L$238=$L10))</f>
        <v>109.99999999128455</v>
      </c>
      <c r="AK10" s="5">
        <f>SUMPRODUCT(AK$39:AK$238,$N$39:$N$238,1*($I$39:$I$238=$I10),1*($L$39:$L$238=$L10))</f>
        <v>107.99999960008681</v>
      </c>
      <c r="AL10" s="5">
        <f>SUMPRODUCT(AL$39:AL$238,$N$39:$N$238,1*($I$39:$I$238=$I10),1*($L$39:$L$238=$L10))</f>
        <v>105.99999960619495</v>
      </c>
      <c r="AM10" s="5">
        <f>SUMPRODUCT(AM$39:AM$238,$N$39:$N$238,1*($I$39:$I$238=$I10),1*($L$39:$L$238=$L10))</f>
        <v>104.00000000671029</v>
      </c>
      <c r="AN10" s="5">
        <f>SUMPRODUCT(AN$39:AN$238,$N$39:$N$238,1*($I$39:$I$238=$I10),1*($L$39:$L$238=$L10))</f>
        <v>102.00000000159834</v>
      </c>
    </row>
    <row r="11" spans="1:40" x14ac:dyDescent="0.25">
      <c r="A11" s="12" t="s">
        <v>22</v>
      </c>
      <c r="B11" s="29">
        <v>8.0000000000000004E-4</v>
      </c>
      <c r="I11" s="4" t="s">
        <v>18</v>
      </c>
      <c r="L11" s="3" t="s">
        <v>29</v>
      </c>
      <c r="O11" s="5">
        <f>SUMIFS($S$39:$S$238,$I$39:$I$238,$I11,$L$39:$L$238,$L11)</f>
        <v>2405890.6398852454</v>
      </c>
      <c r="Q11" s="5">
        <f>SUMIFS($R$39:$R$238,$I$39:$I$238,$I11,$L$39:$L$238,$L11)</f>
        <v>20128626.350860916</v>
      </c>
      <c r="R11" s="5"/>
      <c r="S11" s="5"/>
      <c r="U11" s="5">
        <f>SUMPRODUCT(U$39:U$238,$N$39:$N$238,1*($I$39:$I$238=$I11),1*($L$39:$L$238=$L11))</f>
        <v>5365516.6002482465</v>
      </c>
      <c r="V11" s="5">
        <f>SUMPRODUCT(V$39:V$238,$N$39:$N$238,1*($I$39:$I$238=$I11),1*($L$39:$L$238=$L11))</f>
        <v>2969575.9057048471</v>
      </c>
      <c r="W11" s="5">
        <f>SUMPRODUCT(W$39:W$238,$N$39:$N$238,1*($I$39:$I$238=$I11),1*($L$39:$L$238=$L11))</f>
        <v>747965.53651042597</v>
      </c>
      <c r="X11" s="5">
        <f>SUMPRODUCT(X$39:X$238,$N$39:$N$238,1*($I$39:$I$238=$I11),1*($L$39:$L$238=$L11))</f>
        <v>269814.7411894087</v>
      </c>
      <c r="Y11" s="5">
        <f>SUMPRODUCT(Y$39:Y$238,$N$39:$N$238,1*($I$39:$I$238=$I11),1*($L$39:$L$238=$L11))</f>
        <v>269812.74118980247</v>
      </c>
      <c r="Z11" s="5">
        <f>SUMPRODUCT(Z$39:Z$238,$N$39:$N$238,1*($I$39:$I$238=$I11),1*($L$39:$L$238=$L11))</f>
        <v>269810.74118941714</v>
      </c>
      <c r="AA11" s="5">
        <f>SUMPRODUCT(AA$39:AA$238,$N$39:$N$238,1*($I$39:$I$238=$I11),1*($L$39:$L$238=$L11))</f>
        <v>269808.74118980992</v>
      </c>
      <c r="AB11" s="5">
        <f>SUMPRODUCT(AB$39:AB$238,$N$39:$N$238,1*($I$39:$I$238=$I11),1*($L$39:$L$238=$L11))</f>
        <v>269806.74118942179</v>
      </c>
      <c r="AC11" s="5">
        <f>SUMPRODUCT(AC$39:AC$238,$N$39:$N$238,1*($I$39:$I$238=$I11),1*($L$39:$L$238=$L11))</f>
        <v>269804.74118943192</v>
      </c>
      <c r="AD11" s="5">
        <f>SUMPRODUCT(AD$39:AD$238,$N$39:$N$238,1*($I$39:$I$238=$I11),1*($L$39:$L$238=$L11))</f>
        <v>269802.74118943338</v>
      </c>
      <c r="AE11" s="5">
        <f>SUMPRODUCT(AE$39:AE$238,$N$39:$N$238,1*($I$39:$I$238=$I11),1*($L$39:$L$238=$L11))</f>
        <v>269800.74118944694</v>
      </c>
      <c r="AF11" s="5">
        <f>SUMPRODUCT(AF$39:AF$238,$N$39:$N$238,1*($I$39:$I$238=$I11),1*($L$39:$L$238=$L11))</f>
        <v>622052.72373775335</v>
      </c>
      <c r="AG11" s="5">
        <f>SUMPRODUCT(AG$39:AG$238,$N$39:$N$238,1*($I$39:$I$238=$I11),1*($L$39:$L$238=$L11))</f>
        <v>1874639.3675347383</v>
      </c>
      <c r="AH11" s="5">
        <f>SUMPRODUCT(AH$39:AH$238,$N$39:$N$238,1*($I$39:$I$238=$I11),1*($L$39:$L$238=$L11))</f>
        <v>2389951.0105733103</v>
      </c>
      <c r="AI11" s="5">
        <f>SUMPRODUCT(AI$39:AI$238,$N$39:$N$238,1*($I$39:$I$238=$I11),1*($L$39:$L$238=$L11))</f>
        <v>2232134.014974413</v>
      </c>
      <c r="AJ11" s="5">
        <f>SUMPRODUCT(AJ$39:AJ$238,$N$39:$N$238,1*($I$39:$I$238=$I11),1*($L$39:$L$238=$L11))</f>
        <v>2373491.6348898322</v>
      </c>
      <c r="AK11" s="5">
        <f>SUMPRODUCT(AK$39:AK$238,$N$39:$N$238,1*($I$39:$I$238=$I11),1*($L$39:$L$238=$L11))</f>
        <v>1829926.7559716767</v>
      </c>
      <c r="AL11" s="5">
        <f>SUMPRODUCT(AL$39:AL$238,$N$39:$N$238,1*($I$39:$I$238=$I11),1*($L$39:$L$238=$L11))</f>
        <v>1390489.7546759024</v>
      </c>
      <c r="AM11" s="5">
        <f>SUMPRODUCT(AM$39:AM$238,$N$39:$N$238,1*($I$39:$I$238=$I11),1*($L$39:$L$238=$L11))</f>
        <v>1078528.8793125323</v>
      </c>
      <c r="AN11" s="5">
        <f>SUMPRODUCT(AN$39:AN$238,$N$39:$N$238,1*($I$39:$I$238=$I11),1*($L$39:$L$238=$L11))</f>
        <v>1019771.8696914664</v>
      </c>
    </row>
    <row r="12" spans="1:40" x14ac:dyDescent="0.25">
      <c r="A12" s="12" t="s">
        <v>23</v>
      </c>
      <c r="B12" s="29">
        <v>1.5E-3</v>
      </c>
      <c r="I12" s="4" t="s">
        <v>18</v>
      </c>
      <c r="L12" s="3" t="s">
        <v>30</v>
      </c>
      <c r="O12" s="5">
        <f>SUMIFS($S$39:$S$238,$I$39:$I$238,$I12,$L$39:$L$238,$L12)</f>
        <v>41588.966515166794</v>
      </c>
      <c r="Q12" s="5">
        <f>SUMIFS($R$39:$R$238,$I$39:$I$238,$I12,$L$39:$L$238,$L12)</f>
        <v>1647591.1778874181</v>
      </c>
      <c r="R12" s="5"/>
      <c r="S12" s="5"/>
      <c r="U12" s="5">
        <f>SUMPRODUCT(U$39:U$238,$N$39:$N$238,1*($I$39:$I$238=$I12),1*($L$39:$L$238=$L12))</f>
        <v>1657436.3547208705</v>
      </c>
      <c r="V12" s="5">
        <f>SUMPRODUCT(V$39:V$238,$N$39:$N$238,1*($I$39:$I$238=$I12),1*($L$39:$L$238=$L12))</f>
        <v>137.99999988103093</v>
      </c>
      <c r="W12" s="5">
        <f>SUMPRODUCT(W$39:W$238,$N$39:$N$238,1*($I$39:$I$238=$I12),1*($L$39:$L$238=$L12))</f>
        <v>135.99999949554359</v>
      </c>
      <c r="X12" s="5">
        <f>SUMPRODUCT(X$39:X$238,$N$39:$N$238,1*($I$39:$I$238=$I12),1*($L$39:$L$238=$L12))</f>
        <v>133.99999988843149</v>
      </c>
      <c r="Y12" s="5">
        <f>SUMPRODUCT(Y$39:Y$238,$N$39:$N$238,1*($I$39:$I$238=$I12),1*($L$39:$L$238=$L12))</f>
        <v>131.99999950188482</v>
      </c>
      <c r="Z12" s="5">
        <f>SUMPRODUCT(Z$39:Z$238,$N$39:$N$238,1*($I$39:$I$238=$I12),1*($L$39:$L$238=$L12))</f>
        <v>129.99999950735463</v>
      </c>
      <c r="AA12" s="5">
        <f>SUMPRODUCT(AA$39:AA$238,$N$39:$N$238,1*($I$39:$I$238=$I12),1*($L$39:$L$238=$L12))</f>
        <v>127.99999951749032</v>
      </c>
      <c r="AB12" s="5">
        <f>SUMPRODUCT(AB$39:AB$238,$N$39:$N$238,1*($I$39:$I$238=$I12),1*($L$39:$L$238=$L12))</f>
        <v>125.99999952660082</v>
      </c>
      <c r="AC12" s="5">
        <f>SUMPRODUCT(AC$39:AC$238,$N$39:$N$238,1*($I$39:$I$238=$I12),1*($L$39:$L$238=$L12))</f>
        <v>123.99999952862916</v>
      </c>
      <c r="AD12" s="5">
        <f>SUMPRODUCT(AD$39:AD$238,$N$39:$N$238,1*($I$39:$I$238=$I12),1*($L$39:$L$238=$L12))</f>
        <v>121.99999954116632</v>
      </c>
      <c r="AE12" s="5">
        <f>SUMPRODUCT(AE$39:AE$238,$N$39:$N$238,1*($I$39:$I$238=$I12),1*($L$39:$L$238=$L12))</f>
        <v>119.99999953384405</v>
      </c>
      <c r="AF12" s="5">
        <f>SUMPRODUCT(AF$39:AF$238,$N$39:$N$238,1*($I$39:$I$238=$I12),1*($L$39:$L$238=$L12))</f>
        <v>117.9999995565218</v>
      </c>
      <c r="AG12" s="5">
        <f>SUMPRODUCT(AG$39:AG$238,$N$39:$N$238,1*($I$39:$I$238=$I12),1*($L$39:$L$238=$L12))</f>
        <v>115.99999956399999</v>
      </c>
      <c r="AH12" s="5">
        <f>SUMPRODUCT(AH$39:AH$238,$N$39:$N$238,1*($I$39:$I$238=$I12),1*($L$39:$L$238=$L12))</f>
        <v>113.99999995706649</v>
      </c>
      <c r="AI12" s="5">
        <f>SUMPRODUCT(AI$39:AI$238,$N$39:$N$238,1*($I$39:$I$238=$I12),1*($L$39:$L$238=$L12))</f>
        <v>111.99999956780522</v>
      </c>
      <c r="AJ12" s="5">
        <f>SUMPRODUCT(AJ$39:AJ$238,$N$39:$N$238,1*($I$39:$I$238=$I12),1*($L$39:$L$238=$L12))</f>
        <v>109.99999957988736</v>
      </c>
      <c r="AK12" s="5">
        <f>SUMPRODUCT(AK$39:AK$238,$N$39:$N$238,1*($I$39:$I$238=$I12),1*($L$39:$L$238=$L12))</f>
        <v>107.99999958511009</v>
      </c>
      <c r="AL12" s="5">
        <f>SUMPRODUCT(AL$39:AL$238,$N$39:$N$238,1*($I$39:$I$238=$I12),1*($L$39:$L$238=$L12))</f>
        <v>105.9999995950989</v>
      </c>
      <c r="AM12" s="5">
        <f>SUMPRODUCT(AM$39:AM$238,$N$39:$N$238,1*($I$39:$I$238=$I12),1*($L$39:$L$238=$L12))</f>
        <v>103.99999959927202</v>
      </c>
      <c r="AN12" s="5">
        <f>SUMPRODUCT(AN$39:AN$238,$N$39:$N$238,1*($I$39:$I$238=$I12),1*($L$39:$L$238=$L12))</f>
        <v>101.99999960958603</v>
      </c>
    </row>
    <row r="13" spans="1:40" x14ac:dyDescent="0.25">
      <c r="A13" s="12" t="s">
        <v>24</v>
      </c>
      <c r="B13" s="29">
        <v>2E-3</v>
      </c>
      <c r="I13" s="4" t="s">
        <v>37</v>
      </c>
      <c r="L13" s="3" t="s">
        <v>26</v>
      </c>
      <c r="O13" s="5">
        <f>SUMIFS($S$39:$S$238,$I$39:$I$238,$I13,$L$39:$L$238,$L13)</f>
        <v>842791.94790112402</v>
      </c>
      <c r="Q13" s="5">
        <f>SUMIFS($R$39:$R$238,$I$39:$I$238,$I13,$L$39:$L$238,$L13)</f>
        <v>60252574.429374531</v>
      </c>
      <c r="R13" s="5"/>
      <c r="S13" s="5"/>
      <c r="U13" s="5">
        <f>SUMPRODUCT(U$39:U$238,$N$39:$N$238,1*($I$39:$I$238=$I13),1*($L$39:$L$238=$L13))</f>
        <v>10419742.454118364</v>
      </c>
      <c r="V13" s="5">
        <f>SUMPRODUCT(V$39:V$238,$N$39:$N$238,1*($I$39:$I$238=$I13),1*($L$39:$L$238=$L13))</f>
        <v>9835523.7643347178</v>
      </c>
      <c r="W13" s="5">
        <f>SUMPRODUCT(W$39:W$238,$N$39:$N$238,1*($I$39:$I$238=$I13),1*($L$39:$L$238=$L13))</f>
        <v>9053053.249085119</v>
      </c>
      <c r="X13" s="5">
        <f>SUMPRODUCT(X$39:X$238,$N$39:$N$238,1*($I$39:$I$238=$I13),1*($L$39:$L$238=$L13))</f>
        <v>8090954.4376195418</v>
      </c>
      <c r="Y13" s="5">
        <f>SUMPRODUCT(Y$39:Y$238,$N$39:$N$238,1*($I$39:$I$238=$I13),1*($L$39:$L$238=$L13))</f>
        <v>4704636.3568167724</v>
      </c>
      <c r="Z13" s="5">
        <f>SUMPRODUCT(Z$39:Z$238,$N$39:$N$238,1*($I$39:$I$238=$I13),1*($L$39:$L$238=$L13))</f>
        <v>4241251.3394592656</v>
      </c>
      <c r="AA13" s="5">
        <f>SUMPRODUCT(AA$39:AA$238,$N$39:$N$238,1*($I$39:$I$238=$I13),1*($L$39:$L$238=$L13))</f>
        <v>4006828.9047632436</v>
      </c>
      <c r="AB13" s="5">
        <f>SUMPRODUCT(AB$39:AB$238,$N$39:$N$238,1*($I$39:$I$238=$I13),1*($L$39:$L$238=$L13))</f>
        <v>3613560.7404790563</v>
      </c>
      <c r="AC13" s="5">
        <f>SUMPRODUCT(AC$39:AC$238,$N$39:$N$238,1*($I$39:$I$238=$I13),1*($L$39:$L$238=$L13))</f>
        <v>3071882.3607686781</v>
      </c>
      <c r="AD13" s="5">
        <f>SUMPRODUCT(AD$39:AD$238,$N$39:$N$238,1*($I$39:$I$238=$I13),1*($L$39:$L$238=$L13))</f>
        <v>2465718.2411749242</v>
      </c>
      <c r="AE13" s="5">
        <f>SUMPRODUCT(AE$39:AE$238,$N$39:$N$238,1*($I$39:$I$238=$I13),1*($L$39:$L$238=$L13))</f>
        <v>1754177.8947057868</v>
      </c>
      <c r="AF13" s="5">
        <f>SUMPRODUCT(AF$39:AF$238,$N$39:$N$238,1*($I$39:$I$238=$I13),1*($L$39:$L$238=$L13))</f>
        <v>1040535.4458380396</v>
      </c>
      <c r="AG13" s="5">
        <f>SUMPRODUCT(AG$39:AG$238,$N$39:$N$238,1*($I$39:$I$238=$I13),1*($L$39:$L$238=$L13))</f>
        <v>232363.3918609395</v>
      </c>
      <c r="AH13" s="5">
        <f>SUMPRODUCT(AH$39:AH$238,$N$39:$N$238,1*($I$39:$I$238=$I13),1*($L$39:$L$238=$L13))</f>
        <v>429.26389834271538</v>
      </c>
      <c r="AI13" s="5">
        <f>SUMPRODUCT(AI$39:AI$238,$N$39:$N$238,1*($I$39:$I$238=$I13),1*($L$39:$L$238=$L13))</f>
        <v>111.99999957294376</v>
      </c>
      <c r="AJ13" s="5">
        <f>SUMPRODUCT(AJ$39:AJ$238,$N$39:$N$238,1*($I$39:$I$238=$I13),1*($L$39:$L$238=$L13))</f>
        <v>109.99999957802551</v>
      </c>
      <c r="AK13" s="5">
        <f>SUMPRODUCT(AK$39:AK$238,$N$39:$N$238,1*($I$39:$I$238=$I13),1*($L$39:$L$238=$L13))</f>
        <v>107.99999958652948</v>
      </c>
      <c r="AL13" s="5">
        <f>SUMPRODUCT(AL$39:AL$238,$N$39:$N$238,1*($I$39:$I$238=$I13),1*($L$39:$L$238=$L13))</f>
        <v>105.99999959541583</v>
      </c>
      <c r="AM13" s="5">
        <f>SUMPRODUCT(AM$39:AM$238,$N$39:$N$238,1*($I$39:$I$238=$I13),1*($L$39:$L$238=$L13))</f>
        <v>103.99999960169627</v>
      </c>
      <c r="AN13" s="5">
        <f>SUMPRODUCT(AN$39:AN$238,$N$39:$N$238,1*($I$39:$I$238=$I13),1*($L$39:$L$238=$L13))</f>
        <v>101.99999960779816</v>
      </c>
    </row>
    <row r="14" spans="1:40" x14ac:dyDescent="0.25">
      <c r="A14" s="12" t="s">
        <v>33</v>
      </c>
      <c r="B14" s="29">
        <v>5.0000000000000001E-4</v>
      </c>
      <c r="I14" s="4" t="s">
        <v>37</v>
      </c>
      <c r="L14" s="3" t="s">
        <v>27</v>
      </c>
      <c r="O14" s="5">
        <f>SUMIFS($S$39:$S$238,$I$39:$I$238,$I14,$L$39:$L$238,$L14)</f>
        <v>6873103.1300194617</v>
      </c>
      <c r="Q14" s="5">
        <f>SUMIFS($R$39:$R$238,$I$39:$I$238,$I14,$L$39:$L$238,$L14)</f>
        <v>105089294.13091344</v>
      </c>
      <c r="R14" s="5"/>
      <c r="S14" s="5"/>
      <c r="U14" s="5">
        <f>SUMPRODUCT(U$39:U$238,$N$39:$N$238,1*($I$39:$I$238=$I14),1*($L$39:$L$238=$L14))</f>
        <v>10668947.421139222</v>
      </c>
      <c r="V14" s="5">
        <f>SUMPRODUCT(V$39:V$238,$N$39:$N$238,1*($I$39:$I$238=$I14),1*($L$39:$L$238=$L14))</f>
        <v>9558556.422144901</v>
      </c>
      <c r="W14" s="5">
        <f>SUMPRODUCT(W$39:W$238,$N$39:$N$238,1*($I$39:$I$238=$I14),1*($L$39:$L$238=$L14))</f>
        <v>8425762.1870003138</v>
      </c>
      <c r="X14" s="5">
        <f>SUMPRODUCT(X$39:X$238,$N$39:$N$238,1*($I$39:$I$238=$I14),1*($L$39:$L$238=$L14))</f>
        <v>7291296.8040084429</v>
      </c>
      <c r="Y14" s="5">
        <f>SUMPRODUCT(Y$39:Y$238,$N$39:$N$238,1*($I$39:$I$238=$I14),1*($L$39:$L$238=$L14))</f>
        <v>3917521.84120049</v>
      </c>
      <c r="Z14" s="5">
        <f>SUMPRODUCT(Z$39:Z$238,$N$39:$N$238,1*($I$39:$I$238=$I14),1*($L$39:$L$238=$L14))</f>
        <v>3646132.2286142074</v>
      </c>
      <c r="AA14" s="5">
        <f>SUMPRODUCT(AA$39:AA$238,$N$39:$N$238,1*($I$39:$I$238=$I14),1*($L$39:$L$238=$L14))</f>
        <v>3779926.5404384481</v>
      </c>
      <c r="AB14" s="5">
        <f>SUMPRODUCT(AB$39:AB$238,$N$39:$N$238,1*($I$39:$I$238=$I14),1*($L$39:$L$238=$L14))</f>
        <v>3926279.9979008362</v>
      </c>
      <c r="AC14" s="5">
        <f>SUMPRODUCT(AC$39:AC$238,$N$39:$N$238,1*($I$39:$I$238=$I14),1*($L$39:$L$238=$L14))</f>
        <v>4089094.2057530028</v>
      </c>
      <c r="AD14" s="5">
        <f>SUMPRODUCT(AD$39:AD$238,$N$39:$N$238,1*($I$39:$I$238=$I14),1*($L$39:$L$238=$L14))</f>
        <v>4344355.8280287236</v>
      </c>
      <c r="AE14" s="5">
        <f>SUMPRODUCT(AE$39:AE$238,$N$39:$N$238,1*($I$39:$I$238=$I14),1*($L$39:$L$238=$L14))</f>
        <v>4641783.2119823992</v>
      </c>
      <c r="AF14" s="5">
        <f>SUMPRODUCT(AF$39:AF$238,$N$39:$N$238,1*($I$39:$I$238=$I14),1*($L$39:$L$238=$L14))</f>
        <v>5073975.4324689582</v>
      </c>
      <c r="AG14" s="5">
        <f>SUMPRODUCT(AG$39:AG$238,$N$39:$N$238,1*($I$39:$I$238=$I14),1*($L$39:$L$238=$L14))</f>
        <v>5536731.2260251017</v>
      </c>
      <c r="AH14" s="5">
        <f>SUMPRODUCT(AH$39:AH$238,$N$39:$N$238,1*($I$39:$I$238=$I14),1*($L$39:$L$238=$L14))</f>
        <v>6610858.9587123524</v>
      </c>
      <c r="AI14" s="5">
        <f>SUMPRODUCT(AI$39:AI$238,$N$39:$N$238,1*($I$39:$I$238=$I14),1*($L$39:$L$238=$L14))</f>
        <v>7879626.4155196007</v>
      </c>
      <c r="AJ14" s="5">
        <f>SUMPRODUCT(AJ$39:AJ$238,$N$39:$N$238,1*($I$39:$I$238=$I14),1*($L$39:$L$238=$L14))</f>
        <v>8705692.01603356</v>
      </c>
      <c r="AK14" s="5">
        <f>SUMPRODUCT(AK$39:AK$238,$N$39:$N$238,1*($I$39:$I$238=$I14),1*($L$39:$L$238=$L14))</f>
        <v>8378859.5202461379</v>
      </c>
      <c r="AL14" s="5">
        <f>SUMPRODUCT(AL$39:AL$238,$N$39:$N$238,1*($I$39:$I$238=$I14),1*($L$39:$L$238=$L14))</f>
        <v>7828730.1401238488</v>
      </c>
      <c r="AM14" s="5">
        <f>SUMPRODUCT(AM$39:AM$238,$N$39:$N$238,1*($I$39:$I$238=$I14),1*($L$39:$L$238=$L14))</f>
        <v>7155496.2875398397</v>
      </c>
      <c r="AN14" s="5">
        <f>SUMPRODUCT(AN$39:AN$238,$N$39:$N$238,1*($I$39:$I$238=$I14),1*($L$39:$L$238=$L14))</f>
        <v>6411294.0635950044</v>
      </c>
    </row>
    <row r="15" spans="1:40" x14ac:dyDescent="0.25">
      <c r="A15" s="12" t="s">
        <v>32</v>
      </c>
      <c r="B15" s="29">
        <v>1E-3</v>
      </c>
      <c r="I15" s="9" t="s">
        <v>37</v>
      </c>
      <c r="J15" s="10"/>
      <c r="K15" s="10"/>
      <c r="L15" s="10" t="s">
        <v>28</v>
      </c>
      <c r="M15" s="10"/>
      <c r="N15" s="10"/>
      <c r="O15" s="14">
        <f>SUMIFS($S$39:$S$238,$I$39:$I$238,$I15,$L$39:$L$238,$L15)</f>
        <v>9592356.6276819147</v>
      </c>
      <c r="P15" s="10"/>
      <c r="Q15" s="14">
        <f>SUMIFS($R$39:$R$238,$I$39:$I$238,$I15,$L$39:$L$238,$L15)</f>
        <v>96009213.686406732</v>
      </c>
      <c r="R15" s="14"/>
      <c r="S15" s="14"/>
      <c r="T15" s="10"/>
      <c r="U15" s="14">
        <f>SUMPRODUCT(U$39:U$238,$N$39:$N$238,1*($I$39:$I$238=$I15),1*($L$39:$L$238=$L15))</f>
        <v>9919933.9312427286</v>
      </c>
      <c r="V15" s="14">
        <f>SUMPRODUCT(V$39:V$238,$N$39:$N$238,1*($I$39:$I$238=$I15),1*($L$39:$L$238=$L15))</f>
        <v>8287854.4902599771</v>
      </c>
      <c r="W15" s="14">
        <f>SUMPRODUCT(W$39:W$238,$N$39:$N$238,1*($I$39:$I$238=$I15),1*($L$39:$L$238=$L15))</f>
        <v>6815765.6984502394</v>
      </c>
      <c r="X15" s="14">
        <f>SUMPRODUCT(X$39:X$238,$N$39:$N$238,1*($I$39:$I$238=$I15),1*($L$39:$L$238=$L15))</f>
        <v>5528009.919900367</v>
      </c>
      <c r="Y15" s="14">
        <f>SUMPRODUCT(Y$39:Y$238,$N$39:$N$238,1*($I$39:$I$238=$I15),1*($L$39:$L$238=$L15))</f>
        <v>2194120.6037547388</v>
      </c>
      <c r="Z15" s="14">
        <f>SUMPRODUCT(Z$39:Z$238,$N$39:$N$238,1*($I$39:$I$238=$I15),1*($L$39:$L$238=$L15))</f>
        <v>2149364.4514853605</v>
      </c>
      <c r="AA15" s="14">
        <f>SUMPRODUCT(AA$39:AA$238,$N$39:$N$238,1*($I$39:$I$238=$I15),1*($L$39:$L$238=$L15))</f>
        <v>2691081.8305125502</v>
      </c>
      <c r="AB15" s="14">
        <f>SUMPRODUCT(AB$39:AB$238,$N$39:$N$238,1*($I$39:$I$238=$I15),1*($L$39:$L$238=$L15))</f>
        <v>3418469.3883518176</v>
      </c>
      <c r="AC15" s="14">
        <f>SUMPRODUCT(AC$39:AC$238,$N$39:$N$238,1*($I$39:$I$238=$I15),1*($L$39:$L$238=$L15))</f>
        <v>4324720.1132238554</v>
      </c>
      <c r="AD15" s="14">
        <f>SUMPRODUCT(AD$39:AD$238,$N$39:$N$238,1*($I$39:$I$238=$I15),1*($L$39:$L$238=$L15))</f>
        <v>5472610.2701685736</v>
      </c>
      <c r="AE15" s="14">
        <f>SUMPRODUCT(AE$39:AE$238,$N$39:$N$238,1*($I$39:$I$238=$I15),1*($L$39:$L$238=$L15))</f>
        <v>6796731.2035428826</v>
      </c>
      <c r="AF15" s="14">
        <f>SUMPRODUCT(AF$39:AF$238,$N$39:$N$238,1*($I$39:$I$238=$I15),1*($L$39:$L$238=$L15))</f>
        <v>8372664.3522363305</v>
      </c>
      <c r="AG15" s="14">
        <f>SUMPRODUCT(AG$39:AG$238,$N$39:$N$238,1*($I$39:$I$238=$I15),1*($L$39:$L$238=$L15))</f>
        <v>10077794.906677818</v>
      </c>
      <c r="AH15" s="14">
        <f>SUMPRODUCT(AH$39:AH$238,$N$39:$N$238,1*($I$39:$I$238=$I15),1*($L$39:$L$238=$L15))</f>
        <v>9571251.9199680444</v>
      </c>
      <c r="AI15" s="14">
        <f>SUMPRODUCT(AI$39:AI$238,$N$39:$N$238,1*($I$39:$I$238=$I15),1*($L$39:$L$238=$L15))</f>
        <v>8596110.2918596938</v>
      </c>
      <c r="AJ15" s="14">
        <f>SUMPRODUCT(AJ$39:AJ$238,$N$39:$N$238,1*($I$39:$I$238=$I15),1*($L$39:$L$238=$L15))</f>
        <v>7860770.1900260951</v>
      </c>
      <c r="AK15" s="14">
        <f>SUMPRODUCT(AK$39:AK$238,$N$39:$N$238,1*($I$39:$I$238=$I15),1*($L$39:$L$238=$L15))</f>
        <v>6838243.4612225937</v>
      </c>
      <c r="AL15" s="14">
        <f>SUMPRODUCT(AL$39:AL$238,$N$39:$N$238,1*($I$39:$I$238=$I15),1*($L$39:$L$238=$L15))</f>
        <v>6123045.2688970473</v>
      </c>
      <c r="AM15" s="14">
        <f>SUMPRODUCT(AM$39:AM$238,$N$39:$N$238,1*($I$39:$I$238=$I15),1*($L$39:$L$238=$L15))</f>
        <v>5573953.2804727284</v>
      </c>
      <c r="AN15" s="14">
        <f>SUMPRODUCT(AN$39:AN$238,$N$39:$N$238,1*($I$39:$I$238=$I15),1*($L$39:$L$238=$L15))</f>
        <v>4996055.8693089616</v>
      </c>
    </row>
    <row r="16" spans="1:40" x14ac:dyDescent="0.25">
      <c r="A16" s="12" t="s">
        <v>34</v>
      </c>
      <c r="B16" s="29">
        <v>1.5E-3</v>
      </c>
      <c r="H16" s="10"/>
      <c r="I16" s="9" t="s">
        <v>39</v>
      </c>
      <c r="J16" s="10"/>
      <c r="K16" s="10"/>
      <c r="L16" s="10"/>
      <c r="M16" s="10"/>
      <c r="N16" s="10"/>
      <c r="O16" s="14">
        <f>SUM(O6:O15)</f>
        <v>22403014.402154863</v>
      </c>
      <c r="P16" s="10"/>
      <c r="Q16" s="14">
        <f>SUM(Q6:Q15)</f>
        <v>715101822.70609641</v>
      </c>
      <c r="R16" s="14"/>
      <c r="S16" s="14"/>
      <c r="T16" s="14"/>
      <c r="U16" s="14">
        <f t="shared" ref="U16:AN16" si="4">SUM(U6:U15)</f>
        <v>92427448.255189404</v>
      </c>
      <c r="V16" s="14">
        <f t="shared" si="4"/>
        <v>81793637.26232487</v>
      </c>
      <c r="W16" s="14">
        <f t="shared" si="4"/>
        <v>71601797.919566572</v>
      </c>
      <c r="X16" s="14">
        <f t="shared" si="4"/>
        <v>61926328.342235766</v>
      </c>
      <c r="Y16" s="14">
        <f t="shared" si="4"/>
        <v>55797979.135389209</v>
      </c>
      <c r="Z16" s="14">
        <f t="shared" si="4"/>
        <v>50872691.150441013</v>
      </c>
      <c r="AA16" s="14">
        <f t="shared" si="4"/>
        <v>47977957.724152856</v>
      </c>
      <c r="AB16" s="14">
        <f t="shared" si="4"/>
        <v>44003314.800000146</v>
      </c>
      <c r="AC16" s="14">
        <f t="shared" si="4"/>
        <v>39602983.320000343</v>
      </c>
      <c r="AD16" s="14">
        <f t="shared" si="4"/>
        <v>35642684.987998888</v>
      </c>
      <c r="AE16" s="14">
        <f t="shared" si="4"/>
        <v>32078416.489200816</v>
      </c>
      <c r="AF16" s="14">
        <f t="shared" si="4"/>
        <v>28870574.840279859</v>
      </c>
      <c r="AG16" s="14">
        <f t="shared" si="4"/>
        <v>25983517.356252171</v>
      </c>
      <c r="AH16" s="14">
        <f t="shared" si="4"/>
        <v>23385165.620627373</v>
      </c>
      <c r="AI16" s="14">
        <f t="shared" si="4"/>
        <v>21046649.058563344</v>
      </c>
      <c r="AJ16" s="14">
        <f t="shared" si="4"/>
        <v>18941984.152706992</v>
      </c>
      <c r="AK16" s="14">
        <f t="shared" si="4"/>
        <v>17047785.737437513</v>
      </c>
      <c r="AL16" s="14">
        <f t="shared" si="4"/>
        <v>15343007.163693948</v>
      </c>
      <c r="AM16" s="14">
        <f t="shared" si="4"/>
        <v>13808706.4473227</v>
      </c>
      <c r="AN16" s="14">
        <f t="shared" si="4"/>
        <v>12427835.802593082</v>
      </c>
    </row>
    <row r="17" spans="1:40" x14ac:dyDescent="0.25">
      <c r="H17" s="4" t="s">
        <v>40</v>
      </c>
      <c r="I17" s="4" t="s">
        <v>41</v>
      </c>
      <c r="U17" s="21">
        <f>U16-U$4</f>
        <v>2427448.2551894039</v>
      </c>
      <c r="V17" s="21">
        <f t="shared" ref="V17:AN17" si="5">V16-V$4</f>
        <v>793637.26232486963</v>
      </c>
      <c r="W17" s="21">
        <f t="shared" si="5"/>
        <v>-1298202.0804334283</v>
      </c>
      <c r="X17" s="21">
        <f t="shared" si="5"/>
        <v>-3683671.6577642336</v>
      </c>
      <c r="Y17" s="21">
        <f t="shared" si="5"/>
        <v>-3251020.8646107912</v>
      </c>
      <c r="Z17" s="21">
        <f t="shared" si="5"/>
        <v>-2271408.8495589867</v>
      </c>
      <c r="AA17" s="21">
        <f t="shared" si="5"/>
        <v>148267.72415285558</v>
      </c>
      <c r="AB17" s="21">
        <f t="shared" si="5"/>
        <v>956593.80000014603</v>
      </c>
      <c r="AC17" s="21">
        <f t="shared" si="5"/>
        <v>860934.42000034451</v>
      </c>
      <c r="AD17" s="21">
        <f t="shared" si="5"/>
        <v>774840.97799888998</v>
      </c>
      <c r="AE17" s="21">
        <f t="shared" si="5"/>
        <v>697356.88020081818</v>
      </c>
      <c r="AF17" s="21">
        <f t="shared" si="5"/>
        <v>627621.19217985868</v>
      </c>
      <c r="AG17" s="21">
        <f t="shared" si="5"/>
        <v>564859.07296217233</v>
      </c>
      <c r="AH17" s="21">
        <f t="shared" si="5"/>
        <v>508373.16566637531</v>
      </c>
      <c r="AI17" s="21">
        <f t="shared" si="5"/>
        <v>457535.84909844398</v>
      </c>
      <c r="AJ17" s="21">
        <f t="shared" si="5"/>
        <v>411782.26418858021</v>
      </c>
      <c r="AK17" s="21">
        <f t="shared" si="5"/>
        <v>370604.03777094185</v>
      </c>
      <c r="AL17" s="21">
        <f t="shared" si="5"/>
        <v>333543.63399403356</v>
      </c>
      <c r="AM17" s="21">
        <f t="shared" si="5"/>
        <v>300189.27059277706</v>
      </c>
      <c r="AN17" s="21">
        <f t="shared" si="5"/>
        <v>270170.34353615157</v>
      </c>
    </row>
    <row r="18" spans="1:40" x14ac:dyDescent="0.25">
      <c r="A18" s="4" t="s">
        <v>36</v>
      </c>
      <c r="I18" s="4" t="s">
        <v>43</v>
      </c>
      <c r="T18" s="22">
        <v>0</v>
      </c>
      <c r="U18" s="21">
        <f t="shared" ref="U18:AN18" si="6">T18*T3/U3+U17</f>
        <v>2427448.2551894039</v>
      </c>
      <c r="V18" s="21">
        <f t="shared" si="6"/>
        <v>3233222.7587902201</v>
      </c>
      <c r="W18" s="21">
        <f t="shared" si="6"/>
        <v>1951186.7921507424</v>
      </c>
      <c r="X18" s="21">
        <f t="shared" si="6"/>
        <v>-1722728.931652738</v>
      </c>
      <c r="Y18" s="21">
        <f t="shared" si="6"/>
        <v>-4982363.4409217928</v>
      </c>
      <c r="Z18" s="21">
        <f t="shared" si="6"/>
        <v>-7278684.1076853871</v>
      </c>
      <c r="AA18" s="21">
        <f t="shared" si="6"/>
        <v>-7166809.8040709589</v>
      </c>
      <c r="AB18" s="21">
        <f t="shared" si="6"/>
        <v>-6246050.0530911665</v>
      </c>
      <c r="AC18" s="21">
        <f t="shared" si="6"/>
        <v>-5416345.8833562778</v>
      </c>
      <c r="AD18" s="21">
        <f t="shared" si="6"/>
        <v>-4668586.634774168</v>
      </c>
      <c r="AE18" s="21">
        <f t="shared" si="6"/>
        <v>-3994572.6877472205</v>
      </c>
      <c r="AF18" s="21">
        <f t="shared" si="6"/>
        <v>-3386924.3590060961</v>
      </c>
      <c r="AG18" s="21">
        <f t="shared" si="6"/>
        <v>-2838999.9078389541</v>
      </c>
      <c r="AH18" s="21">
        <f t="shared" si="6"/>
        <v>-2344821.741711773</v>
      </c>
      <c r="AI18" s="21">
        <f t="shared" si="6"/>
        <v>-1899010.0013218876</v>
      </c>
      <c r="AJ18" s="21">
        <f t="shared" si="6"/>
        <v>-1496722.7871399166</v>
      </c>
      <c r="AK18" s="21">
        <f t="shared" si="6"/>
        <v>-1133602.3633046742</v>
      </c>
      <c r="AL18" s="21">
        <f t="shared" si="6"/>
        <v>-805726.74112716364</v>
      </c>
      <c r="AM18" s="21">
        <f t="shared" si="6"/>
        <v>-509566.10424002237</v>
      </c>
      <c r="AN18" s="21">
        <f t="shared" si="6"/>
        <v>-241943.59122507088</v>
      </c>
    </row>
    <row r="19" spans="1:40" x14ac:dyDescent="0.25">
      <c r="A19" s="12" t="s">
        <v>15</v>
      </c>
      <c r="B19" s="30">
        <v>1E-4</v>
      </c>
      <c r="I19" s="9" t="s">
        <v>59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3">
        <f>U18/T$5</f>
        <v>3.182171700287961E-3</v>
      </c>
      <c r="V19" s="33">
        <f t="shared" ref="V19:AN19" si="7">V18/U$5</f>
        <v>4.7783380733613405E-3</v>
      </c>
      <c r="W19" s="33">
        <f t="shared" si="7"/>
        <v>3.2572715937727531E-3</v>
      </c>
      <c r="X19" s="33">
        <f t="shared" si="7"/>
        <v>-3.2558377125417146E-3</v>
      </c>
      <c r="Y19" s="33">
        <f t="shared" si="7"/>
        <v>-1.0688197616957683E-2</v>
      </c>
      <c r="Z19" s="33">
        <f t="shared" si="7"/>
        <v>-1.7777281828721948E-2</v>
      </c>
      <c r="AA19" s="33">
        <f t="shared" si="7"/>
        <v>-2.0000000000002568E-2</v>
      </c>
      <c r="AB19" s="33">
        <f t="shared" si="7"/>
        <v>-2.0000000000002488E-2</v>
      </c>
      <c r="AC19" s="33">
        <f t="shared" si="7"/>
        <v>-2.000000000000161E-2</v>
      </c>
      <c r="AD19" s="33">
        <f t="shared" si="7"/>
        <v>-2.0000000000006627E-2</v>
      </c>
      <c r="AE19" s="33">
        <f t="shared" si="7"/>
        <v>-2.0000000000003692E-2</v>
      </c>
      <c r="AF19" s="33">
        <f t="shared" si="7"/>
        <v>-2.0000000000005201E-2</v>
      </c>
      <c r="AG19" s="33">
        <f t="shared" si="7"/>
        <v>-2.0000000000005035E-2</v>
      </c>
      <c r="AH19" s="33">
        <f t="shared" si="7"/>
        <v>-2.0000000000001215E-2</v>
      </c>
      <c r="AI19" s="33">
        <f t="shared" si="7"/>
        <v>-2.0000000000009677E-2</v>
      </c>
      <c r="AJ19" s="33">
        <f t="shared" si="7"/>
        <v>-2.0000000000021934E-2</v>
      </c>
      <c r="AK19" s="33">
        <f t="shared" si="7"/>
        <v>-2.0000000000018989E-2</v>
      </c>
      <c r="AL19" s="33">
        <f t="shared" si="7"/>
        <v>-2.0000000000009406E-2</v>
      </c>
      <c r="AM19" s="33">
        <f t="shared" si="7"/>
        <v>-2.0000000000062895E-2</v>
      </c>
      <c r="AN19" s="33">
        <f t="shared" si="7"/>
        <v>-2.000000000000474E-2</v>
      </c>
    </row>
    <row r="20" spans="1:40" x14ac:dyDescent="0.25">
      <c r="A20" s="12" t="s">
        <v>19</v>
      </c>
      <c r="B20" s="30">
        <v>2.0000000000000001E-4</v>
      </c>
      <c r="I20" s="4" t="s">
        <v>45</v>
      </c>
      <c r="U20" s="21">
        <f>T$5*$B$32</f>
        <v>-15256551.084089771</v>
      </c>
      <c r="V20" s="21">
        <f t="shared" ref="V20:AN20" si="8">U$5*$B$32</f>
        <v>-13532833.839510217</v>
      </c>
      <c r="W20" s="21">
        <f t="shared" si="8"/>
        <v>-11980498.008707769</v>
      </c>
      <c r="X20" s="21">
        <f t="shared" si="8"/>
        <v>-10582400.498751309</v>
      </c>
      <c r="Y20" s="21">
        <f t="shared" si="8"/>
        <v>-9323112.5012450628</v>
      </c>
      <c r="Z20" s="21">
        <f t="shared" si="8"/>
        <v>-8188748.063751285</v>
      </c>
      <c r="AA20" s="21">
        <f t="shared" si="8"/>
        <v>-7166809.8040700387</v>
      </c>
      <c r="AB20" s="21">
        <f t="shared" si="8"/>
        <v>-6246050.0530903898</v>
      </c>
      <c r="AC20" s="21">
        <f t="shared" si="8"/>
        <v>-5416345.883355842</v>
      </c>
      <c r="AD20" s="21">
        <f t="shared" si="8"/>
        <v>-4668586.6347726211</v>
      </c>
      <c r="AE20" s="21">
        <f t="shared" si="8"/>
        <v>-3994572.6877464834</v>
      </c>
      <c r="AF20" s="21">
        <f t="shared" si="8"/>
        <v>-3386924.3590052151</v>
      </c>
      <c r="AG20" s="21">
        <f t="shared" si="8"/>
        <v>-2838999.9078382398</v>
      </c>
      <c r="AH20" s="21">
        <f t="shared" si="8"/>
        <v>-2344821.7417116305</v>
      </c>
      <c r="AI20" s="21">
        <f t="shared" si="8"/>
        <v>-1899010.0013209688</v>
      </c>
      <c r="AJ20" s="21">
        <f t="shared" si="8"/>
        <v>-1496722.7871382753</v>
      </c>
      <c r="AK20" s="21">
        <f t="shared" si="8"/>
        <v>-1133602.3633035978</v>
      </c>
      <c r="AL20" s="21">
        <f t="shared" si="8"/>
        <v>-805726.74112678471</v>
      </c>
      <c r="AM20" s="21">
        <f t="shared" si="8"/>
        <v>-509566.10423841991</v>
      </c>
      <c r="AN20" s="21">
        <f t="shared" si="8"/>
        <v>-241943.59122501354</v>
      </c>
    </row>
    <row r="21" spans="1:40" x14ac:dyDescent="0.25">
      <c r="A21" s="12" t="s">
        <v>20</v>
      </c>
      <c r="B21" s="30">
        <v>1E-3</v>
      </c>
      <c r="H21" s="40"/>
      <c r="I21" s="41" t="s">
        <v>44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2">
        <f>T$5*$C$32</f>
        <v>15256551.084089771</v>
      </c>
      <c r="V21" s="42">
        <f t="shared" ref="V21:AN21" si="9">U$5*$C$32</f>
        <v>13532833.839510217</v>
      </c>
      <c r="W21" s="42">
        <f t="shared" si="9"/>
        <v>11980498.008707769</v>
      </c>
      <c r="X21" s="42">
        <f t="shared" si="9"/>
        <v>10582400.498751309</v>
      </c>
      <c r="Y21" s="42">
        <f t="shared" si="9"/>
        <v>9323112.5012450628</v>
      </c>
      <c r="Z21" s="42">
        <f t="shared" si="9"/>
        <v>8188748.063751285</v>
      </c>
      <c r="AA21" s="42">
        <f t="shared" si="9"/>
        <v>7166809.8040700387</v>
      </c>
      <c r="AB21" s="42">
        <f t="shared" si="9"/>
        <v>6246050.0530903898</v>
      </c>
      <c r="AC21" s="42">
        <f t="shared" si="9"/>
        <v>5416345.883355842</v>
      </c>
      <c r="AD21" s="42">
        <f t="shared" si="9"/>
        <v>4668586.6347726211</v>
      </c>
      <c r="AE21" s="42">
        <f t="shared" si="9"/>
        <v>3994572.6877464834</v>
      </c>
      <c r="AF21" s="42">
        <f t="shared" si="9"/>
        <v>3386924.3590052151</v>
      </c>
      <c r="AG21" s="42">
        <f t="shared" si="9"/>
        <v>2838999.9078382398</v>
      </c>
      <c r="AH21" s="42">
        <f t="shared" si="9"/>
        <v>2344821.7417116305</v>
      </c>
      <c r="AI21" s="42">
        <f t="shared" si="9"/>
        <v>1899010.0013209688</v>
      </c>
      <c r="AJ21" s="42">
        <f t="shared" si="9"/>
        <v>1496722.7871382753</v>
      </c>
      <c r="AK21" s="42">
        <f t="shared" si="9"/>
        <v>1133602.3633035978</v>
      </c>
      <c r="AL21" s="42">
        <f t="shared" si="9"/>
        <v>805726.74112678471</v>
      </c>
      <c r="AM21" s="42">
        <f t="shared" si="9"/>
        <v>509566.10423841991</v>
      </c>
      <c r="AN21" s="42">
        <f t="shared" si="9"/>
        <v>241943.59122501354</v>
      </c>
    </row>
    <row r="22" spans="1:40" x14ac:dyDescent="0.25">
      <c r="A22" s="12" t="s">
        <v>21</v>
      </c>
      <c r="B22" s="30">
        <v>5.0000000000000001E-3</v>
      </c>
      <c r="H22" s="6" t="s">
        <v>78</v>
      </c>
      <c r="I22" s="6" t="s">
        <v>73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0">
        <f>U4</f>
        <v>90000000</v>
      </c>
      <c r="V22" s="67">
        <f>U22*U$3/V$3+V4</f>
        <v>171450000</v>
      </c>
      <c r="W22" s="67">
        <f t="shared" ref="W22:AN22" si="10">V22*V$3/W$3+W4</f>
        <v>245207250</v>
      </c>
      <c r="X22" s="67">
        <f t="shared" si="10"/>
        <v>312043286.24999994</v>
      </c>
      <c r="Y22" s="67">
        <f t="shared" si="10"/>
        <v>372652502.68124986</v>
      </c>
      <c r="Z22" s="67">
        <f t="shared" si="10"/>
        <v>427659865.19465607</v>
      </c>
      <c r="AA22" s="67">
        <f t="shared" si="10"/>
        <v>477627854.52062935</v>
      </c>
      <c r="AB22" s="67">
        <f t="shared" si="10"/>
        <v>523062714.79323244</v>
      </c>
      <c r="AC22" s="67">
        <f t="shared" si="10"/>
        <v>564420077.26719856</v>
      </c>
      <c r="AD22" s="67">
        <f t="shared" si="10"/>
        <v>602110021.66353452</v>
      </c>
      <c r="AE22" s="67">
        <f t="shared" si="10"/>
        <v>636501631.3808521</v>
      </c>
      <c r="AF22" s="67">
        <f t="shared" si="10"/>
        <v>667927093.1858561</v>
      </c>
      <c r="AG22" s="67">
        <f t="shared" si="10"/>
        <v>696685386.9350754</v>
      </c>
      <c r="AH22" s="67">
        <f t="shared" si="10"/>
        <v>723045606.32471156</v>
      </c>
      <c r="AI22" s="67">
        <f t="shared" si="10"/>
        <v>747249947.56579995</v>
      </c>
      <c r="AJ22" s="67">
        <f t="shared" si="10"/>
        <v>769516399.19214737</v>
      </c>
      <c r="AK22" s="67">
        <f t="shared" si="10"/>
        <v>790041162.88777471</v>
      </c>
      <c r="AL22" s="67">
        <f t="shared" si="10"/>
        <v>809000832.23191333</v>
      </c>
      <c r="AM22" s="67">
        <f t="shared" si="10"/>
        <v>826554353.56980276</v>
      </c>
      <c r="AN22" s="67">
        <f t="shared" si="10"/>
        <v>842844790.7967087</v>
      </c>
    </row>
    <row r="23" spans="1:40" x14ac:dyDescent="0.25">
      <c r="A23" s="12" t="s">
        <v>22</v>
      </c>
      <c r="B23" s="30">
        <v>8.0000000000000002E-3</v>
      </c>
      <c r="H23" s="7"/>
      <c r="I23" s="9" t="s">
        <v>74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71">
        <f>U16</f>
        <v>92427448.255189404</v>
      </c>
      <c r="V23" s="72">
        <f>U23*U$3/V$3+V16</f>
        <v>174683222.75879019</v>
      </c>
      <c r="W23" s="72">
        <f t="shared" ref="W23:AN23" si="11">V23*V$3/W$3+W16</f>
        <v>247158436.79215071</v>
      </c>
      <c r="X23" s="72">
        <f t="shared" si="11"/>
        <v>310320557.31834716</v>
      </c>
      <c r="Y23" s="72">
        <f t="shared" si="11"/>
        <v>367670139.24032801</v>
      </c>
      <c r="Z23" s="72">
        <f t="shared" si="11"/>
        <v>420381181.08697057</v>
      </c>
      <c r="AA23" s="72">
        <f t="shared" si="11"/>
        <v>470461044.71655828</v>
      </c>
      <c r="AB23" s="72">
        <f t="shared" si="11"/>
        <v>516816664.74014115</v>
      </c>
      <c r="AC23" s="72">
        <f t="shared" si="11"/>
        <v>559003731.38384211</v>
      </c>
      <c r="AD23" s="72">
        <f t="shared" si="11"/>
        <v>597441435.02876008</v>
      </c>
      <c r="AE23" s="72">
        <f t="shared" si="11"/>
        <v>632507058.69310462</v>
      </c>
      <c r="AF23" s="72">
        <f t="shared" si="11"/>
        <v>664540168.8268497</v>
      </c>
      <c r="AG23" s="72">
        <f t="shared" si="11"/>
        <v>693846387.0272361</v>
      </c>
      <c r="AH23" s="72">
        <f t="shared" si="11"/>
        <v>720700784.58299959</v>
      </c>
      <c r="AI23" s="72">
        <f t="shared" si="11"/>
        <v>745350937.5644778</v>
      </c>
      <c r="AJ23" s="72">
        <f t="shared" si="11"/>
        <v>768019676.405007</v>
      </c>
      <c r="AK23" s="72">
        <f t="shared" si="11"/>
        <v>788907560.52446938</v>
      </c>
      <c r="AL23" s="72">
        <f t="shared" si="11"/>
        <v>808195105.49078536</v>
      </c>
      <c r="AM23" s="72">
        <f t="shared" si="11"/>
        <v>826044787.46556187</v>
      </c>
      <c r="AN23" s="72">
        <f t="shared" si="11"/>
        <v>842602847.20548272</v>
      </c>
    </row>
    <row r="24" spans="1:40" x14ac:dyDescent="0.25">
      <c r="A24" s="12" t="s">
        <v>23</v>
      </c>
      <c r="B24" s="30">
        <v>1.2E-2</v>
      </c>
      <c r="H24" s="7"/>
      <c r="I24" s="6" t="s">
        <v>75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67">
        <f>U$22+U20</f>
        <v>74743448.915910229</v>
      </c>
      <c r="V24" s="67">
        <f t="shared" ref="V24:AN24" si="12">V$22+V20</f>
        <v>157917166.1604898</v>
      </c>
      <c r="W24" s="67">
        <f t="shared" si="12"/>
        <v>233226751.99129224</v>
      </c>
      <c r="X24" s="67">
        <f t="shared" si="12"/>
        <v>301460885.75124866</v>
      </c>
      <c r="Y24" s="67">
        <f t="shared" si="12"/>
        <v>363329390.18000478</v>
      </c>
      <c r="Z24" s="67">
        <f t="shared" si="12"/>
        <v>419471117.13090479</v>
      </c>
      <c r="AA24" s="67">
        <f t="shared" si="12"/>
        <v>470461044.71655929</v>
      </c>
      <c r="AB24" s="67">
        <f t="shared" si="12"/>
        <v>516816664.74014205</v>
      </c>
      <c r="AC24" s="67">
        <f t="shared" si="12"/>
        <v>559003731.38384271</v>
      </c>
      <c r="AD24" s="67">
        <f t="shared" si="12"/>
        <v>597441435.02876186</v>
      </c>
      <c r="AE24" s="67">
        <f t="shared" si="12"/>
        <v>632507058.69310558</v>
      </c>
      <c r="AF24" s="67">
        <f t="shared" si="12"/>
        <v>664540168.82685089</v>
      </c>
      <c r="AG24" s="67">
        <f t="shared" si="12"/>
        <v>693846387.02723718</v>
      </c>
      <c r="AH24" s="67">
        <f t="shared" si="12"/>
        <v>720700784.58299994</v>
      </c>
      <c r="AI24" s="67">
        <f t="shared" si="12"/>
        <v>745350937.56447899</v>
      </c>
      <c r="AJ24" s="67">
        <f t="shared" si="12"/>
        <v>768019676.40500915</v>
      </c>
      <c r="AK24" s="67">
        <f t="shared" si="12"/>
        <v>788907560.52447116</v>
      </c>
      <c r="AL24" s="67">
        <f t="shared" si="12"/>
        <v>808195105.49078655</v>
      </c>
      <c r="AM24" s="67">
        <f t="shared" si="12"/>
        <v>826044787.46556437</v>
      </c>
      <c r="AN24" s="67">
        <f t="shared" si="12"/>
        <v>842602847.20548368</v>
      </c>
    </row>
    <row r="25" spans="1:40" x14ac:dyDescent="0.25">
      <c r="A25" s="12" t="s">
        <v>24</v>
      </c>
      <c r="B25" s="30">
        <v>2.5000000000000001E-2</v>
      </c>
      <c r="H25" s="7"/>
      <c r="I25" s="9" t="s">
        <v>76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48">
        <f>U$22+U21</f>
        <v>105256551.08408977</v>
      </c>
      <c r="V25" s="48">
        <f t="shared" ref="V25:AN25" si="13">V$22+V21</f>
        <v>184982833.8395102</v>
      </c>
      <c r="W25" s="48">
        <f t="shared" si="13"/>
        <v>257187748.00870776</v>
      </c>
      <c r="X25" s="48">
        <f t="shared" si="13"/>
        <v>322625686.74875122</v>
      </c>
      <c r="Y25" s="48">
        <f t="shared" si="13"/>
        <v>381975615.18249494</v>
      </c>
      <c r="Z25" s="48">
        <f t="shared" si="13"/>
        <v>435848613.25840735</v>
      </c>
      <c r="AA25" s="48">
        <f t="shared" si="13"/>
        <v>484794664.3246994</v>
      </c>
      <c r="AB25" s="48">
        <f t="shared" si="13"/>
        <v>529308764.84632283</v>
      </c>
      <c r="AC25" s="48">
        <f t="shared" si="13"/>
        <v>569836423.15055442</v>
      </c>
      <c r="AD25" s="48">
        <f t="shared" si="13"/>
        <v>606778608.29830718</v>
      </c>
      <c r="AE25" s="48">
        <f t="shared" si="13"/>
        <v>640496204.06859863</v>
      </c>
      <c r="AF25" s="48">
        <f t="shared" si="13"/>
        <v>671314017.54486132</v>
      </c>
      <c r="AG25" s="48">
        <f t="shared" si="13"/>
        <v>699524386.84291363</v>
      </c>
      <c r="AH25" s="48">
        <f t="shared" si="13"/>
        <v>725390428.06642318</v>
      </c>
      <c r="AI25" s="48">
        <f t="shared" si="13"/>
        <v>749148957.56712091</v>
      </c>
      <c r="AJ25" s="48">
        <f t="shared" si="13"/>
        <v>771013121.9792856</v>
      </c>
      <c r="AK25" s="48">
        <f t="shared" si="13"/>
        <v>791174765.25107825</v>
      </c>
      <c r="AL25" s="48">
        <f t="shared" si="13"/>
        <v>809806558.9730401</v>
      </c>
      <c r="AM25" s="48">
        <f t="shared" si="13"/>
        <v>827063919.67404115</v>
      </c>
      <c r="AN25" s="48">
        <f t="shared" si="13"/>
        <v>843086734.38793373</v>
      </c>
    </row>
    <row r="26" spans="1:40" x14ac:dyDescent="0.25">
      <c r="A26" s="12" t="s">
        <v>33</v>
      </c>
      <c r="B26" s="30">
        <v>3.0000000000000001E-3</v>
      </c>
      <c r="H26" s="7"/>
      <c r="I26" s="68" t="s">
        <v>77</v>
      </c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73">
        <f t="array" aca="1" ref="U26:AN26" ca="1">MMULT(TRANSPOSE($N$39:$N$238),MMULT($U$39:$AN$238,$AS$39:$BL$58))</f>
        <v>92427448.255189404</v>
      </c>
      <c r="V26" s="73">
        <f ca="1"/>
        <v>174683222.75879052</v>
      </c>
      <c r="W26" s="73">
        <f ca="1"/>
        <v>247158436.79215094</v>
      </c>
      <c r="X26" s="73">
        <f ca="1"/>
        <v>310320557.31834662</v>
      </c>
      <c r="Y26" s="73">
        <f ca="1"/>
        <v>367670139.24032807</v>
      </c>
      <c r="Z26" s="73">
        <f ca="1"/>
        <v>420381181.0869711</v>
      </c>
      <c r="AA26" s="73">
        <f ca="1"/>
        <v>470461044.71655881</v>
      </c>
      <c r="AB26" s="73">
        <f ca="1"/>
        <v>516816664.74014014</v>
      </c>
      <c r="AC26" s="73">
        <f ca="1"/>
        <v>559003731.38384199</v>
      </c>
      <c r="AD26" s="73">
        <f ca="1"/>
        <v>597441435.02875984</v>
      </c>
      <c r="AE26" s="73">
        <f ca="1"/>
        <v>632507058.69310415</v>
      </c>
      <c r="AF26" s="73">
        <f ca="1"/>
        <v>664540168.82684946</v>
      </c>
      <c r="AG26" s="73">
        <f ca="1"/>
        <v>693846387.02723682</v>
      </c>
      <c r="AH26" s="73">
        <f ca="1"/>
        <v>720700784.58299959</v>
      </c>
      <c r="AI26" s="73">
        <f ca="1"/>
        <v>745350937.56447792</v>
      </c>
      <c r="AJ26" s="73">
        <f ca="1"/>
        <v>768019676.40500689</v>
      </c>
      <c r="AK26" s="73">
        <f ca="1"/>
        <v>788907560.52446902</v>
      </c>
      <c r="AL26" s="73">
        <f ca="1"/>
        <v>808195105.49078572</v>
      </c>
      <c r="AM26" s="73">
        <f ca="1"/>
        <v>826044787.46556234</v>
      </c>
      <c r="AN26" s="73">
        <f ca="1"/>
        <v>842602847.2054832</v>
      </c>
    </row>
    <row r="27" spans="1:40" x14ac:dyDescent="0.25">
      <c r="A27" s="12" t="s">
        <v>32</v>
      </c>
      <c r="B27" s="30">
        <v>6.0000000000000001E-3</v>
      </c>
      <c r="H27" s="4" t="s">
        <v>63</v>
      </c>
      <c r="I27" s="4" t="s">
        <v>62</v>
      </c>
      <c r="T27" s="32">
        <f t="shared" ref="T27:AM27" si="14">SUMPRODUCT(BN$39:BN$238,$N$39:$N$238)</f>
        <v>715101822.70609641</v>
      </c>
      <c r="U27" s="32">
        <f t="shared" si="14"/>
        <v>629825488.47837055</v>
      </c>
      <c r="V27" s="32">
        <f t="shared" si="14"/>
        <v>554709928.26750326</v>
      </c>
      <c r="W27" s="32">
        <f t="shared" si="14"/>
        <v>489339751.91091251</v>
      </c>
      <c r="X27" s="32">
        <f t="shared" si="14"/>
        <v>433237187.56649315</v>
      </c>
      <c r="Y27" s="32">
        <f t="shared" si="14"/>
        <v>382898809.28850025</v>
      </c>
      <c r="Z27" s="32">
        <f t="shared" si="14"/>
        <v>337174182.96723753</v>
      </c>
      <c r="AA27" s="32">
        <f t="shared" si="14"/>
        <v>294055136.49605584</v>
      </c>
      <c r="AB27" s="32">
        <f t="shared" si="14"/>
        <v>254625522.30468398</v>
      </c>
      <c r="AC27" s="32">
        <f t="shared" si="14"/>
        <v>219320646.99675265</v>
      </c>
      <c r="AD27" s="32">
        <f t="shared" si="14"/>
        <v>187708060.53311169</v>
      </c>
      <c r="AE27" s="32">
        <f t="shared" si="14"/>
        <v>159388168.47688597</v>
      </c>
      <c r="AF27" s="32">
        <f t="shared" si="14"/>
        <v>133989862.05091575</v>
      </c>
      <c r="AG27" s="32">
        <f t="shared" si="14"/>
        <v>111159569.9406137</v>
      </c>
      <c r="AH27" s="32">
        <f t="shared" si="14"/>
        <v>90548221.054696351</v>
      </c>
      <c r="AI27" s="32">
        <f t="shared" si="14"/>
        <v>71870894.428531557</v>
      </c>
      <c r="AJ27" s="32">
        <f t="shared" si="14"/>
        <v>54885216.618620805</v>
      </c>
      <c r="AK27" s="32">
        <f t="shared" si="14"/>
        <v>39365627.293850943</v>
      </c>
      <c r="AL27" s="32">
        <f t="shared" si="14"/>
        <v>25143961.623274561</v>
      </c>
      <c r="AM27" s="32">
        <f t="shared" si="14"/>
        <v>12068017.555405214</v>
      </c>
      <c r="AN27" s="32"/>
    </row>
    <row r="28" spans="1:40" x14ac:dyDescent="0.25">
      <c r="A28" s="12" t="s">
        <v>34</v>
      </c>
      <c r="B28" s="30">
        <v>8.9999999999999993E-3</v>
      </c>
      <c r="I28" s="6" t="s">
        <v>15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43">
        <f>SUMPRODUCT(BN$39:BN$238,$N$39:$N$238,1*($I$39:$I$238=$I28))/T$27</f>
        <v>0.152963153783925</v>
      </c>
      <c r="U28" s="43">
        <f>SUMPRODUCT(BO$39:BO$238,$N$39:$N$238,1*($I$39:$I$238=$I28))/U$27</f>
        <v>0.1555469281616608</v>
      </c>
      <c r="V28" s="43">
        <f>SUMPRODUCT(BP$39:BP$238,$N$39:$N$238,1*($I$39:$I$238=$I28))/V$27</f>
        <v>0.15606986727030131</v>
      </c>
      <c r="W28" s="43">
        <f>SUMPRODUCT(BQ$39:BQ$238,$N$39:$N$238,1*($I$39:$I$238=$I28))/W$27</f>
        <v>0.15443311894912493</v>
      </c>
      <c r="X28" s="43">
        <f>SUMPRODUCT(BR$39:BR$238,$N$39:$N$238,1*($I$39:$I$238=$I28))/X$27</f>
        <v>0.15074669943601726</v>
      </c>
      <c r="Y28" s="43">
        <f>SUMPRODUCT(BS$39:BS$238,$N$39:$N$238,1*($I$39:$I$238=$I28))/Y$27</f>
        <v>0.14087250795423994</v>
      </c>
      <c r="Z28" s="43">
        <f>SUMPRODUCT(BT$39:BT$238,$N$39:$N$238,1*($I$39:$I$238=$I28))/Z$27</f>
        <v>0.12807555409503751</v>
      </c>
      <c r="AA28" s="43">
        <f>SUMPRODUCT(BU$39:BU$238,$N$39:$N$238,1*($I$39:$I$238=$I28))/AA$27</f>
        <v>0.11217707590611319</v>
      </c>
      <c r="AB28" s="43">
        <f>SUMPRODUCT(BV$39:BV$238,$N$39:$N$238,1*($I$39:$I$238=$I28))/AB$27</f>
        <v>9.2992774651834448E-2</v>
      </c>
      <c r="AC28" s="43">
        <f>SUMPRODUCT(BW$39:BW$238,$N$39:$N$238,1*($I$39:$I$238=$I28))/AC$27</f>
        <v>7.1035526568362178E-2</v>
      </c>
      <c r="AD28" s="43">
        <f>SUMPRODUCT(BX$39:BX$238,$N$39:$N$238,1*($I$39:$I$238=$I28))/AD$27</f>
        <v>4.7541312570134484E-2</v>
      </c>
      <c r="AE28" s="43">
        <f>SUMPRODUCT(BY$39:BY$238,$N$39:$N$238,1*($I$39:$I$238=$I28))/AE$27</f>
        <v>2.4992545044002695E-2</v>
      </c>
      <c r="AF28" s="43">
        <f>SUMPRODUCT(BZ$39:BZ$238,$N$39:$N$238,1*($I$39:$I$238=$I28))/AF$27</f>
        <v>6.8986895624737086E-3</v>
      </c>
      <c r="AG28" s="43">
        <f>SUMPRODUCT(CA$39:CA$238,$N$39:$N$238,1*($I$39:$I$238=$I28))/AG$27</f>
        <v>6.6694913157127598E-6</v>
      </c>
      <c r="AH28" s="43">
        <f>SUMPRODUCT(CB$39:CB$238,$N$39:$N$238,1*($I$39:$I$238=$I28))/AH$27</f>
        <v>6.9695977280683873E-6</v>
      </c>
      <c r="AI28" s="43">
        <f>SUMPRODUCT(CC$39:CC$238,$N$39:$N$238,1*($I$39:$I$238=$I28))/AI$27</f>
        <v>7.2663642732014743E-6</v>
      </c>
      <c r="AJ28" s="43">
        <f>SUMPRODUCT(CD$39:CD$238,$N$39:$N$238,1*($I$39:$I$238=$I28))/AJ$27</f>
        <v>7.5585253378938447E-6</v>
      </c>
      <c r="AK28" s="43">
        <f>SUMPRODUCT(CE$39:CE$238,$N$39:$N$238,1*($I$39:$I$238=$I28))/AK$27</f>
        <v>7.8475964602579744E-6</v>
      </c>
      <c r="AL28" s="43">
        <f>SUMPRODUCT(CF$39:CF$238,$N$39:$N$238,1*($I$39:$I$238=$I28))/AL$27</f>
        <v>8.1319797039913275E-6</v>
      </c>
      <c r="AM28" s="43">
        <f>SUMPRODUCT(CG$39:CG$238,$N$39:$N$238,1*($I$39:$I$238=$I28))/AM$27</f>
        <v>8.4100422008294728E-6</v>
      </c>
      <c r="AN28" s="43"/>
    </row>
    <row r="29" spans="1:40" x14ac:dyDescent="0.25">
      <c r="I29" s="6" t="s">
        <v>18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43">
        <f>SUMPRODUCT(BN$39:BN$238,$N$39:$N$238,1*($I$39:$I$238=$I29))/T$27</f>
        <v>0.48156290397707024</v>
      </c>
      <c r="U29" s="43">
        <f>SUMPRODUCT(BO$39:BO$238,$N$39:$N$238,1*($I$39:$I$238=$I29))/U$27</f>
        <v>0.47207385448457395</v>
      </c>
      <c r="V29" s="43">
        <f>SUMPRODUCT(BP$39:BP$238,$N$39:$N$238,1*($I$39:$I$238=$I29))/V$27</f>
        <v>0.46375107306532681</v>
      </c>
      <c r="W29" s="43">
        <f>SUMPRODUCT(BQ$39:BQ$238,$N$39:$N$238,1*($I$39:$I$238=$I29))/W$27</f>
        <v>0.45631713157563314</v>
      </c>
      <c r="X29" s="43">
        <f>SUMPRODUCT(BR$39:BR$238,$N$39:$N$238,1*($I$39:$I$238=$I29))/X$27</f>
        <v>0.44925330056398272</v>
      </c>
      <c r="Y29" s="43">
        <f>SUMPRODUCT(BS$39:BS$238,$N$39:$N$238,1*($I$39:$I$238=$I29))/Y$27</f>
        <v>0.42541329342146289</v>
      </c>
      <c r="Z29" s="43">
        <f>SUMPRODUCT(BT$39:BT$238,$N$39:$N$238,1*($I$39:$I$238=$I29))/Z$27</f>
        <v>0.39867781577468259</v>
      </c>
      <c r="AA29" s="43">
        <f>SUMPRODUCT(BU$39:BU$238,$N$39:$N$238,1*($I$39:$I$238=$I29))/AA$27</f>
        <v>0.36897652228744571</v>
      </c>
      <c r="AB29" s="43">
        <f>SUMPRODUCT(BV$39:BV$238,$N$39:$N$238,1*($I$39:$I$238=$I29))/AB$27</f>
        <v>0.33744690722876458</v>
      </c>
      <c r="AC29" s="43">
        <f>SUMPRODUCT(BW$39:BW$238,$N$39:$N$238,1*($I$39:$I$238=$I29))/AC$27</f>
        <v>0.30491116569698484</v>
      </c>
      <c r="AD29" s="43">
        <f>SUMPRODUCT(BX$39:BX$238,$N$39:$N$238,1*($I$39:$I$238=$I29))/AD$27</f>
        <v>0.27157476826648597</v>
      </c>
      <c r="AE29" s="43">
        <f>SUMPRODUCT(BY$39:BY$238,$N$39:$N$238,1*($I$39:$I$238=$I29))/AE$27</f>
        <v>0.23656052703048489</v>
      </c>
      <c r="AF29" s="43">
        <f>SUMPRODUCT(BZ$39:BZ$238,$N$39:$N$238,1*($I$39:$I$238=$I29))/AF$27</f>
        <v>0.20108761405835499</v>
      </c>
      <c r="AG29" s="43">
        <f>SUMPRODUCT(CA$39:CA$238,$N$39:$N$238,1*($I$39:$I$238=$I29))/AG$27</f>
        <v>0.16374605922540031</v>
      </c>
      <c r="AH29" s="43">
        <f>SUMPRODUCT(CB$39:CB$238,$N$39:$N$238,1*($I$39:$I$238=$I29))/AH$27</f>
        <v>0.12567239962306462</v>
      </c>
      <c r="AI29" s="43">
        <f>SUMPRODUCT(CC$39:CC$238,$N$39:$N$238,1*($I$39:$I$238=$I29))/AI$27</f>
        <v>9.8811019594563884E-2</v>
      </c>
      <c r="AJ29" s="43">
        <f>SUMPRODUCT(CD$39:CD$238,$N$39:$N$238,1*($I$39:$I$238=$I29))/AJ$27</f>
        <v>9.016329116569867E-2</v>
      </c>
      <c r="AK29" s="43">
        <f>SUMPRODUCT(CE$39:CE$238,$N$39:$N$238,1*($I$39:$I$238=$I29))/AK$27</f>
        <v>8.3277170716202886E-2</v>
      </c>
      <c r="AL29" s="43">
        <f>SUMPRODUCT(CF$39:CF$238,$N$39:$N$238,1*($I$39:$I$238=$I29))/AL$27</f>
        <v>7.940321451762361E-2</v>
      </c>
      <c r="AM29" s="43">
        <f>SUMPRODUCT(CG$39:CG$238,$N$39:$N$238,1*($I$39:$I$238=$I29))/AM$27</f>
        <v>8.1685944520138887E-2</v>
      </c>
      <c r="AN29" s="43"/>
    </row>
    <row r="30" spans="1:40" x14ac:dyDescent="0.25">
      <c r="I30" s="41" t="s">
        <v>37</v>
      </c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4">
        <f>SUMPRODUCT(BN$39:BN$238,$N$39:$N$238,1*($I$39:$I$238=$I30))/T$27</f>
        <v>0.36547394223900465</v>
      </c>
      <c r="U30" s="44">
        <f>SUMPRODUCT(BO$39:BO$238,$N$39:$N$238,1*($I$39:$I$238=$I30))/U$27</f>
        <v>0.37237921735376478</v>
      </c>
      <c r="V30" s="44">
        <f>SUMPRODUCT(BP$39:BP$238,$N$39:$N$238,1*($I$39:$I$238=$I30))/V$27</f>
        <v>0.38017905966437177</v>
      </c>
      <c r="W30" s="44">
        <f>SUMPRODUCT(BQ$39:BQ$238,$N$39:$N$238,1*($I$39:$I$238=$I30))/W$27</f>
        <v>0.38924974947524216</v>
      </c>
      <c r="X30" s="44">
        <f>SUMPRODUCT(BR$39:BR$238,$N$39:$N$238,1*($I$39:$I$238=$I30))/X$27</f>
        <v>0.40000000000000041</v>
      </c>
      <c r="Y30" s="44">
        <f>SUMPRODUCT(BS$39:BS$238,$N$39:$N$238,1*($I$39:$I$238=$I30))/Y$27</f>
        <v>0.43371419862429667</v>
      </c>
      <c r="Z30" s="44">
        <f>SUMPRODUCT(BT$39:BT$238,$N$39:$N$238,1*($I$39:$I$238=$I30))/Z$27</f>
        <v>0.47324663013027984</v>
      </c>
      <c r="AA30" s="44">
        <f>SUMPRODUCT(BU$39:BU$238,$N$39:$N$238,1*($I$39:$I$238=$I30))/AA$27</f>
        <v>0.51884640180644159</v>
      </c>
      <c r="AB30" s="44">
        <f>SUMPRODUCT(BV$39:BV$238,$N$39:$N$238,1*($I$39:$I$238=$I30))/AB$27</f>
        <v>0.56956031811940089</v>
      </c>
      <c r="AC30" s="44">
        <f>SUMPRODUCT(BW$39:BW$238,$N$39:$N$238,1*($I$39:$I$238=$I30))/AC$27</f>
        <v>0.62405330773465328</v>
      </c>
      <c r="AD30" s="44">
        <f>SUMPRODUCT(BX$39:BX$238,$N$39:$N$238,1*($I$39:$I$238=$I30))/AD$27</f>
        <v>0.68088391916337976</v>
      </c>
      <c r="AE30" s="44">
        <f>SUMPRODUCT(BY$39:BY$238,$N$39:$N$238,1*($I$39:$I$238=$I30))/AE$27</f>
        <v>0.7384469279255127</v>
      </c>
      <c r="AF30" s="44">
        <f>SUMPRODUCT(BZ$39:BZ$238,$N$39:$N$238,1*($I$39:$I$238=$I30))/AF$27</f>
        <v>0.79201369637917118</v>
      </c>
      <c r="AG30" s="44">
        <f>SUMPRODUCT(CA$39:CA$238,$N$39:$N$238,1*($I$39:$I$238=$I30))/AG$27</f>
        <v>0.83624727128328391</v>
      </c>
      <c r="AH30" s="44">
        <f>SUMPRODUCT(CB$39:CB$238,$N$39:$N$238,1*($I$39:$I$238=$I30))/AH$27</f>
        <v>0.87432063077920708</v>
      </c>
      <c r="AI30" s="44">
        <f>SUMPRODUCT(CC$39:CC$238,$N$39:$N$238,1*($I$39:$I$238=$I30))/AI$27</f>
        <v>0.90118171404116298</v>
      </c>
      <c r="AJ30" s="44">
        <f>SUMPRODUCT(CD$39:CD$238,$N$39:$N$238,1*($I$39:$I$238=$I30))/AJ$27</f>
        <v>0.90982915030896339</v>
      </c>
      <c r="AK30" s="44">
        <f>SUMPRODUCT(CE$39:CE$238,$N$39:$N$238,1*($I$39:$I$238=$I30))/AK$27</f>
        <v>0.91671498168733689</v>
      </c>
      <c r="AL30" s="44">
        <f>SUMPRODUCT(CF$39:CF$238,$N$39:$N$238,1*($I$39:$I$238=$I30))/AL$27</f>
        <v>0.92058865350267227</v>
      </c>
      <c r="AM30" s="44">
        <f>SUMPRODUCT(CG$39:CG$238,$N$39:$N$238,1*($I$39:$I$238=$I30))/AM$27</f>
        <v>0.91830564543766036</v>
      </c>
      <c r="AN30" s="44"/>
    </row>
    <row r="31" spans="1:40" x14ac:dyDescent="0.25">
      <c r="A31" s="4" t="s">
        <v>42</v>
      </c>
      <c r="B31" s="23" t="s">
        <v>46</v>
      </c>
      <c r="C31" s="23" t="s">
        <v>47</v>
      </c>
      <c r="D31" s="24" t="s">
        <v>48</v>
      </c>
      <c r="E31" s="34" t="s">
        <v>45</v>
      </c>
      <c r="F31" s="34" t="s">
        <v>44</v>
      </c>
      <c r="I31" s="6" t="s">
        <v>17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43">
        <f>SUMPRODUCT(BN$39:BN$238,$N$39:$N$238,1*($L$39:$L$238=$I31))/T$27</f>
        <v>0.32980990786214415</v>
      </c>
      <c r="U31" s="43">
        <f>SUMPRODUCT(BO$39:BO$238,$N$39:$N$238,1*($L$39:$L$238=$I31))/U$27</f>
        <v>0.33800929622807069</v>
      </c>
      <c r="V31" s="43">
        <f>SUMPRODUCT(BP$39:BP$238,$N$39:$N$238,1*($L$39:$L$238=$I31))/V$27</f>
        <v>0.34241963455607494</v>
      </c>
      <c r="W31" s="43">
        <f>SUMPRODUCT(BQ$39:BQ$238,$N$39:$N$238,1*($L$39:$L$238=$I31))/W$27</f>
        <v>0.34274321954639708</v>
      </c>
      <c r="X31" s="43">
        <f>SUMPRODUCT(BR$39:BR$238,$N$39:$N$238,1*($L$39:$L$238=$I31))/X$27</f>
        <v>0.33902290194491114</v>
      </c>
      <c r="Y31" s="43">
        <f>SUMPRODUCT(BS$39:BS$238,$N$39:$N$238,1*($L$39:$L$238=$I31))/Y$27</f>
        <v>0.32302948806987808</v>
      </c>
      <c r="Z31" s="43">
        <f>SUMPRODUCT(BT$39:BT$238,$N$39:$N$238,1*($L$39:$L$238=$I31))/Z$27</f>
        <v>0.30119551128360406</v>
      </c>
      <c r="AA31" s="43">
        <f>SUMPRODUCT(BU$39:BU$238,$N$39:$N$238,1*($L$39:$L$238=$I31))/AA$27</f>
        <v>0.27320481897113547</v>
      </c>
      <c r="AB31" s="43">
        <f>SUMPRODUCT(BV$39:BV$238,$N$39:$N$238,1*($L$39:$L$238=$I31))/AB$27</f>
        <v>0.23823658932112743</v>
      </c>
      <c r="AC31" s="43">
        <f>SUMPRODUCT(BW$39:BW$238,$N$39:$N$238,1*($L$39:$L$238=$I31))/AC$27</f>
        <v>0.19666250635260993</v>
      </c>
      <c r="AD31" s="43">
        <f>SUMPRODUCT(BX$39:BX$238,$N$39:$N$238,1*($L$39:$L$238=$I31))/AD$27</f>
        <v>0.15015488306888772</v>
      </c>
      <c r="AE31" s="43">
        <f>SUMPRODUCT(BY$39:BY$238,$N$39:$N$238,1*($L$39:$L$238=$I31))/AE$27</f>
        <v>0.10246980753538659</v>
      </c>
      <c r="AF31" s="43">
        <f>SUMPRODUCT(BZ$39:BZ$238,$N$39:$N$238,1*($L$39:$L$238=$I31))/AF$27</f>
        <v>5.8765518092817999E-2</v>
      </c>
      <c r="AG31" s="43">
        <f>SUMPRODUCT(CA$39:CA$238,$N$39:$N$238,1*($L$39:$L$238=$I31))/AG$27</f>
        <v>2.957668727523061E-2</v>
      </c>
      <c r="AH31" s="43">
        <f>SUMPRODUCT(CB$39:CB$238,$N$39:$N$238,1*($L$39:$L$238=$I31))/AH$27</f>
        <v>1.0735628806588182E-2</v>
      </c>
      <c r="AI31" s="43">
        <f>SUMPRODUCT(CC$39:CC$238,$N$39:$N$238,1*($L$39:$L$238=$I31))/AI$27</f>
        <v>1.4493044972326537E-5</v>
      </c>
      <c r="AJ31" s="43">
        <f>SUMPRODUCT(CD$39:CD$238,$N$39:$N$238,1*($L$39:$L$238=$I31))/AJ$27</f>
        <v>1.5081882775835111E-5</v>
      </c>
      <c r="AK31" s="43">
        <f>SUMPRODUCT(CE$39:CE$238,$N$39:$N$238,1*($L$39:$L$238=$I31))/AK$27</f>
        <v>1.566533658846176E-5</v>
      </c>
      <c r="AL31" s="43">
        <f>SUMPRODUCT(CF$39:CF$238,$N$39:$N$238,1*($L$39:$L$238=$I31))/AL$27</f>
        <v>1.6240247518459874E-5</v>
      </c>
      <c r="AM31" s="43">
        <f>SUMPRODUCT(CG$39:CG$238,$N$39:$N$238,1*($L$39:$L$238=$I31))/AM$27</f>
        <v>1.6803381240050906E-5</v>
      </c>
      <c r="AN31" s="43"/>
    </row>
    <row r="32" spans="1:40" x14ac:dyDescent="0.25">
      <c r="A32" s="12" t="s">
        <v>43</v>
      </c>
      <c r="B32" s="31">
        <v>-0.02</v>
      </c>
      <c r="C32" s="31">
        <v>0.02</v>
      </c>
      <c r="E32" s="13">
        <f>MIN($U$19:$AN$19)</f>
        <v>-2.0000000000062895E-2</v>
      </c>
      <c r="F32" s="13">
        <f>MAX($U$19:$AN$19)</f>
        <v>4.7783380733613405E-3</v>
      </c>
      <c r="I32" s="6" t="s">
        <v>26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43">
        <f>SUMPRODUCT(BN$39:BN$238,$N$39:$N$238,1*($L$39:$L$238=$I32))/T$27</f>
        <v>0.25130059879451883</v>
      </c>
      <c r="U32" s="43">
        <f>SUMPRODUCT(BO$39:BO$238,$N$39:$N$238,1*($L$39:$L$238=$I32))/U$27</f>
        <v>0.2517092890099023</v>
      </c>
      <c r="V32" s="43">
        <f>SUMPRODUCT(BP$39:BP$238,$N$39:$N$238,1*($L$39:$L$238=$I32))/V$27</f>
        <v>0.24885512534252885</v>
      </c>
      <c r="W32" s="43">
        <f>SUMPRODUCT(BQ$39:BQ$238,$N$39:$N$238,1*($L$39:$L$238=$I32))/W$27</f>
        <v>0.2426325272387827</v>
      </c>
      <c r="X32" s="43">
        <f>SUMPRODUCT(BR$39:BR$238,$N$39:$N$238,1*($L$39:$L$238=$I32))/X$27</f>
        <v>0.23326149329813892</v>
      </c>
      <c r="Y32" s="43">
        <f>SUMPRODUCT(BS$39:BS$238,$N$39:$N$238,1*($L$39:$L$238=$I32))/Y$27</f>
        <v>0.22338951328467796</v>
      </c>
      <c r="Z32" s="43">
        <f>SUMPRODUCT(BT$39:BT$238,$N$39:$N$238,1*($L$39:$L$238=$I32))/Z$27</f>
        <v>0.21031823314873804</v>
      </c>
      <c r="AA32" s="43">
        <f>SUMPRODUCT(BU$39:BU$238,$N$39:$N$238,1*($L$39:$L$238=$I32))/AA$27</f>
        <v>0.19330681503960551</v>
      </c>
      <c r="AB32" s="43">
        <f>SUMPRODUCT(BV$39:BV$238,$N$39:$N$238,1*($L$39:$L$238=$I32))/AB$27</f>
        <v>0.1718007540921086</v>
      </c>
      <c r="AC32" s="43">
        <f>SUMPRODUCT(BW$39:BW$238,$N$39:$N$238,1*($L$39:$L$238=$I32))/AC$27</f>
        <v>0.14600931148473947</v>
      </c>
      <c r="AD32" s="43">
        <f>SUMPRODUCT(BX$39:BX$238,$N$39:$N$238,1*($L$39:$L$238=$I32))/AD$27</f>
        <v>0.11674169859191388</v>
      </c>
      <c r="AE32" s="43">
        <f>SUMPRODUCT(BY$39:BY$238,$N$39:$N$238,1*($L$39:$L$238=$I32))/AE$27</f>
        <v>8.6169565753284327E-2</v>
      </c>
      <c r="AF32" s="43">
        <f>SUMPRODUCT(BZ$39:BZ$238,$N$39:$N$238,1*($L$39:$L$238=$I32))/AF$27</f>
        <v>5.670446267719699E-2</v>
      </c>
      <c r="AG32" s="43">
        <f>SUMPRODUCT(CA$39:CA$238,$N$39:$N$238,1*($L$39:$L$238=$I32))/AG$27</f>
        <v>3.417248738416627E-2</v>
      </c>
      <c r="AH32" s="43">
        <f>SUMPRODUCT(CB$39:CB$238,$N$39:$N$238,1*($L$39:$L$238=$I32))/AH$27</f>
        <v>1.4937064612498887E-2</v>
      </c>
      <c r="AI32" s="43">
        <f>SUMPRODUCT(CC$39:CC$238,$N$39:$N$238,1*($L$39:$L$238=$I32))/AI$27</f>
        <v>3.1651925630546413E-5</v>
      </c>
      <c r="AJ32" s="43">
        <f>SUMPRODUCT(CD$39:CD$238,$N$39:$N$238,1*($L$39:$L$238=$I32))/AJ$27</f>
        <v>1.4873819555508114E-5</v>
      </c>
      <c r="AK32" s="43">
        <f>SUMPRODUCT(CE$39:CE$238,$N$39:$N$238,1*($L$39:$L$238=$I32))/AK$27</f>
        <v>1.5488305887872111E-5</v>
      </c>
      <c r="AL32" s="43">
        <f>SUMPRODUCT(CF$39:CF$238,$N$39:$N$238,1*($L$39:$L$238=$I32))/AL$27</f>
        <v>1.6099331028178995E-5</v>
      </c>
      <c r="AM32" s="43">
        <f>SUMPRODUCT(CG$39:CG$238,$N$39:$N$238,1*($L$39:$L$238=$I32))/AM$27</f>
        <v>1.6703886735128646E-5</v>
      </c>
      <c r="AN32" s="43"/>
    </row>
    <row r="33" spans="1:105" x14ac:dyDescent="0.25">
      <c r="A33" s="12" t="s">
        <v>15</v>
      </c>
      <c r="B33" s="28">
        <v>0.1</v>
      </c>
      <c r="C33" s="28">
        <v>0.3</v>
      </c>
      <c r="D33" s="13">
        <f>Q6/$Q$16</f>
        <v>0.152963153783925</v>
      </c>
      <c r="I33" s="6" t="s">
        <v>27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43">
        <f>SUMPRODUCT(BN$39:BN$238,$N$39:$N$238,1*($L$39:$L$238=$I33))/T$27</f>
        <v>0.2122938326335862</v>
      </c>
      <c r="U33" s="43">
        <f>SUMPRODUCT(BO$39:BO$238,$N$39:$N$238,1*($L$39:$L$238=$I33))/U$27</f>
        <v>0.21195468963956363</v>
      </c>
      <c r="V33" s="43">
        <f>SUMPRODUCT(BP$39:BP$238,$N$39:$N$238,1*($L$39:$L$238=$I33))/V$27</f>
        <v>0.21154572825719548</v>
      </c>
      <c r="W33" s="43">
        <f>SUMPRODUCT(BQ$39:BQ$238,$N$39:$N$238,1*($L$39:$L$238=$I33))/W$27</f>
        <v>0.21176900045384081</v>
      </c>
      <c r="X33" s="43">
        <f>SUMPRODUCT(BR$39:BR$238,$N$39:$N$238,1*($L$39:$L$238=$I33))/X$27</f>
        <v>0.21364347028349967</v>
      </c>
      <c r="Y33" s="43">
        <f>SUMPRODUCT(BS$39:BS$238,$N$39:$N$238,1*($L$39:$L$238=$I33))/Y$27</f>
        <v>0.22043285424443232</v>
      </c>
      <c r="Z33" s="43">
        <f>SUMPRODUCT(BT$39:BT$238,$N$39:$N$238,1*($L$39:$L$238=$I33))/Z$27</f>
        <v>0.23036312962658406</v>
      </c>
      <c r="AA33" s="43">
        <f>SUMPRODUCT(BU$39:BU$238,$N$39:$N$238,1*($L$39:$L$238=$I33))/AA$27</f>
        <v>0.24407552476689803</v>
      </c>
      <c r="AB33" s="43">
        <f>SUMPRODUCT(BV$39:BV$238,$N$39:$N$238,1*($L$39:$L$238=$I33))/AB$27</f>
        <v>0.2626603803231255</v>
      </c>
      <c r="AC33" s="43">
        <f>SUMPRODUCT(BW$39:BW$238,$N$39:$N$238,1*($L$39:$L$238=$I33))/AC$27</f>
        <v>0.28798638539128313</v>
      </c>
      <c r="AD33" s="43">
        <f>SUMPRODUCT(BX$39:BX$238,$N$39:$N$238,1*($L$39:$L$238=$I33))/AD$27</f>
        <v>0.32031609482939094</v>
      </c>
      <c r="AE33" s="43">
        <f>SUMPRODUCT(BY$39:BY$238,$N$39:$N$238,1*($L$39:$L$238=$I33))/AE$27</f>
        <v>0.35603735214829108</v>
      </c>
      <c r="AF33" s="43">
        <f>SUMPRODUCT(BZ$39:BZ$238,$N$39:$N$238,1*($L$39:$L$238=$I33))/AF$27</f>
        <v>0.39469207610264867</v>
      </c>
      <c r="AG33" s="43">
        <f>SUMPRODUCT(CA$39:CA$238,$N$39:$N$238,1*($L$39:$L$238=$I33))/AG$27</f>
        <v>0.43625082534060311</v>
      </c>
      <c r="AH33" s="43">
        <f>SUMPRODUCT(CB$39:CB$238,$N$39:$N$238,1*($L$39:$L$238=$I33))/AH$27</f>
        <v>0.4743273065809126</v>
      </c>
      <c r="AI33" s="43">
        <f>SUMPRODUCT(CC$39:CC$238,$N$39:$N$238,1*($L$39:$L$238=$I33))/AI$27</f>
        <v>0.5013413222035964</v>
      </c>
      <c r="AJ33" s="43">
        <f>SUMPRODUCT(CD$39:CD$238,$N$39:$N$238,1*($L$39:$L$238=$I33))/AJ$27</f>
        <v>0.51289075936302142</v>
      </c>
      <c r="AK33" s="43">
        <f>SUMPRODUCT(CE$39:CE$238,$N$39:$N$238,1*($L$39:$L$238=$I33))/AK$27</f>
        <v>0.5189795021223641</v>
      </c>
      <c r="AL33" s="43">
        <f>SUMPRODUCT(CF$39:CF$238,$N$39:$N$238,1*($L$39:$L$238=$I33))/AL$27</f>
        <v>0.52061142394080406</v>
      </c>
      <c r="AM33" s="43">
        <f>SUMPRODUCT(CG$39:CG$238,$N$39:$N$238,1*($L$39:$L$238=$I33))/AM$27</f>
        <v>0.51831394012751231</v>
      </c>
      <c r="AN33" s="43"/>
    </row>
    <row r="34" spans="1:105" x14ac:dyDescent="0.25">
      <c r="A34" s="12" t="s">
        <v>18</v>
      </c>
      <c r="B34" s="28">
        <v>0.1</v>
      </c>
      <c r="C34" s="28">
        <v>0.6</v>
      </c>
      <c r="D34" s="13">
        <f>SUM(Q7:Q12)/$Q$16</f>
        <v>0.48156290397707058</v>
      </c>
      <c r="I34" s="6" t="s">
        <v>28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43">
        <f>SUMPRODUCT(BN$39:BN$238,$N$39:$N$238,1*($L$39:$L$238=$I34))/T$27</f>
        <v>0.17614374905562799</v>
      </c>
      <c r="U34" s="43">
        <f>SUMPRODUCT(BO$39:BO$238,$N$39:$N$238,1*($L$39:$L$238=$I34))/U$27</f>
        <v>0.17424670710767856</v>
      </c>
      <c r="V34" s="43">
        <f>SUMPRODUCT(BP$39:BP$238,$N$39:$N$238,1*($L$39:$L$238=$I34))/V$27</f>
        <v>0.17452391625796931</v>
      </c>
      <c r="W34" s="43">
        <f>SUMPRODUCT(BQ$39:BQ$238,$N$39:$N$238,1*($L$39:$L$238=$I34))/W$27</f>
        <v>0.17798336460544387</v>
      </c>
      <c r="X34" s="43">
        <f>SUMPRODUCT(BR$39:BR$238,$N$39:$N$238,1*($L$39:$L$238=$I34))/X$27</f>
        <v>0.18579599744983452</v>
      </c>
      <c r="Y34" s="43">
        <f>SUMPRODUCT(BS$39:BS$238,$N$39:$N$238,1*($L$39:$L$238=$I34))/Y$27</f>
        <v>0.20094090146092333</v>
      </c>
      <c r="Z34" s="43">
        <f>SUMPRODUCT(BT$39:BT$238,$N$39:$N$238,1*($L$39:$L$238=$I34))/Z$27</f>
        <v>0.22129825089196808</v>
      </c>
      <c r="AA34" s="43">
        <f>SUMPRODUCT(BU$39:BU$238,$N$39:$N$238,1*($L$39:$L$238=$I34))/AA$27</f>
        <v>0.24689294564313</v>
      </c>
      <c r="AB34" s="43">
        <f>SUMPRODUCT(BV$39:BV$238,$N$39:$N$238,1*($L$39:$L$238=$I34))/AB$27</f>
        <v>0.27784698296630045</v>
      </c>
      <c r="AC34" s="43">
        <f>SUMPRODUCT(BW$39:BW$238,$N$39:$N$238,1*($L$39:$L$238=$I34))/AC$27</f>
        <v>0.31150577684292141</v>
      </c>
      <c r="AD34" s="43">
        <f>SUMPRODUCT(BX$39:BX$238,$N$39:$N$238,1*($L$39:$L$238=$I34))/AD$27</f>
        <v>0.3447058895663771</v>
      </c>
      <c r="AE34" s="43">
        <f>SUMPRODUCT(BY$39:BY$238,$N$39:$N$238,1*($L$39:$L$238=$I34))/AE$27</f>
        <v>0.37453268489109942</v>
      </c>
      <c r="AF34" s="43">
        <f>SUMPRODUCT(BZ$39:BZ$238,$N$39:$N$238,1*($L$39:$L$238=$I34))/AF$27</f>
        <v>0.39561174855338788</v>
      </c>
      <c r="AG34" s="43">
        <f>SUMPRODUCT(CA$39:CA$238,$N$39:$N$238,1*($L$39:$L$238=$I34))/AG$27</f>
        <v>0.40000000000000052</v>
      </c>
      <c r="AH34" s="43">
        <f>SUMPRODUCT(CB$39:CB$238,$N$39:$N$238,1*($L$39:$L$238=$I34))/AH$27</f>
        <v>0.40000000000000058</v>
      </c>
      <c r="AI34" s="43">
        <f>SUMPRODUCT(CC$39:CC$238,$N$39:$N$238,1*($L$39:$L$238=$I34))/AI$27</f>
        <v>0.39984738866568698</v>
      </c>
      <c r="AJ34" s="43">
        <f>SUMPRODUCT(CD$39:CD$238,$N$39:$N$238,1*($L$39:$L$238=$I34))/AJ$27</f>
        <v>0.3969457096439109</v>
      </c>
      <c r="AK34" s="43">
        <f>SUMPRODUCT(CE$39:CE$238,$N$39:$N$238,1*($L$39:$L$238=$I34))/AK$27</f>
        <v>0.3977431227180297</v>
      </c>
      <c r="AL34" s="43">
        <f>SUMPRODUCT(CF$39:CF$238,$N$39:$N$238,1*($L$39:$L$238=$I34))/AL$27</f>
        <v>0.3999851984891229</v>
      </c>
      <c r="AM34" s="43">
        <f>SUMPRODUCT(CG$39:CG$238,$N$39:$N$238,1*($L$39:$L$238=$I34))/AM$27</f>
        <v>0.40000000000000013</v>
      </c>
      <c r="AN34" s="43"/>
    </row>
    <row r="35" spans="1:105" x14ac:dyDescent="0.25">
      <c r="A35" s="12" t="s">
        <v>37</v>
      </c>
      <c r="B35" s="28">
        <v>0.2</v>
      </c>
      <c r="C35" s="28">
        <v>0.4</v>
      </c>
      <c r="D35" s="13">
        <f>SUM(Q13:Q15)/$Q$16</f>
        <v>0.36547394223900448</v>
      </c>
      <c r="I35" s="41" t="s">
        <v>80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4">
        <f>(SUMPRODUCT(BN$39:BN$238,$N$39:$N$238,1*($L$39:$L$238="BB"))+SUMPRODUCT(BN$39:BN$238,$N$39:$N$238,1*($L$39:$L$238="B")))/T$27</f>
        <v>3.0451911654122938E-2</v>
      </c>
      <c r="U35" s="44">
        <f t="shared" ref="U35:AM35" si="15">(SUMPRODUCT(BO$39:BO$238,$N$39:$N$238,1*($L$39:$L$238="BB"))+SUMPRODUCT(BO$39:BO$238,$N$39:$N$238,1*($L$39:$L$238="B")))/U$27</f>
        <v>2.4080018014784849E-2</v>
      </c>
      <c r="V35" s="44">
        <f t="shared" si="15"/>
        <v>2.2655595586231331E-2</v>
      </c>
      <c r="W35" s="44">
        <f t="shared" si="15"/>
        <v>2.4871888155535801E-2</v>
      </c>
      <c r="X35" s="44">
        <f t="shared" si="15"/>
        <v>2.8276137023615755E-2</v>
      </c>
      <c r="Y35" s="44">
        <f t="shared" si="15"/>
        <v>3.2207242940087706E-2</v>
      </c>
      <c r="Z35" s="44">
        <f t="shared" si="15"/>
        <v>3.6824875049105567E-2</v>
      </c>
      <c r="AA35" s="44">
        <f t="shared" si="15"/>
        <v>4.2519895579231623E-2</v>
      </c>
      <c r="AB35" s="44">
        <f t="shared" si="15"/>
        <v>4.9455293297337971E-2</v>
      </c>
      <c r="AC35" s="44">
        <f t="shared" si="15"/>
        <v>5.7836019928446065E-2</v>
      </c>
      <c r="AD35" s="44">
        <f t="shared" si="15"/>
        <v>6.8081433943430372E-2</v>
      </c>
      <c r="AE35" s="44">
        <f t="shared" si="15"/>
        <v>8.0790589671938862E-2</v>
      </c>
      <c r="AF35" s="44">
        <f t="shared" si="15"/>
        <v>9.4226194573948527E-2</v>
      </c>
      <c r="AG35" s="44">
        <f t="shared" si="15"/>
        <v>9.9999999999999631E-2</v>
      </c>
      <c r="AH35" s="44">
        <f t="shared" si="15"/>
        <v>9.9999999999999631E-2</v>
      </c>
      <c r="AI35" s="44">
        <f t="shared" si="15"/>
        <v>9.876514416011381E-2</v>
      </c>
      <c r="AJ35" s="44">
        <f t="shared" si="15"/>
        <v>9.0133575290736206E-2</v>
      </c>
      <c r="AK35" s="44">
        <f t="shared" si="15"/>
        <v>8.3246221517129668E-2</v>
      </c>
      <c r="AL35" s="44">
        <f t="shared" si="15"/>
        <v>7.9371037991526311E-2</v>
      </c>
      <c r="AM35" s="44">
        <f t="shared" si="15"/>
        <v>8.1652552604512416E-2</v>
      </c>
      <c r="AN35" s="44"/>
    </row>
    <row r="36" spans="1:105" x14ac:dyDescent="0.25">
      <c r="A36" s="12" t="s">
        <v>49</v>
      </c>
      <c r="B36" s="28">
        <v>0</v>
      </c>
      <c r="C36" s="28">
        <v>0.4</v>
      </c>
      <c r="D36" s="13">
        <f>SUM(Q10,Q15)/$Q$16</f>
        <v>0.17614374905562802</v>
      </c>
      <c r="T36" s="5">
        <f>SUMPRODUCT(BN$39:BN$238,$N$39:$N$238,1*($I$39:$I$238=$I28))</f>
        <v>109384230.0777577</v>
      </c>
      <c r="U36" s="5">
        <f>SUMPRODUCT(BO$39:BO$238,$N$39:$N$238,1*($I$39:$I$238=$I28))</f>
        <v>97967420.010728031</v>
      </c>
      <c r="V36" s="5">
        <f>SUMPRODUCT(BP$39:BP$238,$N$39:$N$238,1*($I$39:$I$238=$I28))</f>
        <v>86573504.878227592</v>
      </c>
      <c r="W36" s="5">
        <f>SUMPRODUCT(BQ$39:BQ$238,$N$39:$N$238,1*($I$39:$I$238=$I28))</f>
        <v>75570264.113393232</v>
      </c>
      <c r="X36" s="5">
        <f>SUMPRODUCT(BR$39:BR$238,$N$39:$N$238,1*($I$39:$I$238=$I28))</f>
        <v>65309076.098591574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S36" s="20" t="s">
        <v>71</v>
      </c>
    </row>
    <row r="37" spans="1:105" x14ac:dyDescent="0.25">
      <c r="A37" s="12" t="s">
        <v>50</v>
      </c>
      <c r="B37" s="28">
        <v>0</v>
      </c>
      <c r="C37" s="28">
        <v>0.1</v>
      </c>
      <c r="D37" s="13">
        <f>SUM(Q11:Q12)/$Q$16</f>
        <v>3.0451911654122938E-2</v>
      </c>
      <c r="U37" s="4" t="s">
        <v>60</v>
      </c>
      <c r="AR37" s="4" t="s">
        <v>72</v>
      </c>
      <c r="AS37" s="54">
        <f t="shared" ref="AS37:BL37" si="16">$T$3/T$3</f>
        <v>1</v>
      </c>
      <c r="AT37" s="54">
        <f t="shared" si="16"/>
        <v>1.0049999999999999</v>
      </c>
      <c r="AU37" s="54">
        <f t="shared" si="16"/>
        <v>1.0100249999999997</v>
      </c>
      <c r="AV37" s="54">
        <f t="shared" si="16"/>
        <v>1.0150751249999996</v>
      </c>
      <c r="AW37" s="54">
        <f t="shared" si="16"/>
        <v>1.0201505006249993</v>
      </c>
      <c r="AX37" s="54">
        <f t="shared" si="16"/>
        <v>1.0252512531281242</v>
      </c>
      <c r="AY37" s="54">
        <f t="shared" si="16"/>
        <v>1.0303775093937646</v>
      </c>
      <c r="AZ37" s="54">
        <f t="shared" si="16"/>
        <v>1.0355293969407333</v>
      </c>
      <c r="BA37" s="54">
        <f t="shared" si="16"/>
        <v>1.0407070439254369</v>
      </c>
      <c r="BB37" s="54">
        <f t="shared" si="16"/>
        <v>1.045910579145064</v>
      </c>
      <c r="BC37" s="54">
        <f t="shared" si="16"/>
        <v>1.0511401320407892</v>
      </c>
      <c r="BD37" s="54">
        <f t="shared" si="16"/>
        <v>1.056395832700993</v>
      </c>
      <c r="BE37" s="54">
        <f t="shared" si="16"/>
        <v>1.0616778118644976</v>
      </c>
      <c r="BF37" s="54">
        <f t="shared" si="16"/>
        <v>1.06698620092382</v>
      </c>
      <c r="BG37" s="54">
        <f t="shared" si="16"/>
        <v>1.0723211319284389</v>
      </c>
      <c r="BH37" s="54">
        <f t="shared" si="16"/>
        <v>1.0776827375880809</v>
      </c>
      <c r="BI37" s="54">
        <f t="shared" si="16"/>
        <v>1.0830711512760212</v>
      </c>
      <c r="BJ37" s="54">
        <f t="shared" si="16"/>
        <v>1.0884865070324012</v>
      </c>
      <c r="BK37" s="54">
        <f t="shared" si="16"/>
        <v>1.0939289395675629</v>
      </c>
      <c r="BL37" s="54">
        <f t="shared" si="16"/>
        <v>1.0993985842654006</v>
      </c>
      <c r="BN37" s="20" t="s">
        <v>61</v>
      </c>
      <c r="CJ37" s="20" t="s">
        <v>64</v>
      </c>
    </row>
    <row r="38" spans="1:105" x14ac:dyDescent="0.25">
      <c r="H38" s="1" t="s">
        <v>12</v>
      </c>
      <c r="I38" s="2"/>
      <c r="J38" s="1" t="s">
        <v>14</v>
      </c>
      <c r="K38" s="1" t="s">
        <v>0</v>
      </c>
      <c r="L38" s="1" t="s">
        <v>16</v>
      </c>
      <c r="M38" s="1" t="s">
        <v>55</v>
      </c>
      <c r="N38" s="79" t="s">
        <v>88</v>
      </c>
      <c r="O38" s="1" t="s">
        <v>31</v>
      </c>
      <c r="P38" s="1" t="s">
        <v>5</v>
      </c>
      <c r="Q38" s="1" t="s">
        <v>56</v>
      </c>
      <c r="R38" s="1" t="s">
        <v>57</v>
      </c>
      <c r="S38" s="1" t="s">
        <v>58</v>
      </c>
      <c r="T38" s="1" t="s">
        <v>1</v>
      </c>
      <c r="U38" s="2">
        <v>1</v>
      </c>
      <c r="V38" s="2">
        <f>1+U38</f>
        <v>2</v>
      </c>
      <c r="W38" s="2">
        <f t="shared" ref="W38:AN38" si="17">1+V38</f>
        <v>3</v>
      </c>
      <c r="X38" s="2">
        <f t="shared" si="17"/>
        <v>4</v>
      </c>
      <c r="Y38" s="2">
        <f t="shared" si="17"/>
        <v>5</v>
      </c>
      <c r="Z38" s="2">
        <f t="shared" si="17"/>
        <v>6</v>
      </c>
      <c r="AA38" s="2">
        <f t="shared" si="17"/>
        <v>7</v>
      </c>
      <c r="AB38" s="2">
        <f t="shared" si="17"/>
        <v>8</v>
      </c>
      <c r="AC38" s="2">
        <f t="shared" si="17"/>
        <v>9</v>
      </c>
      <c r="AD38" s="2">
        <f t="shared" si="17"/>
        <v>10</v>
      </c>
      <c r="AE38" s="2">
        <f t="shared" si="17"/>
        <v>11</v>
      </c>
      <c r="AF38" s="2">
        <f t="shared" si="17"/>
        <v>12</v>
      </c>
      <c r="AG38" s="2">
        <f t="shared" si="17"/>
        <v>13</v>
      </c>
      <c r="AH38" s="2">
        <f t="shared" si="17"/>
        <v>14</v>
      </c>
      <c r="AI38" s="2">
        <f t="shared" si="17"/>
        <v>15</v>
      </c>
      <c r="AJ38" s="2">
        <f t="shared" si="17"/>
        <v>16</v>
      </c>
      <c r="AK38" s="2">
        <f t="shared" si="17"/>
        <v>17</v>
      </c>
      <c r="AL38" s="2">
        <f t="shared" si="17"/>
        <v>18</v>
      </c>
      <c r="AM38" s="2">
        <f t="shared" si="17"/>
        <v>19</v>
      </c>
      <c r="AN38" s="2">
        <f t="shared" si="17"/>
        <v>20</v>
      </c>
      <c r="AP38" s="2" t="s">
        <v>70</v>
      </c>
      <c r="AR38" s="55"/>
      <c r="AS38" s="56">
        <v>1</v>
      </c>
      <c r="AT38" s="57">
        <f>1+AS38</f>
        <v>2</v>
      </c>
      <c r="AU38" s="57">
        <f t="shared" ref="AU38:BL38" si="18">1+AT38</f>
        <v>3</v>
      </c>
      <c r="AV38" s="57">
        <f t="shared" si="18"/>
        <v>4</v>
      </c>
      <c r="AW38" s="57">
        <f t="shared" si="18"/>
        <v>5</v>
      </c>
      <c r="AX38" s="57">
        <f t="shared" si="18"/>
        <v>6</v>
      </c>
      <c r="AY38" s="57">
        <f t="shared" si="18"/>
        <v>7</v>
      </c>
      <c r="AZ38" s="57">
        <f t="shared" si="18"/>
        <v>8</v>
      </c>
      <c r="BA38" s="57">
        <f t="shared" si="18"/>
        <v>9</v>
      </c>
      <c r="BB38" s="57">
        <f t="shared" si="18"/>
        <v>10</v>
      </c>
      <c r="BC38" s="57">
        <f t="shared" si="18"/>
        <v>11</v>
      </c>
      <c r="BD38" s="57">
        <f t="shared" si="18"/>
        <v>12</v>
      </c>
      <c r="BE38" s="57">
        <f t="shared" si="18"/>
        <v>13</v>
      </c>
      <c r="BF38" s="57">
        <f t="shared" si="18"/>
        <v>14</v>
      </c>
      <c r="BG38" s="57">
        <f t="shared" si="18"/>
        <v>15</v>
      </c>
      <c r="BH38" s="57">
        <f t="shared" si="18"/>
        <v>16</v>
      </c>
      <c r="BI38" s="57">
        <f t="shared" si="18"/>
        <v>17</v>
      </c>
      <c r="BJ38" s="57">
        <f t="shared" si="18"/>
        <v>18</v>
      </c>
      <c r="BK38" s="57">
        <f t="shared" si="18"/>
        <v>19</v>
      </c>
      <c r="BL38" s="58">
        <f t="shared" si="18"/>
        <v>20</v>
      </c>
      <c r="BN38" s="37" t="s">
        <v>1</v>
      </c>
      <c r="BO38" s="2">
        <v>1</v>
      </c>
      <c r="BP38" s="2">
        <f>1+BO38</f>
        <v>2</v>
      </c>
      <c r="BQ38" s="2">
        <f t="shared" ref="BQ38" si="19">1+BP38</f>
        <v>3</v>
      </c>
      <c r="BR38" s="2">
        <f t="shared" ref="BR38" si="20">1+BQ38</f>
        <v>4</v>
      </c>
      <c r="BS38" s="2">
        <f t="shared" ref="BS38" si="21">1+BR38</f>
        <v>5</v>
      </c>
      <c r="BT38" s="2">
        <f t="shared" ref="BT38" si="22">1+BS38</f>
        <v>6</v>
      </c>
      <c r="BU38" s="2">
        <f t="shared" ref="BU38" si="23">1+BT38</f>
        <v>7</v>
      </c>
      <c r="BV38" s="2">
        <f t="shared" ref="BV38" si="24">1+BU38</f>
        <v>8</v>
      </c>
      <c r="BW38" s="2">
        <f t="shared" ref="BW38" si="25">1+BV38</f>
        <v>9</v>
      </c>
      <c r="BX38" s="2">
        <f t="shared" ref="BX38" si="26">1+BW38</f>
        <v>10</v>
      </c>
      <c r="BY38" s="2">
        <f t="shared" ref="BY38" si="27">1+BX38</f>
        <v>11</v>
      </c>
      <c r="BZ38" s="2">
        <f t="shared" ref="BZ38" si="28">1+BY38</f>
        <v>12</v>
      </c>
      <c r="CA38" s="2">
        <f t="shared" ref="CA38" si="29">1+BZ38</f>
        <v>13</v>
      </c>
      <c r="CB38" s="2">
        <f t="shared" ref="CB38" si="30">1+CA38</f>
        <v>14</v>
      </c>
      <c r="CC38" s="2">
        <f t="shared" ref="CC38" si="31">1+CB38</f>
        <v>15</v>
      </c>
      <c r="CD38" s="2">
        <f t="shared" ref="CD38" si="32">1+CC38</f>
        <v>16</v>
      </c>
      <c r="CE38" s="2">
        <f t="shared" ref="CE38" si="33">1+CD38</f>
        <v>17</v>
      </c>
      <c r="CF38" s="2">
        <f t="shared" ref="CF38" si="34">1+CE38</f>
        <v>18</v>
      </c>
      <c r="CG38" s="2">
        <f t="shared" ref="CG38" si="35">1+CF38</f>
        <v>19</v>
      </c>
      <c r="CH38" s="2">
        <f t="shared" ref="CH38" si="36">1+CG38</f>
        <v>20</v>
      </c>
      <c r="CJ38" s="47">
        <v>-1.4999999999999999E-2</v>
      </c>
      <c r="CK38" s="47">
        <v>-1.2499999999999999E-2</v>
      </c>
      <c r="CL38" s="47">
        <v>-9.9999999999999985E-3</v>
      </c>
      <c r="CM38" s="47">
        <v>-7.499999999999998E-3</v>
      </c>
      <c r="CN38" s="47">
        <v>-4.9999999999999975E-3</v>
      </c>
      <c r="CO38" s="47">
        <v>-2.4999999999999974E-3</v>
      </c>
      <c r="CP38" s="47">
        <v>-1E-4</v>
      </c>
      <c r="CQ38" s="47">
        <v>0</v>
      </c>
      <c r="CR38" s="47">
        <v>1E-4</v>
      </c>
      <c r="CS38" s="47">
        <v>2.5000000000000001E-3</v>
      </c>
      <c r="CT38" s="47">
        <v>5.0000000000000001E-3</v>
      </c>
      <c r="CU38" s="47">
        <v>7.4999999999999997E-3</v>
      </c>
      <c r="CV38" s="47">
        <v>0.01</v>
      </c>
      <c r="CW38" s="47">
        <v>1.2500000000000001E-2</v>
      </c>
      <c r="CX38" s="47">
        <v>1.5000000000000001E-2</v>
      </c>
      <c r="CZ38" s="47" t="s">
        <v>65</v>
      </c>
      <c r="DA38" s="47" t="s">
        <v>66</v>
      </c>
    </row>
    <row r="39" spans="1:105" x14ac:dyDescent="0.25">
      <c r="A39" s="4" t="s">
        <v>69</v>
      </c>
      <c r="H39" s="4" t="s">
        <v>13</v>
      </c>
      <c r="I39" s="4" t="s">
        <v>15</v>
      </c>
      <c r="J39" s="15">
        <f>$B$4</f>
        <v>0.02</v>
      </c>
      <c r="K39" s="3">
        <v>1</v>
      </c>
      <c r="L39" s="3" t="s">
        <v>17</v>
      </c>
      <c r="M39" s="15">
        <f>$B$2+$B$7*$K39</f>
        <v>5.0000000000000001E-3</v>
      </c>
      <c r="N39" s="18">
        <f>INDEX(Results!$B$7:$C$206,Example!$AP39,MATCH(Example!$N$38,Results!$B$1:$C$1,FALSE))</f>
        <v>9.9468136853948295</v>
      </c>
      <c r="O39" s="15">
        <f>$K39*B$19</f>
        <v>1E-4</v>
      </c>
      <c r="P39" s="5">
        <v>1000000</v>
      </c>
      <c r="Q39" s="35">
        <f>NPV($M39,U39:AN39)</f>
        <v>1014925.3731343285</v>
      </c>
      <c r="R39" s="5">
        <f>Q39*N39</f>
        <v>10095273.591146993</v>
      </c>
      <c r="S39" s="5">
        <f>R39*O39</f>
        <v>1009.5273591146993</v>
      </c>
      <c r="U39" s="5">
        <f t="shared" ref="U39:AD48" si="37">$P39*((U$38&lt;=$K39)*$J39+(U$38=$K39)*1)</f>
        <v>1020000</v>
      </c>
      <c r="V39" s="5">
        <f t="shared" si="37"/>
        <v>0</v>
      </c>
      <c r="W39" s="5">
        <f t="shared" si="37"/>
        <v>0</v>
      </c>
      <c r="X39" s="5">
        <f t="shared" si="37"/>
        <v>0</v>
      </c>
      <c r="Y39" s="5">
        <f t="shared" si="37"/>
        <v>0</v>
      </c>
      <c r="Z39" s="5">
        <f t="shared" si="37"/>
        <v>0</v>
      </c>
      <c r="AA39" s="5">
        <f t="shared" si="37"/>
        <v>0</v>
      </c>
      <c r="AB39" s="5">
        <f t="shared" si="37"/>
        <v>0</v>
      </c>
      <c r="AC39" s="5">
        <f t="shared" si="37"/>
        <v>0</v>
      </c>
      <c r="AD39" s="5">
        <f t="shared" si="37"/>
        <v>0</v>
      </c>
      <c r="AE39" s="5">
        <f t="shared" ref="AE39:AN48" si="38">$P39*((AE$38&lt;=$K39)*$J39+(AE$38=$K39)*1)</f>
        <v>0</v>
      </c>
      <c r="AF39" s="5">
        <f t="shared" si="38"/>
        <v>0</v>
      </c>
      <c r="AG39" s="5">
        <f t="shared" si="38"/>
        <v>0</v>
      </c>
      <c r="AH39" s="5">
        <f t="shared" si="38"/>
        <v>0</v>
      </c>
      <c r="AI39" s="5">
        <f t="shared" si="38"/>
        <v>0</v>
      </c>
      <c r="AJ39" s="5">
        <f t="shared" si="38"/>
        <v>0</v>
      </c>
      <c r="AK39" s="5">
        <f t="shared" si="38"/>
        <v>0</v>
      </c>
      <c r="AL39" s="5">
        <f t="shared" si="38"/>
        <v>0</v>
      </c>
      <c r="AM39" s="5">
        <f t="shared" si="38"/>
        <v>0</v>
      </c>
      <c r="AN39" s="5">
        <f t="shared" si="38"/>
        <v>0</v>
      </c>
      <c r="AP39" s="3">
        <f>1</f>
        <v>1</v>
      </c>
      <c r="AR39" s="59">
        <v>1</v>
      </c>
      <c r="AS39" s="60">
        <f ca="1">IF(AS$38=$AR39,1,IF(AS$38&gt;$AR39,OFFSET($AR$37,0,AS$38-$AR39+1),0))</f>
        <v>1</v>
      </c>
      <c r="AT39" s="7">
        <f t="shared" ref="AT39:BI54" ca="1" si="39">IF(AT$38=$AR39,1,IF(AT$38&gt;$AR39,OFFSET($AR$37,0,AT$38-$AR39+1),0))</f>
        <v>1.0049999999999999</v>
      </c>
      <c r="AU39" s="7">
        <f t="shared" ca="1" si="39"/>
        <v>1.0100249999999997</v>
      </c>
      <c r="AV39" s="7">
        <f t="shared" ca="1" si="39"/>
        <v>1.0150751249999996</v>
      </c>
      <c r="AW39" s="7">
        <f t="shared" ca="1" si="39"/>
        <v>1.0201505006249993</v>
      </c>
      <c r="AX39" s="7">
        <f t="shared" ca="1" si="39"/>
        <v>1.0252512531281242</v>
      </c>
      <c r="AY39" s="7">
        <f t="shared" ca="1" si="39"/>
        <v>1.0303775093937646</v>
      </c>
      <c r="AZ39" s="7">
        <f t="shared" ca="1" si="39"/>
        <v>1.0355293969407333</v>
      </c>
      <c r="BA39" s="7">
        <f t="shared" ca="1" si="39"/>
        <v>1.0407070439254369</v>
      </c>
      <c r="BB39" s="7">
        <f t="shared" ca="1" si="39"/>
        <v>1.045910579145064</v>
      </c>
      <c r="BC39" s="7">
        <f t="shared" ca="1" si="39"/>
        <v>1.0511401320407892</v>
      </c>
      <c r="BD39" s="7">
        <f t="shared" ca="1" si="39"/>
        <v>1.056395832700993</v>
      </c>
      <c r="BE39" s="7">
        <f t="shared" ca="1" si="39"/>
        <v>1.0616778118644976</v>
      </c>
      <c r="BF39" s="7">
        <f t="shared" ca="1" si="39"/>
        <v>1.06698620092382</v>
      </c>
      <c r="BG39" s="7">
        <f t="shared" ca="1" si="39"/>
        <v>1.0723211319284389</v>
      </c>
      <c r="BH39" s="7">
        <f t="shared" ca="1" si="39"/>
        <v>1.0776827375880809</v>
      </c>
      <c r="BI39" s="7">
        <f t="shared" ca="1" si="39"/>
        <v>1.0830711512760212</v>
      </c>
      <c r="BJ39" s="7">
        <f t="shared" ref="BJ39:BL58" ca="1" si="40">IF(BJ$38=$AR39,1,IF(BJ$38&gt;$AR39,OFFSET($AR$37,0,BJ$38-$AR39+1),0))</f>
        <v>1.0884865070324012</v>
      </c>
      <c r="BK39" s="7">
        <f t="shared" ca="1" si="40"/>
        <v>1.0939289395675629</v>
      </c>
      <c r="BL39" s="61">
        <f t="shared" ca="1" si="40"/>
        <v>1.0993985842654006</v>
      </c>
      <c r="BN39" s="38">
        <f>Q39</f>
        <v>1014925.3731343285</v>
      </c>
      <c r="BO39" s="5">
        <f t="shared" ref="BO39:CH39" si="41">BN39*(1+$M39)-U39</f>
        <v>0</v>
      </c>
      <c r="BP39" s="5">
        <f t="shared" si="41"/>
        <v>0</v>
      </c>
      <c r="BQ39" s="5">
        <f t="shared" si="41"/>
        <v>0</v>
      </c>
      <c r="BR39" s="5">
        <f t="shared" si="41"/>
        <v>0</v>
      </c>
      <c r="BS39" s="5">
        <f t="shared" si="41"/>
        <v>0</v>
      </c>
      <c r="BT39" s="5">
        <f t="shared" si="41"/>
        <v>0</v>
      </c>
      <c r="BU39" s="5">
        <f t="shared" si="41"/>
        <v>0</v>
      </c>
      <c r="BV39" s="5">
        <f t="shared" si="41"/>
        <v>0</v>
      </c>
      <c r="BW39" s="5">
        <f t="shared" si="41"/>
        <v>0</v>
      </c>
      <c r="BX39" s="5">
        <f t="shared" si="41"/>
        <v>0</v>
      </c>
      <c r="BY39" s="5">
        <f t="shared" si="41"/>
        <v>0</v>
      </c>
      <c r="BZ39" s="5">
        <f t="shared" si="41"/>
        <v>0</v>
      </c>
      <c r="CA39" s="5">
        <f t="shared" si="41"/>
        <v>0</v>
      </c>
      <c r="CB39" s="5">
        <f t="shared" si="41"/>
        <v>0</v>
      </c>
      <c r="CC39" s="5">
        <f t="shared" si="41"/>
        <v>0</v>
      </c>
      <c r="CD39" s="5">
        <f t="shared" si="41"/>
        <v>0</v>
      </c>
      <c r="CE39" s="5">
        <f t="shared" si="41"/>
        <v>0</v>
      </c>
      <c r="CF39" s="5">
        <f t="shared" si="41"/>
        <v>0</v>
      </c>
      <c r="CG39" s="5">
        <f t="shared" si="41"/>
        <v>0</v>
      </c>
      <c r="CH39" s="45">
        <f t="shared" si="41"/>
        <v>0</v>
      </c>
      <c r="CJ39" s="21">
        <f>NPV($M39+CJ$38,$U39:$AN39)-$Q39</f>
        <v>15377.657168701757</v>
      </c>
      <c r="CK39" s="21">
        <f t="shared" ref="CK39:CX54" si="42">NPV($M39+CK$38,$U39:$AN39)-$Q39</f>
        <v>12782.435429903213</v>
      </c>
      <c r="CL39" s="21">
        <f t="shared" si="42"/>
        <v>10200.255006375024</v>
      </c>
      <c r="CM39" s="21">
        <f t="shared" si="42"/>
        <v>7631.0178431150271</v>
      </c>
      <c r="CN39" s="21">
        <f t="shared" si="42"/>
        <v>5074.6268656714819</v>
      </c>
      <c r="CO39" s="21">
        <f t="shared" si="42"/>
        <v>2530.9859679159708</v>
      </c>
      <c r="CP39" s="21">
        <f t="shared" si="42"/>
        <v>100.99764883413445</v>
      </c>
      <c r="CQ39" s="21">
        <f t="shared" si="42"/>
        <v>0</v>
      </c>
      <c r="CR39" s="21">
        <f t="shared" si="42"/>
        <v>-100.97755179950036</v>
      </c>
      <c r="CS39" s="21">
        <f t="shared" si="42"/>
        <v>-2518.4252435097005</v>
      </c>
      <c r="CT39" s="21">
        <f t="shared" si="42"/>
        <v>-5024.3830353185767</v>
      </c>
      <c r="CU39" s="21">
        <f t="shared" si="42"/>
        <v>-7517.965726921102</v>
      </c>
      <c r="CV39" s="21">
        <f t="shared" si="42"/>
        <v>-9999.2647599441698</v>
      </c>
      <c r="CW39" s="21">
        <f t="shared" si="42"/>
        <v>-12468.370677326107</v>
      </c>
      <c r="CX39" s="21">
        <f t="shared" si="42"/>
        <v>-14925.373134328518</v>
      </c>
      <c r="CZ39" s="21">
        <f>(CR39-CP39)/2</f>
        <v>-100.98760031681741</v>
      </c>
      <c r="DA39" s="21">
        <f>(CV39-CL39)/2</f>
        <v>-10099.759883159597</v>
      </c>
    </row>
    <row r="40" spans="1:105" x14ac:dyDescent="0.25">
      <c r="A40" s="12" t="s">
        <v>65</v>
      </c>
      <c r="B40" s="52">
        <f>SUMPRODUCT($N$39:$N$238,$CZ$39:$CZ$238)</f>
        <v>-470231.46617105609</v>
      </c>
      <c r="I40" s="4" t="s">
        <v>15</v>
      </c>
      <c r="J40" s="15">
        <f t="shared" ref="J40:J103" si="43">$B$4</f>
        <v>0.02</v>
      </c>
      <c r="K40" s="3">
        <f>1+K39</f>
        <v>2</v>
      </c>
      <c r="L40" s="3" t="s">
        <v>17</v>
      </c>
      <c r="M40" s="15">
        <f t="shared" ref="M40:M58" si="44">$B$2+$B$7*$K40</f>
        <v>5.0000000000000001E-3</v>
      </c>
      <c r="N40" s="18">
        <f>INDEX(Results!$B$7:$C$206,Example!$AP40,MATCH(Example!$N$38,Results!$B$1:$C$1,FALSE))</f>
        <v>10.065770974238299</v>
      </c>
      <c r="O40" s="15">
        <f t="shared" ref="O40:O58" si="45">$K40*B$19</f>
        <v>2.0000000000000001E-4</v>
      </c>
      <c r="P40" s="5">
        <v>1000000</v>
      </c>
      <c r="Q40" s="35">
        <f t="shared" ref="Q40:Q103" si="46">NPV($M40,U40:AN40)</f>
        <v>1029776.490680924</v>
      </c>
      <c r="R40" s="5">
        <f t="shared" ref="R40:R103" si="47">Q40*N40</f>
        <v>10365494.309849022</v>
      </c>
      <c r="S40" s="5">
        <f t="shared" ref="S40:S103" si="48">R40*O40</f>
        <v>2073.0988619698046</v>
      </c>
      <c r="U40" s="5">
        <f t="shared" si="37"/>
        <v>20000</v>
      </c>
      <c r="V40" s="5">
        <f t="shared" si="37"/>
        <v>1020000</v>
      </c>
      <c r="W40" s="5">
        <f t="shared" si="37"/>
        <v>0</v>
      </c>
      <c r="X40" s="5">
        <f t="shared" si="37"/>
        <v>0</v>
      </c>
      <c r="Y40" s="5">
        <f t="shared" si="37"/>
        <v>0</v>
      </c>
      <c r="Z40" s="5">
        <f t="shared" si="37"/>
        <v>0</v>
      </c>
      <c r="AA40" s="5">
        <f t="shared" si="37"/>
        <v>0</v>
      </c>
      <c r="AB40" s="5">
        <f t="shared" si="37"/>
        <v>0</v>
      </c>
      <c r="AC40" s="5">
        <f t="shared" si="37"/>
        <v>0</v>
      </c>
      <c r="AD40" s="5">
        <f t="shared" si="37"/>
        <v>0</v>
      </c>
      <c r="AE40" s="5">
        <f t="shared" si="38"/>
        <v>0</v>
      </c>
      <c r="AF40" s="5">
        <f t="shared" si="38"/>
        <v>0</v>
      </c>
      <c r="AG40" s="5">
        <f t="shared" si="38"/>
        <v>0</v>
      </c>
      <c r="AH40" s="5">
        <f t="shared" si="38"/>
        <v>0</v>
      </c>
      <c r="AI40" s="5">
        <f t="shared" si="38"/>
        <v>0</v>
      </c>
      <c r="AJ40" s="5">
        <f t="shared" si="38"/>
        <v>0</v>
      </c>
      <c r="AK40" s="5">
        <f t="shared" si="38"/>
        <v>0</v>
      </c>
      <c r="AL40" s="5">
        <f t="shared" si="38"/>
        <v>0</v>
      </c>
      <c r="AM40" s="5">
        <f t="shared" si="38"/>
        <v>0</v>
      </c>
      <c r="AN40" s="5">
        <f t="shared" si="38"/>
        <v>0</v>
      </c>
      <c r="AP40" s="3">
        <f>1+AP39</f>
        <v>2</v>
      </c>
      <c r="AR40" s="62">
        <f>1+AR39</f>
        <v>2</v>
      </c>
      <c r="AS40" s="60">
        <f t="shared" ref="AS40:BH55" ca="1" si="49">IF(AS$38=$AR40,1,IF(AS$38&gt;$AR40,OFFSET($AR$37,0,AS$38-$AR40+1),0))</f>
        <v>0</v>
      </c>
      <c r="AT40" s="7">
        <f t="shared" ca="1" si="39"/>
        <v>1</v>
      </c>
      <c r="AU40" s="7">
        <f t="shared" ca="1" si="39"/>
        <v>1.0049999999999999</v>
      </c>
      <c r="AV40" s="7">
        <f t="shared" ca="1" si="39"/>
        <v>1.0100249999999997</v>
      </c>
      <c r="AW40" s="7">
        <f t="shared" ca="1" si="39"/>
        <v>1.0150751249999996</v>
      </c>
      <c r="AX40" s="7">
        <f t="shared" ca="1" si="39"/>
        <v>1.0201505006249993</v>
      </c>
      <c r="AY40" s="7">
        <f t="shared" ca="1" si="39"/>
        <v>1.0252512531281242</v>
      </c>
      <c r="AZ40" s="7">
        <f t="shared" ca="1" si="39"/>
        <v>1.0303775093937646</v>
      </c>
      <c r="BA40" s="7">
        <f t="shared" ca="1" si="39"/>
        <v>1.0355293969407333</v>
      </c>
      <c r="BB40" s="7">
        <f t="shared" ca="1" si="39"/>
        <v>1.0407070439254369</v>
      </c>
      <c r="BC40" s="7">
        <f t="shared" ca="1" si="39"/>
        <v>1.045910579145064</v>
      </c>
      <c r="BD40" s="7">
        <f t="shared" ca="1" si="39"/>
        <v>1.0511401320407892</v>
      </c>
      <c r="BE40" s="7">
        <f t="shared" ca="1" si="39"/>
        <v>1.056395832700993</v>
      </c>
      <c r="BF40" s="7">
        <f t="shared" ca="1" si="39"/>
        <v>1.0616778118644976</v>
      </c>
      <c r="BG40" s="7">
        <f t="shared" ca="1" si="39"/>
        <v>1.06698620092382</v>
      </c>
      <c r="BH40" s="7">
        <f t="shared" ca="1" si="39"/>
        <v>1.0723211319284389</v>
      </c>
      <c r="BI40" s="7">
        <f t="shared" ca="1" si="39"/>
        <v>1.0776827375880809</v>
      </c>
      <c r="BJ40" s="7">
        <f t="shared" ca="1" si="40"/>
        <v>1.0830711512760212</v>
      </c>
      <c r="BK40" s="7">
        <f t="shared" ca="1" si="40"/>
        <v>1.0884865070324012</v>
      </c>
      <c r="BL40" s="61">
        <f t="shared" ca="1" si="40"/>
        <v>1.0939289395675629</v>
      </c>
      <c r="BN40" s="38">
        <f>Q40</f>
        <v>1029776.490680924</v>
      </c>
      <c r="BO40" s="5">
        <f>BN40*(1+$M40)-U40</f>
        <v>1014925.3731343285</v>
      </c>
      <c r="BP40" s="5">
        <f>BO40*(1+$M40)-V40</f>
        <v>0</v>
      </c>
      <c r="BQ40" s="5">
        <f>BP40*(1+$M40)-W40</f>
        <v>0</v>
      </c>
      <c r="BR40" s="5">
        <f t="shared" ref="BR40" si="50">BQ40*(1+$M40)-X40</f>
        <v>0</v>
      </c>
      <c r="BS40" s="5">
        <f t="shared" ref="BS40" si="51">BR40*(1+$M40)-Y40</f>
        <v>0</v>
      </c>
      <c r="BT40" s="5">
        <f t="shared" ref="BT40" si="52">BS40*(1+$M40)-Z40</f>
        <v>0</v>
      </c>
      <c r="BU40" s="5">
        <f t="shared" ref="BU40" si="53">BT40*(1+$M40)-AA40</f>
        <v>0</v>
      </c>
      <c r="BV40" s="5">
        <f t="shared" ref="BV40" si="54">BU40*(1+$M40)-AB40</f>
        <v>0</v>
      </c>
      <c r="BW40" s="5">
        <f t="shared" ref="BW40" si="55">BV40*(1+$M40)-AC40</f>
        <v>0</v>
      </c>
      <c r="BX40" s="5">
        <f t="shared" ref="BX40" si="56">BW40*(1+$M40)-AD40</f>
        <v>0</v>
      </c>
      <c r="BY40" s="5">
        <f t="shared" ref="BY40" si="57">BX40*(1+$M40)-AE40</f>
        <v>0</v>
      </c>
      <c r="BZ40" s="5">
        <f t="shared" ref="BZ40" si="58">BY40*(1+$M40)-AF40</f>
        <v>0</v>
      </c>
      <c r="CA40" s="5">
        <f t="shared" ref="CA40" si="59">BZ40*(1+$M40)-AG40</f>
        <v>0</v>
      </c>
      <c r="CB40" s="5">
        <f t="shared" ref="CB40" si="60">CA40*(1+$M40)-AH40</f>
        <v>0</v>
      </c>
      <c r="CC40" s="5">
        <f t="shared" ref="CC40" si="61">CB40*(1+$M40)-AI40</f>
        <v>0</v>
      </c>
      <c r="CD40" s="5">
        <f t="shared" ref="CD40" si="62">CC40*(1+$M40)-AJ40</f>
        <v>0</v>
      </c>
      <c r="CE40" s="5">
        <f t="shared" ref="CE40" si="63">CD40*(1+$M40)-AK40</f>
        <v>0</v>
      </c>
      <c r="CF40" s="5">
        <f t="shared" ref="CF40" si="64">CE40*(1+$M40)-AL40</f>
        <v>0</v>
      </c>
      <c r="CG40" s="5">
        <f t="shared" ref="CG40" si="65">CF40*(1+$M40)-AM40</f>
        <v>0</v>
      </c>
      <c r="CH40" s="45">
        <f t="shared" ref="CH40" si="66">CG40*(1+$M40)-AN40</f>
        <v>0</v>
      </c>
      <c r="CJ40" s="21">
        <f t="shared" ref="CJ40:CX70" si="67">NPV($M40+CJ$38,$U40:$AN40)-$Q40</f>
        <v>31135.661140318611</v>
      </c>
      <c r="CK40" s="21">
        <f t="shared" si="42"/>
        <v>25848.505353566376</v>
      </c>
      <c r="CL40" s="21">
        <f t="shared" si="42"/>
        <v>20601.025038376101</v>
      </c>
      <c r="CM40" s="21">
        <f t="shared" si="42"/>
        <v>15392.823582177167</v>
      </c>
      <c r="CN40" s="21">
        <f t="shared" si="42"/>
        <v>10223.509319075965</v>
      </c>
      <c r="CO40" s="21">
        <f t="shared" si="42"/>
        <v>5092.6954559782753</v>
      </c>
      <c r="CP40" s="21">
        <f t="shared" si="42"/>
        <v>202.98069250886329</v>
      </c>
      <c r="CQ40" s="21">
        <f t="shared" si="42"/>
        <v>0</v>
      </c>
      <c r="CR40" s="21">
        <f t="shared" si="42"/>
        <v>-202.92030730063561</v>
      </c>
      <c r="CS40" s="21">
        <f t="shared" si="42"/>
        <v>-5054.9543128657388</v>
      </c>
      <c r="CT40" s="21">
        <f t="shared" si="42"/>
        <v>-10072.540087844944</v>
      </c>
      <c r="CU40" s="21">
        <f t="shared" si="42"/>
        <v>-15053.125340274652</v>
      </c>
      <c r="CV40" s="21">
        <f t="shared" si="42"/>
        <v>-19997.073563303915</v>
      </c>
      <c r="CW40" s="21">
        <f t="shared" si="42"/>
        <v>-24904.743794435286</v>
      </c>
      <c r="CX40" s="21">
        <f t="shared" si="42"/>
        <v>-29776.490680924035</v>
      </c>
      <c r="CZ40" s="21">
        <f t="shared" ref="CZ40:CZ103" si="68">(CR40-CP40)/2</f>
        <v>-202.95049990474945</v>
      </c>
      <c r="DA40" s="21">
        <f t="shared" ref="DA40:DA103" si="69">(CV40-CL40)/2</f>
        <v>-20299.049300840008</v>
      </c>
    </row>
    <row r="41" spans="1:105" x14ac:dyDescent="0.25">
      <c r="A41" s="12" t="s">
        <v>66</v>
      </c>
      <c r="B41" s="52">
        <f>SUMPRODUCT($N$39:$N$238,$DA$39:$DA$238)</f>
        <v>-47144931.118792407</v>
      </c>
      <c r="I41" s="4" t="s">
        <v>15</v>
      </c>
      <c r="J41" s="15">
        <f t="shared" si="43"/>
        <v>0.02</v>
      </c>
      <c r="K41" s="3">
        <f t="shared" ref="K41:K56" si="70">1+K40</f>
        <v>3</v>
      </c>
      <c r="L41" s="3" t="s">
        <v>17</v>
      </c>
      <c r="M41" s="15">
        <f t="shared" si="44"/>
        <v>5.0000000000000001E-3</v>
      </c>
      <c r="N41" s="18">
        <f>INDEX(Results!$B$7:$C$206,Example!$AP41,MATCH(Example!$N$38,Results!$B$1:$C$1,FALSE))</f>
        <v>9.8194424503945399</v>
      </c>
      <c r="O41" s="15">
        <f t="shared" si="45"/>
        <v>3.0000000000000003E-4</v>
      </c>
      <c r="P41" s="5">
        <v>1000000</v>
      </c>
      <c r="Q41" s="35">
        <f t="shared" si="46"/>
        <v>1044553.7220705712</v>
      </c>
      <c r="R41" s="5">
        <f t="shared" si="47"/>
        <v>10256935.160217386</v>
      </c>
      <c r="S41" s="5">
        <f t="shared" si="48"/>
        <v>3077.0805480652161</v>
      </c>
      <c r="U41" s="5">
        <f t="shared" si="37"/>
        <v>20000</v>
      </c>
      <c r="V41" s="5">
        <f t="shared" si="37"/>
        <v>20000</v>
      </c>
      <c r="W41" s="5">
        <f t="shared" si="37"/>
        <v>1020000</v>
      </c>
      <c r="X41" s="5">
        <f t="shared" si="37"/>
        <v>0</v>
      </c>
      <c r="Y41" s="5">
        <f t="shared" si="37"/>
        <v>0</v>
      </c>
      <c r="Z41" s="5">
        <f t="shared" si="37"/>
        <v>0</v>
      </c>
      <c r="AA41" s="5">
        <f t="shared" si="37"/>
        <v>0</v>
      </c>
      <c r="AB41" s="5">
        <f t="shared" si="37"/>
        <v>0</v>
      </c>
      <c r="AC41" s="5">
        <f t="shared" si="37"/>
        <v>0</v>
      </c>
      <c r="AD41" s="5">
        <f t="shared" si="37"/>
        <v>0</v>
      </c>
      <c r="AE41" s="5">
        <f t="shared" si="38"/>
        <v>0</v>
      </c>
      <c r="AF41" s="5">
        <f t="shared" si="38"/>
        <v>0</v>
      </c>
      <c r="AG41" s="5">
        <f t="shared" si="38"/>
        <v>0</v>
      </c>
      <c r="AH41" s="5">
        <f t="shared" si="38"/>
        <v>0</v>
      </c>
      <c r="AI41" s="5">
        <f t="shared" si="38"/>
        <v>0</v>
      </c>
      <c r="AJ41" s="5">
        <f t="shared" si="38"/>
        <v>0</v>
      </c>
      <c r="AK41" s="5">
        <f t="shared" si="38"/>
        <v>0</v>
      </c>
      <c r="AL41" s="5">
        <f t="shared" si="38"/>
        <v>0</v>
      </c>
      <c r="AM41" s="5">
        <f t="shared" si="38"/>
        <v>0</v>
      </c>
      <c r="AN41" s="5">
        <f t="shared" si="38"/>
        <v>0</v>
      </c>
      <c r="AP41" s="3">
        <f t="shared" ref="AP41:AP104" si="71">1+AP40</f>
        <v>3</v>
      </c>
      <c r="AR41" s="62">
        <f t="shared" ref="AR41:AR58" si="72">1+AR40</f>
        <v>3</v>
      </c>
      <c r="AS41" s="60">
        <f t="shared" ca="1" si="49"/>
        <v>0</v>
      </c>
      <c r="AT41" s="7">
        <f t="shared" ca="1" si="39"/>
        <v>0</v>
      </c>
      <c r="AU41" s="7">
        <f t="shared" ca="1" si="39"/>
        <v>1</v>
      </c>
      <c r="AV41" s="7">
        <f t="shared" ca="1" si="39"/>
        <v>1.0049999999999999</v>
      </c>
      <c r="AW41" s="7">
        <f t="shared" ca="1" si="39"/>
        <v>1.0100249999999997</v>
      </c>
      <c r="AX41" s="7">
        <f t="shared" ca="1" si="39"/>
        <v>1.0150751249999996</v>
      </c>
      <c r="AY41" s="7">
        <f t="shared" ca="1" si="39"/>
        <v>1.0201505006249993</v>
      </c>
      <c r="AZ41" s="7">
        <f t="shared" ca="1" si="39"/>
        <v>1.0252512531281242</v>
      </c>
      <c r="BA41" s="7">
        <f t="shared" ca="1" si="39"/>
        <v>1.0303775093937646</v>
      </c>
      <c r="BB41" s="7">
        <f t="shared" ca="1" si="39"/>
        <v>1.0355293969407333</v>
      </c>
      <c r="BC41" s="7">
        <f t="shared" ca="1" si="39"/>
        <v>1.0407070439254369</v>
      </c>
      <c r="BD41" s="7">
        <f t="shared" ca="1" si="39"/>
        <v>1.045910579145064</v>
      </c>
      <c r="BE41" s="7">
        <f t="shared" ca="1" si="39"/>
        <v>1.0511401320407892</v>
      </c>
      <c r="BF41" s="7">
        <f t="shared" ca="1" si="39"/>
        <v>1.056395832700993</v>
      </c>
      <c r="BG41" s="7">
        <f t="shared" ca="1" si="39"/>
        <v>1.0616778118644976</v>
      </c>
      <c r="BH41" s="7">
        <f t="shared" ca="1" si="39"/>
        <v>1.06698620092382</v>
      </c>
      <c r="BI41" s="7">
        <f t="shared" ca="1" si="39"/>
        <v>1.0723211319284389</v>
      </c>
      <c r="BJ41" s="7">
        <f t="shared" ca="1" si="40"/>
        <v>1.0776827375880809</v>
      </c>
      <c r="BK41" s="7">
        <f t="shared" ca="1" si="40"/>
        <v>1.0830711512760212</v>
      </c>
      <c r="BL41" s="61">
        <f t="shared" ca="1" si="40"/>
        <v>1.0884865070324012</v>
      </c>
      <c r="BN41" s="38">
        <f t="shared" ref="BN41:BN58" si="73">Q41</f>
        <v>1044553.7220705712</v>
      </c>
      <c r="BO41" s="5">
        <f t="shared" ref="BO41:BO58" si="74">BN41*(1+$M41)-U41</f>
        <v>1029776.4906809239</v>
      </c>
      <c r="BP41" s="5">
        <f t="shared" ref="BP41:BP58" si="75">BO41*(1+$M41)-V41</f>
        <v>1014925.3731343284</v>
      </c>
      <c r="BQ41" s="5">
        <f t="shared" ref="BQ41:BQ58" si="76">BP41*(1+$M41)-W41</f>
        <v>0</v>
      </c>
      <c r="BR41" s="5">
        <f t="shared" ref="BR41:BR58" si="77">BQ41*(1+$M41)-X41</f>
        <v>0</v>
      </c>
      <c r="BS41" s="5">
        <f t="shared" ref="BS41:BS58" si="78">BR41*(1+$M41)-Y41</f>
        <v>0</v>
      </c>
      <c r="BT41" s="5">
        <f t="shared" ref="BT41:BT58" si="79">BS41*(1+$M41)-Z41</f>
        <v>0</v>
      </c>
      <c r="BU41" s="5">
        <f t="shared" ref="BU41:BU58" si="80">BT41*(1+$M41)-AA41</f>
        <v>0</v>
      </c>
      <c r="BV41" s="5">
        <f t="shared" ref="BV41:BV58" si="81">BU41*(1+$M41)-AB41</f>
        <v>0</v>
      </c>
      <c r="BW41" s="5">
        <f t="shared" ref="BW41:BW58" si="82">BV41*(1+$M41)-AC41</f>
        <v>0</v>
      </c>
      <c r="BX41" s="5">
        <f t="shared" ref="BX41:BX58" si="83">BW41*(1+$M41)-AD41</f>
        <v>0</v>
      </c>
      <c r="BY41" s="5">
        <f t="shared" ref="BY41:BY58" si="84">BX41*(1+$M41)-AE41</f>
        <v>0</v>
      </c>
      <c r="BZ41" s="5">
        <f t="shared" ref="BZ41:BZ58" si="85">BY41*(1+$M41)-AF41</f>
        <v>0</v>
      </c>
      <c r="CA41" s="5">
        <f t="shared" ref="CA41:CA58" si="86">BZ41*(1+$M41)-AG41</f>
        <v>0</v>
      </c>
      <c r="CB41" s="5">
        <f t="shared" ref="CB41:CB58" si="87">CA41*(1+$M41)-AH41</f>
        <v>0</v>
      </c>
      <c r="CC41" s="5">
        <f t="shared" ref="CC41:CC58" si="88">CB41*(1+$M41)-AI41</f>
        <v>0</v>
      </c>
      <c r="CD41" s="5">
        <f t="shared" ref="CD41:CD58" si="89">CC41*(1+$M41)-AJ41</f>
        <v>0</v>
      </c>
      <c r="CE41" s="5">
        <f t="shared" ref="CE41:CE58" si="90">CD41*(1+$M41)-AK41</f>
        <v>0</v>
      </c>
      <c r="CF41" s="5">
        <f t="shared" ref="CF41:CF58" si="91">CE41*(1+$M41)-AL41</f>
        <v>0</v>
      </c>
      <c r="CG41" s="5">
        <f t="shared" ref="CG41:CG58" si="92">CF41*(1+$M41)-AM41</f>
        <v>0</v>
      </c>
      <c r="CH41" s="45">
        <f t="shared" ref="CH41:CH58" si="93">CG41*(1+$M41)-AN41</f>
        <v>0</v>
      </c>
      <c r="CJ41" s="21">
        <f t="shared" si="67"/>
        <v>47276.73431452259</v>
      </c>
      <c r="CK41" s="21">
        <f t="shared" si="42"/>
        <v>39199.422548562638</v>
      </c>
      <c r="CL41" s="21">
        <f t="shared" si="42"/>
        <v>31202.575134755461</v>
      </c>
      <c r="CM41" s="21">
        <f t="shared" si="42"/>
        <v>23285.18947138486</v>
      </c>
      <c r="CN41" s="21">
        <f t="shared" si="42"/>
        <v>15446.277929428848</v>
      </c>
      <c r="CO41" s="21">
        <f t="shared" si="42"/>
        <v>7684.8675921744434</v>
      </c>
      <c r="CP41" s="21">
        <f t="shared" si="42"/>
        <v>305.93697354581673</v>
      </c>
      <c r="CQ41" s="21">
        <f t="shared" si="42"/>
        <v>0</v>
      </c>
      <c r="CR41" s="21">
        <f t="shared" si="42"/>
        <v>-305.81601781689096</v>
      </c>
      <c r="CS41" s="21">
        <f t="shared" si="42"/>
        <v>-7609.2690997938626</v>
      </c>
      <c r="CT41" s="21">
        <f t="shared" si="42"/>
        <v>-15143.869998215581</v>
      </c>
      <c r="CU41" s="21">
        <f t="shared" si="42"/>
        <v>-22604.719264991465</v>
      </c>
      <c r="CV41" s="21">
        <f t="shared" si="42"/>
        <v>-29992.719984245719</v>
      </c>
      <c r="CW41" s="21">
        <f t="shared" si="42"/>
        <v>-37308.76198556996</v>
      </c>
      <c r="CX41" s="21">
        <f t="shared" si="42"/>
        <v>-44553.722070571152</v>
      </c>
      <c r="CZ41" s="21">
        <f t="shared" si="68"/>
        <v>-305.87649568135384</v>
      </c>
      <c r="DA41" s="21">
        <f t="shared" si="69"/>
        <v>-30597.64755950059</v>
      </c>
    </row>
    <row r="42" spans="1:105" x14ac:dyDescent="0.25">
      <c r="A42" s="12" t="s">
        <v>39</v>
      </c>
      <c r="B42" s="51">
        <f t="array" ref="B42">MMULT(TRANSPOSE($B$40:$B$41),MMULT($E$2:$F$3,$B$40:$B$41))^0.5</f>
        <v>47264681.982096523</v>
      </c>
      <c r="I42" s="4" t="s">
        <v>15</v>
      </c>
      <c r="J42" s="15">
        <f t="shared" si="43"/>
        <v>0.02</v>
      </c>
      <c r="K42" s="3">
        <f t="shared" si="70"/>
        <v>4</v>
      </c>
      <c r="L42" s="3" t="s">
        <v>17</v>
      </c>
      <c r="M42" s="15">
        <f t="shared" si="44"/>
        <v>5.0000000000000001E-3</v>
      </c>
      <c r="N42" s="18">
        <f>INDEX(Results!$B$7:$C$206,Example!$AP42,MATCH(Example!$N$38,Results!$B$1:$C$1,FALSE))</f>
        <v>9.2187623455455405</v>
      </c>
      <c r="O42" s="15">
        <f t="shared" si="45"/>
        <v>4.0000000000000002E-4</v>
      </c>
      <c r="P42" s="5">
        <v>1000000</v>
      </c>
      <c r="Q42" s="35">
        <f t="shared" si="46"/>
        <v>1059257.434896091</v>
      </c>
      <c r="R42" s="5">
        <f t="shared" si="47"/>
        <v>9765042.5550592411</v>
      </c>
      <c r="S42" s="5">
        <f t="shared" si="48"/>
        <v>3906.0170220236964</v>
      </c>
      <c r="U42" s="5">
        <f t="shared" si="37"/>
        <v>20000</v>
      </c>
      <c r="V42" s="5">
        <f t="shared" si="37"/>
        <v>20000</v>
      </c>
      <c r="W42" s="5">
        <f t="shared" si="37"/>
        <v>20000</v>
      </c>
      <c r="X42" s="5">
        <f t="shared" si="37"/>
        <v>1020000</v>
      </c>
      <c r="Y42" s="5">
        <f t="shared" si="37"/>
        <v>0</v>
      </c>
      <c r="Z42" s="5">
        <f t="shared" si="37"/>
        <v>0</v>
      </c>
      <c r="AA42" s="5">
        <f t="shared" si="37"/>
        <v>0</v>
      </c>
      <c r="AB42" s="5">
        <f t="shared" si="37"/>
        <v>0</v>
      </c>
      <c r="AC42" s="5">
        <f t="shared" si="37"/>
        <v>0</v>
      </c>
      <c r="AD42" s="5">
        <f t="shared" si="37"/>
        <v>0</v>
      </c>
      <c r="AE42" s="5">
        <f t="shared" si="38"/>
        <v>0</v>
      </c>
      <c r="AF42" s="5">
        <f t="shared" si="38"/>
        <v>0</v>
      </c>
      <c r="AG42" s="5">
        <f t="shared" si="38"/>
        <v>0</v>
      </c>
      <c r="AH42" s="5">
        <f t="shared" si="38"/>
        <v>0</v>
      </c>
      <c r="AI42" s="5">
        <f t="shared" si="38"/>
        <v>0</v>
      </c>
      <c r="AJ42" s="5">
        <f t="shared" si="38"/>
        <v>0</v>
      </c>
      <c r="AK42" s="5">
        <f t="shared" si="38"/>
        <v>0</v>
      </c>
      <c r="AL42" s="5">
        <f t="shared" si="38"/>
        <v>0</v>
      </c>
      <c r="AM42" s="5">
        <f t="shared" si="38"/>
        <v>0</v>
      </c>
      <c r="AN42" s="5">
        <f t="shared" si="38"/>
        <v>0</v>
      </c>
      <c r="AP42" s="3">
        <f t="shared" si="71"/>
        <v>4</v>
      </c>
      <c r="AR42" s="62">
        <f t="shared" si="72"/>
        <v>4</v>
      </c>
      <c r="AS42" s="60">
        <f t="shared" ca="1" si="49"/>
        <v>0</v>
      </c>
      <c r="AT42" s="7">
        <f t="shared" ca="1" si="39"/>
        <v>0</v>
      </c>
      <c r="AU42" s="7">
        <f t="shared" ca="1" si="39"/>
        <v>0</v>
      </c>
      <c r="AV42" s="7">
        <f t="shared" ca="1" si="39"/>
        <v>1</v>
      </c>
      <c r="AW42" s="7">
        <f t="shared" ca="1" si="39"/>
        <v>1.0049999999999999</v>
      </c>
      <c r="AX42" s="7">
        <f t="shared" ca="1" si="39"/>
        <v>1.0100249999999997</v>
      </c>
      <c r="AY42" s="7">
        <f t="shared" ca="1" si="39"/>
        <v>1.0150751249999996</v>
      </c>
      <c r="AZ42" s="7">
        <f t="shared" ca="1" si="39"/>
        <v>1.0201505006249993</v>
      </c>
      <c r="BA42" s="7">
        <f t="shared" ca="1" si="39"/>
        <v>1.0252512531281242</v>
      </c>
      <c r="BB42" s="7">
        <f t="shared" ca="1" si="39"/>
        <v>1.0303775093937646</v>
      </c>
      <c r="BC42" s="7">
        <f t="shared" ca="1" si="39"/>
        <v>1.0355293969407333</v>
      </c>
      <c r="BD42" s="7">
        <f t="shared" ca="1" si="39"/>
        <v>1.0407070439254369</v>
      </c>
      <c r="BE42" s="7">
        <f t="shared" ca="1" si="39"/>
        <v>1.045910579145064</v>
      </c>
      <c r="BF42" s="7">
        <f t="shared" ca="1" si="39"/>
        <v>1.0511401320407892</v>
      </c>
      <c r="BG42" s="7">
        <f t="shared" ca="1" si="39"/>
        <v>1.056395832700993</v>
      </c>
      <c r="BH42" s="7">
        <f t="shared" ca="1" si="39"/>
        <v>1.0616778118644976</v>
      </c>
      <c r="BI42" s="7">
        <f t="shared" ca="1" si="39"/>
        <v>1.06698620092382</v>
      </c>
      <c r="BJ42" s="7">
        <f t="shared" ca="1" si="40"/>
        <v>1.0723211319284389</v>
      </c>
      <c r="BK42" s="7">
        <f t="shared" ca="1" si="40"/>
        <v>1.0776827375880809</v>
      </c>
      <c r="BL42" s="61">
        <f t="shared" ca="1" si="40"/>
        <v>1.0830711512760212</v>
      </c>
      <c r="BN42" s="38">
        <f t="shared" si="73"/>
        <v>1059257.434896091</v>
      </c>
      <c r="BO42" s="5">
        <f t="shared" si="74"/>
        <v>1044553.7220705713</v>
      </c>
      <c r="BP42" s="5">
        <f t="shared" si="75"/>
        <v>1029776.4906809239</v>
      </c>
      <c r="BQ42" s="5">
        <f t="shared" si="76"/>
        <v>1014925.3731343284</v>
      </c>
      <c r="BR42" s="5">
        <f t="shared" si="77"/>
        <v>0</v>
      </c>
      <c r="BS42" s="5">
        <f t="shared" si="78"/>
        <v>0</v>
      </c>
      <c r="BT42" s="5">
        <f t="shared" si="79"/>
        <v>0</v>
      </c>
      <c r="BU42" s="5">
        <f t="shared" si="80"/>
        <v>0</v>
      </c>
      <c r="BV42" s="5">
        <f t="shared" si="81"/>
        <v>0</v>
      </c>
      <c r="BW42" s="5">
        <f t="shared" si="82"/>
        <v>0</v>
      </c>
      <c r="BX42" s="5">
        <f t="shared" si="83"/>
        <v>0</v>
      </c>
      <c r="BY42" s="5">
        <f t="shared" si="84"/>
        <v>0</v>
      </c>
      <c r="BZ42" s="5">
        <f t="shared" si="85"/>
        <v>0</v>
      </c>
      <c r="CA42" s="5">
        <f t="shared" si="86"/>
        <v>0</v>
      </c>
      <c r="CB42" s="5">
        <f t="shared" si="87"/>
        <v>0</v>
      </c>
      <c r="CC42" s="5">
        <f t="shared" si="88"/>
        <v>0</v>
      </c>
      <c r="CD42" s="5">
        <f t="shared" si="89"/>
        <v>0</v>
      </c>
      <c r="CE42" s="5">
        <f t="shared" si="90"/>
        <v>0</v>
      </c>
      <c r="CF42" s="5">
        <f t="shared" si="91"/>
        <v>0</v>
      </c>
      <c r="CG42" s="5">
        <f t="shared" si="92"/>
        <v>0</v>
      </c>
      <c r="CH42" s="45">
        <f t="shared" si="93"/>
        <v>0</v>
      </c>
      <c r="CJ42" s="21">
        <f t="shared" si="67"/>
        <v>63803.632159559289</v>
      </c>
      <c r="CK42" s="21">
        <f t="shared" si="42"/>
        <v>52836.413586663315</v>
      </c>
      <c r="CL42" s="21">
        <f t="shared" si="42"/>
        <v>42005.17536051874</v>
      </c>
      <c r="CM42" s="21">
        <f t="shared" si="42"/>
        <v>31307.889958000276</v>
      </c>
      <c r="CN42" s="21">
        <f t="shared" si="42"/>
        <v>20742.565103909001</v>
      </c>
      <c r="CO42" s="21">
        <f t="shared" si="42"/>
        <v>10307.243071735138</v>
      </c>
      <c r="CP42" s="21">
        <f t="shared" si="42"/>
        <v>409.85443032649346</v>
      </c>
      <c r="CQ42" s="21">
        <f t="shared" si="42"/>
        <v>0</v>
      </c>
      <c r="CR42" s="21">
        <f t="shared" si="42"/>
        <v>-409.65253338660114</v>
      </c>
      <c r="CS42" s="21">
        <f t="shared" si="42"/>
        <v>-10181.054776212899</v>
      </c>
      <c r="CT42" s="21">
        <f t="shared" si="42"/>
        <v>-20237.779378907289</v>
      </c>
      <c r="CU42" s="21">
        <f t="shared" si="42"/>
        <v>-30172.000026382506</v>
      </c>
      <c r="CV42" s="21">
        <f t="shared" si="42"/>
        <v>-39985.511658331845</v>
      </c>
      <c r="CW42" s="21">
        <f t="shared" si="42"/>
        <v>-49680.078547195415</v>
      </c>
      <c r="CX42" s="21">
        <f t="shared" si="42"/>
        <v>-59257.434896090883</v>
      </c>
      <c r="CZ42" s="21">
        <f t="shared" si="68"/>
        <v>-409.7534818565473</v>
      </c>
      <c r="DA42" s="21">
        <f t="shared" si="69"/>
        <v>-40995.343509425293</v>
      </c>
    </row>
    <row r="43" spans="1:105" x14ac:dyDescent="0.25">
      <c r="A43" s="12" t="s">
        <v>68</v>
      </c>
      <c r="B43" s="13">
        <f>B42/$B$45</f>
        <v>6.1959851504559633E-2</v>
      </c>
      <c r="C43" s="53">
        <v>0.05</v>
      </c>
      <c r="I43" s="4" t="s">
        <v>15</v>
      </c>
      <c r="J43" s="15">
        <f t="shared" si="43"/>
        <v>0.02</v>
      </c>
      <c r="K43" s="3">
        <f t="shared" si="70"/>
        <v>5</v>
      </c>
      <c r="L43" s="3" t="s">
        <v>17</v>
      </c>
      <c r="M43" s="15">
        <f t="shared" si="44"/>
        <v>5.0000000000000001E-3</v>
      </c>
      <c r="N43" s="18">
        <f>INDEX(Results!$B$7:$C$206,Example!$AP43,MATCH(Example!$N$38,Results!$B$1:$C$1,FALSE))</f>
        <v>10.459804179009099</v>
      </c>
      <c r="O43" s="15">
        <f t="shared" si="45"/>
        <v>5.0000000000000001E-4</v>
      </c>
      <c r="P43" s="5">
        <v>1000000</v>
      </c>
      <c r="Q43" s="35">
        <f t="shared" si="46"/>
        <v>1073887.9949214836</v>
      </c>
      <c r="R43" s="5">
        <f t="shared" si="47"/>
        <v>11232658.137067435</v>
      </c>
      <c r="S43" s="5">
        <f t="shared" si="48"/>
        <v>5616.3290685337179</v>
      </c>
      <c r="U43" s="5">
        <f t="shared" si="37"/>
        <v>20000</v>
      </c>
      <c r="V43" s="5">
        <f t="shared" si="37"/>
        <v>20000</v>
      </c>
      <c r="W43" s="5">
        <f t="shared" si="37"/>
        <v>20000</v>
      </c>
      <c r="X43" s="5">
        <f t="shared" si="37"/>
        <v>20000</v>
      </c>
      <c r="Y43" s="5">
        <f t="shared" si="37"/>
        <v>1020000</v>
      </c>
      <c r="Z43" s="5">
        <f t="shared" si="37"/>
        <v>0</v>
      </c>
      <c r="AA43" s="5">
        <f t="shared" si="37"/>
        <v>0</v>
      </c>
      <c r="AB43" s="5">
        <f t="shared" si="37"/>
        <v>0</v>
      </c>
      <c r="AC43" s="5">
        <f t="shared" si="37"/>
        <v>0</v>
      </c>
      <c r="AD43" s="5">
        <f t="shared" si="37"/>
        <v>0</v>
      </c>
      <c r="AE43" s="5">
        <f t="shared" si="38"/>
        <v>0</v>
      </c>
      <c r="AF43" s="5">
        <f t="shared" si="38"/>
        <v>0</v>
      </c>
      <c r="AG43" s="5">
        <f t="shared" si="38"/>
        <v>0</v>
      </c>
      <c r="AH43" s="5">
        <f t="shared" si="38"/>
        <v>0</v>
      </c>
      <c r="AI43" s="5">
        <f t="shared" si="38"/>
        <v>0</v>
      </c>
      <c r="AJ43" s="5">
        <f t="shared" si="38"/>
        <v>0</v>
      </c>
      <c r="AK43" s="5">
        <f t="shared" si="38"/>
        <v>0</v>
      </c>
      <c r="AL43" s="5">
        <f t="shared" si="38"/>
        <v>0</v>
      </c>
      <c r="AM43" s="5">
        <f t="shared" si="38"/>
        <v>0</v>
      </c>
      <c r="AN43" s="5">
        <f t="shared" si="38"/>
        <v>0</v>
      </c>
      <c r="AP43" s="3">
        <f t="shared" si="71"/>
        <v>5</v>
      </c>
      <c r="AR43" s="62">
        <f t="shared" si="72"/>
        <v>5</v>
      </c>
      <c r="AS43" s="60">
        <f t="shared" ca="1" si="49"/>
        <v>0</v>
      </c>
      <c r="AT43" s="7">
        <f t="shared" ca="1" si="39"/>
        <v>0</v>
      </c>
      <c r="AU43" s="7">
        <f t="shared" ca="1" si="39"/>
        <v>0</v>
      </c>
      <c r="AV43" s="7">
        <f t="shared" ca="1" si="39"/>
        <v>0</v>
      </c>
      <c r="AW43" s="7">
        <f t="shared" ca="1" si="39"/>
        <v>1</v>
      </c>
      <c r="AX43" s="7">
        <f t="shared" ca="1" si="39"/>
        <v>1.0049999999999999</v>
      </c>
      <c r="AY43" s="7">
        <f t="shared" ca="1" si="39"/>
        <v>1.0100249999999997</v>
      </c>
      <c r="AZ43" s="7">
        <f t="shared" ca="1" si="39"/>
        <v>1.0150751249999996</v>
      </c>
      <c r="BA43" s="7">
        <f t="shared" ca="1" si="39"/>
        <v>1.0201505006249993</v>
      </c>
      <c r="BB43" s="7">
        <f t="shared" ca="1" si="39"/>
        <v>1.0252512531281242</v>
      </c>
      <c r="BC43" s="7">
        <f t="shared" ca="1" si="39"/>
        <v>1.0303775093937646</v>
      </c>
      <c r="BD43" s="7">
        <f t="shared" ca="1" si="39"/>
        <v>1.0355293969407333</v>
      </c>
      <c r="BE43" s="7">
        <f t="shared" ca="1" si="39"/>
        <v>1.0407070439254369</v>
      </c>
      <c r="BF43" s="7">
        <f t="shared" ca="1" si="39"/>
        <v>1.045910579145064</v>
      </c>
      <c r="BG43" s="7">
        <f t="shared" ca="1" si="39"/>
        <v>1.0511401320407892</v>
      </c>
      <c r="BH43" s="7">
        <f t="shared" ca="1" si="39"/>
        <v>1.056395832700993</v>
      </c>
      <c r="BI43" s="7">
        <f t="shared" ca="1" si="39"/>
        <v>1.0616778118644976</v>
      </c>
      <c r="BJ43" s="7">
        <f t="shared" ca="1" si="40"/>
        <v>1.06698620092382</v>
      </c>
      <c r="BK43" s="7">
        <f t="shared" ca="1" si="40"/>
        <v>1.0723211319284389</v>
      </c>
      <c r="BL43" s="61">
        <f t="shared" ca="1" si="40"/>
        <v>1.0776827375880809</v>
      </c>
      <c r="BN43" s="38">
        <f t="shared" si="73"/>
        <v>1073887.9949214836</v>
      </c>
      <c r="BO43" s="5">
        <f t="shared" si="74"/>
        <v>1059257.4348960908</v>
      </c>
      <c r="BP43" s="5">
        <f t="shared" si="75"/>
        <v>1044553.722070571</v>
      </c>
      <c r="BQ43" s="5">
        <f t="shared" si="76"/>
        <v>1029776.4906809237</v>
      </c>
      <c r="BR43" s="5">
        <f t="shared" si="77"/>
        <v>1014925.3731343282</v>
      </c>
      <c r="BS43" s="5">
        <f t="shared" si="78"/>
        <v>0</v>
      </c>
      <c r="BT43" s="5">
        <f t="shared" si="79"/>
        <v>0</v>
      </c>
      <c r="BU43" s="5">
        <f t="shared" si="80"/>
        <v>0</v>
      </c>
      <c r="BV43" s="5">
        <f t="shared" si="81"/>
        <v>0</v>
      </c>
      <c r="BW43" s="5">
        <f t="shared" si="82"/>
        <v>0</v>
      </c>
      <c r="BX43" s="5">
        <f t="shared" si="83"/>
        <v>0</v>
      </c>
      <c r="BY43" s="5">
        <f t="shared" si="84"/>
        <v>0</v>
      </c>
      <c r="BZ43" s="5">
        <f t="shared" si="85"/>
        <v>0</v>
      </c>
      <c r="CA43" s="5">
        <f t="shared" si="86"/>
        <v>0</v>
      </c>
      <c r="CB43" s="5">
        <f t="shared" si="87"/>
        <v>0</v>
      </c>
      <c r="CC43" s="5">
        <f t="shared" si="88"/>
        <v>0</v>
      </c>
      <c r="CD43" s="5">
        <f t="shared" si="89"/>
        <v>0</v>
      </c>
      <c r="CE43" s="5">
        <f t="shared" si="90"/>
        <v>0</v>
      </c>
      <c r="CF43" s="5">
        <f t="shared" si="91"/>
        <v>0</v>
      </c>
      <c r="CG43" s="5">
        <f t="shared" si="92"/>
        <v>0</v>
      </c>
      <c r="CH43" s="45">
        <f t="shared" si="93"/>
        <v>0</v>
      </c>
      <c r="CJ43" s="21">
        <f t="shared" si="67"/>
        <v>80719.143518567318</v>
      </c>
      <c r="CK43" s="21">
        <f t="shared" si="42"/>
        <v>66760.718915044563</v>
      </c>
      <c r="CL43" s="21">
        <f t="shared" si="42"/>
        <v>53009.100813802332</v>
      </c>
      <c r="CM43" s="21">
        <f t="shared" si="42"/>
        <v>39460.701674096519</v>
      </c>
      <c r="CN43" s="21">
        <f t="shared" si="42"/>
        <v>26112.005078516435</v>
      </c>
      <c r="CO43" s="21">
        <f t="shared" si="42"/>
        <v>12959.564148667036</v>
      </c>
      <c r="CP43" s="21">
        <f t="shared" si="42"/>
        <v>514.72109644627199</v>
      </c>
      <c r="CQ43" s="21">
        <f t="shared" si="42"/>
        <v>0</v>
      </c>
      <c r="CR43" s="21">
        <f t="shared" si="42"/>
        <v>-514.41780208819546</v>
      </c>
      <c r="CS43" s="21">
        <f t="shared" si="42"/>
        <v>-12769.999765277142</v>
      </c>
      <c r="CT43" s="21">
        <f t="shared" si="42"/>
        <v>-25353.682528232341</v>
      </c>
      <c r="CU43" s="21">
        <f t="shared" si="42"/>
        <v>-37754.232087203534</v>
      </c>
      <c r="CV43" s="21">
        <f t="shared" si="42"/>
        <v>-49974.770056696143</v>
      </c>
      <c r="CW43" s="21">
        <f t="shared" si="42"/>
        <v>-62018.357232151204</v>
      </c>
      <c r="CX43" s="21">
        <f t="shared" si="42"/>
        <v>-73887.994921483565</v>
      </c>
      <c r="CZ43" s="21">
        <f t="shared" si="68"/>
        <v>-514.56944926723372</v>
      </c>
      <c r="DA43" s="21">
        <f t="shared" si="69"/>
        <v>-51491.935435249237</v>
      </c>
    </row>
    <row r="44" spans="1:105" x14ac:dyDescent="0.25">
      <c r="I44" s="4" t="s">
        <v>15</v>
      </c>
      <c r="J44" s="15">
        <f t="shared" si="43"/>
        <v>0.02</v>
      </c>
      <c r="K44" s="3">
        <f t="shared" si="70"/>
        <v>6</v>
      </c>
      <c r="L44" s="3" t="s">
        <v>17</v>
      </c>
      <c r="M44" s="15">
        <f t="shared" si="44"/>
        <v>5.0000000000000001E-3</v>
      </c>
      <c r="N44" s="18">
        <f>INDEX(Results!$B$7:$C$206,Example!$AP44,MATCH(Example!$N$38,Results!$B$1:$C$1,FALSE))</f>
        <v>9.9991391655465698</v>
      </c>
      <c r="O44" s="15">
        <f t="shared" si="45"/>
        <v>6.0000000000000006E-4</v>
      </c>
      <c r="P44" s="5">
        <v>1000000</v>
      </c>
      <c r="Q44" s="35">
        <f t="shared" si="46"/>
        <v>1088445.7660910285</v>
      </c>
      <c r="R44" s="5">
        <f t="shared" si="47"/>
        <v>10883520.689294143</v>
      </c>
      <c r="S44" s="5">
        <f t="shared" si="48"/>
        <v>6530.1124135764858</v>
      </c>
      <c r="U44" s="5">
        <f t="shared" si="37"/>
        <v>20000</v>
      </c>
      <c r="V44" s="5">
        <f t="shared" si="37"/>
        <v>20000</v>
      </c>
      <c r="W44" s="5">
        <f t="shared" si="37"/>
        <v>20000</v>
      </c>
      <c r="X44" s="5">
        <f t="shared" si="37"/>
        <v>20000</v>
      </c>
      <c r="Y44" s="5">
        <f t="shared" si="37"/>
        <v>20000</v>
      </c>
      <c r="Z44" s="5">
        <f t="shared" si="37"/>
        <v>1020000</v>
      </c>
      <c r="AA44" s="5">
        <f t="shared" si="37"/>
        <v>0</v>
      </c>
      <c r="AB44" s="5">
        <f t="shared" si="37"/>
        <v>0</v>
      </c>
      <c r="AC44" s="5">
        <f t="shared" si="37"/>
        <v>0</v>
      </c>
      <c r="AD44" s="5">
        <f t="shared" si="37"/>
        <v>0</v>
      </c>
      <c r="AE44" s="5">
        <f t="shared" si="38"/>
        <v>0</v>
      </c>
      <c r="AF44" s="5">
        <f t="shared" si="38"/>
        <v>0</v>
      </c>
      <c r="AG44" s="5">
        <f t="shared" si="38"/>
        <v>0</v>
      </c>
      <c r="AH44" s="5">
        <f t="shared" si="38"/>
        <v>0</v>
      </c>
      <c r="AI44" s="5">
        <f t="shared" si="38"/>
        <v>0</v>
      </c>
      <c r="AJ44" s="5">
        <f t="shared" si="38"/>
        <v>0</v>
      </c>
      <c r="AK44" s="5">
        <f t="shared" si="38"/>
        <v>0</v>
      </c>
      <c r="AL44" s="5">
        <f t="shared" si="38"/>
        <v>0</v>
      </c>
      <c r="AM44" s="5">
        <f t="shared" si="38"/>
        <v>0</v>
      </c>
      <c r="AN44" s="5">
        <f t="shared" si="38"/>
        <v>0</v>
      </c>
      <c r="AP44" s="3">
        <f t="shared" si="71"/>
        <v>6</v>
      </c>
      <c r="AR44" s="62">
        <f t="shared" si="72"/>
        <v>6</v>
      </c>
      <c r="AS44" s="60">
        <f t="shared" ca="1" si="49"/>
        <v>0</v>
      </c>
      <c r="AT44" s="7">
        <f t="shared" ca="1" si="39"/>
        <v>0</v>
      </c>
      <c r="AU44" s="7">
        <f t="shared" ca="1" si="39"/>
        <v>0</v>
      </c>
      <c r="AV44" s="7">
        <f t="shared" ca="1" si="39"/>
        <v>0</v>
      </c>
      <c r="AW44" s="7">
        <f t="shared" ca="1" si="39"/>
        <v>0</v>
      </c>
      <c r="AX44" s="7">
        <f t="shared" ca="1" si="39"/>
        <v>1</v>
      </c>
      <c r="AY44" s="7">
        <f t="shared" ca="1" si="39"/>
        <v>1.0049999999999999</v>
      </c>
      <c r="AZ44" s="7">
        <f t="shared" ca="1" si="39"/>
        <v>1.0100249999999997</v>
      </c>
      <c r="BA44" s="7">
        <f t="shared" ca="1" si="39"/>
        <v>1.0150751249999996</v>
      </c>
      <c r="BB44" s="7">
        <f t="shared" ca="1" si="39"/>
        <v>1.0201505006249993</v>
      </c>
      <c r="BC44" s="7">
        <f t="shared" ca="1" si="39"/>
        <v>1.0252512531281242</v>
      </c>
      <c r="BD44" s="7">
        <f t="shared" ca="1" si="39"/>
        <v>1.0303775093937646</v>
      </c>
      <c r="BE44" s="7">
        <f t="shared" ca="1" si="39"/>
        <v>1.0355293969407333</v>
      </c>
      <c r="BF44" s="7">
        <f t="shared" ca="1" si="39"/>
        <v>1.0407070439254369</v>
      </c>
      <c r="BG44" s="7">
        <f t="shared" ca="1" si="39"/>
        <v>1.045910579145064</v>
      </c>
      <c r="BH44" s="7">
        <f t="shared" ca="1" si="39"/>
        <v>1.0511401320407892</v>
      </c>
      <c r="BI44" s="7">
        <f t="shared" ca="1" si="39"/>
        <v>1.056395832700993</v>
      </c>
      <c r="BJ44" s="7">
        <f t="shared" ca="1" si="40"/>
        <v>1.0616778118644976</v>
      </c>
      <c r="BK44" s="7">
        <f t="shared" ca="1" si="40"/>
        <v>1.06698620092382</v>
      </c>
      <c r="BL44" s="61">
        <f t="shared" ca="1" si="40"/>
        <v>1.0723211319284389</v>
      </c>
      <c r="BN44" s="38">
        <f t="shared" si="73"/>
        <v>1088445.7660910285</v>
      </c>
      <c r="BO44" s="5">
        <f t="shared" si="74"/>
        <v>1073887.9949214836</v>
      </c>
      <c r="BP44" s="5">
        <f t="shared" si="75"/>
        <v>1059257.4348960908</v>
      </c>
      <c r="BQ44" s="5">
        <f t="shared" si="76"/>
        <v>1044553.722070571</v>
      </c>
      <c r="BR44" s="5">
        <f t="shared" si="77"/>
        <v>1029776.4906809237</v>
      </c>
      <c r="BS44" s="5">
        <f t="shared" si="78"/>
        <v>1014925.3731343282</v>
      </c>
      <c r="BT44" s="5">
        <f t="shared" si="79"/>
        <v>0</v>
      </c>
      <c r="BU44" s="5">
        <f t="shared" si="80"/>
        <v>0</v>
      </c>
      <c r="BV44" s="5">
        <f t="shared" si="81"/>
        <v>0</v>
      </c>
      <c r="BW44" s="5">
        <f t="shared" si="82"/>
        <v>0</v>
      </c>
      <c r="BX44" s="5">
        <f t="shared" si="83"/>
        <v>0</v>
      </c>
      <c r="BY44" s="5">
        <f t="shared" si="84"/>
        <v>0</v>
      </c>
      <c r="BZ44" s="5">
        <f t="shared" si="85"/>
        <v>0</v>
      </c>
      <c r="CA44" s="5">
        <f t="shared" si="86"/>
        <v>0</v>
      </c>
      <c r="CB44" s="5">
        <f t="shared" si="87"/>
        <v>0</v>
      </c>
      <c r="CC44" s="5">
        <f t="shared" si="88"/>
        <v>0</v>
      </c>
      <c r="CD44" s="5">
        <f t="shared" si="89"/>
        <v>0</v>
      </c>
      <c r="CE44" s="5">
        <f t="shared" si="90"/>
        <v>0</v>
      </c>
      <c r="CF44" s="5">
        <f t="shared" si="91"/>
        <v>0</v>
      </c>
      <c r="CG44" s="5">
        <f t="shared" si="92"/>
        <v>0</v>
      </c>
      <c r="CH44" s="45">
        <f t="shared" si="93"/>
        <v>0</v>
      </c>
      <c r="CJ44" s="21">
        <f t="shared" si="67"/>
        <v>98026.090919123963</v>
      </c>
      <c r="CK44" s="21">
        <f t="shared" si="42"/>
        <v>80973.592938219197</v>
      </c>
      <c r="CL44" s="21">
        <f t="shared" si="42"/>
        <v>64214.631632877281</v>
      </c>
      <c r="CM44" s="21">
        <f t="shared" si="42"/>
        <v>47743.40342835011</v>
      </c>
      <c r="CN44" s="21">
        <f t="shared" si="42"/>
        <v>31554.233908971539</v>
      </c>
      <c r="CO44" s="21">
        <f t="shared" si="42"/>
        <v>15641.574627326103</v>
      </c>
      <c r="CP44" s="21">
        <f t="shared" si="42"/>
        <v>620.52510006492957</v>
      </c>
      <c r="CQ44" s="21">
        <f t="shared" si="42"/>
        <v>0</v>
      </c>
      <c r="CR44" s="21">
        <f t="shared" si="42"/>
        <v>-620.09986936394125</v>
      </c>
      <c r="CS44" s="21">
        <f t="shared" si="42"/>
        <v>-15375.795712659601</v>
      </c>
      <c r="CT44" s="21">
        <f t="shared" si="42"/>
        <v>-30491.001345235156</v>
      </c>
      <c r="CU44" s="21">
        <f t="shared" si="42"/>
        <v>-45350.691686801263</v>
      </c>
      <c r="CV44" s="21">
        <f t="shared" si="42"/>
        <v>-59959.830263651442</v>
      </c>
      <c r="CW44" s="21">
        <f t="shared" si="42"/>
        <v>-74323.272047458799</v>
      </c>
      <c r="CX44" s="21">
        <f t="shared" si="42"/>
        <v>-88445.766091028461</v>
      </c>
      <c r="CZ44" s="21">
        <f t="shared" si="68"/>
        <v>-620.31248471443541</v>
      </c>
      <c r="DA44" s="21">
        <f t="shared" si="69"/>
        <v>-62087.230948264361</v>
      </c>
    </row>
    <row r="45" spans="1:105" x14ac:dyDescent="0.25">
      <c r="A45" s="12" t="s">
        <v>51</v>
      </c>
      <c r="B45" s="25">
        <f>Q4</f>
        <v>762827554.20448852</v>
      </c>
      <c r="I45" s="4" t="s">
        <v>15</v>
      </c>
      <c r="J45" s="15">
        <f t="shared" si="43"/>
        <v>0.02</v>
      </c>
      <c r="K45" s="3">
        <f t="shared" si="70"/>
        <v>7</v>
      </c>
      <c r="L45" s="3" t="s">
        <v>17</v>
      </c>
      <c r="M45" s="15">
        <f t="shared" si="44"/>
        <v>5.0000000000000001E-3</v>
      </c>
      <c r="N45" s="18">
        <f>INDEX(Results!$B$7:$C$206,Example!$AP45,MATCH(Example!$N$38,Results!$B$1:$C$1,FALSE))</f>
        <v>9.5867209182992799</v>
      </c>
      <c r="O45" s="15">
        <f t="shared" si="45"/>
        <v>6.9999999999999999E-4</v>
      </c>
      <c r="P45" s="5">
        <v>1000000</v>
      </c>
      <c r="Q45" s="35">
        <f t="shared" si="46"/>
        <v>1102931.1105383371</v>
      </c>
      <c r="R45" s="5">
        <f t="shared" si="47"/>
        <v>10573492.748840932</v>
      </c>
      <c r="S45" s="5">
        <f t="shared" si="48"/>
        <v>7401.4449241886523</v>
      </c>
      <c r="U45" s="5">
        <f t="shared" si="37"/>
        <v>20000</v>
      </c>
      <c r="V45" s="5">
        <f t="shared" si="37"/>
        <v>20000</v>
      </c>
      <c r="W45" s="5">
        <f t="shared" si="37"/>
        <v>20000</v>
      </c>
      <c r="X45" s="5">
        <f t="shared" si="37"/>
        <v>20000</v>
      </c>
      <c r="Y45" s="5">
        <f t="shared" si="37"/>
        <v>20000</v>
      </c>
      <c r="Z45" s="5">
        <f t="shared" si="37"/>
        <v>20000</v>
      </c>
      <c r="AA45" s="5">
        <f t="shared" si="37"/>
        <v>1020000</v>
      </c>
      <c r="AB45" s="5">
        <f t="shared" si="37"/>
        <v>0</v>
      </c>
      <c r="AC45" s="5">
        <f t="shared" si="37"/>
        <v>0</v>
      </c>
      <c r="AD45" s="5">
        <f t="shared" si="37"/>
        <v>0</v>
      </c>
      <c r="AE45" s="5">
        <f t="shared" si="38"/>
        <v>0</v>
      </c>
      <c r="AF45" s="5">
        <f t="shared" si="38"/>
        <v>0</v>
      </c>
      <c r="AG45" s="5">
        <f t="shared" si="38"/>
        <v>0</v>
      </c>
      <c r="AH45" s="5">
        <f t="shared" si="38"/>
        <v>0</v>
      </c>
      <c r="AI45" s="5">
        <f t="shared" si="38"/>
        <v>0</v>
      </c>
      <c r="AJ45" s="5">
        <f t="shared" si="38"/>
        <v>0</v>
      </c>
      <c r="AK45" s="5">
        <f t="shared" si="38"/>
        <v>0</v>
      </c>
      <c r="AL45" s="5">
        <f t="shared" si="38"/>
        <v>0</v>
      </c>
      <c r="AM45" s="5">
        <f t="shared" si="38"/>
        <v>0</v>
      </c>
      <c r="AN45" s="5">
        <f t="shared" si="38"/>
        <v>0</v>
      </c>
      <c r="AP45" s="3">
        <f t="shared" si="71"/>
        <v>7</v>
      </c>
      <c r="AR45" s="62">
        <f t="shared" si="72"/>
        <v>7</v>
      </c>
      <c r="AS45" s="60">
        <f t="shared" ca="1" si="49"/>
        <v>0</v>
      </c>
      <c r="AT45" s="7">
        <f t="shared" ca="1" si="39"/>
        <v>0</v>
      </c>
      <c r="AU45" s="7">
        <f t="shared" ca="1" si="39"/>
        <v>0</v>
      </c>
      <c r="AV45" s="7">
        <f t="shared" ca="1" si="39"/>
        <v>0</v>
      </c>
      <c r="AW45" s="7">
        <f t="shared" ca="1" si="39"/>
        <v>0</v>
      </c>
      <c r="AX45" s="7">
        <f t="shared" ca="1" si="39"/>
        <v>0</v>
      </c>
      <c r="AY45" s="7">
        <f t="shared" ca="1" si="39"/>
        <v>1</v>
      </c>
      <c r="AZ45" s="7">
        <f t="shared" ca="1" si="39"/>
        <v>1.0049999999999999</v>
      </c>
      <c r="BA45" s="7">
        <f t="shared" ca="1" si="39"/>
        <v>1.0100249999999997</v>
      </c>
      <c r="BB45" s="7">
        <f t="shared" ca="1" si="39"/>
        <v>1.0150751249999996</v>
      </c>
      <c r="BC45" s="7">
        <f t="shared" ca="1" si="39"/>
        <v>1.0201505006249993</v>
      </c>
      <c r="BD45" s="7">
        <f t="shared" ca="1" si="39"/>
        <v>1.0252512531281242</v>
      </c>
      <c r="BE45" s="7">
        <f t="shared" ca="1" si="39"/>
        <v>1.0303775093937646</v>
      </c>
      <c r="BF45" s="7">
        <f t="shared" ca="1" si="39"/>
        <v>1.0355293969407333</v>
      </c>
      <c r="BG45" s="7">
        <f t="shared" ca="1" si="39"/>
        <v>1.0407070439254369</v>
      </c>
      <c r="BH45" s="7">
        <f t="shared" ca="1" si="39"/>
        <v>1.045910579145064</v>
      </c>
      <c r="BI45" s="7">
        <f t="shared" ca="1" si="39"/>
        <v>1.0511401320407892</v>
      </c>
      <c r="BJ45" s="7">
        <f t="shared" ca="1" si="40"/>
        <v>1.056395832700993</v>
      </c>
      <c r="BK45" s="7">
        <f t="shared" ca="1" si="40"/>
        <v>1.0616778118644976</v>
      </c>
      <c r="BL45" s="61">
        <f t="shared" ca="1" si="40"/>
        <v>1.06698620092382</v>
      </c>
      <c r="BN45" s="38">
        <f t="shared" si="73"/>
        <v>1102931.1105383371</v>
      </c>
      <c r="BO45" s="5">
        <f t="shared" si="74"/>
        <v>1088445.7660910287</v>
      </c>
      <c r="BP45" s="5">
        <f t="shared" si="75"/>
        <v>1073887.9949214838</v>
      </c>
      <c r="BQ45" s="5">
        <f t="shared" si="76"/>
        <v>1059257.434896091</v>
      </c>
      <c r="BR45" s="5">
        <f t="shared" si="77"/>
        <v>1044553.7220705713</v>
      </c>
      <c r="BS45" s="5">
        <f t="shared" si="78"/>
        <v>1029776.4906809239</v>
      </c>
      <c r="BT45" s="5">
        <f t="shared" si="79"/>
        <v>1014925.3731343284</v>
      </c>
      <c r="BU45" s="5">
        <f t="shared" si="80"/>
        <v>0</v>
      </c>
      <c r="BV45" s="5">
        <f t="shared" si="81"/>
        <v>0</v>
      </c>
      <c r="BW45" s="5">
        <f t="shared" si="82"/>
        <v>0</v>
      </c>
      <c r="BX45" s="5">
        <f t="shared" si="83"/>
        <v>0</v>
      </c>
      <c r="BY45" s="5">
        <f t="shared" si="84"/>
        <v>0</v>
      </c>
      <c r="BZ45" s="5">
        <f t="shared" si="85"/>
        <v>0</v>
      </c>
      <c r="CA45" s="5">
        <f t="shared" si="86"/>
        <v>0</v>
      </c>
      <c r="CB45" s="5">
        <f t="shared" si="87"/>
        <v>0</v>
      </c>
      <c r="CC45" s="5">
        <f t="shared" si="88"/>
        <v>0</v>
      </c>
      <c r="CD45" s="5">
        <f t="shared" si="89"/>
        <v>0</v>
      </c>
      <c r="CE45" s="5">
        <f t="shared" si="90"/>
        <v>0</v>
      </c>
      <c r="CF45" s="5">
        <f t="shared" si="91"/>
        <v>0</v>
      </c>
      <c r="CG45" s="5">
        <f t="shared" si="92"/>
        <v>0</v>
      </c>
      <c r="CH45" s="45">
        <f t="shared" si="93"/>
        <v>0</v>
      </c>
      <c r="CJ45" s="21">
        <f t="shared" si="67"/>
        <v>115727.33088605921</v>
      </c>
      <c r="CK45" s="21">
        <f t="shared" si="42"/>
        <v>95476.304100703215</v>
      </c>
      <c r="CL45" s="21">
        <f t="shared" si="42"/>
        <v>75622.053003276465</v>
      </c>
      <c r="CM45" s="21">
        <f t="shared" si="42"/>
        <v>56155.776197881903</v>
      </c>
      <c r="CN45" s="21">
        <f t="shared" si="42"/>
        <v>37068.889461662853</v>
      </c>
      <c r="CO45" s="21">
        <f t="shared" si="42"/>
        <v>18353.019854036625</v>
      </c>
      <c r="CP45" s="21">
        <f t="shared" si="42"/>
        <v>727.25466326856986</v>
      </c>
      <c r="CQ45" s="21">
        <f t="shared" si="42"/>
        <v>0</v>
      </c>
      <c r="CR45" s="21">
        <f t="shared" si="42"/>
        <v>-726.68687734380364</v>
      </c>
      <c r="CS45" s="21">
        <f t="shared" si="42"/>
        <v>-17998.137458070414</v>
      </c>
      <c r="CT45" s="21">
        <f t="shared" si="42"/>
        <v>-35649.165245472454</v>
      </c>
      <c r="CU45" s="21">
        <f t="shared" si="42"/>
        <v>-52960.666682310402</v>
      </c>
      <c r="CV45" s="21">
        <f t="shared" si="42"/>
        <v>-69940.040757669951</v>
      </c>
      <c r="CW45" s="21">
        <f t="shared" si="42"/>
        <v>-86594.507055713329</v>
      </c>
      <c r="CX45" s="21">
        <f t="shared" si="42"/>
        <v>-102931.11053833715</v>
      </c>
      <c r="CZ45" s="21">
        <f t="shared" si="68"/>
        <v>-726.97077030618675</v>
      </c>
      <c r="DA45" s="21">
        <f t="shared" si="69"/>
        <v>-72781.046880473208</v>
      </c>
    </row>
    <row r="46" spans="1:105" x14ac:dyDescent="0.25">
      <c r="A46" s="12" t="s">
        <v>52</v>
      </c>
      <c r="B46" s="25">
        <f>SUM($R$39:$R$238)</f>
        <v>715101822.70609641</v>
      </c>
      <c r="I46" s="4" t="s">
        <v>15</v>
      </c>
      <c r="J46" s="15">
        <f t="shared" si="43"/>
        <v>0.02</v>
      </c>
      <c r="K46" s="3">
        <f t="shared" si="70"/>
        <v>8</v>
      </c>
      <c r="L46" s="3" t="s">
        <v>17</v>
      </c>
      <c r="M46" s="15">
        <f t="shared" si="44"/>
        <v>5.0000000000000001E-3</v>
      </c>
      <c r="N46" s="18">
        <f>INDEX(Results!$B$7:$C$206,Example!$AP46,MATCH(Example!$N$38,Results!$B$1:$C$1,FALSE))</f>
        <v>8.8378543201968291</v>
      </c>
      <c r="O46" s="15">
        <f t="shared" si="45"/>
        <v>8.0000000000000004E-4</v>
      </c>
      <c r="P46" s="5">
        <v>1000000</v>
      </c>
      <c r="Q46" s="35">
        <f t="shared" si="46"/>
        <v>1117344.3885953606</v>
      </c>
      <c r="R46" s="5">
        <f t="shared" si="47"/>
        <v>9874926.9318951927</v>
      </c>
      <c r="S46" s="5">
        <f t="shared" si="48"/>
        <v>7899.9415455161543</v>
      </c>
      <c r="U46" s="5">
        <f t="shared" si="37"/>
        <v>20000</v>
      </c>
      <c r="V46" s="5">
        <f t="shared" si="37"/>
        <v>20000</v>
      </c>
      <c r="W46" s="5">
        <f t="shared" si="37"/>
        <v>20000</v>
      </c>
      <c r="X46" s="5">
        <f t="shared" si="37"/>
        <v>20000</v>
      </c>
      <c r="Y46" s="5">
        <f t="shared" si="37"/>
        <v>20000</v>
      </c>
      <c r="Z46" s="5">
        <f t="shared" si="37"/>
        <v>20000</v>
      </c>
      <c r="AA46" s="5">
        <f t="shared" si="37"/>
        <v>20000</v>
      </c>
      <c r="AB46" s="5">
        <f t="shared" si="37"/>
        <v>1020000</v>
      </c>
      <c r="AC46" s="5">
        <f t="shared" si="37"/>
        <v>0</v>
      </c>
      <c r="AD46" s="5">
        <f t="shared" si="37"/>
        <v>0</v>
      </c>
      <c r="AE46" s="5">
        <f t="shared" si="38"/>
        <v>0</v>
      </c>
      <c r="AF46" s="5">
        <f t="shared" si="38"/>
        <v>0</v>
      </c>
      <c r="AG46" s="5">
        <f t="shared" si="38"/>
        <v>0</v>
      </c>
      <c r="AH46" s="5">
        <f t="shared" si="38"/>
        <v>0</v>
      </c>
      <c r="AI46" s="5">
        <f t="shared" si="38"/>
        <v>0</v>
      </c>
      <c r="AJ46" s="5">
        <f t="shared" si="38"/>
        <v>0</v>
      </c>
      <c r="AK46" s="5">
        <f t="shared" si="38"/>
        <v>0</v>
      </c>
      <c r="AL46" s="5">
        <f t="shared" si="38"/>
        <v>0</v>
      </c>
      <c r="AM46" s="5">
        <f t="shared" si="38"/>
        <v>0</v>
      </c>
      <c r="AN46" s="5">
        <f t="shared" si="38"/>
        <v>0</v>
      </c>
      <c r="AP46" s="3">
        <f t="shared" si="71"/>
        <v>8</v>
      </c>
      <c r="AR46" s="62">
        <f t="shared" si="72"/>
        <v>8</v>
      </c>
      <c r="AS46" s="60">
        <f t="shared" ca="1" si="49"/>
        <v>0</v>
      </c>
      <c r="AT46" s="7">
        <f t="shared" ca="1" si="39"/>
        <v>0</v>
      </c>
      <c r="AU46" s="7">
        <f t="shared" ca="1" si="39"/>
        <v>0</v>
      </c>
      <c r="AV46" s="7">
        <f t="shared" ca="1" si="39"/>
        <v>0</v>
      </c>
      <c r="AW46" s="7">
        <f t="shared" ca="1" si="39"/>
        <v>0</v>
      </c>
      <c r="AX46" s="7">
        <f t="shared" ca="1" si="39"/>
        <v>0</v>
      </c>
      <c r="AY46" s="7">
        <f t="shared" ca="1" si="39"/>
        <v>0</v>
      </c>
      <c r="AZ46" s="7">
        <f t="shared" ca="1" si="39"/>
        <v>1</v>
      </c>
      <c r="BA46" s="7">
        <f t="shared" ca="1" si="39"/>
        <v>1.0049999999999999</v>
      </c>
      <c r="BB46" s="7">
        <f t="shared" ca="1" si="39"/>
        <v>1.0100249999999997</v>
      </c>
      <c r="BC46" s="7">
        <f t="shared" ca="1" si="39"/>
        <v>1.0150751249999996</v>
      </c>
      <c r="BD46" s="7">
        <f t="shared" ca="1" si="39"/>
        <v>1.0201505006249993</v>
      </c>
      <c r="BE46" s="7">
        <f t="shared" ca="1" si="39"/>
        <v>1.0252512531281242</v>
      </c>
      <c r="BF46" s="7">
        <f t="shared" ca="1" si="39"/>
        <v>1.0303775093937646</v>
      </c>
      <c r="BG46" s="7">
        <f t="shared" ca="1" si="39"/>
        <v>1.0355293969407333</v>
      </c>
      <c r="BH46" s="7">
        <f t="shared" ca="1" si="39"/>
        <v>1.0407070439254369</v>
      </c>
      <c r="BI46" s="7">
        <f t="shared" ca="1" si="39"/>
        <v>1.045910579145064</v>
      </c>
      <c r="BJ46" s="7">
        <f t="shared" ca="1" si="40"/>
        <v>1.0511401320407892</v>
      </c>
      <c r="BK46" s="7">
        <f t="shared" ca="1" si="40"/>
        <v>1.056395832700993</v>
      </c>
      <c r="BL46" s="61">
        <f t="shared" ca="1" si="40"/>
        <v>1.0616778118644976</v>
      </c>
      <c r="BN46" s="38">
        <f t="shared" si="73"/>
        <v>1117344.3885953606</v>
      </c>
      <c r="BO46" s="5">
        <f t="shared" si="74"/>
        <v>1102931.1105383371</v>
      </c>
      <c r="BP46" s="5">
        <f t="shared" si="75"/>
        <v>1088445.7660910287</v>
      </c>
      <c r="BQ46" s="5">
        <f t="shared" si="76"/>
        <v>1073887.9949214838</v>
      </c>
      <c r="BR46" s="5">
        <f t="shared" si="77"/>
        <v>1059257.434896091</v>
      </c>
      <c r="BS46" s="5">
        <f t="shared" si="78"/>
        <v>1044553.7220705713</v>
      </c>
      <c r="BT46" s="5">
        <f t="shared" si="79"/>
        <v>1029776.4906809239</v>
      </c>
      <c r="BU46" s="5">
        <f t="shared" si="80"/>
        <v>1014925.3731343284</v>
      </c>
      <c r="BV46" s="5">
        <f t="shared" si="81"/>
        <v>0</v>
      </c>
      <c r="BW46" s="5">
        <f t="shared" si="82"/>
        <v>0</v>
      </c>
      <c r="BX46" s="5">
        <f t="shared" si="83"/>
        <v>0</v>
      </c>
      <c r="BY46" s="5">
        <f t="shared" si="84"/>
        <v>0</v>
      </c>
      <c r="BZ46" s="5">
        <f t="shared" si="85"/>
        <v>0</v>
      </c>
      <c r="CA46" s="5">
        <f t="shared" si="86"/>
        <v>0</v>
      </c>
      <c r="CB46" s="5">
        <f t="shared" si="87"/>
        <v>0</v>
      </c>
      <c r="CC46" s="5">
        <f t="shared" si="88"/>
        <v>0</v>
      </c>
      <c r="CD46" s="5">
        <f t="shared" si="89"/>
        <v>0</v>
      </c>
      <c r="CE46" s="5">
        <f t="shared" si="90"/>
        <v>0</v>
      </c>
      <c r="CF46" s="5">
        <f t="shared" si="91"/>
        <v>0</v>
      </c>
      <c r="CG46" s="5">
        <f t="shared" si="92"/>
        <v>0</v>
      </c>
      <c r="CH46" s="45">
        <f t="shared" si="93"/>
        <v>0</v>
      </c>
      <c r="CJ46" s="21">
        <f t="shared" si="67"/>
        <v>133825.75425756513</v>
      </c>
      <c r="CK46" s="21">
        <f t="shared" si="42"/>
        <v>110270.13497042283</v>
      </c>
      <c r="CL46" s="21">
        <f t="shared" si="42"/>
        <v>87231.655165055068</v>
      </c>
      <c r="CM46" s="21">
        <f t="shared" si="42"/>
        <v>64697.603120147251</v>
      </c>
      <c r="CN46" s="21">
        <f t="shared" si="42"/>
        <v>42655.611404639436</v>
      </c>
      <c r="CO46" s="21">
        <f t="shared" si="42"/>
        <v>21093.64670875296</v>
      </c>
      <c r="CP46" s="21">
        <f t="shared" si="42"/>
        <v>834.8981014310848</v>
      </c>
      <c r="CQ46" s="21">
        <f t="shared" si="42"/>
        <v>0</v>
      </c>
      <c r="CR46" s="21">
        <f t="shared" si="42"/>
        <v>-834.16706417640671</v>
      </c>
      <c r="CS46" s="21">
        <f t="shared" si="42"/>
        <v>-20636.723007006571</v>
      </c>
      <c r="CT46" s="21">
        <f t="shared" si="42"/>
        <v>-40827.611077672802</v>
      </c>
      <c r="CU46" s="21">
        <f t="shared" si="42"/>
        <v>-60583.456391877029</v>
      </c>
      <c r="CV46" s="21">
        <f t="shared" si="42"/>
        <v>-79914.763195688254</v>
      </c>
      <c r="CW46" s="21">
        <f t="shared" si="42"/>
        <v>-98831.756180005614</v>
      </c>
      <c r="CX46" s="21">
        <f t="shared" si="42"/>
        <v>-117344.38859536068</v>
      </c>
      <c r="CZ46" s="21">
        <f t="shared" si="68"/>
        <v>-834.53258280374575</v>
      </c>
      <c r="DA46" s="21">
        <f t="shared" si="69"/>
        <v>-83573.209180371661</v>
      </c>
    </row>
    <row r="47" spans="1:105" x14ac:dyDescent="0.25">
      <c r="A47" s="12" t="s">
        <v>31</v>
      </c>
      <c r="B47" s="25">
        <f>SUM($S$39:$S$238)</f>
        <v>22403014.402154867</v>
      </c>
      <c r="I47" s="4" t="s">
        <v>15</v>
      </c>
      <c r="J47" s="15">
        <f t="shared" si="43"/>
        <v>0.02</v>
      </c>
      <c r="K47" s="3">
        <f t="shared" si="70"/>
        <v>9</v>
      </c>
      <c r="L47" s="3" t="s">
        <v>17</v>
      </c>
      <c r="M47" s="15">
        <f t="shared" si="44"/>
        <v>5.0000000000000001E-3</v>
      </c>
      <c r="N47" s="18">
        <f>INDEX(Results!$B$7:$C$206,Example!$AP47,MATCH(Example!$N$38,Results!$B$1:$C$1,FALSE))</f>
        <v>7.7589364673872101</v>
      </c>
      <c r="O47" s="15">
        <f t="shared" si="45"/>
        <v>9.0000000000000008E-4</v>
      </c>
      <c r="P47" s="5">
        <v>1000000</v>
      </c>
      <c r="Q47" s="35">
        <f t="shared" si="46"/>
        <v>1131685.9588013536</v>
      </c>
      <c r="R47" s="5">
        <f t="shared" si="47"/>
        <v>8780679.4553738814</v>
      </c>
      <c r="S47" s="5">
        <f t="shared" si="48"/>
        <v>7902.6115098364944</v>
      </c>
      <c r="U47" s="5">
        <f t="shared" si="37"/>
        <v>20000</v>
      </c>
      <c r="V47" s="5">
        <f t="shared" si="37"/>
        <v>20000</v>
      </c>
      <c r="W47" s="5">
        <f t="shared" si="37"/>
        <v>20000</v>
      </c>
      <c r="X47" s="5">
        <f t="shared" si="37"/>
        <v>20000</v>
      </c>
      <c r="Y47" s="5">
        <f t="shared" si="37"/>
        <v>20000</v>
      </c>
      <c r="Z47" s="5">
        <f t="shared" si="37"/>
        <v>20000</v>
      </c>
      <c r="AA47" s="5">
        <f t="shared" si="37"/>
        <v>20000</v>
      </c>
      <c r="AB47" s="5">
        <f t="shared" si="37"/>
        <v>20000</v>
      </c>
      <c r="AC47" s="5">
        <f t="shared" si="37"/>
        <v>1020000</v>
      </c>
      <c r="AD47" s="5">
        <f t="shared" si="37"/>
        <v>0</v>
      </c>
      <c r="AE47" s="5">
        <f t="shared" si="38"/>
        <v>0</v>
      </c>
      <c r="AF47" s="5">
        <f t="shared" si="38"/>
        <v>0</v>
      </c>
      <c r="AG47" s="5">
        <f t="shared" si="38"/>
        <v>0</v>
      </c>
      <c r="AH47" s="5">
        <f t="shared" si="38"/>
        <v>0</v>
      </c>
      <c r="AI47" s="5">
        <f t="shared" si="38"/>
        <v>0</v>
      </c>
      <c r="AJ47" s="5">
        <f t="shared" si="38"/>
        <v>0</v>
      </c>
      <c r="AK47" s="5">
        <f t="shared" si="38"/>
        <v>0</v>
      </c>
      <c r="AL47" s="5">
        <f t="shared" si="38"/>
        <v>0</v>
      </c>
      <c r="AM47" s="5">
        <f t="shared" si="38"/>
        <v>0</v>
      </c>
      <c r="AN47" s="5">
        <f t="shared" si="38"/>
        <v>0</v>
      </c>
      <c r="AP47" s="3">
        <f t="shared" si="71"/>
        <v>9</v>
      </c>
      <c r="AR47" s="62">
        <f t="shared" si="72"/>
        <v>9</v>
      </c>
      <c r="AS47" s="60">
        <f t="shared" ca="1" si="49"/>
        <v>0</v>
      </c>
      <c r="AT47" s="7">
        <f t="shared" ca="1" si="39"/>
        <v>0</v>
      </c>
      <c r="AU47" s="7">
        <f t="shared" ca="1" si="39"/>
        <v>0</v>
      </c>
      <c r="AV47" s="7">
        <f t="shared" ca="1" si="39"/>
        <v>0</v>
      </c>
      <c r="AW47" s="7">
        <f t="shared" ca="1" si="39"/>
        <v>0</v>
      </c>
      <c r="AX47" s="7">
        <f t="shared" ca="1" si="39"/>
        <v>0</v>
      </c>
      <c r="AY47" s="7">
        <f t="shared" ca="1" si="39"/>
        <v>0</v>
      </c>
      <c r="AZ47" s="7">
        <f t="shared" ca="1" si="39"/>
        <v>0</v>
      </c>
      <c r="BA47" s="7">
        <f t="shared" ca="1" si="39"/>
        <v>1</v>
      </c>
      <c r="BB47" s="7">
        <f t="shared" ca="1" si="39"/>
        <v>1.0049999999999999</v>
      </c>
      <c r="BC47" s="7">
        <f t="shared" ca="1" si="39"/>
        <v>1.0100249999999997</v>
      </c>
      <c r="BD47" s="7">
        <f t="shared" ca="1" si="39"/>
        <v>1.0150751249999996</v>
      </c>
      <c r="BE47" s="7">
        <f t="shared" ca="1" si="39"/>
        <v>1.0201505006249993</v>
      </c>
      <c r="BF47" s="7">
        <f t="shared" ca="1" si="39"/>
        <v>1.0252512531281242</v>
      </c>
      <c r="BG47" s="7">
        <f t="shared" ca="1" si="39"/>
        <v>1.0303775093937646</v>
      </c>
      <c r="BH47" s="7">
        <f t="shared" ca="1" si="39"/>
        <v>1.0355293969407333</v>
      </c>
      <c r="BI47" s="7">
        <f t="shared" ca="1" si="39"/>
        <v>1.0407070439254369</v>
      </c>
      <c r="BJ47" s="7">
        <f t="shared" ca="1" si="40"/>
        <v>1.045910579145064</v>
      </c>
      <c r="BK47" s="7">
        <f t="shared" ca="1" si="40"/>
        <v>1.0511401320407892</v>
      </c>
      <c r="BL47" s="61">
        <f t="shared" ca="1" si="40"/>
        <v>1.056395832700993</v>
      </c>
      <c r="BN47" s="38">
        <f t="shared" si="73"/>
        <v>1131685.9588013536</v>
      </c>
      <c r="BO47" s="5">
        <f t="shared" si="74"/>
        <v>1117344.3885953603</v>
      </c>
      <c r="BP47" s="5">
        <f t="shared" si="75"/>
        <v>1102931.1105383369</v>
      </c>
      <c r="BQ47" s="5">
        <f t="shared" si="76"/>
        <v>1088445.7660910285</v>
      </c>
      <c r="BR47" s="5">
        <f t="shared" si="77"/>
        <v>1073887.9949214836</v>
      </c>
      <c r="BS47" s="5">
        <f t="shared" si="78"/>
        <v>1059257.4348960908</v>
      </c>
      <c r="BT47" s="5">
        <f t="shared" si="79"/>
        <v>1044553.722070571</v>
      </c>
      <c r="BU47" s="5">
        <f t="shared" si="80"/>
        <v>1029776.4906809237</v>
      </c>
      <c r="BV47" s="5">
        <f t="shared" si="81"/>
        <v>1014925.3731343282</v>
      </c>
      <c r="BW47" s="5">
        <f t="shared" si="82"/>
        <v>0</v>
      </c>
      <c r="BX47" s="5">
        <f t="shared" si="83"/>
        <v>0</v>
      </c>
      <c r="BY47" s="5">
        <f t="shared" si="84"/>
        <v>0</v>
      </c>
      <c r="BZ47" s="5">
        <f t="shared" si="85"/>
        <v>0</v>
      </c>
      <c r="CA47" s="5">
        <f t="shared" si="86"/>
        <v>0</v>
      </c>
      <c r="CB47" s="5">
        <f t="shared" si="87"/>
        <v>0</v>
      </c>
      <c r="CC47" s="5">
        <f t="shared" si="88"/>
        <v>0</v>
      </c>
      <c r="CD47" s="5">
        <f t="shared" si="89"/>
        <v>0</v>
      </c>
      <c r="CE47" s="5">
        <f t="shared" si="90"/>
        <v>0</v>
      </c>
      <c r="CF47" s="5">
        <f t="shared" si="91"/>
        <v>0</v>
      </c>
      <c r="CG47" s="5">
        <f t="shared" si="92"/>
        <v>0</v>
      </c>
      <c r="CH47" s="45">
        <f t="shared" si="93"/>
        <v>0</v>
      </c>
      <c r="CJ47" s="21">
        <f t="shared" si="67"/>
        <v>152324.28650463209</v>
      </c>
      <c r="CK47" s="21">
        <f t="shared" si="42"/>
        <v>125356.38232286135</v>
      </c>
      <c r="CL47" s="21">
        <f t="shared" si="42"/>
        <v>99043.733420169679</v>
      </c>
      <c r="CM47" s="21">
        <f t="shared" si="42"/>
        <v>73368.66948486981</v>
      </c>
      <c r="CN47" s="21">
        <f t="shared" si="42"/>
        <v>48314.041198646417</v>
      </c>
      <c r="CO47" s="21">
        <f t="shared" si="42"/>
        <v>23863.20359676471</v>
      </c>
      <c r="CP47" s="21">
        <f t="shared" si="42"/>
        <v>943.44382258085534</v>
      </c>
      <c r="CQ47" s="21">
        <f t="shared" si="42"/>
        <v>0</v>
      </c>
      <c r="CR47" s="21">
        <f t="shared" si="42"/>
        <v>-942.52876336337067</v>
      </c>
      <c r="CS47" s="21">
        <f t="shared" si="42"/>
        <v>-23291.253502739361</v>
      </c>
      <c r="CT47" s="21">
        <f t="shared" si="42"/>
        <v>-46025.783041266492</v>
      </c>
      <c r="CU47" s="21">
        <f t="shared" si="42"/>
        <v>-68218.371439888375</v>
      </c>
      <c r="CV47" s="21">
        <f t="shared" si="42"/>
        <v>-89883.372200691258</v>
      </c>
      <c r="CW47" s="21">
        <f t="shared" si="42"/>
        <v>-111034.72301230708</v>
      </c>
      <c r="CX47" s="21">
        <f t="shared" si="42"/>
        <v>-131685.95880135358</v>
      </c>
      <c r="CZ47" s="21">
        <f t="shared" si="68"/>
        <v>-942.98629297211301</v>
      </c>
      <c r="DA47" s="21">
        <f t="shared" si="69"/>
        <v>-94463.552810430469</v>
      </c>
    </row>
    <row r="48" spans="1:105" x14ac:dyDescent="0.25">
      <c r="A48" s="12" t="s">
        <v>53</v>
      </c>
      <c r="B48" s="26">
        <v>1.5</v>
      </c>
      <c r="I48" s="4" t="s">
        <v>15</v>
      </c>
      <c r="J48" s="15">
        <f t="shared" si="43"/>
        <v>0.02</v>
      </c>
      <c r="K48" s="3">
        <f t="shared" si="70"/>
        <v>10</v>
      </c>
      <c r="L48" s="3" t="s">
        <v>17</v>
      </c>
      <c r="M48" s="15">
        <f t="shared" si="44"/>
        <v>5.0000000000000001E-3</v>
      </c>
      <c r="N48" s="18">
        <f>INDEX(Results!$B$7:$C$206,Example!$AP48,MATCH(Example!$N$38,Results!$B$1:$C$1,FALSE))</f>
        <v>6.43051521532007</v>
      </c>
      <c r="O48" s="15">
        <f t="shared" si="45"/>
        <v>1E-3</v>
      </c>
      <c r="P48" s="5">
        <v>1000000</v>
      </c>
      <c r="Q48" s="35">
        <f t="shared" si="46"/>
        <v>1145956.177911795</v>
      </c>
      <c r="R48" s="5">
        <f t="shared" si="47"/>
        <v>7369088.638151831</v>
      </c>
      <c r="S48" s="5">
        <f t="shared" si="48"/>
        <v>7369.0886381518312</v>
      </c>
      <c r="U48" s="5">
        <f t="shared" si="37"/>
        <v>20000</v>
      </c>
      <c r="V48" s="5">
        <f t="shared" si="37"/>
        <v>20000</v>
      </c>
      <c r="W48" s="5">
        <f t="shared" si="37"/>
        <v>20000</v>
      </c>
      <c r="X48" s="5">
        <f t="shared" si="37"/>
        <v>20000</v>
      </c>
      <c r="Y48" s="5">
        <f t="shared" si="37"/>
        <v>20000</v>
      </c>
      <c r="Z48" s="5">
        <f t="shared" si="37"/>
        <v>20000</v>
      </c>
      <c r="AA48" s="5">
        <f t="shared" si="37"/>
        <v>20000</v>
      </c>
      <c r="AB48" s="5">
        <f t="shared" si="37"/>
        <v>20000</v>
      </c>
      <c r="AC48" s="5">
        <f t="shared" si="37"/>
        <v>20000</v>
      </c>
      <c r="AD48" s="5">
        <f t="shared" si="37"/>
        <v>1020000</v>
      </c>
      <c r="AE48" s="5">
        <f t="shared" si="38"/>
        <v>0</v>
      </c>
      <c r="AF48" s="5">
        <f t="shared" si="38"/>
        <v>0</v>
      </c>
      <c r="AG48" s="5">
        <f t="shared" si="38"/>
        <v>0</v>
      </c>
      <c r="AH48" s="5">
        <f t="shared" si="38"/>
        <v>0</v>
      </c>
      <c r="AI48" s="5">
        <f t="shared" si="38"/>
        <v>0</v>
      </c>
      <c r="AJ48" s="5">
        <f t="shared" si="38"/>
        <v>0</v>
      </c>
      <c r="AK48" s="5">
        <f t="shared" si="38"/>
        <v>0</v>
      </c>
      <c r="AL48" s="5">
        <f t="shared" si="38"/>
        <v>0</v>
      </c>
      <c r="AM48" s="5">
        <f t="shared" si="38"/>
        <v>0</v>
      </c>
      <c r="AN48" s="5">
        <f t="shared" si="38"/>
        <v>0</v>
      </c>
      <c r="AP48" s="3">
        <f t="shared" si="71"/>
        <v>10</v>
      </c>
      <c r="AR48" s="62">
        <f t="shared" si="72"/>
        <v>10</v>
      </c>
      <c r="AS48" s="60">
        <f t="shared" ca="1" si="49"/>
        <v>0</v>
      </c>
      <c r="AT48" s="7">
        <f t="shared" ca="1" si="39"/>
        <v>0</v>
      </c>
      <c r="AU48" s="7">
        <f t="shared" ca="1" si="39"/>
        <v>0</v>
      </c>
      <c r="AV48" s="7">
        <f t="shared" ca="1" si="39"/>
        <v>0</v>
      </c>
      <c r="AW48" s="7">
        <f t="shared" ca="1" si="39"/>
        <v>0</v>
      </c>
      <c r="AX48" s="7">
        <f t="shared" ca="1" si="39"/>
        <v>0</v>
      </c>
      <c r="AY48" s="7">
        <f t="shared" ca="1" si="39"/>
        <v>0</v>
      </c>
      <c r="AZ48" s="7">
        <f t="shared" ca="1" si="39"/>
        <v>0</v>
      </c>
      <c r="BA48" s="7">
        <f t="shared" ca="1" si="39"/>
        <v>0</v>
      </c>
      <c r="BB48" s="7">
        <f t="shared" ca="1" si="39"/>
        <v>1</v>
      </c>
      <c r="BC48" s="7">
        <f t="shared" ca="1" si="39"/>
        <v>1.0049999999999999</v>
      </c>
      <c r="BD48" s="7">
        <f t="shared" ca="1" si="39"/>
        <v>1.0100249999999997</v>
      </c>
      <c r="BE48" s="7">
        <f t="shared" ca="1" si="39"/>
        <v>1.0150751249999996</v>
      </c>
      <c r="BF48" s="7">
        <f t="shared" ca="1" si="39"/>
        <v>1.0201505006249993</v>
      </c>
      <c r="BG48" s="7">
        <f t="shared" ca="1" si="39"/>
        <v>1.0252512531281242</v>
      </c>
      <c r="BH48" s="7">
        <f t="shared" ca="1" si="39"/>
        <v>1.0303775093937646</v>
      </c>
      <c r="BI48" s="7">
        <f t="shared" ca="1" si="39"/>
        <v>1.0355293969407333</v>
      </c>
      <c r="BJ48" s="7">
        <f t="shared" ca="1" si="40"/>
        <v>1.0407070439254369</v>
      </c>
      <c r="BK48" s="7">
        <f t="shared" ca="1" si="40"/>
        <v>1.045910579145064</v>
      </c>
      <c r="BL48" s="61">
        <f t="shared" ca="1" si="40"/>
        <v>1.0511401320407892</v>
      </c>
      <c r="BN48" s="38">
        <f t="shared" si="73"/>
        <v>1145956.177911795</v>
      </c>
      <c r="BO48" s="5">
        <f t="shared" si="74"/>
        <v>1131685.9588013538</v>
      </c>
      <c r="BP48" s="5">
        <f t="shared" si="75"/>
        <v>1117344.3885953606</v>
      </c>
      <c r="BQ48" s="5">
        <f t="shared" si="76"/>
        <v>1102931.1105383371</v>
      </c>
      <c r="BR48" s="5">
        <f t="shared" si="77"/>
        <v>1088445.7660910287</v>
      </c>
      <c r="BS48" s="5">
        <f t="shared" si="78"/>
        <v>1073887.9949214838</v>
      </c>
      <c r="BT48" s="5">
        <f t="shared" si="79"/>
        <v>1059257.434896091</v>
      </c>
      <c r="BU48" s="5">
        <f t="shared" si="80"/>
        <v>1044553.7220705713</v>
      </c>
      <c r="BV48" s="5">
        <f t="shared" si="81"/>
        <v>1029776.4906809239</v>
      </c>
      <c r="BW48" s="5">
        <f t="shared" si="82"/>
        <v>1014925.3731343284</v>
      </c>
      <c r="BX48" s="5">
        <f t="shared" si="83"/>
        <v>0</v>
      </c>
      <c r="BY48" s="5">
        <f t="shared" si="84"/>
        <v>0</v>
      </c>
      <c r="BZ48" s="5">
        <f t="shared" si="85"/>
        <v>0</v>
      </c>
      <c r="CA48" s="5">
        <f t="shared" si="86"/>
        <v>0</v>
      </c>
      <c r="CB48" s="5">
        <f t="shared" si="87"/>
        <v>0</v>
      </c>
      <c r="CC48" s="5">
        <f t="shared" si="88"/>
        <v>0</v>
      </c>
      <c r="CD48" s="5">
        <f t="shared" si="89"/>
        <v>0</v>
      </c>
      <c r="CE48" s="5">
        <f t="shared" si="90"/>
        <v>0</v>
      </c>
      <c r="CF48" s="5">
        <f t="shared" si="91"/>
        <v>0</v>
      </c>
      <c r="CG48" s="5">
        <f t="shared" si="92"/>
        <v>0</v>
      </c>
      <c r="CH48" s="45">
        <f t="shared" si="93"/>
        <v>0</v>
      </c>
      <c r="CJ48" s="21">
        <f t="shared" si="67"/>
        <v>171225.88805384701</v>
      </c>
      <c r="CK48" s="21">
        <f t="shared" si="42"/>
        <v>140736.35722595314</v>
      </c>
      <c r="CL48" s="21">
        <f t="shared" si="42"/>
        <v>111058.58813998755</v>
      </c>
      <c r="CM48" s="21">
        <f t="shared" si="42"/>
        <v>82168.762726022862</v>
      </c>
      <c r="CN48" s="21">
        <f t="shared" si="42"/>
        <v>54043.822088205023</v>
      </c>
      <c r="CO48" s="21">
        <f t="shared" si="42"/>
        <v>26661.440440442646</v>
      </c>
      <c r="CP48" s="21">
        <f t="shared" si="42"/>
        <v>1052.8803267704789</v>
      </c>
      <c r="CQ48" s="21">
        <f t="shared" si="42"/>
        <v>0</v>
      </c>
      <c r="CR48" s="21">
        <f t="shared" si="42"/>
        <v>-1051.760403099237</v>
      </c>
      <c r="CS48" s="21">
        <f t="shared" si="42"/>
        <v>-25961.433198529994</v>
      </c>
      <c r="CT48" s="21">
        <f t="shared" si="42"/>
        <v>-51243.132604778046</v>
      </c>
      <c r="CU48" s="21">
        <f t="shared" si="42"/>
        <v>-75864.733604175039</v>
      </c>
      <c r="CV48" s="21">
        <f t="shared" si="42"/>
        <v>-99845.255152521539</v>
      </c>
      <c r="CW48" s="21">
        <f t="shared" si="42"/>
        <v>-123203.12062526285</v>
      </c>
      <c r="CX48" s="21">
        <f t="shared" si="42"/>
        <v>-145956.17791179498</v>
      </c>
      <c r="CZ48" s="21">
        <f t="shared" si="68"/>
        <v>-1052.3203649348579</v>
      </c>
      <c r="DA48" s="21">
        <f t="shared" si="69"/>
        <v>-105451.92164625454</v>
      </c>
    </row>
    <row r="49" spans="1:105" x14ac:dyDescent="0.25">
      <c r="A49" s="12" t="s">
        <v>54</v>
      </c>
      <c r="B49" s="27">
        <f>B45-(B47*B48+B46)</f>
        <v>14121209.895159841</v>
      </c>
      <c r="I49" s="4" t="s">
        <v>15</v>
      </c>
      <c r="J49" s="15">
        <f t="shared" si="43"/>
        <v>0.02</v>
      </c>
      <c r="K49" s="3">
        <f t="shared" si="70"/>
        <v>11</v>
      </c>
      <c r="L49" s="3" t="s">
        <v>17</v>
      </c>
      <c r="M49" s="15">
        <f t="shared" si="44"/>
        <v>5.0000000000000001E-3</v>
      </c>
      <c r="N49" s="18">
        <f>INDEX(Results!$B$7:$C$206,Example!$AP49,MATCH(Example!$N$38,Results!$B$1:$C$1,FALSE))</f>
        <v>4.8105486978904297</v>
      </c>
      <c r="O49" s="15">
        <f t="shared" si="45"/>
        <v>1.1000000000000001E-3</v>
      </c>
      <c r="P49" s="5">
        <v>1000000</v>
      </c>
      <c r="Q49" s="35">
        <f t="shared" si="46"/>
        <v>1160155.4009072587</v>
      </c>
      <c r="R49" s="5">
        <f t="shared" si="47"/>
        <v>5580984.0531849628</v>
      </c>
      <c r="S49" s="5">
        <f t="shared" si="48"/>
        <v>6139.0824585034597</v>
      </c>
      <c r="U49" s="5">
        <f t="shared" ref="U49:AD58" si="94">$P49*((U$38&lt;=$K49)*$J49+(U$38=$K49)*1)</f>
        <v>20000</v>
      </c>
      <c r="V49" s="5">
        <f t="shared" si="94"/>
        <v>20000</v>
      </c>
      <c r="W49" s="5">
        <f t="shared" si="94"/>
        <v>20000</v>
      </c>
      <c r="X49" s="5">
        <f t="shared" si="94"/>
        <v>20000</v>
      </c>
      <c r="Y49" s="5">
        <f t="shared" si="94"/>
        <v>20000</v>
      </c>
      <c r="Z49" s="5">
        <f t="shared" si="94"/>
        <v>20000</v>
      </c>
      <c r="AA49" s="5">
        <f t="shared" si="94"/>
        <v>20000</v>
      </c>
      <c r="AB49" s="5">
        <f t="shared" si="94"/>
        <v>20000</v>
      </c>
      <c r="AC49" s="5">
        <f t="shared" si="94"/>
        <v>20000</v>
      </c>
      <c r="AD49" s="5">
        <f t="shared" si="94"/>
        <v>20000</v>
      </c>
      <c r="AE49" s="5">
        <f t="shared" ref="AE49:AN58" si="95">$P49*((AE$38&lt;=$K49)*$J49+(AE$38=$K49)*1)</f>
        <v>1020000</v>
      </c>
      <c r="AF49" s="5">
        <f t="shared" si="95"/>
        <v>0</v>
      </c>
      <c r="AG49" s="5">
        <f t="shared" si="95"/>
        <v>0</v>
      </c>
      <c r="AH49" s="5">
        <f t="shared" si="95"/>
        <v>0</v>
      </c>
      <c r="AI49" s="5">
        <f t="shared" si="95"/>
        <v>0</v>
      </c>
      <c r="AJ49" s="5">
        <f t="shared" si="95"/>
        <v>0</v>
      </c>
      <c r="AK49" s="5">
        <f t="shared" si="95"/>
        <v>0</v>
      </c>
      <c r="AL49" s="5">
        <f t="shared" si="95"/>
        <v>0</v>
      </c>
      <c r="AM49" s="5">
        <f t="shared" si="95"/>
        <v>0</v>
      </c>
      <c r="AN49" s="5">
        <f t="shared" si="95"/>
        <v>0</v>
      </c>
      <c r="AP49" s="3">
        <f t="shared" si="71"/>
        <v>11</v>
      </c>
      <c r="AR49" s="62">
        <f t="shared" si="72"/>
        <v>11</v>
      </c>
      <c r="AS49" s="60">
        <f t="shared" ca="1" si="49"/>
        <v>0</v>
      </c>
      <c r="AT49" s="7">
        <f t="shared" ca="1" si="39"/>
        <v>0</v>
      </c>
      <c r="AU49" s="7">
        <f t="shared" ca="1" si="39"/>
        <v>0</v>
      </c>
      <c r="AV49" s="7">
        <f t="shared" ca="1" si="39"/>
        <v>0</v>
      </c>
      <c r="AW49" s="7">
        <f t="shared" ca="1" si="39"/>
        <v>0</v>
      </c>
      <c r="AX49" s="7">
        <f t="shared" ca="1" si="39"/>
        <v>0</v>
      </c>
      <c r="AY49" s="7">
        <f t="shared" ca="1" si="39"/>
        <v>0</v>
      </c>
      <c r="AZ49" s="7">
        <f t="shared" ca="1" si="39"/>
        <v>0</v>
      </c>
      <c r="BA49" s="7">
        <f t="shared" ca="1" si="39"/>
        <v>0</v>
      </c>
      <c r="BB49" s="7">
        <f t="shared" ca="1" si="39"/>
        <v>0</v>
      </c>
      <c r="BC49" s="7">
        <f t="shared" ca="1" si="39"/>
        <v>1</v>
      </c>
      <c r="BD49" s="7">
        <f t="shared" ca="1" si="39"/>
        <v>1.0049999999999999</v>
      </c>
      <c r="BE49" s="7">
        <f t="shared" ca="1" si="39"/>
        <v>1.0100249999999997</v>
      </c>
      <c r="BF49" s="7">
        <f t="shared" ca="1" si="39"/>
        <v>1.0150751249999996</v>
      </c>
      <c r="BG49" s="7">
        <f t="shared" ca="1" si="39"/>
        <v>1.0201505006249993</v>
      </c>
      <c r="BH49" s="7">
        <f t="shared" ca="1" si="39"/>
        <v>1.0252512531281242</v>
      </c>
      <c r="BI49" s="7">
        <f t="shared" ca="1" si="39"/>
        <v>1.0303775093937646</v>
      </c>
      <c r="BJ49" s="7">
        <f t="shared" ca="1" si="40"/>
        <v>1.0355293969407333</v>
      </c>
      <c r="BK49" s="7">
        <f t="shared" ca="1" si="40"/>
        <v>1.0407070439254369</v>
      </c>
      <c r="BL49" s="61">
        <f t="shared" ca="1" si="40"/>
        <v>1.045910579145064</v>
      </c>
      <c r="BN49" s="38">
        <f t="shared" si="73"/>
        <v>1160155.4009072587</v>
      </c>
      <c r="BO49" s="5">
        <f t="shared" si="74"/>
        <v>1145956.177911795</v>
      </c>
      <c r="BP49" s="5">
        <f t="shared" si="75"/>
        <v>1131685.9588013538</v>
      </c>
      <c r="BQ49" s="5">
        <f t="shared" si="76"/>
        <v>1117344.3885953606</v>
      </c>
      <c r="BR49" s="5">
        <f t="shared" si="77"/>
        <v>1102931.1105383371</v>
      </c>
      <c r="BS49" s="5">
        <f t="shared" si="78"/>
        <v>1088445.7660910287</v>
      </c>
      <c r="BT49" s="5">
        <f t="shared" si="79"/>
        <v>1073887.9949214838</v>
      </c>
      <c r="BU49" s="5">
        <f t="shared" si="80"/>
        <v>1059257.434896091</v>
      </c>
      <c r="BV49" s="5">
        <f t="shared" si="81"/>
        <v>1044553.7220705713</v>
      </c>
      <c r="BW49" s="5">
        <f t="shared" si="82"/>
        <v>1029776.4906809239</v>
      </c>
      <c r="BX49" s="5">
        <f t="shared" si="83"/>
        <v>1014925.3731343284</v>
      </c>
      <c r="BY49" s="5">
        <f t="shared" si="84"/>
        <v>0</v>
      </c>
      <c r="BZ49" s="5">
        <f t="shared" si="85"/>
        <v>0</v>
      </c>
      <c r="CA49" s="5">
        <f t="shared" si="86"/>
        <v>0</v>
      </c>
      <c r="CB49" s="5">
        <f t="shared" si="87"/>
        <v>0</v>
      </c>
      <c r="CC49" s="5">
        <f t="shared" si="88"/>
        <v>0</v>
      </c>
      <c r="CD49" s="5">
        <f t="shared" si="89"/>
        <v>0</v>
      </c>
      <c r="CE49" s="5">
        <f t="shared" si="90"/>
        <v>0</v>
      </c>
      <c r="CF49" s="5">
        <f t="shared" si="91"/>
        <v>0</v>
      </c>
      <c r="CG49" s="5">
        <f t="shared" si="92"/>
        <v>0</v>
      </c>
      <c r="CH49" s="45">
        <f t="shared" si="93"/>
        <v>0</v>
      </c>
      <c r="CJ49" s="21">
        <f t="shared" si="67"/>
        <v>190533.55461359187</v>
      </c>
      <c r="CK49" s="21">
        <f t="shared" si="42"/>
        <v>156411.38512573694</v>
      </c>
      <c r="CL49" s="21">
        <f t="shared" si="42"/>
        <v>123276.52477292437</v>
      </c>
      <c r="CM49" s="21">
        <f t="shared" si="42"/>
        <v>91097.672413861612</v>
      </c>
      <c r="CN49" s="21">
        <f t="shared" si="42"/>
        <v>59844.599092741264</v>
      </c>
      <c r="CO49" s="21">
        <f t="shared" si="42"/>
        <v>29488.108671033289</v>
      </c>
      <c r="CP49" s="21">
        <f t="shared" si="42"/>
        <v>1163.1962054546457</v>
      </c>
      <c r="CQ49" s="21">
        <f t="shared" si="42"/>
        <v>0</v>
      </c>
      <c r="CR49" s="21">
        <f t="shared" si="42"/>
        <v>-1161.8505056116264</v>
      </c>
      <c r="CS49" s="21">
        <f t="shared" si="42"/>
        <v>-28646.969430072932</v>
      </c>
      <c r="CT49" s="21">
        <f t="shared" si="42"/>
        <v>-56479.118425064022</v>
      </c>
      <c r="CU49" s="21">
        <f t="shared" si="42"/>
        <v>-83521.875665164785</v>
      </c>
      <c r="CV49" s="21">
        <f t="shared" si="42"/>
        <v>-109799.8119818659</v>
      </c>
      <c r="CW49" s="21">
        <f t="shared" si="42"/>
        <v>-135336.67138732551</v>
      </c>
      <c r="CX49" s="21">
        <f t="shared" si="42"/>
        <v>-160155.40090725885</v>
      </c>
      <c r="CZ49" s="21">
        <f t="shared" si="68"/>
        <v>-1162.5233555331361</v>
      </c>
      <c r="DA49" s="21">
        <f t="shared" si="69"/>
        <v>-116538.16837739514</v>
      </c>
    </row>
    <row r="50" spans="1:105" x14ac:dyDescent="0.25">
      <c r="I50" s="4" t="s">
        <v>15</v>
      </c>
      <c r="J50" s="15">
        <f t="shared" si="43"/>
        <v>0.02</v>
      </c>
      <c r="K50" s="3">
        <f t="shared" si="70"/>
        <v>12</v>
      </c>
      <c r="L50" s="3" t="s">
        <v>17</v>
      </c>
      <c r="M50" s="15">
        <f t="shared" si="44"/>
        <v>5.0000000000000001E-3</v>
      </c>
      <c r="N50" s="18">
        <f>INDEX(Results!$B$7:$C$206,Example!$AP50,MATCH(Example!$N$38,Results!$B$1:$C$1,FALSE))</f>
        <v>3.0008477335932402</v>
      </c>
      <c r="O50" s="15">
        <f t="shared" si="45"/>
        <v>1.2000000000000001E-3</v>
      </c>
      <c r="P50" s="5">
        <v>1000000</v>
      </c>
      <c r="Q50" s="35">
        <f t="shared" si="46"/>
        <v>1174283.9810022477</v>
      </c>
      <c r="R50" s="5">
        <f t="shared" si="47"/>
        <v>3523847.4229854424</v>
      </c>
      <c r="S50" s="5">
        <f t="shared" si="48"/>
        <v>4228.616907582531</v>
      </c>
      <c r="U50" s="5">
        <f t="shared" si="94"/>
        <v>20000</v>
      </c>
      <c r="V50" s="5">
        <f t="shared" si="94"/>
        <v>20000</v>
      </c>
      <c r="W50" s="5">
        <f t="shared" si="94"/>
        <v>20000</v>
      </c>
      <c r="X50" s="5">
        <f t="shared" si="94"/>
        <v>20000</v>
      </c>
      <c r="Y50" s="5">
        <f t="shared" si="94"/>
        <v>20000</v>
      </c>
      <c r="Z50" s="5">
        <f t="shared" si="94"/>
        <v>20000</v>
      </c>
      <c r="AA50" s="5">
        <f t="shared" si="94"/>
        <v>20000</v>
      </c>
      <c r="AB50" s="5">
        <f t="shared" si="94"/>
        <v>20000</v>
      </c>
      <c r="AC50" s="5">
        <f t="shared" si="94"/>
        <v>20000</v>
      </c>
      <c r="AD50" s="5">
        <f t="shared" si="94"/>
        <v>20000</v>
      </c>
      <c r="AE50" s="5">
        <f t="shared" si="95"/>
        <v>20000</v>
      </c>
      <c r="AF50" s="5">
        <f t="shared" si="95"/>
        <v>1020000</v>
      </c>
      <c r="AG50" s="5">
        <f t="shared" si="95"/>
        <v>0</v>
      </c>
      <c r="AH50" s="5">
        <f t="shared" si="95"/>
        <v>0</v>
      </c>
      <c r="AI50" s="5">
        <f t="shared" si="95"/>
        <v>0</v>
      </c>
      <c r="AJ50" s="5">
        <f t="shared" si="95"/>
        <v>0</v>
      </c>
      <c r="AK50" s="5">
        <f t="shared" si="95"/>
        <v>0</v>
      </c>
      <c r="AL50" s="5">
        <f t="shared" si="95"/>
        <v>0</v>
      </c>
      <c r="AM50" s="5">
        <f t="shared" si="95"/>
        <v>0</v>
      </c>
      <c r="AN50" s="5">
        <f t="shared" si="95"/>
        <v>0</v>
      </c>
      <c r="AP50" s="3">
        <f t="shared" si="71"/>
        <v>12</v>
      </c>
      <c r="AR50" s="62">
        <f t="shared" si="72"/>
        <v>12</v>
      </c>
      <c r="AS50" s="60">
        <f t="shared" ca="1" si="49"/>
        <v>0</v>
      </c>
      <c r="AT50" s="7">
        <f t="shared" ca="1" si="39"/>
        <v>0</v>
      </c>
      <c r="AU50" s="7">
        <f t="shared" ca="1" si="39"/>
        <v>0</v>
      </c>
      <c r="AV50" s="7">
        <f t="shared" ca="1" si="39"/>
        <v>0</v>
      </c>
      <c r="AW50" s="7">
        <f t="shared" ca="1" si="39"/>
        <v>0</v>
      </c>
      <c r="AX50" s="7">
        <f t="shared" ca="1" si="39"/>
        <v>0</v>
      </c>
      <c r="AY50" s="7">
        <f t="shared" ca="1" si="39"/>
        <v>0</v>
      </c>
      <c r="AZ50" s="7">
        <f t="shared" ca="1" si="39"/>
        <v>0</v>
      </c>
      <c r="BA50" s="7">
        <f t="shared" ca="1" si="39"/>
        <v>0</v>
      </c>
      <c r="BB50" s="7">
        <f t="shared" ca="1" si="39"/>
        <v>0</v>
      </c>
      <c r="BC50" s="7">
        <f t="shared" ca="1" si="39"/>
        <v>0</v>
      </c>
      <c r="BD50" s="7">
        <f t="shared" ca="1" si="39"/>
        <v>1</v>
      </c>
      <c r="BE50" s="7">
        <f t="shared" ca="1" si="39"/>
        <v>1.0049999999999999</v>
      </c>
      <c r="BF50" s="7">
        <f t="shared" ca="1" si="39"/>
        <v>1.0100249999999997</v>
      </c>
      <c r="BG50" s="7">
        <f t="shared" ca="1" si="39"/>
        <v>1.0150751249999996</v>
      </c>
      <c r="BH50" s="7">
        <f t="shared" ca="1" si="39"/>
        <v>1.0201505006249993</v>
      </c>
      <c r="BI50" s="7">
        <f t="shared" ca="1" si="39"/>
        <v>1.0252512531281242</v>
      </c>
      <c r="BJ50" s="7">
        <f t="shared" ca="1" si="40"/>
        <v>1.0303775093937646</v>
      </c>
      <c r="BK50" s="7">
        <f t="shared" ca="1" si="40"/>
        <v>1.0355293969407333</v>
      </c>
      <c r="BL50" s="61">
        <f t="shared" ca="1" si="40"/>
        <v>1.0407070439254369</v>
      </c>
      <c r="BN50" s="38">
        <f t="shared" si="73"/>
        <v>1174283.9810022477</v>
      </c>
      <c r="BO50" s="5">
        <f t="shared" si="74"/>
        <v>1160155.4009072587</v>
      </c>
      <c r="BP50" s="5">
        <f t="shared" si="75"/>
        <v>1145956.177911795</v>
      </c>
      <c r="BQ50" s="5">
        <f t="shared" si="76"/>
        <v>1131685.9588013538</v>
      </c>
      <c r="BR50" s="5">
        <f t="shared" si="77"/>
        <v>1117344.3885953606</v>
      </c>
      <c r="BS50" s="5">
        <f t="shared" si="78"/>
        <v>1102931.1105383371</v>
      </c>
      <c r="BT50" s="5">
        <f t="shared" si="79"/>
        <v>1088445.7660910287</v>
      </c>
      <c r="BU50" s="5">
        <f t="shared" si="80"/>
        <v>1073887.9949214838</v>
      </c>
      <c r="BV50" s="5">
        <f t="shared" si="81"/>
        <v>1059257.434896091</v>
      </c>
      <c r="BW50" s="5">
        <f t="shared" si="82"/>
        <v>1044553.7220705713</v>
      </c>
      <c r="BX50" s="5">
        <f t="shared" si="83"/>
        <v>1029776.4906809239</v>
      </c>
      <c r="BY50" s="5">
        <f t="shared" si="84"/>
        <v>1014925.3731343284</v>
      </c>
      <c r="BZ50" s="5">
        <f t="shared" si="85"/>
        <v>0</v>
      </c>
      <c r="CA50" s="5">
        <f t="shared" si="86"/>
        <v>0</v>
      </c>
      <c r="CB50" s="5">
        <f t="shared" si="87"/>
        <v>0</v>
      </c>
      <c r="CC50" s="5">
        <f t="shared" si="88"/>
        <v>0</v>
      </c>
      <c r="CD50" s="5">
        <f t="shared" si="89"/>
        <v>0</v>
      </c>
      <c r="CE50" s="5">
        <f t="shared" si="90"/>
        <v>0</v>
      </c>
      <c r="CF50" s="5">
        <f t="shared" si="91"/>
        <v>0</v>
      </c>
      <c r="CG50" s="5">
        <f t="shared" si="92"/>
        <v>0</v>
      </c>
      <c r="CH50" s="45">
        <f t="shared" si="93"/>
        <v>0</v>
      </c>
      <c r="CJ50" s="21">
        <f t="shared" si="67"/>
        <v>210250.31750366185</v>
      </c>
      <c r="CK50" s="21">
        <f t="shared" si="42"/>
        <v>172382.80593276047</v>
      </c>
      <c r="CL50" s="21">
        <f t="shared" si="42"/>
        <v>135697.85385220801</v>
      </c>
      <c r="CM50" s="21">
        <f t="shared" si="42"/>
        <v>100155.19024699577</v>
      </c>
      <c r="CN50" s="21">
        <f t="shared" si="42"/>
        <v>65716.018997752341</v>
      </c>
      <c r="CO50" s="21">
        <f t="shared" si="42"/>
        <v>32342.961220487254</v>
      </c>
      <c r="CP50" s="21">
        <f t="shared" si="42"/>
        <v>1274.3801408645231</v>
      </c>
      <c r="CQ50" s="21">
        <f t="shared" si="42"/>
        <v>0</v>
      </c>
      <c r="CR50" s="21">
        <f t="shared" si="42"/>
        <v>-1272.78768651071</v>
      </c>
      <c r="CS50" s="21">
        <f t="shared" si="42"/>
        <v>-31347.572588167619</v>
      </c>
      <c r="CT50" s="21">
        <f t="shared" si="42"/>
        <v>-61733.206267401343</v>
      </c>
      <c r="CU50" s="21">
        <f t="shared" si="42"/>
        <v>-91189.141256969655</v>
      </c>
      <c r="CV50" s="21">
        <f t="shared" si="42"/>
        <v>-119746.45496737794</v>
      </c>
      <c r="CW50" s="21">
        <f t="shared" si="42"/>
        <v>-147435.10678118304</v>
      </c>
      <c r="CX50" s="21">
        <f t="shared" si="42"/>
        <v>-174283.98100224766</v>
      </c>
      <c r="CZ50" s="21">
        <f t="shared" si="68"/>
        <v>-1273.5839136876166</v>
      </c>
      <c r="DA50" s="21">
        <f t="shared" si="69"/>
        <v>-127722.15440979297</v>
      </c>
    </row>
    <row r="51" spans="1:105" x14ac:dyDescent="0.25">
      <c r="A51" s="12" t="s">
        <v>79</v>
      </c>
      <c r="B51" s="25">
        <f>B46+B48*B47</f>
        <v>748706344.30932868</v>
      </c>
      <c r="I51" s="4" t="s">
        <v>15</v>
      </c>
      <c r="J51" s="15">
        <f t="shared" si="43"/>
        <v>0.02</v>
      </c>
      <c r="K51" s="3">
        <f t="shared" si="70"/>
        <v>13</v>
      </c>
      <c r="L51" s="3" t="s">
        <v>17</v>
      </c>
      <c r="M51" s="15">
        <f t="shared" si="44"/>
        <v>5.0000000000000001E-3</v>
      </c>
      <c r="N51" s="18">
        <f>INDEX(Results!$B$7:$C$206,Example!$AP51,MATCH(Example!$N$38,Results!$B$1:$C$1,FALSE))</f>
        <v>0.91002044836829499</v>
      </c>
      <c r="O51" s="15">
        <f t="shared" si="45"/>
        <v>1.3000000000000002E-3</v>
      </c>
      <c r="P51" s="5">
        <v>1000000</v>
      </c>
      <c r="Q51" s="35">
        <f t="shared" si="46"/>
        <v>1188342.2696539778</v>
      </c>
      <c r="R51" s="5">
        <f t="shared" si="47"/>
        <v>1081415.7650455101</v>
      </c>
      <c r="S51" s="5">
        <f t="shared" si="48"/>
        <v>1405.8404945591633</v>
      </c>
      <c r="U51" s="5">
        <f t="shared" si="94"/>
        <v>20000</v>
      </c>
      <c r="V51" s="5">
        <f t="shared" si="94"/>
        <v>20000</v>
      </c>
      <c r="W51" s="5">
        <f t="shared" si="94"/>
        <v>20000</v>
      </c>
      <c r="X51" s="5">
        <f t="shared" si="94"/>
        <v>20000</v>
      </c>
      <c r="Y51" s="5">
        <f t="shared" si="94"/>
        <v>20000</v>
      </c>
      <c r="Z51" s="5">
        <f t="shared" si="94"/>
        <v>20000</v>
      </c>
      <c r="AA51" s="5">
        <f t="shared" si="94"/>
        <v>20000</v>
      </c>
      <c r="AB51" s="5">
        <f t="shared" si="94"/>
        <v>20000</v>
      </c>
      <c r="AC51" s="5">
        <f t="shared" si="94"/>
        <v>20000</v>
      </c>
      <c r="AD51" s="5">
        <f t="shared" si="94"/>
        <v>20000</v>
      </c>
      <c r="AE51" s="5">
        <f t="shared" si="95"/>
        <v>20000</v>
      </c>
      <c r="AF51" s="5">
        <f t="shared" si="95"/>
        <v>20000</v>
      </c>
      <c r="AG51" s="5">
        <f t="shared" si="95"/>
        <v>1020000</v>
      </c>
      <c r="AH51" s="5">
        <f t="shared" si="95"/>
        <v>0</v>
      </c>
      <c r="AI51" s="5">
        <f t="shared" si="95"/>
        <v>0</v>
      </c>
      <c r="AJ51" s="5">
        <f t="shared" si="95"/>
        <v>0</v>
      </c>
      <c r="AK51" s="5">
        <f t="shared" si="95"/>
        <v>0</v>
      </c>
      <c r="AL51" s="5">
        <f t="shared" si="95"/>
        <v>0</v>
      </c>
      <c r="AM51" s="5">
        <f t="shared" si="95"/>
        <v>0</v>
      </c>
      <c r="AN51" s="5">
        <f t="shared" si="95"/>
        <v>0</v>
      </c>
      <c r="AP51" s="3">
        <f t="shared" si="71"/>
        <v>13</v>
      </c>
      <c r="AR51" s="62">
        <f t="shared" si="72"/>
        <v>13</v>
      </c>
      <c r="AS51" s="60">
        <f t="shared" ca="1" si="49"/>
        <v>0</v>
      </c>
      <c r="AT51" s="7">
        <f t="shared" ca="1" si="39"/>
        <v>0</v>
      </c>
      <c r="AU51" s="7">
        <f t="shared" ca="1" si="39"/>
        <v>0</v>
      </c>
      <c r="AV51" s="7">
        <f t="shared" ca="1" si="39"/>
        <v>0</v>
      </c>
      <c r="AW51" s="7">
        <f t="shared" ca="1" si="39"/>
        <v>0</v>
      </c>
      <c r="AX51" s="7">
        <f t="shared" ca="1" si="39"/>
        <v>0</v>
      </c>
      <c r="AY51" s="7">
        <f t="shared" ca="1" si="39"/>
        <v>0</v>
      </c>
      <c r="AZ51" s="7">
        <f t="shared" ca="1" si="39"/>
        <v>0</v>
      </c>
      <c r="BA51" s="7">
        <f t="shared" ca="1" si="39"/>
        <v>0</v>
      </c>
      <c r="BB51" s="7">
        <f t="shared" ca="1" si="39"/>
        <v>0</v>
      </c>
      <c r="BC51" s="7">
        <f t="shared" ca="1" si="39"/>
        <v>0</v>
      </c>
      <c r="BD51" s="7">
        <f t="shared" ca="1" si="39"/>
        <v>0</v>
      </c>
      <c r="BE51" s="7">
        <f t="shared" ca="1" si="39"/>
        <v>1</v>
      </c>
      <c r="BF51" s="7">
        <f t="shared" ca="1" si="39"/>
        <v>1.0049999999999999</v>
      </c>
      <c r="BG51" s="7">
        <f t="shared" ca="1" si="39"/>
        <v>1.0100249999999997</v>
      </c>
      <c r="BH51" s="7">
        <f t="shared" ca="1" si="39"/>
        <v>1.0150751249999996</v>
      </c>
      <c r="BI51" s="7">
        <f t="shared" ca="1" si="39"/>
        <v>1.0201505006249993</v>
      </c>
      <c r="BJ51" s="7">
        <f t="shared" ca="1" si="40"/>
        <v>1.0252512531281242</v>
      </c>
      <c r="BK51" s="7">
        <f t="shared" ca="1" si="40"/>
        <v>1.0303775093937646</v>
      </c>
      <c r="BL51" s="61">
        <f t="shared" ca="1" si="40"/>
        <v>1.0355293969407333</v>
      </c>
      <c r="BN51" s="38">
        <f t="shared" si="73"/>
        <v>1188342.2696539778</v>
      </c>
      <c r="BO51" s="5">
        <f t="shared" si="74"/>
        <v>1174283.9810022477</v>
      </c>
      <c r="BP51" s="5">
        <f t="shared" si="75"/>
        <v>1160155.4009072587</v>
      </c>
      <c r="BQ51" s="5">
        <f t="shared" si="76"/>
        <v>1145956.177911795</v>
      </c>
      <c r="BR51" s="5">
        <f t="shared" si="77"/>
        <v>1131685.9588013538</v>
      </c>
      <c r="BS51" s="5">
        <f t="shared" si="78"/>
        <v>1117344.3885953606</v>
      </c>
      <c r="BT51" s="5">
        <f t="shared" si="79"/>
        <v>1102931.1105383371</v>
      </c>
      <c r="BU51" s="5">
        <f t="shared" si="80"/>
        <v>1088445.7660910287</v>
      </c>
      <c r="BV51" s="5">
        <f t="shared" si="81"/>
        <v>1073887.9949214838</v>
      </c>
      <c r="BW51" s="5">
        <f t="shared" si="82"/>
        <v>1059257.434896091</v>
      </c>
      <c r="BX51" s="5">
        <f t="shared" si="83"/>
        <v>1044553.7220705713</v>
      </c>
      <c r="BY51" s="5">
        <f t="shared" si="84"/>
        <v>1029776.4906809239</v>
      </c>
      <c r="BZ51" s="5">
        <f t="shared" si="85"/>
        <v>1014925.3731343284</v>
      </c>
      <c r="CA51" s="5">
        <f t="shared" si="86"/>
        <v>0</v>
      </c>
      <c r="CB51" s="5">
        <f t="shared" si="87"/>
        <v>0</v>
      </c>
      <c r="CC51" s="5">
        <f t="shared" si="88"/>
        <v>0</v>
      </c>
      <c r="CD51" s="5">
        <f t="shared" si="89"/>
        <v>0</v>
      </c>
      <c r="CE51" s="5">
        <f t="shared" si="90"/>
        <v>0</v>
      </c>
      <c r="CF51" s="5">
        <f t="shared" si="91"/>
        <v>0</v>
      </c>
      <c r="CG51" s="5">
        <f t="shared" si="92"/>
        <v>0</v>
      </c>
      <c r="CH51" s="45">
        <f t="shared" si="93"/>
        <v>0</v>
      </c>
      <c r="CJ51" s="21">
        <f t="shared" si="67"/>
        <v>230379.24398835492</v>
      </c>
      <c r="CK51" s="21">
        <f t="shared" si="42"/>
        <v>188651.97410925454</v>
      </c>
      <c r="CL51" s="21">
        <f t="shared" si="42"/>
        <v>148322.89100376656</v>
      </c>
      <c r="CM51" s="21">
        <f t="shared" si="42"/>
        <v>109341.11004451173</v>
      </c>
      <c r="CN51" s="21">
        <f t="shared" si="42"/>
        <v>71657.730346022174</v>
      </c>
      <c r="CO51" s="21">
        <f t="shared" si="42"/>
        <v>35225.752513339045</v>
      </c>
      <c r="CP51" s="21">
        <f t="shared" si="42"/>
        <v>1386.4209053935483</v>
      </c>
      <c r="CQ51" s="21">
        <f t="shared" si="42"/>
        <v>0</v>
      </c>
      <c r="CR51" s="21">
        <f t="shared" si="42"/>
        <v>-1384.5606541403104</v>
      </c>
      <c r="CS51" s="21">
        <f t="shared" si="42"/>
        <v>-34062.956091615604</v>
      </c>
      <c r="CT51" s="21">
        <f t="shared" si="42"/>
        <v>-67004.868926407304</v>
      </c>
      <c r="CU51" s="21">
        <f t="shared" si="42"/>
        <v>-98865.884720369941</v>
      </c>
      <c r="CV51" s="21">
        <f t="shared" si="42"/>
        <v>-129684.60853587952</v>
      </c>
      <c r="CW51" s="21">
        <f t="shared" si="42"/>
        <v>-159498.16722541314</v>
      </c>
      <c r="CX51" s="21">
        <f t="shared" si="42"/>
        <v>-188342.26965397783</v>
      </c>
      <c r="CZ51" s="21">
        <f t="shared" si="68"/>
        <v>-1385.4907797669293</v>
      </c>
      <c r="DA51" s="21">
        <f t="shared" si="69"/>
        <v>-139003.74976982304</v>
      </c>
    </row>
    <row r="52" spans="1:105" x14ac:dyDescent="0.25">
      <c r="I52" s="4" t="s">
        <v>15</v>
      </c>
      <c r="J52" s="15">
        <f t="shared" si="43"/>
        <v>0.02</v>
      </c>
      <c r="K52" s="3">
        <f t="shared" si="70"/>
        <v>14</v>
      </c>
      <c r="L52" s="3" t="s">
        <v>17</v>
      </c>
      <c r="M52" s="15">
        <f t="shared" si="44"/>
        <v>5.0000000000000001E-3</v>
      </c>
      <c r="N52" s="18">
        <f>INDEX(Results!$B$7:$C$206,Example!$AP52,MATCH(Example!$N$38,Results!$B$1:$C$1,FALSE))</f>
        <v>9.9999999619664403E-5</v>
      </c>
      <c r="O52" s="15">
        <f t="shared" si="45"/>
        <v>1.4E-3</v>
      </c>
      <c r="P52" s="5">
        <v>1000000</v>
      </c>
      <c r="Q52" s="35">
        <f t="shared" si="46"/>
        <v>1202330.6165711223</v>
      </c>
      <c r="R52" s="5">
        <f t="shared" si="47"/>
        <v>120.2330611998231</v>
      </c>
      <c r="S52" s="5">
        <f t="shared" si="48"/>
        <v>0.16832628567975233</v>
      </c>
      <c r="U52" s="5">
        <f t="shared" si="94"/>
        <v>20000</v>
      </c>
      <c r="V52" s="5">
        <f t="shared" si="94"/>
        <v>20000</v>
      </c>
      <c r="W52" s="5">
        <f t="shared" si="94"/>
        <v>20000</v>
      </c>
      <c r="X52" s="5">
        <f t="shared" si="94"/>
        <v>20000</v>
      </c>
      <c r="Y52" s="5">
        <f t="shared" si="94"/>
        <v>20000</v>
      </c>
      <c r="Z52" s="5">
        <f t="shared" si="94"/>
        <v>20000</v>
      </c>
      <c r="AA52" s="5">
        <f t="shared" si="94"/>
        <v>20000</v>
      </c>
      <c r="AB52" s="5">
        <f t="shared" si="94"/>
        <v>20000</v>
      </c>
      <c r="AC52" s="5">
        <f t="shared" si="94"/>
        <v>20000</v>
      </c>
      <c r="AD52" s="5">
        <f t="shared" si="94"/>
        <v>20000</v>
      </c>
      <c r="AE52" s="5">
        <f t="shared" si="95"/>
        <v>20000</v>
      </c>
      <c r="AF52" s="5">
        <f t="shared" si="95"/>
        <v>20000</v>
      </c>
      <c r="AG52" s="5">
        <f t="shared" si="95"/>
        <v>20000</v>
      </c>
      <c r="AH52" s="5">
        <f t="shared" si="95"/>
        <v>1020000</v>
      </c>
      <c r="AI52" s="5">
        <f t="shared" si="95"/>
        <v>0</v>
      </c>
      <c r="AJ52" s="5">
        <f t="shared" si="95"/>
        <v>0</v>
      </c>
      <c r="AK52" s="5">
        <f t="shared" si="95"/>
        <v>0</v>
      </c>
      <c r="AL52" s="5">
        <f t="shared" si="95"/>
        <v>0</v>
      </c>
      <c r="AM52" s="5">
        <f t="shared" si="95"/>
        <v>0</v>
      </c>
      <c r="AN52" s="5">
        <f t="shared" si="95"/>
        <v>0</v>
      </c>
      <c r="AP52" s="3">
        <f t="shared" si="71"/>
        <v>14</v>
      </c>
      <c r="AR52" s="62">
        <f t="shared" si="72"/>
        <v>14</v>
      </c>
      <c r="AS52" s="60">
        <f t="shared" ca="1" si="49"/>
        <v>0</v>
      </c>
      <c r="AT52" s="7">
        <f t="shared" ca="1" si="39"/>
        <v>0</v>
      </c>
      <c r="AU52" s="7">
        <f t="shared" ca="1" si="39"/>
        <v>0</v>
      </c>
      <c r="AV52" s="7">
        <f t="shared" ca="1" si="39"/>
        <v>0</v>
      </c>
      <c r="AW52" s="7">
        <f t="shared" ca="1" si="39"/>
        <v>0</v>
      </c>
      <c r="AX52" s="7">
        <f t="shared" ca="1" si="39"/>
        <v>0</v>
      </c>
      <c r="AY52" s="7">
        <f t="shared" ca="1" si="39"/>
        <v>0</v>
      </c>
      <c r="AZ52" s="7">
        <f t="shared" ca="1" si="39"/>
        <v>0</v>
      </c>
      <c r="BA52" s="7">
        <f t="shared" ca="1" si="39"/>
        <v>0</v>
      </c>
      <c r="BB52" s="7">
        <f t="shared" ca="1" si="39"/>
        <v>0</v>
      </c>
      <c r="BC52" s="7">
        <f t="shared" ca="1" si="39"/>
        <v>0</v>
      </c>
      <c r="BD52" s="7">
        <f t="shared" ca="1" si="39"/>
        <v>0</v>
      </c>
      <c r="BE52" s="7">
        <f t="shared" ca="1" si="39"/>
        <v>0</v>
      </c>
      <c r="BF52" s="7">
        <f t="shared" ca="1" si="39"/>
        <v>1</v>
      </c>
      <c r="BG52" s="7">
        <f t="shared" ca="1" si="39"/>
        <v>1.0049999999999999</v>
      </c>
      <c r="BH52" s="7">
        <f t="shared" ca="1" si="39"/>
        <v>1.0100249999999997</v>
      </c>
      <c r="BI52" s="7">
        <f t="shared" ca="1" si="39"/>
        <v>1.0150751249999996</v>
      </c>
      <c r="BJ52" s="7">
        <f t="shared" ca="1" si="40"/>
        <v>1.0201505006249993</v>
      </c>
      <c r="BK52" s="7">
        <f t="shared" ca="1" si="40"/>
        <v>1.0252512531281242</v>
      </c>
      <c r="BL52" s="61">
        <f t="shared" ca="1" si="40"/>
        <v>1.0303775093937646</v>
      </c>
      <c r="BN52" s="38">
        <f t="shared" si="73"/>
        <v>1202330.6165711223</v>
      </c>
      <c r="BO52" s="5">
        <f t="shared" si="74"/>
        <v>1188342.2696539778</v>
      </c>
      <c r="BP52" s="5">
        <f t="shared" si="75"/>
        <v>1174283.9810022477</v>
      </c>
      <c r="BQ52" s="5">
        <f t="shared" si="76"/>
        <v>1160155.4009072587</v>
      </c>
      <c r="BR52" s="5">
        <f t="shared" si="77"/>
        <v>1145956.177911795</v>
      </c>
      <c r="BS52" s="5">
        <f t="shared" si="78"/>
        <v>1131685.9588013538</v>
      </c>
      <c r="BT52" s="5">
        <f t="shared" si="79"/>
        <v>1117344.3885953606</v>
      </c>
      <c r="BU52" s="5">
        <f t="shared" si="80"/>
        <v>1102931.1105383371</v>
      </c>
      <c r="BV52" s="5">
        <f t="shared" si="81"/>
        <v>1088445.7660910287</v>
      </c>
      <c r="BW52" s="5">
        <f t="shared" si="82"/>
        <v>1073887.9949214838</v>
      </c>
      <c r="BX52" s="5">
        <f t="shared" si="83"/>
        <v>1059257.434896091</v>
      </c>
      <c r="BY52" s="5">
        <f t="shared" si="84"/>
        <v>1044553.7220705713</v>
      </c>
      <c r="BZ52" s="5">
        <f t="shared" si="85"/>
        <v>1029776.4906809239</v>
      </c>
      <c r="CA52" s="5">
        <f t="shared" si="86"/>
        <v>1014925.3731343284</v>
      </c>
      <c r="CB52" s="5">
        <f t="shared" si="87"/>
        <v>0</v>
      </c>
      <c r="CC52" s="5">
        <f t="shared" si="88"/>
        <v>0</v>
      </c>
      <c r="CD52" s="5">
        <f t="shared" si="89"/>
        <v>0</v>
      </c>
      <c r="CE52" s="5">
        <f t="shared" si="90"/>
        <v>0</v>
      </c>
      <c r="CF52" s="5">
        <f t="shared" si="91"/>
        <v>0</v>
      </c>
      <c r="CG52" s="5">
        <f t="shared" si="92"/>
        <v>0</v>
      </c>
      <c r="CH52" s="45">
        <f t="shared" si="93"/>
        <v>0</v>
      </c>
      <c r="CJ52" s="21">
        <f t="shared" si="67"/>
        <v>250923.43761305208</v>
      </c>
      <c r="CK52" s="21">
        <f t="shared" si="42"/>
        <v>205220.2587570711</v>
      </c>
      <c r="CL52" s="21">
        <f t="shared" si="42"/>
        <v>161151.95695424895</v>
      </c>
      <c r="CM52" s="21">
        <f t="shared" si="42"/>
        <v>118655.22773814062</v>
      </c>
      <c r="CN52" s="21">
        <f t="shared" si="42"/>
        <v>77669.383428877685</v>
      </c>
      <c r="CO52" s="21">
        <f t="shared" si="42"/>
        <v>38136.238458620384</v>
      </c>
      <c r="CP52" s="21">
        <f t="shared" si="42"/>
        <v>1499.3073609818239</v>
      </c>
      <c r="CQ52" s="21">
        <f t="shared" si="42"/>
        <v>0</v>
      </c>
      <c r="CR52" s="21">
        <f t="shared" si="42"/>
        <v>-1497.1582089320291</v>
      </c>
      <c r="CS52" s="21">
        <f t="shared" si="42"/>
        <v>-36792.836360340938</v>
      </c>
      <c r="CT52" s="21">
        <f t="shared" si="42"/>
        <v>-72293.586147785187</v>
      </c>
      <c r="CU52" s="21">
        <f t="shared" si="42"/>
        <v>-106551.47095768247</v>
      </c>
      <c r="CV52" s="21">
        <f t="shared" si="42"/>
        <v>-139613.70906560658</v>
      </c>
      <c r="CW52" s="21">
        <f t="shared" si="42"/>
        <v>-171525.60189931421</v>
      </c>
      <c r="CX52" s="21">
        <f t="shared" si="42"/>
        <v>-202330.61657112231</v>
      </c>
      <c r="CZ52" s="21">
        <f t="shared" si="68"/>
        <v>-1498.2327849569265</v>
      </c>
      <c r="DA52" s="21">
        <f t="shared" si="69"/>
        <v>-150382.83300992777</v>
      </c>
    </row>
    <row r="53" spans="1:105" x14ac:dyDescent="0.25">
      <c r="I53" s="4" t="s">
        <v>15</v>
      </c>
      <c r="J53" s="15">
        <f t="shared" si="43"/>
        <v>0.02</v>
      </c>
      <c r="K53" s="3">
        <f t="shared" si="70"/>
        <v>15</v>
      </c>
      <c r="L53" s="3" t="s">
        <v>17</v>
      </c>
      <c r="M53" s="15">
        <f t="shared" si="44"/>
        <v>5.0000000000000001E-3</v>
      </c>
      <c r="N53" s="18">
        <f>INDEX(Results!$B$7:$C$206,Example!$AP53,MATCH(Example!$N$38,Results!$B$1:$C$1,FALSE))</f>
        <v>9.9999999609975404E-5</v>
      </c>
      <c r="O53" s="15">
        <f t="shared" si="45"/>
        <v>1.5E-3</v>
      </c>
      <c r="P53" s="5">
        <v>1000000</v>
      </c>
      <c r="Q53" s="35">
        <f t="shared" si="46"/>
        <v>1216249.3697225102</v>
      </c>
      <c r="R53" s="5">
        <f t="shared" si="47"/>
        <v>121.62493649788385</v>
      </c>
      <c r="S53" s="5">
        <f t="shared" si="48"/>
        <v>0.18243740474682579</v>
      </c>
      <c r="U53" s="5">
        <f t="shared" si="94"/>
        <v>20000</v>
      </c>
      <c r="V53" s="5">
        <f t="shared" si="94"/>
        <v>20000</v>
      </c>
      <c r="W53" s="5">
        <f t="shared" si="94"/>
        <v>20000</v>
      </c>
      <c r="X53" s="5">
        <f t="shared" si="94"/>
        <v>20000</v>
      </c>
      <c r="Y53" s="5">
        <f t="shared" si="94"/>
        <v>20000</v>
      </c>
      <c r="Z53" s="5">
        <f t="shared" si="94"/>
        <v>20000</v>
      </c>
      <c r="AA53" s="5">
        <f t="shared" si="94"/>
        <v>20000</v>
      </c>
      <c r="AB53" s="5">
        <f t="shared" si="94"/>
        <v>20000</v>
      </c>
      <c r="AC53" s="5">
        <f t="shared" si="94"/>
        <v>20000</v>
      </c>
      <c r="AD53" s="5">
        <f t="shared" si="94"/>
        <v>20000</v>
      </c>
      <c r="AE53" s="5">
        <f t="shared" si="95"/>
        <v>20000</v>
      </c>
      <c r="AF53" s="5">
        <f t="shared" si="95"/>
        <v>20000</v>
      </c>
      <c r="AG53" s="5">
        <f t="shared" si="95"/>
        <v>20000</v>
      </c>
      <c r="AH53" s="5">
        <f t="shared" si="95"/>
        <v>20000</v>
      </c>
      <c r="AI53" s="5">
        <f t="shared" si="95"/>
        <v>1020000</v>
      </c>
      <c r="AJ53" s="5">
        <f t="shared" si="95"/>
        <v>0</v>
      </c>
      <c r="AK53" s="5">
        <f t="shared" si="95"/>
        <v>0</v>
      </c>
      <c r="AL53" s="5">
        <f t="shared" si="95"/>
        <v>0</v>
      </c>
      <c r="AM53" s="5">
        <f t="shared" si="95"/>
        <v>0</v>
      </c>
      <c r="AN53" s="5">
        <f t="shared" si="95"/>
        <v>0</v>
      </c>
      <c r="AP53" s="3">
        <f t="shared" si="71"/>
        <v>15</v>
      </c>
      <c r="AR53" s="62">
        <f t="shared" si="72"/>
        <v>15</v>
      </c>
      <c r="AS53" s="60">
        <f t="shared" ca="1" si="49"/>
        <v>0</v>
      </c>
      <c r="AT53" s="7">
        <f t="shared" ca="1" si="39"/>
        <v>0</v>
      </c>
      <c r="AU53" s="7">
        <f t="shared" ca="1" si="39"/>
        <v>0</v>
      </c>
      <c r="AV53" s="7">
        <f t="shared" ca="1" si="39"/>
        <v>0</v>
      </c>
      <c r="AW53" s="7">
        <f t="shared" ca="1" si="39"/>
        <v>0</v>
      </c>
      <c r="AX53" s="7">
        <f t="shared" ca="1" si="39"/>
        <v>0</v>
      </c>
      <c r="AY53" s="7">
        <f t="shared" ca="1" si="39"/>
        <v>0</v>
      </c>
      <c r="AZ53" s="7">
        <f t="shared" ca="1" si="39"/>
        <v>0</v>
      </c>
      <c r="BA53" s="7">
        <f t="shared" ca="1" si="39"/>
        <v>0</v>
      </c>
      <c r="BB53" s="7">
        <f t="shared" ca="1" si="39"/>
        <v>0</v>
      </c>
      <c r="BC53" s="7">
        <f t="shared" ca="1" si="39"/>
        <v>0</v>
      </c>
      <c r="BD53" s="7">
        <f t="shared" ca="1" si="39"/>
        <v>0</v>
      </c>
      <c r="BE53" s="7">
        <f t="shared" ca="1" si="39"/>
        <v>0</v>
      </c>
      <c r="BF53" s="7">
        <f t="shared" ca="1" si="39"/>
        <v>0</v>
      </c>
      <c r="BG53" s="7">
        <f t="shared" ca="1" si="39"/>
        <v>1</v>
      </c>
      <c r="BH53" s="7">
        <f t="shared" ca="1" si="39"/>
        <v>1.0049999999999999</v>
      </c>
      <c r="BI53" s="7">
        <f t="shared" ca="1" si="39"/>
        <v>1.0100249999999997</v>
      </c>
      <c r="BJ53" s="7">
        <f t="shared" ca="1" si="40"/>
        <v>1.0150751249999996</v>
      </c>
      <c r="BK53" s="7">
        <f t="shared" ca="1" si="40"/>
        <v>1.0201505006249993</v>
      </c>
      <c r="BL53" s="61">
        <f t="shared" ca="1" si="40"/>
        <v>1.0252512531281242</v>
      </c>
      <c r="BN53" s="38">
        <f t="shared" si="73"/>
        <v>1216249.3697225102</v>
      </c>
      <c r="BO53" s="5">
        <f t="shared" si="74"/>
        <v>1202330.6165711225</v>
      </c>
      <c r="BP53" s="5">
        <f t="shared" si="75"/>
        <v>1188342.2696539781</v>
      </c>
      <c r="BQ53" s="5">
        <f t="shared" si="76"/>
        <v>1174283.9810022479</v>
      </c>
      <c r="BR53" s="5">
        <f t="shared" si="77"/>
        <v>1160155.400907259</v>
      </c>
      <c r="BS53" s="5">
        <f t="shared" si="78"/>
        <v>1145956.1779117952</v>
      </c>
      <c r="BT53" s="5">
        <f t="shared" si="79"/>
        <v>1131685.958801354</v>
      </c>
      <c r="BU53" s="5">
        <f t="shared" si="80"/>
        <v>1117344.3885953608</v>
      </c>
      <c r="BV53" s="5">
        <f t="shared" si="81"/>
        <v>1102931.1105383374</v>
      </c>
      <c r="BW53" s="5">
        <f t="shared" si="82"/>
        <v>1088445.7660910289</v>
      </c>
      <c r="BX53" s="5">
        <f t="shared" si="83"/>
        <v>1073887.994921484</v>
      </c>
      <c r="BY53" s="5">
        <f t="shared" si="84"/>
        <v>1059257.4348960912</v>
      </c>
      <c r="BZ53" s="5">
        <f t="shared" si="85"/>
        <v>1044553.7220705715</v>
      </c>
      <c r="CA53" s="5">
        <f t="shared" si="86"/>
        <v>1029776.4906809242</v>
      </c>
      <c r="CB53" s="5">
        <f t="shared" si="87"/>
        <v>1014925.3731343286</v>
      </c>
      <c r="CC53" s="5">
        <f t="shared" si="88"/>
        <v>0</v>
      </c>
      <c r="CD53" s="5">
        <f t="shared" si="89"/>
        <v>0</v>
      </c>
      <c r="CE53" s="5">
        <f t="shared" si="90"/>
        <v>0</v>
      </c>
      <c r="CF53" s="5">
        <f t="shared" si="91"/>
        <v>0</v>
      </c>
      <c r="CG53" s="5">
        <f t="shared" si="92"/>
        <v>0</v>
      </c>
      <c r="CH53" s="45">
        <f t="shared" si="93"/>
        <v>0</v>
      </c>
      <c r="CJ53" s="21">
        <f t="shared" si="67"/>
        <v>271886.03854433284</v>
      </c>
      <c r="CK53" s="21">
        <f t="shared" si="42"/>
        <v>222089.04370639985</v>
      </c>
      <c r="CL53" s="21">
        <f t="shared" si="42"/>
        <v>174185.37753916928</v>
      </c>
      <c r="CM53" s="21">
        <f t="shared" si="42"/>
        <v>128097.34136446984</v>
      </c>
      <c r="CN53" s="21">
        <f t="shared" si="42"/>
        <v>83750.630277489778</v>
      </c>
      <c r="CO53" s="21">
        <f t="shared" si="42"/>
        <v>41074.176441821735</v>
      </c>
      <c r="CP53" s="21">
        <f t="shared" si="42"/>
        <v>1613.0284585070331</v>
      </c>
      <c r="CQ53" s="21">
        <f t="shared" si="42"/>
        <v>0</v>
      </c>
      <c r="CR53" s="21">
        <f t="shared" si="42"/>
        <v>-1610.5692427668255</v>
      </c>
      <c r="CS53" s="21">
        <f t="shared" si="42"/>
        <v>-39536.932788732229</v>
      </c>
      <c r="CT53" s="21">
        <f t="shared" si="42"/>
        <v>-77598.844550889218</v>
      </c>
      <c r="CU53" s="21">
        <f t="shared" si="42"/>
        <v>-114245.27528948314</v>
      </c>
      <c r="CV53" s="21">
        <f t="shared" si="42"/>
        <v>-149533.20469244546</v>
      </c>
      <c r="CW53" s="21">
        <f t="shared" si="42"/>
        <v>-183517.1685708561</v>
      </c>
      <c r="CX53" s="21">
        <f t="shared" si="42"/>
        <v>-216249.36972251034</v>
      </c>
      <c r="CZ53" s="21">
        <f t="shared" si="68"/>
        <v>-1611.7988506369293</v>
      </c>
      <c r="DA53" s="21">
        <f t="shared" si="69"/>
        <v>-161859.29111580737</v>
      </c>
    </row>
    <row r="54" spans="1:105" x14ac:dyDescent="0.25">
      <c r="I54" s="4" t="s">
        <v>15</v>
      </c>
      <c r="J54" s="15">
        <f t="shared" si="43"/>
        <v>0.02</v>
      </c>
      <c r="K54" s="3">
        <f t="shared" si="70"/>
        <v>16</v>
      </c>
      <c r="L54" s="3" t="s">
        <v>17</v>
      </c>
      <c r="M54" s="15">
        <f t="shared" si="44"/>
        <v>5.0000000000000001E-3</v>
      </c>
      <c r="N54" s="18">
        <f>INDEX(Results!$B$7:$C$206,Example!$AP54,MATCH(Example!$N$38,Results!$B$1:$C$1,FALSE))</f>
        <v>9.99999996071999E-5</v>
      </c>
      <c r="O54" s="15">
        <f t="shared" si="45"/>
        <v>1.6000000000000001E-3</v>
      </c>
      <c r="P54" s="5">
        <v>1000000</v>
      </c>
      <c r="Q54" s="35">
        <f t="shared" si="46"/>
        <v>1230098.8753457812</v>
      </c>
      <c r="R54" s="5">
        <f t="shared" si="47"/>
        <v>123.00988705139515</v>
      </c>
      <c r="S54" s="5">
        <f t="shared" si="48"/>
        <v>0.19681581928223227</v>
      </c>
      <c r="U54" s="5">
        <f t="shared" si="94"/>
        <v>20000</v>
      </c>
      <c r="V54" s="5">
        <f t="shared" si="94"/>
        <v>20000</v>
      </c>
      <c r="W54" s="5">
        <f t="shared" si="94"/>
        <v>20000</v>
      </c>
      <c r="X54" s="5">
        <f t="shared" si="94"/>
        <v>20000</v>
      </c>
      <c r="Y54" s="5">
        <f t="shared" si="94"/>
        <v>20000</v>
      </c>
      <c r="Z54" s="5">
        <f t="shared" si="94"/>
        <v>20000</v>
      </c>
      <c r="AA54" s="5">
        <f t="shared" si="94"/>
        <v>20000</v>
      </c>
      <c r="AB54" s="5">
        <f t="shared" si="94"/>
        <v>20000</v>
      </c>
      <c r="AC54" s="5">
        <f t="shared" si="94"/>
        <v>20000</v>
      </c>
      <c r="AD54" s="5">
        <f t="shared" si="94"/>
        <v>20000</v>
      </c>
      <c r="AE54" s="5">
        <f t="shared" si="95"/>
        <v>20000</v>
      </c>
      <c r="AF54" s="5">
        <f t="shared" si="95"/>
        <v>20000</v>
      </c>
      <c r="AG54" s="5">
        <f t="shared" si="95"/>
        <v>20000</v>
      </c>
      <c r="AH54" s="5">
        <f t="shared" si="95"/>
        <v>20000</v>
      </c>
      <c r="AI54" s="5">
        <f t="shared" si="95"/>
        <v>20000</v>
      </c>
      <c r="AJ54" s="5">
        <f t="shared" si="95"/>
        <v>1020000</v>
      </c>
      <c r="AK54" s="5">
        <f t="shared" si="95"/>
        <v>0</v>
      </c>
      <c r="AL54" s="5">
        <f t="shared" si="95"/>
        <v>0</v>
      </c>
      <c r="AM54" s="5">
        <f t="shared" si="95"/>
        <v>0</v>
      </c>
      <c r="AN54" s="5">
        <f t="shared" si="95"/>
        <v>0</v>
      </c>
      <c r="AP54" s="3">
        <f t="shared" si="71"/>
        <v>16</v>
      </c>
      <c r="AR54" s="62">
        <f t="shared" si="72"/>
        <v>16</v>
      </c>
      <c r="AS54" s="60">
        <f t="shared" ca="1" si="49"/>
        <v>0</v>
      </c>
      <c r="AT54" s="7">
        <f t="shared" ca="1" si="39"/>
        <v>0</v>
      </c>
      <c r="AU54" s="7">
        <f t="shared" ca="1" si="39"/>
        <v>0</v>
      </c>
      <c r="AV54" s="7">
        <f t="shared" ca="1" si="39"/>
        <v>0</v>
      </c>
      <c r="AW54" s="7">
        <f t="shared" ca="1" si="39"/>
        <v>0</v>
      </c>
      <c r="AX54" s="7">
        <f t="shared" ca="1" si="39"/>
        <v>0</v>
      </c>
      <c r="AY54" s="7">
        <f t="shared" ca="1" si="39"/>
        <v>0</v>
      </c>
      <c r="AZ54" s="7">
        <f t="shared" ca="1" si="39"/>
        <v>0</v>
      </c>
      <c r="BA54" s="7">
        <f t="shared" ca="1" si="39"/>
        <v>0</v>
      </c>
      <c r="BB54" s="7">
        <f t="shared" ca="1" si="39"/>
        <v>0</v>
      </c>
      <c r="BC54" s="7">
        <f t="shared" ca="1" si="39"/>
        <v>0</v>
      </c>
      <c r="BD54" s="7">
        <f t="shared" ca="1" si="39"/>
        <v>0</v>
      </c>
      <c r="BE54" s="7">
        <f t="shared" ca="1" si="39"/>
        <v>0</v>
      </c>
      <c r="BF54" s="7">
        <f t="shared" ca="1" si="39"/>
        <v>0</v>
      </c>
      <c r="BG54" s="7">
        <f t="shared" ca="1" si="39"/>
        <v>0</v>
      </c>
      <c r="BH54" s="7">
        <f t="shared" ca="1" si="39"/>
        <v>1</v>
      </c>
      <c r="BI54" s="7">
        <f t="shared" ref="BI54:BI58" ca="1" si="96">IF(BI$38=$AR54,1,IF(BI$38&gt;$AR54,OFFSET($AR$37,0,BI$38-$AR54+1),0))</f>
        <v>1.0049999999999999</v>
      </c>
      <c r="BJ54" s="7">
        <f t="shared" ca="1" si="40"/>
        <v>1.0100249999999997</v>
      </c>
      <c r="BK54" s="7">
        <f t="shared" ca="1" si="40"/>
        <v>1.0150751249999996</v>
      </c>
      <c r="BL54" s="61">
        <f t="shared" ca="1" si="40"/>
        <v>1.0201505006249993</v>
      </c>
      <c r="BN54" s="38">
        <f t="shared" si="73"/>
        <v>1230098.8753457812</v>
      </c>
      <c r="BO54" s="5">
        <f t="shared" si="74"/>
        <v>1216249.36972251</v>
      </c>
      <c r="BP54" s="5">
        <f t="shared" si="75"/>
        <v>1202330.6165711223</v>
      </c>
      <c r="BQ54" s="5">
        <f t="shared" si="76"/>
        <v>1188342.2696539778</v>
      </c>
      <c r="BR54" s="5">
        <f t="shared" si="77"/>
        <v>1174283.9810022477</v>
      </c>
      <c r="BS54" s="5">
        <f t="shared" si="78"/>
        <v>1160155.4009072587</v>
      </c>
      <c r="BT54" s="5">
        <f t="shared" si="79"/>
        <v>1145956.177911795</v>
      </c>
      <c r="BU54" s="5">
        <f t="shared" si="80"/>
        <v>1131685.9588013538</v>
      </c>
      <c r="BV54" s="5">
        <f t="shared" si="81"/>
        <v>1117344.3885953606</v>
      </c>
      <c r="BW54" s="5">
        <f t="shared" si="82"/>
        <v>1102931.1105383371</v>
      </c>
      <c r="BX54" s="5">
        <f t="shared" si="83"/>
        <v>1088445.7660910287</v>
      </c>
      <c r="BY54" s="5">
        <f t="shared" si="84"/>
        <v>1073887.9949214838</v>
      </c>
      <c r="BZ54" s="5">
        <f t="shared" si="85"/>
        <v>1059257.434896091</v>
      </c>
      <c r="CA54" s="5">
        <f t="shared" si="86"/>
        <v>1044553.7220705713</v>
      </c>
      <c r="CB54" s="5">
        <f t="shared" si="87"/>
        <v>1029776.4906809239</v>
      </c>
      <c r="CC54" s="5">
        <f t="shared" si="88"/>
        <v>1014925.3731343284</v>
      </c>
      <c r="CD54" s="5">
        <f t="shared" si="89"/>
        <v>0</v>
      </c>
      <c r="CE54" s="5">
        <f t="shared" si="90"/>
        <v>0</v>
      </c>
      <c r="CF54" s="5">
        <f t="shared" si="91"/>
        <v>0</v>
      </c>
      <c r="CG54" s="5">
        <f t="shared" si="92"/>
        <v>0</v>
      </c>
      <c r="CH54" s="45">
        <f t="shared" si="93"/>
        <v>0</v>
      </c>
      <c r="CJ54" s="21">
        <f t="shared" si="67"/>
        <v>293270.22391365631</v>
      </c>
      <c r="CK54" s="21">
        <f t="shared" si="42"/>
        <v>239259.72760526161</v>
      </c>
      <c r="CL54" s="21">
        <f t="shared" si="42"/>
        <v>187423.4837111833</v>
      </c>
      <c r="CM54" s="21">
        <f t="shared" si="42"/>
        <v>137667.25105720619</v>
      </c>
      <c r="CN54" s="21">
        <f t="shared" si="42"/>
        <v>89901.124654218787</v>
      </c>
      <c r="CO54" s="21">
        <f t="shared" si="42"/>
        <v>44039.325316894101</v>
      </c>
      <c r="CP54" s="21">
        <f t="shared" si="42"/>
        <v>1727.5732371795457</v>
      </c>
      <c r="CQ54" s="21">
        <f t="shared" si="42"/>
        <v>0</v>
      </c>
      <c r="CR54" s="21">
        <f t="shared" si="42"/>
        <v>-1724.7827383356635</v>
      </c>
      <c r="CS54" s="21">
        <f t="shared" si="42"/>
        <v>-42294.967719202861</v>
      </c>
      <c r="CT54" s="21">
        <f t="shared" si="42"/>
        <v>-82920.137552096974</v>
      </c>
      <c r="CU54" s="21">
        <f t="shared" si="42"/>
        <v>-121946.6833131616</v>
      </c>
      <c r="CV54" s="21">
        <f t="shared" si="42"/>
        <v>-159442.55511911632</v>
      </c>
      <c r="CW54" s="21">
        <f t="shared" si="42"/>
        <v>-195472.63342769374</v>
      </c>
      <c r="CX54" s="21">
        <f t="shared" si="42"/>
        <v>-230098.87534578133</v>
      </c>
      <c r="CZ54" s="21">
        <f t="shared" si="68"/>
        <v>-1726.1779877576046</v>
      </c>
      <c r="DA54" s="21">
        <f t="shared" si="69"/>
        <v>-173433.01941514981</v>
      </c>
    </row>
    <row r="55" spans="1:105" x14ac:dyDescent="0.25">
      <c r="I55" s="4" t="s">
        <v>15</v>
      </c>
      <c r="J55" s="15">
        <f t="shared" si="43"/>
        <v>0.02</v>
      </c>
      <c r="K55" s="3">
        <f t="shared" si="70"/>
        <v>17</v>
      </c>
      <c r="L55" s="3" t="s">
        <v>17</v>
      </c>
      <c r="M55" s="15">
        <f t="shared" si="44"/>
        <v>5.0000000000000001E-3</v>
      </c>
      <c r="N55" s="18">
        <f>INDEX(Results!$B$7:$C$206,Example!$AP55,MATCH(Example!$N$38,Results!$B$1:$C$1,FALSE))</f>
        <v>9.9999999613688904E-5</v>
      </c>
      <c r="O55" s="15">
        <f t="shared" si="45"/>
        <v>1.7000000000000001E-3</v>
      </c>
      <c r="P55" s="5">
        <v>1000000</v>
      </c>
      <c r="Q55" s="35">
        <f t="shared" si="46"/>
        <v>1243879.4779560014</v>
      </c>
      <c r="R55" s="5">
        <f t="shared" si="47"/>
        <v>124.38794731507569</v>
      </c>
      <c r="S55" s="5">
        <f t="shared" si="48"/>
        <v>0.21145951043562869</v>
      </c>
      <c r="U55" s="5">
        <f t="shared" si="94"/>
        <v>20000</v>
      </c>
      <c r="V55" s="5">
        <f t="shared" si="94"/>
        <v>20000</v>
      </c>
      <c r="W55" s="5">
        <f t="shared" si="94"/>
        <v>20000</v>
      </c>
      <c r="X55" s="5">
        <f t="shared" si="94"/>
        <v>20000</v>
      </c>
      <c r="Y55" s="5">
        <f t="shared" si="94"/>
        <v>20000</v>
      </c>
      <c r="Z55" s="5">
        <f t="shared" si="94"/>
        <v>20000</v>
      </c>
      <c r="AA55" s="5">
        <f t="shared" si="94"/>
        <v>20000</v>
      </c>
      <c r="AB55" s="5">
        <f t="shared" si="94"/>
        <v>20000</v>
      </c>
      <c r="AC55" s="5">
        <f t="shared" si="94"/>
        <v>20000</v>
      </c>
      <c r="AD55" s="5">
        <f t="shared" si="94"/>
        <v>20000</v>
      </c>
      <c r="AE55" s="5">
        <f t="shared" si="95"/>
        <v>20000</v>
      </c>
      <c r="AF55" s="5">
        <f t="shared" si="95"/>
        <v>20000</v>
      </c>
      <c r="AG55" s="5">
        <f t="shared" si="95"/>
        <v>20000</v>
      </c>
      <c r="AH55" s="5">
        <f t="shared" si="95"/>
        <v>20000</v>
      </c>
      <c r="AI55" s="5">
        <f t="shared" si="95"/>
        <v>20000</v>
      </c>
      <c r="AJ55" s="5">
        <f t="shared" si="95"/>
        <v>20000</v>
      </c>
      <c r="AK55" s="5">
        <f t="shared" si="95"/>
        <v>1020000</v>
      </c>
      <c r="AL55" s="5">
        <f t="shared" si="95"/>
        <v>0</v>
      </c>
      <c r="AM55" s="5">
        <f t="shared" si="95"/>
        <v>0</v>
      </c>
      <c r="AN55" s="5">
        <f t="shared" si="95"/>
        <v>0</v>
      </c>
      <c r="AP55" s="3">
        <f t="shared" si="71"/>
        <v>17</v>
      </c>
      <c r="AR55" s="62">
        <f t="shared" si="72"/>
        <v>17</v>
      </c>
      <c r="AS55" s="60">
        <f t="shared" ca="1" si="49"/>
        <v>0</v>
      </c>
      <c r="AT55" s="7">
        <f t="shared" ca="1" si="49"/>
        <v>0</v>
      </c>
      <c r="AU55" s="7">
        <f t="shared" ca="1" si="49"/>
        <v>0</v>
      </c>
      <c r="AV55" s="7">
        <f t="shared" ca="1" si="49"/>
        <v>0</v>
      </c>
      <c r="AW55" s="7">
        <f t="shared" ca="1" si="49"/>
        <v>0</v>
      </c>
      <c r="AX55" s="7">
        <f t="shared" ca="1" si="49"/>
        <v>0</v>
      </c>
      <c r="AY55" s="7">
        <f t="shared" ca="1" si="49"/>
        <v>0</v>
      </c>
      <c r="AZ55" s="7">
        <f t="shared" ca="1" si="49"/>
        <v>0</v>
      </c>
      <c r="BA55" s="7">
        <f t="shared" ca="1" si="49"/>
        <v>0</v>
      </c>
      <c r="BB55" s="7">
        <f t="shared" ca="1" si="49"/>
        <v>0</v>
      </c>
      <c r="BC55" s="7">
        <f t="shared" ca="1" si="49"/>
        <v>0</v>
      </c>
      <c r="BD55" s="7">
        <f t="shared" ca="1" si="49"/>
        <v>0</v>
      </c>
      <c r="BE55" s="7">
        <f t="shared" ca="1" si="49"/>
        <v>0</v>
      </c>
      <c r="BF55" s="7">
        <f t="shared" ca="1" si="49"/>
        <v>0</v>
      </c>
      <c r="BG55" s="7">
        <f t="shared" ca="1" si="49"/>
        <v>0</v>
      </c>
      <c r="BH55" s="7">
        <f t="shared" ca="1" si="49"/>
        <v>0</v>
      </c>
      <c r="BI55" s="7">
        <f t="shared" ca="1" si="96"/>
        <v>1</v>
      </c>
      <c r="BJ55" s="7">
        <f t="shared" ca="1" si="40"/>
        <v>1.0049999999999999</v>
      </c>
      <c r="BK55" s="7">
        <f t="shared" ca="1" si="40"/>
        <v>1.0100249999999997</v>
      </c>
      <c r="BL55" s="61">
        <f t="shared" ca="1" si="40"/>
        <v>1.0150751249999996</v>
      </c>
      <c r="BN55" s="38">
        <f t="shared" si="73"/>
        <v>1243879.4779560014</v>
      </c>
      <c r="BO55" s="5">
        <f t="shared" si="74"/>
        <v>1230098.8753457812</v>
      </c>
      <c r="BP55" s="5">
        <f t="shared" si="75"/>
        <v>1216249.36972251</v>
      </c>
      <c r="BQ55" s="5">
        <f t="shared" si="76"/>
        <v>1202330.6165711223</v>
      </c>
      <c r="BR55" s="5">
        <f t="shared" si="77"/>
        <v>1188342.2696539778</v>
      </c>
      <c r="BS55" s="5">
        <f t="shared" si="78"/>
        <v>1174283.9810022477</v>
      </c>
      <c r="BT55" s="5">
        <f t="shared" si="79"/>
        <v>1160155.4009072587</v>
      </c>
      <c r="BU55" s="5">
        <f t="shared" si="80"/>
        <v>1145956.177911795</v>
      </c>
      <c r="BV55" s="5">
        <f t="shared" si="81"/>
        <v>1131685.9588013538</v>
      </c>
      <c r="BW55" s="5">
        <f t="shared" si="82"/>
        <v>1117344.3885953606</v>
      </c>
      <c r="BX55" s="5">
        <f t="shared" si="83"/>
        <v>1102931.1105383371</v>
      </c>
      <c r="BY55" s="5">
        <f t="shared" si="84"/>
        <v>1088445.7660910287</v>
      </c>
      <c r="BZ55" s="5">
        <f t="shared" si="85"/>
        <v>1073887.9949214838</v>
      </c>
      <c r="CA55" s="5">
        <f t="shared" si="86"/>
        <v>1059257.434896091</v>
      </c>
      <c r="CB55" s="5">
        <f t="shared" si="87"/>
        <v>1044553.7220705713</v>
      </c>
      <c r="CC55" s="5">
        <f t="shared" si="88"/>
        <v>1029776.4906809239</v>
      </c>
      <c r="CD55" s="5">
        <f t="shared" si="89"/>
        <v>1014925.3731343284</v>
      </c>
      <c r="CE55" s="5">
        <f t="shared" si="90"/>
        <v>0</v>
      </c>
      <c r="CF55" s="5">
        <f t="shared" si="91"/>
        <v>0</v>
      </c>
      <c r="CG55" s="5">
        <f t="shared" si="92"/>
        <v>0</v>
      </c>
      <c r="CH55" s="45">
        <f t="shared" si="93"/>
        <v>0</v>
      </c>
      <c r="CJ55" s="21">
        <f t="shared" si="67"/>
        <v>315079.20816464256</v>
      </c>
      <c r="CK55" s="21">
        <f t="shared" si="67"/>
        <v>256733.72400978464</v>
      </c>
      <c r="CL55" s="21">
        <f t="shared" si="67"/>
        <v>200866.61154848523</v>
      </c>
      <c r="CM55" s="21">
        <f t="shared" si="67"/>
        <v>147364.75903947488</v>
      </c>
      <c r="CN55" s="21">
        <f t="shared" si="67"/>
        <v>96120.522043998586</v>
      </c>
      <c r="CO55" s="21">
        <f t="shared" si="67"/>
        <v>47031.445398288546</v>
      </c>
      <c r="CP55" s="21">
        <f t="shared" si="67"/>
        <v>1842.9308239377569</v>
      </c>
      <c r="CQ55" s="21">
        <f t="shared" si="67"/>
        <v>0</v>
      </c>
      <c r="CR55" s="21">
        <f t="shared" si="67"/>
        <v>-1839.7877685124986</v>
      </c>
      <c r="CS55" s="21">
        <f t="shared" si="67"/>
        <v>-45066.666415973101</v>
      </c>
      <c r="CT55" s="21">
        <f t="shared" si="67"/>
        <v>-88256.965288987383</v>
      </c>
      <c r="CU55" s="21">
        <f t="shared" si="67"/>
        <v>-129655.09076329088</v>
      </c>
      <c r="CV55" s="21">
        <f t="shared" si="67"/>
        <v>-169341.23142726743</v>
      </c>
      <c r="CW55" s="21">
        <f t="shared" si="67"/>
        <v>-207391.77091119811</v>
      </c>
      <c r="CX55" s="21">
        <f t="shared" si="67"/>
        <v>-243879.47795600165</v>
      </c>
      <c r="CZ55" s="21">
        <f t="shared" si="68"/>
        <v>-1841.3592962251278</v>
      </c>
      <c r="DA55" s="21">
        <f t="shared" si="69"/>
        <v>-185103.92148787633</v>
      </c>
    </row>
    <row r="56" spans="1:105" x14ac:dyDescent="0.25">
      <c r="I56" s="4" t="s">
        <v>15</v>
      </c>
      <c r="J56" s="15">
        <f t="shared" si="43"/>
        <v>0.02</v>
      </c>
      <c r="K56" s="3">
        <f t="shared" si="70"/>
        <v>18</v>
      </c>
      <c r="L56" s="3" t="s">
        <v>17</v>
      </c>
      <c r="M56" s="15">
        <f t="shared" si="44"/>
        <v>5.0000000000000001E-3</v>
      </c>
      <c r="N56" s="18">
        <f>INDEX(Results!$B$7:$C$206,Example!$AP56,MATCH(Example!$N$38,Results!$B$1:$C$1,FALSE))</f>
        <v>9.9999999618635401E-5</v>
      </c>
      <c r="O56" s="15">
        <f t="shared" si="45"/>
        <v>1.8000000000000002E-3</v>
      </c>
      <c r="P56" s="5">
        <v>1000000</v>
      </c>
      <c r="Q56" s="35">
        <f t="shared" si="46"/>
        <v>1257591.5203542302</v>
      </c>
      <c r="R56" s="5">
        <f t="shared" si="47"/>
        <v>125.75915155582213</v>
      </c>
      <c r="S56" s="5">
        <f t="shared" si="48"/>
        <v>0.22636647280047986</v>
      </c>
      <c r="U56" s="5">
        <f t="shared" si="94"/>
        <v>20000</v>
      </c>
      <c r="V56" s="5">
        <f t="shared" si="94"/>
        <v>20000</v>
      </c>
      <c r="W56" s="5">
        <f t="shared" si="94"/>
        <v>20000</v>
      </c>
      <c r="X56" s="5">
        <f t="shared" si="94"/>
        <v>20000</v>
      </c>
      <c r="Y56" s="5">
        <f t="shared" si="94"/>
        <v>20000</v>
      </c>
      <c r="Z56" s="5">
        <f t="shared" si="94"/>
        <v>20000</v>
      </c>
      <c r="AA56" s="5">
        <f t="shared" si="94"/>
        <v>20000</v>
      </c>
      <c r="AB56" s="5">
        <f t="shared" si="94"/>
        <v>20000</v>
      </c>
      <c r="AC56" s="5">
        <f t="shared" si="94"/>
        <v>20000</v>
      </c>
      <c r="AD56" s="5">
        <f t="shared" si="94"/>
        <v>20000</v>
      </c>
      <c r="AE56" s="5">
        <f t="shared" si="95"/>
        <v>20000</v>
      </c>
      <c r="AF56" s="5">
        <f t="shared" si="95"/>
        <v>20000</v>
      </c>
      <c r="AG56" s="5">
        <f t="shared" si="95"/>
        <v>20000</v>
      </c>
      <c r="AH56" s="5">
        <f t="shared" si="95"/>
        <v>20000</v>
      </c>
      <c r="AI56" s="5">
        <f t="shared" si="95"/>
        <v>20000</v>
      </c>
      <c r="AJ56" s="5">
        <f t="shared" si="95"/>
        <v>20000</v>
      </c>
      <c r="AK56" s="5">
        <f t="shared" si="95"/>
        <v>20000</v>
      </c>
      <c r="AL56" s="5">
        <f t="shared" si="95"/>
        <v>1020000</v>
      </c>
      <c r="AM56" s="5">
        <f t="shared" si="95"/>
        <v>0</v>
      </c>
      <c r="AN56" s="5">
        <f t="shared" si="95"/>
        <v>0</v>
      </c>
      <c r="AP56" s="3">
        <f t="shared" si="71"/>
        <v>18</v>
      </c>
      <c r="AR56" s="62">
        <f t="shared" si="72"/>
        <v>18</v>
      </c>
      <c r="AS56" s="60">
        <f t="shared" ref="AS56:BH58" ca="1" si="97">IF(AS$38=$AR56,1,IF(AS$38&gt;$AR56,OFFSET($AR$37,0,AS$38-$AR56+1),0))</f>
        <v>0</v>
      </c>
      <c r="AT56" s="7">
        <f t="shared" ca="1" si="97"/>
        <v>0</v>
      </c>
      <c r="AU56" s="7">
        <f t="shared" ca="1" si="97"/>
        <v>0</v>
      </c>
      <c r="AV56" s="7">
        <f t="shared" ca="1" si="97"/>
        <v>0</v>
      </c>
      <c r="AW56" s="7">
        <f t="shared" ca="1" si="97"/>
        <v>0</v>
      </c>
      <c r="AX56" s="7">
        <f t="shared" ca="1" si="97"/>
        <v>0</v>
      </c>
      <c r="AY56" s="7">
        <f t="shared" ca="1" si="97"/>
        <v>0</v>
      </c>
      <c r="AZ56" s="7">
        <f t="shared" ca="1" si="97"/>
        <v>0</v>
      </c>
      <c r="BA56" s="7">
        <f t="shared" ca="1" si="97"/>
        <v>0</v>
      </c>
      <c r="BB56" s="7">
        <f t="shared" ca="1" si="97"/>
        <v>0</v>
      </c>
      <c r="BC56" s="7">
        <f t="shared" ca="1" si="97"/>
        <v>0</v>
      </c>
      <c r="BD56" s="7">
        <f t="shared" ca="1" si="97"/>
        <v>0</v>
      </c>
      <c r="BE56" s="7">
        <f t="shared" ca="1" si="97"/>
        <v>0</v>
      </c>
      <c r="BF56" s="7">
        <f t="shared" ca="1" si="97"/>
        <v>0</v>
      </c>
      <c r="BG56" s="7">
        <f t="shared" ca="1" si="97"/>
        <v>0</v>
      </c>
      <c r="BH56" s="7">
        <f t="shared" ca="1" si="97"/>
        <v>0</v>
      </c>
      <c r="BI56" s="7">
        <f t="shared" ca="1" si="96"/>
        <v>0</v>
      </c>
      <c r="BJ56" s="7">
        <f t="shared" ca="1" si="40"/>
        <v>1</v>
      </c>
      <c r="BK56" s="7">
        <f t="shared" ca="1" si="40"/>
        <v>1.0049999999999999</v>
      </c>
      <c r="BL56" s="61">
        <f t="shared" ca="1" si="40"/>
        <v>1.0100249999999997</v>
      </c>
      <c r="BN56" s="38">
        <f t="shared" si="73"/>
        <v>1257591.5203542302</v>
      </c>
      <c r="BO56" s="5">
        <f t="shared" si="74"/>
        <v>1243879.4779560012</v>
      </c>
      <c r="BP56" s="5">
        <f t="shared" si="75"/>
        <v>1230098.875345781</v>
      </c>
      <c r="BQ56" s="5">
        <f t="shared" si="76"/>
        <v>1216249.3697225098</v>
      </c>
      <c r="BR56" s="5">
        <f t="shared" si="77"/>
        <v>1202330.6165711221</v>
      </c>
      <c r="BS56" s="5">
        <f t="shared" si="78"/>
        <v>1188342.2696539776</v>
      </c>
      <c r="BT56" s="5">
        <f t="shared" si="79"/>
        <v>1174283.9810022474</v>
      </c>
      <c r="BU56" s="5">
        <f t="shared" si="80"/>
        <v>1160155.4009072585</v>
      </c>
      <c r="BV56" s="5">
        <f t="shared" si="81"/>
        <v>1145956.1779117947</v>
      </c>
      <c r="BW56" s="5">
        <f t="shared" si="82"/>
        <v>1131685.9588013536</v>
      </c>
      <c r="BX56" s="5">
        <f t="shared" si="83"/>
        <v>1117344.3885953603</v>
      </c>
      <c r="BY56" s="5">
        <f t="shared" si="84"/>
        <v>1102931.1105383369</v>
      </c>
      <c r="BZ56" s="5">
        <f t="shared" si="85"/>
        <v>1088445.7660910285</v>
      </c>
      <c r="CA56" s="5">
        <f t="shared" si="86"/>
        <v>1073887.9949214836</v>
      </c>
      <c r="CB56" s="5">
        <f t="shared" si="87"/>
        <v>1059257.4348960908</v>
      </c>
      <c r="CC56" s="5">
        <f t="shared" si="88"/>
        <v>1044553.722070571</v>
      </c>
      <c r="CD56" s="5">
        <f t="shared" si="89"/>
        <v>1029776.4906809237</v>
      </c>
      <c r="CE56" s="5">
        <f t="shared" si="90"/>
        <v>1014925.3731343282</v>
      </c>
      <c r="CF56" s="5">
        <f t="shared" si="91"/>
        <v>0</v>
      </c>
      <c r="CG56" s="5">
        <f t="shared" si="92"/>
        <v>0</v>
      </c>
      <c r="CH56" s="45">
        <f t="shared" si="93"/>
        <v>0</v>
      </c>
      <c r="CJ56" s="21">
        <f t="shared" si="67"/>
        <v>337316.24340399611</v>
      </c>
      <c r="CK56" s="21">
        <f t="shared" si="67"/>
        <v>274512.46147527709</v>
      </c>
      <c r="CL56" s="21">
        <f t="shared" si="67"/>
        <v>214515.10226334468</v>
      </c>
      <c r="CM56" s="21">
        <f t="shared" si="67"/>
        <v>157189.66961617186</v>
      </c>
      <c r="CN56" s="21">
        <f t="shared" si="67"/>
        <v>102408.47964576981</v>
      </c>
      <c r="CO56" s="21">
        <f t="shared" si="67"/>
        <v>50050.298453041585</v>
      </c>
      <c r="CP56" s="21">
        <f t="shared" si="67"/>
        <v>1959.0904328525066</v>
      </c>
      <c r="CQ56" s="21">
        <f t="shared" si="67"/>
        <v>0</v>
      </c>
      <c r="CR56" s="21">
        <f t="shared" si="67"/>
        <v>-1955.5734957195818</v>
      </c>
      <c r="CS56" s="21">
        <f t="shared" si="67"/>
        <v>-47851.757039065938</v>
      </c>
      <c r="CT56" s="21">
        <f t="shared" si="67"/>
        <v>-93608.834545305697</v>
      </c>
      <c r="CU56" s="21">
        <f t="shared" si="67"/>
        <v>-137369.90337377531</v>
      </c>
      <c r="CV56" s="21">
        <f t="shared" si="67"/>
        <v>-179228.71589242318</v>
      </c>
      <c r="CW56" s="21">
        <f t="shared" si="67"/>
        <v>-219274.36355344055</v>
      </c>
      <c r="CX56" s="21">
        <f t="shared" si="67"/>
        <v>-257591.52035423042</v>
      </c>
      <c r="CZ56" s="21">
        <f t="shared" si="68"/>
        <v>-1957.3319642860442</v>
      </c>
      <c r="DA56" s="21">
        <f t="shared" si="69"/>
        <v>-196871.90907788393</v>
      </c>
    </row>
    <row r="57" spans="1:105" x14ac:dyDescent="0.25">
      <c r="I57" s="4" t="s">
        <v>15</v>
      </c>
      <c r="J57" s="15">
        <f t="shared" si="43"/>
        <v>0.02</v>
      </c>
      <c r="K57" s="3">
        <f t="shared" ref="K57:K58" si="98">1+K56</f>
        <v>19</v>
      </c>
      <c r="L57" s="3" t="s">
        <v>17</v>
      </c>
      <c r="M57" s="15">
        <f t="shared" si="44"/>
        <v>5.0000000000000001E-3</v>
      </c>
      <c r="N57" s="18">
        <f>INDEX(Results!$B$7:$C$206,Example!$AP57,MATCH(Example!$N$38,Results!$B$1:$C$1,FALSE))</f>
        <v>9.99999996204078E-5</v>
      </c>
      <c r="O57" s="15">
        <f t="shared" si="45"/>
        <v>1.9E-3</v>
      </c>
      <c r="P57" s="5">
        <v>1000000</v>
      </c>
      <c r="Q57" s="35">
        <f t="shared" si="46"/>
        <v>1271235.3436360501</v>
      </c>
      <c r="R57" s="5">
        <f t="shared" si="47"/>
        <v>127.12353388105399</v>
      </c>
      <c r="S57" s="5">
        <f t="shared" si="48"/>
        <v>0.24153471437400256</v>
      </c>
      <c r="U57" s="5">
        <f t="shared" si="94"/>
        <v>20000</v>
      </c>
      <c r="V57" s="5">
        <f t="shared" si="94"/>
        <v>20000</v>
      </c>
      <c r="W57" s="5">
        <f t="shared" si="94"/>
        <v>20000</v>
      </c>
      <c r="X57" s="5">
        <f t="shared" si="94"/>
        <v>20000</v>
      </c>
      <c r="Y57" s="5">
        <f t="shared" si="94"/>
        <v>20000</v>
      </c>
      <c r="Z57" s="5">
        <f t="shared" si="94"/>
        <v>20000</v>
      </c>
      <c r="AA57" s="5">
        <f t="shared" si="94"/>
        <v>20000</v>
      </c>
      <c r="AB57" s="5">
        <f t="shared" si="94"/>
        <v>20000</v>
      </c>
      <c r="AC57" s="5">
        <f t="shared" si="94"/>
        <v>20000</v>
      </c>
      <c r="AD57" s="5">
        <f t="shared" si="94"/>
        <v>20000</v>
      </c>
      <c r="AE57" s="5">
        <f t="shared" si="95"/>
        <v>20000</v>
      </c>
      <c r="AF57" s="5">
        <f t="shared" si="95"/>
        <v>20000</v>
      </c>
      <c r="AG57" s="5">
        <f t="shared" si="95"/>
        <v>20000</v>
      </c>
      <c r="AH57" s="5">
        <f t="shared" si="95"/>
        <v>20000</v>
      </c>
      <c r="AI57" s="5">
        <f t="shared" si="95"/>
        <v>20000</v>
      </c>
      <c r="AJ57" s="5">
        <f t="shared" si="95"/>
        <v>20000</v>
      </c>
      <c r="AK57" s="5">
        <f t="shared" si="95"/>
        <v>20000</v>
      </c>
      <c r="AL57" s="5">
        <f t="shared" si="95"/>
        <v>20000</v>
      </c>
      <c r="AM57" s="5">
        <f t="shared" si="95"/>
        <v>1020000</v>
      </c>
      <c r="AN57" s="5">
        <f t="shared" si="95"/>
        <v>0</v>
      </c>
      <c r="AP57" s="3">
        <f t="shared" si="71"/>
        <v>19</v>
      </c>
      <c r="AR57" s="62">
        <f t="shared" si="72"/>
        <v>19</v>
      </c>
      <c r="AS57" s="60">
        <f t="shared" ca="1" si="97"/>
        <v>0</v>
      </c>
      <c r="AT57" s="7">
        <f t="shared" ca="1" si="97"/>
        <v>0</v>
      </c>
      <c r="AU57" s="7">
        <f t="shared" ca="1" si="97"/>
        <v>0</v>
      </c>
      <c r="AV57" s="7">
        <f t="shared" ca="1" si="97"/>
        <v>0</v>
      </c>
      <c r="AW57" s="7">
        <f t="shared" ca="1" si="97"/>
        <v>0</v>
      </c>
      <c r="AX57" s="7">
        <f t="shared" ca="1" si="97"/>
        <v>0</v>
      </c>
      <c r="AY57" s="7">
        <f t="shared" ca="1" si="97"/>
        <v>0</v>
      </c>
      <c r="AZ57" s="7">
        <f t="shared" ca="1" si="97"/>
        <v>0</v>
      </c>
      <c r="BA57" s="7">
        <f t="shared" ca="1" si="97"/>
        <v>0</v>
      </c>
      <c r="BB57" s="7">
        <f t="shared" ca="1" si="97"/>
        <v>0</v>
      </c>
      <c r="BC57" s="7">
        <f t="shared" ca="1" si="97"/>
        <v>0</v>
      </c>
      <c r="BD57" s="7">
        <f t="shared" ca="1" si="97"/>
        <v>0</v>
      </c>
      <c r="BE57" s="7">
        <f t="shared" ca="1" si="97"/>
        <v>0</v>
      </c>
      <c r="BF57" s="7">
        <f t="shared" ca="1" si="97"/>
        <v>0</v>
      </c>
      <c r="BG57" s="7">
        <f t="shared" ca="1" si="97"/>
        <v>0</v>
      </c>
      <c r="BH57" s="7">
        <f t="shared" ca="1" si="97"/>
        <v>0</v>
      </c>
      <c r="BI57" s="7">
        <f t="shared" ca="1" si="96"/>
        <v>0</v>
      </c>
      <c r="BJ57" s="7">
        <f t="shared" ca="1" si="40"/>
        <v>0</v>
      </c>
      <c r="BK57" s="7">
        <f t="shared" ca="1" si="40"/>
        <v>1</v>
      </c>
      <c r="BL57" s="61">
        <f t="shared" ca="1" si="40"/>
        <v>1.0049999999999999</v>
      </c>
      <c r="BN57" s="38">
        <f t="shared" si="73"/>
        <v>1271235.3436360501</v>
      </c>
      <c r="BO57" s="5">
        <f t="shared" si="74"/>
        <v>1257591.5203542302</v>
      </c>
      <c r="BP57" s="5">
        <f t="shared" si="75"/>
        <v>1243879.4779560012</v>
      </c>
      <c r="BQ57" s="5">
        <f t="shared" si="76"/>
        <v>1230098.875345781</v>
      </c>
      <c r="BR57" s="5">
        <f t="shared" si="77"/>
        <v>1216249.3697225098</v>
      </c>
      <c r="BS57" s="5">
        <f t="shared" si="78"/>
        <v>1202330.6165711221</v>
      </c>
      <c r="BT57" s="5">
        <f t="shared" si="79"/>
        <v>1188342.2696539776</v>
      </c>
      <c r="BU57" s="5">
        <f t="shared" si="80"/>
        <v>1174283.9810022474</v>
      </c>
      <c r="BV57" s="5">
        <f t="shared" si="81"/>
        <v>1160155.4009072585</v>
      </c>
      <c r="BW57" s="5">
        <f t="shared" si="82"/>
        <v>1145956.1779117947</v>
      </c>
      <c r="BX57" s="5">
        <f t="shared" si="83"/>
        <v>1131685.9588013536</v>
      </c>
      <c r="BY57" s="5">
        <f t="shared" si="84"/>
        <v>1117344.3885953603</v>
      </c>
      <c r="BZ57" s="5">
        <f t="shared" si="85"/>
        <v>1102931.1105383369</v>
      </c>
      <c r="CA57" s="5">
        <f t="shared" si="86"/>
        <v>1088445.7660910285</v>
      </c>
      <c r="CB57" s="5">
        <f t="shared" si="87"/>
        <v>1073887.9949214836</v>
      </c>
      <c r="CC57" s="5">
        <f t="shared" si="88"/>
        <v>1059257.4348960908</v>
      </c>
      <c r="CD57" s="5">
        <f t="shared" si="89"/>
        <v>1044553.722070571</v>
      </c>
      <c r="CE57" s="5">
        <f t="shared" si="90"/>
        <v>1029776.4906809237</v>
      </c>
      <c r="CF57" s="5">
        <f t="shared" si="91"/>
        <v>1014925.3731343282</v>
      </c>
      <c r="CG57" s="5">
        <f t="shared" si="92"/>
        <v>0</v>
      </c>
      <c r="CH57" s="45">
        <f t="shared" si="93"/>
        <v>0</v>
      </c>
      <c r="CJ57" s="21">
        <f t="shared" si="67"/>
        <v>359984.61975609767</v>
      </c>
      <c r="CK57" s="21">
        <f t="shared" si="67"/>
        <v>292597.3836480882</v>
      </c>
      <c r="CL57" s="21">
        <f t="shared" si="67"/>
        <v>228369.30221075891</v>
      </c>
      <c r="CM57" s="21">
        <f t="shared" si="67"/>
        <v>167141.78916635783</v>
      </c>
      <c r="CN57" s="21">
        <f t="shared" si="67"/>
        <v>108764.65636394988</v>
      </c>
      <c r="CO57" s="21">
        <f t="shared" si="67"/>
        <v>53095.647692899453</v>
      </c>
      <c r="CP57" s="21">
        <f t="shared" si="67"/>
        <v>2076.0413645296358</v>
      </c>
      <c r="CQ57" s="21">
        <f t="shared" si="67"/>
        <v>0</v>
      </c>
      <c r="CR57" s="21">
        <f t="shared" si="67"/>
        <v>-2072.1291713099927</v>
      </c>
      <c r="CS57" s="21">
        <f t="shared" si="67"/>
        <v>-50649.970618517138</v>
      </c>
      <c r="CT57" s="21">
        <f t="shared" si="67"/>
        <v>-98975.258676718688</v>
      </c>
      <c r="CU57" s="21">
        <f t="shared" si="67"/>
        <v>-145090.5367417736</v>
      </c>
      <c r="CV57" s="21">
        <f t="shared" si="67"/>
        <v>-189104.50180175737</v>
      </c>
      <c r="CW57" s="21">
        <f t="shared" si="67"/>
        <v>-231120.20181709249</v>
      </c>
      <c r="CX57" s="21">
        <f t="shared" si="67"/>
        <v>-271235.34363605035</v>
      </c>
      <c r="CZ57" s="21">
        <f t="shared" si="68"/>
        <v>-2074.0852679198142</v>
      </c>
      <c r="DA57" s="21">
        <f t="shared" si="69"/>
        <v>-208736.90200625814</v>
      </c>
    </row>
    <row r="58" spans="1:105" x14ac:dyDescent="0.25">
      <c r="I58" s="9" t="s">
        <v>15</v>
      </c>
      <c r="J58" s="16">
        <f t="shared" si="43"/>
        <v>0.02</v>
      </c>
      <c r="K58" s="10">
        <f t="shared" si="98"/>
        <v>20</v>
      </c>
      <c r="L58" s="10" t="s">
        <v>17</v>
      </c>
      <c r="M58" s="16">
        <f t="shared" si="44"/>
        <v>5.0000000000000001E-3</v>
      </c>
      <c r="N58" s="19">
        <f>INDEX(Results!$B$7:$C$206,Example!$AP58,MATCH(Example!$N$38,Results!$B$1:$C$1,FALSE))</f>
        <v>9.9999999613642501E-5</v>
      </c>
      <c r="O58" s="16">
        <f t="shared" si="45"/>
        <v>2E-3</v>
      </c>
      <c r="P58" s="14">
        <v>1000000</v>
      </c>
      <c r="Q58" s="36">
        <f t="shared" si="46"/>
        <v>1284811.28720005</v>
      </c>
      <c r="R58" s="14">
        <f t="shared" si="47"/>
        <v>128.48112822360852</v>
      </c>
      <c r="S58" s="14">
        <f t="shared" si="48"/>
        <v>0.25696225644721704</v>
      </c>
      <c r="T58" s="14"/>
      <c r="U58" s="14">
        <f t="shared" si="94"/>
        <v>20000</v>
      </c>
      <c r="V58" s="14">
        <f t="shared" si="94"/>
        <v>20000</v>
      </c>
      <c r="W58" s="14">
        <f t="shared" si="94"/>
        <v>20000</v>
      </c>
      <c r="X58" s="14">
        <f t="shared" si="94"/>
        <v>20000</v>
      </c>
      <c r="Y58" s="14">
        <f t="shared" si="94"/>
        <v>20000</v>
      </c>
      <c r="Z58" s="14">
        <f t="shared" si="94"/>
        <v>20000</v>
      </c>
      <c r="AA58" s="14">
        <f t="shared" si="94"/>
        <v>20000</v>
      </c>
      <c r="AB58" s="14">
        <f t="shared" si="94"/>
        <v>20000</v>
      </c>
      <c r="AC58" s="14">
        <f t="shared" si="94"/>
        <v>20000</v>
      </c>
      <c r="AD58" s="14">
        <f t="shared" si="94"/>
        <v>20000</v>
      </c>
      <c r="AE58" s="14">
        <f t="shared" si="95"/>
        <v>20000</v>
      </c>
      <c r="AF58" s="14">
        <f t="shared" si="95"/>
        <v>20000</v>
      </c>
      <c r="AG58" s="14">
        <f t="shared" si="95"/>
        <v>20000</v>
      </c>
      <c r="AH58" s="14">
        <f t="shared" si="95"/>
        <v>20000</v>
      </c>
      <c r="AI58" s="14">
        <f t="shared" si="95"/>
        <v>20000</v>
      </c>
      <c r="AJ58" s="14">
        <f t="shared" si="95"/>
        <v>20000</v>
      </c>
      <c r="AK58" s="14">
        <f t="shared" si="95"/>
        <v>20000</v>
      </c>
      <c r="AL58" s="14">
        <f t="shared" si="95"/>
        <v>20000</v>
      </c>
      <c r="AM58" s="14">
        <f t="shared" si="95"/>
        <v>20000</v>
      </c>
      <c r="AN58" s="14">
        <f t="shared" si="95"/>
        <v>1020000</v>
      </c>
      <c r="AP58" s="3">
        <f t="shared" si="71"/>
        <v>20</v>
      </c>
      <c r="AR58" s="63">
        <f t="shared" si="72"/>
        <v>20</v>
      </c>
      <c r="AS58" s="64">
        <f t="shared" ca="1" si="97"/>
        <v>0</v>
      </c>
      <c r="AT58" s="65">
        <f t="shared" ca="1" si="97"/>
        <v>0</v>
      </c>
      <c r="AU58" s="65">
        <f t="shared" ca="1" si="97"/>
        <v>0</v>
      </c>
      <c r="AV58" s="65">
        <f t="shared" ca="1" si="97"/>
        <v>0</v>
      </c>
      <c r="AW58" s="65">
        <f t="shared" ca="1" si="97"/>
        <v>0</v>
      </c>
      <c r="AX58" s="65">
        <f t="shared" ca="1" si="97"/>
        <v>0</v>
      </c>
      <c r="AY58" s="65">
        <f t="shared" ca="1" si="97"/>
        <v>0</v>
      </c>
      <c r="AZ58" s="65">
        <f t="shared" ca="1" si="97"/>
        <v>0</v>
      </c>
      <c r="BA58" s="65">
        <f t="shared" ca="1" si="97"/>
        <v>0</v>
      </c>
      <c r="BB58" s="65">
        <f t="shared" ca="1" si="97"/>
        <v>0</v>
      </c>
      <c r="BC58" s="65">
        <f t="shared" ca="1" si="97"/>
        <v>0</v>
      </c>
      <c r="BD58" s="65">
        <f t="shared" ca="1" si="97"/>
        <v>0</v>
      </c>
      <c r="BE58" s="65">
        <f t="shared" ca="1" si="97"/>
        <v>0</v>
      </c>
      <c r="BF58" s="65">
        <f t="shared" ca="1" si="97"/>
        <v>0</v>
      </c>
      <c r="BG58" s="65">
        <f t="shared" ca="1" si="97"/>
        <v>0</v>
      </c>
      <c r="BH58" s="65">
        <f t="shared" ca="1" si="97"/>
        <v>0</v>
      </c>
      <c r="BI58" s="65">
        <f t="shared" ca="1" si="96"/>
        <v>0</v>
      </c>
      <c r="BJ58" s="65">
        <f t="shared" ca="1" si="40"/>
        <v>0</v>
      </c>
      <c r="BK58" s="65">
        <f t="shared" ca="1" si="40"/>
        <v>0</v>
      </c>
      <c r="BL58" s="66">
        <f t="shared" ca="1" si="40"/>
        <v>1</v>
      </c>
      <c r="BN58" s="39">
        <f t="shared" si="73"/>
        <v>1284811.28720005</v>
      </c>
      <c r="BO58" s="14">
        <f t="shared" si="74"/>
        <v>1271235.3436360501</v>
      </c>
      <c r="BP58" s="14">
        <f t="shared" si="75"/>
        <v>1257591.5203542302</v>
      </c>
      <c r="BQ58" s="14">
        <f t="shared" si="76"/>
        <v>1243879.4779560012</v>
      </c>
      <c r="BR58" s="14">
        <f t="shared" si="77"/>
        <v>1230098.875345781</v>
      </c>
      <c r="BS58" s="14">
        <f t="shared" si="78"/>
        <v>1216249.3697225098</v>
      </c>
      <c r="BT58" s="14">
        <f t="shared" si="79"/>
        <v>1202330.6165711221</v>
      </c>
      <c r="BU58" s="14">
        <f t="shared" si="80"/>
        <v>1188342.2696539776</v>
      </c>
      <c r="BV58" s="14">
        <f t="shared" si="81"/>
        <v>1174283.9810022474</v>
      </c>
      <c r="BW58" s="14">
        <f t="shared" si="82"/>
        <v>1160155.4009072585</v>
      </c>
      <c r="BX58" s="14">
        <f t="shared" si="83"/>
        <v>1145956.1779117947</v>
      </c>
      <c r="BY58" s="14">
        <f t="shared" si="84"/>
        <v>1131685.9588013536</v>
      </c>
      <c r="BZ58" s="14">
        <f t="shared" si="85"/>
        <v>1117344.3885953603</v>
      </c>
      <c r="CA58" s="14">
        <f t="shared" si="86"/>
        <v>1102931.1105383369</v>
      </c>
      <c r="CB58" s="14">
        <f t="shared" si="87"/>
        <v>1088445.7660910285</v>
      </c>
      <c r="CC58" s="14">
        <f t="shared" si="88"/>
        <v>1073887.9949214836</v>
      </c>
      <c r="CD58" s="14">
        <f t="shared" si="89"/>
        <v>1059257.4348960908</v>
      </c>
      <c r="CE58" s="14">
        <f t="shared" si="90"/>
        <v>1044553.722070571</v>
      </c>
      <c r="CF58" s="14">
        <f t="shared" si="91"/>
        <v>1029776.4906809237</v>
      </c>
      <c r="CG58" s="14">
        <f t="shared" si="92"/>
        <v>1014925.3731343282</v>
      </c>
      <c r="CH58" s="46">
        <f t="shared" si="93"/>
        <v>0</v>
      </c>
      <c r="CJ58" s="48">
        <f t="shared" si="67"/>
        <v>383087.66572131147</v>
      </c>
      <c r="CK58" s="48">
        <f t="shared" si="67"/>
        <v>310989.94935827586</v>
      </c>
      <c r="CL58" s="48">
        <f t="shared" si="67"/>
        <v>242429.56289724563</v>
      </c>
      <c r="CM58" s="48">
        <f t="shared" si="67"/>
        <v>177220.9261356974</v>
      </c>
      <c r="CN58" s="48">
        <f t="shared" si="67"/>
        <v>115188.71279995004</v>
      </c>
      <c r="CO58" s="48">
        <f t="shared" si="67"/>
        <v>56167.257766483119</v>
      </c>
      <c r="CP58" s="48">
        <f t="shared" si="67"/>
        <v>2193.7730055227876</v>
      </c>
      <c r="CQ58" s="48">
        <f t="shared" si="67"/>
        <v>0</v>
      </c>
      <c r="CR58" s="48">
        <f t="shared" si="67"/>
        <v>-2189.4441349420231</v>
      </c>
      <c r="CS58" s="48">
        <f t="shared" si="67"/>
        <v>-53461.041028801585</v>
      </c>
      <c r="CT58" s="48">
        <f t="shared" si="67"/>
        <v>-104355.75753734563</v>
      </c>
      <c r="CU58" s="48">
        <f t="shared" si="67"/>
        <v>-152816.41619335697</v>
      </c>
      <c r="CV58" s="48">
        <f t="shared" si="67"/>
        <v>-198968.09327463829</v>
      </c>
      <c r="CW58" s="48">
        <f t="shared" si="67"/>
        <v>-242929.083938175</v>
      </c>
      <c r="CX58" s="48">
        <f t="shared" si="67"/>
        <v>-284811.2872000502</v>
      </c>
      <c r="CZ58" s="48">
        <f t="shared" si="68"/>
        <v>-2191.6085702324053</v>
      </c>
      <c r="DA58" s="48">
        <f t="shared" si="69"/>
        <v>-220698.82808594196</v>
      </c>
    </row>
    <row r="59" spans="1:105" x14ac:dyDescent="0.25">
      <c r="I59" s="4" t="s">
        <v>18</v>
      </c>
      <c r="J59" s="15">
        <f t="shared" si="43"/>
        <v>0.02</v>
      </c>
      <c r="K59" s="3">
        <v>1</v>
      </c>
      <c r="L59" s="3" t="s">
        <v>17</v>
      </c>
      <c r="M59" s="15">
        <f>$B$2+$B$8*$K59</f>
        <v>5.1000000000000004E-3</v>
      </c>
      <c r="N59" s="18">
        <f>INDEX(Results!$B$7:$C$206,Example!$AP59,MATCH(Example!$N$38,Results!$B$1:$C$1,FALSE))</f>
        <v>9.9379677303838907</v>
      </c>
      <c r="O59" s="15">
        <f>$K59*B$20</f>
        <v>2.0000000000000001E-4</v>
      </c>
      <c r="P59" s="5">
        <v>1000000</v>
      </c>
      <c r="Q59" s="35">
        <f t="shared" si="46"/>
        <v>1014824.395582529</v>
      </c>
      <c r="R59" s="5">
        <f t="shared" si="47"/>
        <v>10085292.09530551</v>
      </c>
      <c r="S59" s="5">
        <f t="shared" si="48"/>
        <v>2017.0584190611021</v>
      </c>
      <c r="T59" s="5"/>
      <c r="U59" s="5">
        <f t="shared" ref="U59:AD68" si="99">$P59*((U$38&lt;=$K59)*$J59+(U$38=$K59)*1)</f>
        <v>1020000</v>
      </c>
      <c r="V59" s="5">
        <f t="shared" si="99"/>
        <v>0</v>
      </c>
      <c r="W59" s="5">
        <f t="shared" si="99"/>
        <v>0</v>
      </c>
      <c r="X59" s="5">
        <f t="shared" si="99"/>
        <v>0</v>
      </c>
      <c r="Y59" s="5">
        <f t="shared" si="99"/>
        <v>0</v>
      </c>
      <c r="Z59" s="5">
        <f t="shared" si="99"/>
        <v>0</v>
      </c>
      <c r="AA59" s="5">
        <f t="shared" si="99"/>
        <v>0</v>
      </c>
      <c r="AB59" s="5">
        <f t="shared" si="99"/>
        <v>0</v>
      </c>
      <c r="AC59" s="5">
        <f t="shared" si="99"/>
        <v>0</v>
      </c>
      <c r="AD59" s="5">
        <f t="shared" si="99"/>
        <v>0</v>
      </c>
      <c r="AE59" s="5">
        <f t="shared" ref="AE59:AN68" si="100">$P59*((AE$38&lt;=$K59)*$J59+(AE$38=$K59)*1)</f>
        <v>0</v>
      </c>
      <c r="AF59" s="5">
        <f t="shared" si="100"/>
        <v>0</v>
      </c>
      <c r="AG59" s="5">
        <f t="shared" si="100"/>
        <v>0</v>
      </c>
      <c r="AH59" s="5">
        <f t="shared" si="100"/>
        <v>0</v>
      </c>
      <c r="AI59" s="5">
        <f t="shared" si="100"/>
        <v>0</v>
      </c>
      <c r="AJ59" s="5">
        <f t="shared" si="100"/>
        <v>0</v>
      </c>
      <c r="AK59" s="5">
        <f t="shared" si="100"/>
        <v>0</v>
      </c>
      <c r="AL59" s="5">
        <f t="shared" si="100"/>
        <v>0</v>
      </c>
      <c r="AM59" s="5">
        <f t="shared" si="100"/>
        <v>0</v>
      </c>
      <c r="AN59" s="5">
        <f t="shared" si="100"/>
        <v>0</v>
      </c>
      <c r="AP59" s="3">
        <f t="shared" si="71"/>
        <v>21</v>
      </c>
      <c r="BN59" s="38">
        <f t="shared" ref="BN59:BN122" si="101">Q59</f>
        <v>1014824.395582529</v>
      </c>
      <c r="BO59" s="5">
        <f t="shared" ref="BO59:BO122" si="102">BN59*(1+$M59)-U59</f>
        <v>0</v>
      </c>
      <c r="BP59" s="5">
        <f t="shared" ref="BP59:BP122" si="103">BO59*(1+$M59)-V59</f>
        <v>0</v>
      </c>
      <c r="BQ59" s="5">
        <f t="shared" ref="BQ59:BQ122" si="104">BP59*(1+$M59)-W59</f>
        <v>0</v>
      </c>
      <c r="BR59" s="5">
        <f t="shared" ref="BR59:BR122" si="105">BQ59*(1+$M59)-X59</f>
        <v>0</v>
      </c>
      <c r="BS59" s="5">
        <f t="shared" ref="BS59:BS122" si="106">BR59*(1+$M59)-Y59</f>
        <v>0</v>
      </c>
      <c r="BT59" s="5">
        <f t="shared" ref="BT59:BT122" si="107">BS59*(1+$M59)-Z59</f>
        <v>0</v>
      </c>
      <c r="BU59" s="5">
        <f t="shared" ref="BU59:BU122" si="108">BT59*(1+$M59)-AA59</f>
        <v>0</v>
      </c>
      <c r="BV59" s="5">
        <f t="shared" ref="BV59:BV122" si="109">BU59*(1+$M59)-AB59</f>
        <v>0</v>
      </c>
      <c r="BW59" s="5">
        <f t="shared" ref="BW59:BW122" si="110">BV59*(1+$M59)-AC59</f>
        <v>0</v>
      </c>
      <c r="BX59" s="5">
        <f t="shared" ref="BX59:BX122" si="111">BW59*(1+$M59)-AD59</f>
        <v>0</v>
      </c>
      <c r="BY59" s="5">
        <f t="shared" ref="BY59:BY122" si="112">BX59*(1+$M59)-AE59</f>
        <v>0</v>
      </c>
      <c r="BZ59" s="5">
        <f t="shared" ref="BZ59:BZ122" si="113">BY59*(1+$M59)-AF59</f>
        <v>0</v>
      </c>
      <c r="CA59" s="5">
        <f t="shared" ref="CA59:CA122" si="114">BZ59*(1+$M59)-AG59</f>
        <v>0</v>
      </c>
      <c r="CB59" s="5">
        <f t="shared" ref="CB59:CB122" si="115">CA59*(1+$M59)-AH59</f>
        <v>0</v>
      </c>
      <c r="CC59" s="5">
        <f t="shared" ref="CC59:CC122" si="116">CB59*(1+$M59)-AI59</f>
        <v>0</v>
      </c>
      <c r="CD59" s="5">
        <f t="shared" ref="CD59:CD122" si="117">CC59*(1+$M59)-AJ59</f>
        <v>0</v>
      </c>
      <c r="CE59" s="5">
        <f t="shared" ref="CE59:CE122" si="118">CD59*(1+$M59)-AK59</f>
        <v>0</v>
      </c>
      <c r="CF59" s="5">
        <f t="shared" ref="CF59:CF122" si="119">CE59*(1+$M59)-AL59</f>
        <v>0</v>
      </c>
      <c r="CG59" s="5">
        <f t="shared" ref="CG59:CG122" si="120">CF59*(1+$M59)-AM59</f>
        <v>0</v>
      </c>
      <c r="CH59" s="45">
        <f t="shared" ref="CH59:CH122" si="121">CG59*(1+$M59)-AN59</f>
        <v>0</v>
      </c>
      <c r="CJ59" s="21">
        <f t="shared" si="67"/>
        <v>15374.57421850122</v>
      </c>
      <c r="CK59" s="21">
        <f t="shared" si="67"/>
        <v>12779.876027384307</v>
      </c>
      <c r="CL59" s="21">
        <f t="shared" si="67"/>
        <v>10198.215210356168</v>
      </c>
      <c r="CM59" s="21">
        <f t="shared" si="67"/>
        <v>7629.4937518734951</v>
      </c>
      <c r="CN59" s="21">
        <f t="shared" si="67"/>
        <v>5073.6146164510865</v>
      </c>
      <c r="CO59" s="21">
        <f t="shared" si="67"/>
        <v>2530.4817364417249</v>
      </c>
      <c r="CP59" s="21">
        <f t="shared" si="67"/>
        <v>100.97755179950036</v>
      </c>
      <c r="CQ59" s="21">
        <f t="shared" si="67"/>
        <v>0</v>
      </c>
      <c r="CR59" s="21">
        <f t="shared" si="67"/>
        <v>-100.95746076235082</v>
      </c>
      <c r="CS59" s="21">
        <f t="shared" si="67"/>
        <v>-2517.92476077436</v>
      </c>
      <c r="CT59" s="21">
        <f t="shared" si="67"/>
        <v>-5023.3857815192314</v>
      </c>
      <c r="CU59" s="21">
        <f t="shared" si="67"/>
        <v>-7516.4753771171672</v>
      </c>
      <c r="CV59" s="21">
        <f t="shared" si="67"/>
        <v>-9997.2849530342501</v>
      </c>
      <c r="CW59" s="21">
        <f t="shared" si="67"/>
        <v>-12465.905016491306</v>
      </c>
      <c r="CX59" s="21">
        <f t="shared" si="67"/>
        <v>-14922.425187469693</v>
      </c>
      <c r="CZ59" s="21">
        <f t="shared" si="68"/>
        <v>-100.96750628092559</v>
      </c>
      <c r="DA59" s="21">
        <f t="shared" si="69"/>
        <v>-10097.750081695209</v>
      </c>
    </row>
    <row r="60" spans="1:105" x14ac:dyDescent="0.25">
      <c r="I60" s="4" t="s">
        <v>18</v>
      </c>
      <c r="J60" s="15">
        <f t="shared" si="43"/>
        <v>0.02</v>
      </c>
      <c r="K60" s="3">
        <v>2</v>
      </c>
      <c r="L60" s="3" t="s">
        <v>17</v>
      </c>
      <c r="M60" s="15">
        <f t="shared" ref="M60:M78" si="122">$B$2+$B$8*$K60</f>
        <v>5.1999999999999998E-3</v>
      </c>
      <c r="N60" s="18">
        <f>INDEX(Results!$B$7:$C$206,Example!$AP60,MATCH(Example!$N$38,Results!$B$1:$C$1,FALSE))</f>
        <v>10.0823989183713</v>
      </c>
      <c r="O60" s="15">
        <f t="shared" ref="O60:O78" si="123">$K60*B$20</f>
        <v>4.0000000000000002E-4</v>
      </c>
      <c r="P60" s="5">
        <v>1000000</v>
      </c>
      <c r="Q60" s="35">
        <f t="shared" si="46"/>
        <v>1029370.7104275434</v>
      </c>
      <c r="R60" s="5">
        <f t="shared" si="47"/>
        <v>10378526.13741776</v>
      </c>
      <c r="S60" s="5">
        <f t="shared" si="48"/>
        <v>4151.4104549671038</v>
      </c>
      <c r="T60" s="5"/>
      <c r="U60" s="5">
        <f t="shared" si="99"/>
        <v>20000</v>
      </c>
      <c r="V60" s="5">
        <f t="shared" si="99"/>
        <v>1020000</v>
      </c>
      <c r="W60" s="5">
        <f t="shared" si="99"/>
        <v>0</v>
      </c>
      <c r="X60" s="5">
        <f t="shared" si="99"/>
        <v>0</v>
      </c>
      <c r="Y60" s="5">
        <f t="shared" si="99"/>
        <v>0</v>
      </c>
      <c r="Z60" s="5">
        <f t="shared" si="99"/>
        <v>0</v>
      </c>
      <c r="AA60" s="5">
        <f t="shared" si="99"/>
        <v>0</v>
      </c>
      <c r="AB60" s="5">
        <f t="shared" si="99"/>
        <v>0</v>
      </c>
      <c r="AC60" s="5">
        <f t="shared" si="99"/>
        <v>0</v>
      </c>
      <c r="AD60" s="5">
        <f t="shared" si="99"/>
        <v>0</v>
      </c>
      <c r="AE60" s="5">
        <f t="shared" si="100"/>
        <v>0</v>
      </c>
      <c r="AF60" s="5">
        <f t="shared" si="100"/>
        <v>0</v>
      </c>
      <c r="AG60" s="5">
        <f t="shared" si="100"/>
        <v>0</v>
      </c>
      <c r="AH60" s="5">
        <f t="shared" si="100"/>
        <v>0</v>
      </c>
      <c r="AI60" s="5">
        <f t="shared" si="100"/>
        <v>0</v>
      </c>
      <c r="AJ60" s="5">
        <f t="shared" si="100"/>
        <v>0</v>
      </c>
      <c r="AK60" s="5">
        <f t="shared" si="100"/>
        <v>0</v>
      </c>
      <c r="AL60" s="5">
        <f t="shared" si="100"/>
        <v>0</v>
      </c>
      <c r="AM60" s="5">
        <f t="shared" si="100"/>
        <v>0</v>
      </c>
      <c r="AN60" s="5">
        <f t="shared" si="100"/>
        <v>0</v>
      </c>
      <c r="AP60" s="3">
        <f t="shared" si="71"/>
        <v>22</v>
      </c>
      <c r="BN60" s="38">
        <f t="shared" si="101"/>
        <v>1029370.7104275434</v>
      </c>
      <c r="BO60" s="5">
        <f t="shared" si="102"/>
        <v>1014723.4381217667</v>
      </c>
      <c r="BP60" s="5">
        <f t="shared" si="103"/>
        <v>0</v>
      </c>
      <c r="BQ60" s="5">
        <f t="shared" si="104"/>
        <v>0</v>
      </c>
      <c r="BR60" s="5">
        <f t="shared" si="105"/>
        <v>0</v>
      </c>
      <c r="BS60" s="5">
        <f t="shared" si="106"/>
        <v>0</v>
      </c>
      <c r="BT60" s="5">
        <f t="shared" si="107"/>
        <v>0</v>
      </c>
      <c r="BU60" s="5">
        <f t="shared" si="108"/>
        <v>0</v>
      </c>
      <c r="BV60" s="5">
        <f t="shared" si="109"/>
        <v>0</v>
      </c>
      <c r="BW60" s="5">
        <f t="shared" si="110"/>
        <v>0</v>
      </c>
      <c r="BX60" s="5">
        <f t="shared" si="111"/>
        <v>0</v>
      </c>
      <c r="BY60" s="5">
        <f t="shared" si="112"/>
        <v>0</v>
      </c>
      <c r="BZ60" s="5">
        <f t="shared" si="113"/>
        <v>0</v>
      </c>
      <c r="CA60" s="5">
        <f t="shared" si="114"/>
        <v>0</v>
      </c>
      <c r="CB60" s="5">
        <f t="shared" si="115"/>
        <v>0</v>
      </c>
      <c r="CC60" s="5">
        <f t="shared" si="116"/>
        <v>0</v>
      </c>
      <c r="CD60" s="5">
        <f t="shared" si="117"/>
        <v>0</v>
      </c>
      <c r="CE60" s="5">
        <f t="shared" si="118"/>
        <v>0</v>
      </c>
      <c r="CF60" s="5">
        <f t="shared" si="119"/>
        <v>0</v>
      </c>
      <c r="CG60" s="5">
        <f t="shared" si="120"/>
        <v>0</v>
      </c>
      <c r="CH60" s="45">
        <f t="shared" si="121"/>
        <v>0</v>
      </c>
      <c r="CJ60" s="21">
        <f t="shared" si="67"/>
        <v>31116.999446328264</v>
      </c>
      <c r="CK60" s="21">
        <f t="shared" si="67"/>
        <v>25833.032410435379</v>
      </c>
      <c r="CL60" s="21">
        <f t="shared" si="67"/>
        <v>20588.708933298709</v>
      </c>
      <c r="CM60" s="21">
        <f t="shared" si="67"/>
        <v>15383.632800831459</v>
      </c>
      <c r="CN60" s="21">
        <f t="shared" si="67"/>
        <v>10217.412739664898</v>
      </c>
      <c r="CO60" s="21">
        <f t="shared" si="67"/>
        <v>5089.6623433763161</v>
      </c>
      <c r="CP60" s="21">
        <f t="shared" si="67"/>
        <v>202.85994608001783</v>
      </c>
      <c r="CQ60" s="21">
        <f t="shared" si="67"/>
        <v>0</v>
      </c>
      <c r="CR60" s="21">
        <f t="shared" si="67"/>
        <v>-202.7996088367654</v>
      </c>
      <c r="CS60" s="21">
        <f t="shared" si="67"/>
        <v>-5051.9511792036938</v>
      </c>
      <c r="CT60" s="21">
        <f t="shared" si="67"/>
        <v>-10066.563429752016</v>
      </c>
      <c r="CU60" s="21">
        <f t="shared" si="67"/>
        <v>-15044.204402730218</v>
      </c>
      <c r="CV60" s="21">
        <f t="shared" si="67"/>
        <v>-19985.237232402898</v>
      </c>
      <c r="CW60" s="21">
        <f t="shared" si="67"/>
        <v>-24890.020602659672</v>
      </c>
      <c r="CX60" s="21">
        <f t="shared" si="67"/>
        <v>-29758.908812329173</v>
      </c>
      <c r="CZ60" s="21">
        <f t="shared" si="68"/>
        <v>-202.82977745839162</v>
      </c>
      <c r="DA60" s="21">
        <f t="shared" si="69"/>
        <v>-20286.973082850804</v>
      </c>
    </row>
    <row r="61" spans="1:105" x14ac:dyDescent="0.25">
      <c r="I61" s="4" t="s">
        <v>18</v>
      </c>
      <c r="J61" s="15">
        <f t="shared" si="43"/>
        <v>0.02</v>
      </c>
      <c r="K61" s="3">
        <v>3</v>
      </c>
      <c r="L61" s="3" t="s">
        <v>17</v>
      </c>
      <c r="M61" s="15">
        <f t="shared" si="122"/>
        <v>5.3E-3</v>
      </c>
      <c r="N61" s="18">
        <f>INDEX(Results!$B$7:$C$206,Example!$AP61,MATCH(Example!$N$38,Results!$B$1:$C$1,FALSE))</f>
        <v>9.8963440708063004</v>
      </c>
      <c r="O61" s="15">
        <f t="shared" si="123"/>
        <v>6.0000000000000006E-4</v>
      </c>
      <c r="P61" s="5">
        <v>1000000</v>
      </c>
      <c r="Q61" s="35">
        <f t="shared" si="46"/>
        <v>1043636.6366444906</v>
      </c>
      <c r="R61" s="5">
        <f t="shared" si="47"/>
        <v>10328187.241132934</v>
      </c>
      <c r="S61" s="5">
        <f t="shared" si="48"/>
        <v>6196.9123446797612</v>
      </c>
      <c r="T61" s="5"/>
      <c r="U61" s="5">
        <f t="shared" si="99"/>
        <v>20000</v>
      </c>
      <c r="V61" s="5">
        <f t="shared" si="99"/>
        <v>20000</v>
      </c>
      <c r="W61" s="5">
        <f t="shared" si="99"/>
        <v>1020000</v>
      </c>
      <c r="X61" s="5">
        <f t="shared" si="99"/>
        <v>0</v>
      </c>
      <c r="Y61" s="5">
        <f t="shared" si="99"/>
        <v>0</v>
      </c>
      <c r="Z61" s="5">
        <f t="shared" si="99"/>
        <v>0</v>
      </c>
      <c r="AA61" s="5">
        <f t="shared" si="99"/>
        <v>0</v>
      </c>
      <c r="AB61" s="5">
        <f t="shared" si="99"/>
        <v>0</v>
      </c>
      <c r="AC61" s="5">
        <f t="shared" si="99"/>
        <v>0</v>
      </c>
      <c r="AD61" s="5">
        <f t="shared" si="99"/>
        <v>0</v>
      </c>
      <c r="AE61" s="5">
        <f t="shared" si="100"/>
        <v>0</v>
      </c>
      <c r="AF61" s="5">
        <f t="shared" si="100"/>
        <v>0</v>
      </c>
      <c r="AG61" s="5">
        <f t="shared" si="100"/>
        <v>0</v>
      </c>
      <c r="AH61" s="5">
        <f t="shared" si="100"/>
        <v>0</v>
      </c>
      <c r="AI61" s="5">
        <f t="shared" si="100"/>
        <v>0</v>
      </c>
      <c r="AJ61" s="5">
        <f t="shared" si="100"/>
        <v>0</v>
      </c>
      <c r="AK61" s="5">
        <f t="shared" si="100"/>
        <v>0</v>
      </c>
      <c r="AL61" s="5">
        <f t="shared" si="100"/>
        <v>0</v>
      </c>
      <c r="AM61" s="5">
        <f t="shared" si="100"/>
        <v>0</v>
      </c>
      <c r="AN61" s="5">
        <f t="shared" si="100"/>
        <v>0</v>
      </c>
      <c r="AP61" s="3">
        <f t="shared" si="71"/>
        <v>23</v>
      </c>
      <c r="BN61" s="38">
        <f t="shared" si="101"/>
        <v>1043636.6366444906</v>
      </c>
      <c r="BO61" s="5">
        <f t="shared" si="102"/>
        <v>1029167.9108187065</v>
      </c>
      <c r="BP61" s="5">
        <f t="shared" si="103"/>
        <v>1014622.5007460457</v>
      </c>
      <c r="BQ61" s="5">
        <f t="shared" si="104"/>
        <v>0</v>
      </c>
      <c r="BR61" s="5">
        <f t="shared" si="105"/>
        <v>0</v>
      </c>
      <c r="BS61" s="5">
        <f t="shared" si="106"/>
        <v>0</v>
      </c>
      <c r="BT61" s="5">
        <f t="shared" si="107"/>
        <v>0</v>
      </c>
      <c r="BU61" s="5">
        <f t="shared" si="108"/>
        <v>0</v>
      </c>
      <c r="BV61" s="5">
        <f t="shared" si="109"/>
        <v>0</v>
      </c>
      <c r="BW61" s="5">
        <f t="shared" si="110"/>
        <v>0</v>
      </c>
      <c r="BX61" s="5">
        <f t="shared" si="111"/>
        <v>0</v>
      </c>
      <c r="BY61" s="5">
        <f t="shared" si="112"/>
        <v>0</v>
      </c>
      <c r="BZ61" s="5">
        <f t="shared" si="113"/>
        <v>0</v>
      </c>
      <c r="CA61" s="5">
        <f t="shared" si="114"/>
        <v>0</v>
      </c>
      <c r="CB61" s="5">
        <f t="shared" si="115"/>
        <v>0</v>
      </c>
      <c r="CC61" s="5">
        <f t="shared" si="116"/>
        <v>0</v>
      </c>
      <c r="CD61" s="5">
        <f t="shared" si="117"/>
        <v>0</v>
      </c>
      <c r="CE61" s="5">
        <f t="shared" si="118"/>
        <v>0</v>
      </c>
      <c r="CF61" s="5">
        <f t="shared" si="119"/>
        <v>0</v>
      </c>
      <c r="CG61" s="5">
        <f t="shared" si="120"/>
        <v>0</v>
      </c>
      <c r="CH61" s="45">
        <f t="shared" si="121"/>
        <v>0</v>
      </c>
      <c r="CJ61" s="21">
        <f t="shared" si="67"/>
        <v>47220.260275215958</v>
      </c>
      <c r="CK61" s="21">
        <f t="shared" si="67"/>
        <v>39152.657670601853</v>
      </c>
      <c r="CL61" s="21">
        <f t="shared" si="67"/>
        <v>31165.398306635791</v>
      </c>
      <c r="CM61" s="21">
        <f t="shared" si="67"/>
        <v>23257.481392246555</v>
      </c>
      <c r="CN61" s="21">
        <f t="shared" si="67"/>
        <v>15427.921077534673</v>
      </c>
      <c r="CO61" s="21">
        <f t="shared" si="67"/>
        <v>7675.7461940123467</v>
      </c>
      <c r="CP61" s="21">
        <f t="shared" si="67"/>
        <v>305.57428621302824</v>
      </c>
      <c r="CQ61" s="21">
        <f t="shared" si="67"/>
        <v>0</v>
      </c>
      <c r="CR61" s="21">
        <f t="shared" si="67"/>
        <v>-305.45351026731078</v>
      </c>
      <c r="CS61" s="21">
        <f t="shared" si="67"/>
        <v>-7600.2600689455867</v>
      </c>
      <c r="CT61" s="21">
        <f t="shared" si="67"/>
        <v>-15125.962644681917</v>
      </c>
      <c r="CU61" s="21">
        <f t="shared" si="67"/>
        <v>-22578.022666309495</v>
      </c>
      <c r="CV61" s="21">
        <f t="shared" si="67"/>
        <v>-29957.341615299345</v>
      </c>
      <c r="CW61" s="21">
        <f t="shared" si="67"/>
        <v>-37264.807746009086</v>
      </c>
      <c r="CX61" s="21">
        <f t="shared" si="67"/>
        <v>-44501.296311703278</v>
      </c>
      <c r="CZ61" s="21">
        <f t="shared" si="68"/>
        <v>-305.51389824016951</v>
      </c>
      <c r="DA61" s="21">
        <f t="shared" si="69"/>
        <v>-30561.369960967568</v>
      </c>
    </row>
    <row r="62" spans="1:105" x14ac:dyDescent="0.25">
      <c r="I62" s="4" t="s">
        <v>18</v>
      </c>
      <c r="J62" s="15">
        <f t="shared" si="43"/>
        <v>0.02</v>
      </c>
      <c r="K62" s="3">
        <v>4</v>
      </c>
      <c r="L62" s="3" t="s">
        <v>17</v>
      </c>
      <c r="M62" s="15">
        <f t="shared" si="122"/>
        <v>5.4000000000000003E-3</v>
      </c>
      <c r="N62" s="18">
        <f>INDEX(Results!$B$7:$C$206,Example!$AP62,MATCH(Example!$N$38,Results!$B$1:$C$1,FALSE))</f>
        <v>9.3911275887803907</v>
      </c>
      <c r="O62" s="15">
        <f t="shared" si="123"/>
        <v>8.0000000000000004E-4</v>
      </c>
      <c r="P62" s="5">
        <v>1000000</v>
      </c>
      <c r="Q62" s="35">
        <f t="shared" si="46"/>
        <v>1057620.0349455175</v>
      </c>
      <c r="R62" s="5">
        <f t="shared" si="47"/>
        <v>9932244.6886237301</v>
      </c>
      <c r="S62" s="5">
        <f t="shared" si="48"/>
        <v>7945.7957508989848</v>
      </c>
      <c r="T62" s="5"/>
      <c r="U62" s="5">
        <f t="shared" si="99"/>
        <v>20000</v>
      </c>
      <c r="V62" s="5">
        <f t="shared" si="99"/>
        <v>20000</v>
      </c>
      <c r="W62" s="5">
        <f t="shared" si="99"/>
        <v>20000</v>
      </c>
      <c r="X62" s="5">
        <f t="shared" si="99"/>
        <v>1020000</v>
      </c>
      <c r="Y62" s="5">
        <f t="shared" si="99"/>
        <v>0</v>
      </c>
      <c r="Z62" s="5">
        <f t="shared" si="99"/>
        <v>0</v>
      </c>
      <c r="AA62" s="5">
        <f t="shared" si="99"/>
        <v>0</v>
      </c>
      <c r="AB62" s="5">
        <f t="shared" si="99"/>
        <v>0</v>
      </c>
      <c r="AC62" s="5">
        <f t="shared" si="99"/>
        <v>0</v>
      </c>
      <c r="AD62" s="5">
        <f t="shared" si="99"/>
        <v>0</v>
      </c>
      <c r="AE62" s="5">
        <f t="shared" si="100"/>
        <v>0</v>
      </c>
      <c r="AF62" s="5">
        <f t="shared" si="100"/>
        <v>0</v>
      </c>
      <c r="AG62" s="5">
        <f t="shared" si="100"/>
        <v>0</v>
      </c>
      <c r="AH62" s="5">
        <f t="shared" si="100"/>
        <v>0</v>
      </c>
      <c r="AI62" s="5">
        <f t="shared" si="100"/>
        <v>0</v>
      </c>
      <c r="AJ62" s="5">
        <f t="shared" si="100"/>
        <v>0</v>
      </c>
      <c r="AK62" s="5">
        <f t="shared" si="100"/>
        <v>0</v>
      </c>
      <c r="AL62" s="5">
        <f t="shared" si="100"/>
        <v>0</v>
      </c>
      <c r="AM62" s="5">
        <f t="shared" si="100"/>
        <v>0</v>
      </c>
      <c r="AN62" s="5">
        <f t="shared" si="100"/>
        <v>0</v>
      </c>
      <c r="AP62" s="3">
        <f t="shared" si="71"/>
        <v>24</v>
      </c>
      <c r="BN62" s="38">
        <f t="shared" si="101"/>
        <v>1057620.0349455175</v>
      </c>
      <c r="BO62" s="5">
        <f t="shared" si="102"/>
        <v>1043331.1831342233</v>
      </c>
      <c r="BP62" s="5">
        <f t="shared" si="103"/>
        <v>1028965.1715231482</v>
      </c>
      <c r="BQ62" s="5">
        <f t="shared" si="104"/>
        <v>1014521.5834493733</v>
      </c>
      <c r="BR62" s="5">
        <f t="shared" si="105"/>
        <v>0</v>
      </c>
      <c r="BS62" s="5">
        <f t="shared" si="106"/>
        <v>0</v>
      </c>
      <c r="BT62" s="5">
        <f t="shared" si="107"/>
        <v>0</v>
      </c>
      <c r="BU62" s="5">
        <f t="shared" si="108"/>
        <v>0</v>
      </c>
      <c r="BV62" s="5">
        <f t="shared" si="109"/>
        <v>0</v>
      </c>
      <c r="BW62" s="5">
        <f t="shared" si="110"/>
        <v>0</v>
      </c>
      <c r="BX62" s="5">
        <f t="shared" si="111"/>
        <v>0</v>
      </c>
      <c r="BY62" s="5">
        <f t="shared" si="112"/>
        <v>0</v>
      </c>
      <c r="BZ62" s="5">
        <f t="shared" si="113"/>
        <v>0</v>
      </c>
      <c r="CA62" s="5">
        <f t="shared" si="114"/>
        <v>0</v>
      </c>
      <c r="CB62" s="5">
        <f t="shared" si="115"/>
        <v>0</v>
      </c>
      <c r="CC62" s="5">
        <f t="shared" si="116"/>
        <v>0</v>
      </c>
      <c r="CD62" s="5">
        <f t="shared" si="117"/>
        <v>0</v>
      </c>
      <c r="CE62" s="5">
        <f t="shared" si="118"/>
        <v>0</v>
      </c>
      <c r="CF62" s="5">
        <f t="shared" si="119"/>
        <v>0</v>
      </c>
      <c r="CG62" s="5">
        <f t="shared" si="120"/>
        <v>0</v>
      </c>
      <c r="CH62" s="45">
        <f t="shared" si="121"/>
        <v>0</v>
      </c>
      <c r="CJ62" s="21">
        <f t="shared" si="67"/>
        <v>63677.054645299213</v>
      </c>
      <c r="CK62" s="21">
        <f t="shared" si="67"/>
        <v>52731.730651034974</v>
      </c>
      <c r="CL62" s="21">
        <f t="shared" si="67"/>
        <v>41922.060201877262</v>
      </c>
      <c r="CM62" s="21">
        <f t="shared" si="67"/>
        <v>31246.021462010918</v>
      </c>
      <c r="CN62" s="21">
        <f t="shared" si="67"/>
        <v>20701.627730606822</v>
      </c>
      <c r="CO62" s="21">
        <f t="shared" si="67"/>
        <v>10286.926745102275</v>
      </c>
      <c r="CP62" s="21">
        <f t="shared" si="67"/>
        <v>409.04756168485619</v>
      </c>
      <c r="CQ62" s="21">
        <f t="shared" si="67"/>
        <v>0</v>
      </c>
      <c r="CR62" s="21">
        <f t="shared" si="67"/>
        <v>-408.84614388179034</v>
      </c>
      <c r="CS62" s="21">
        <f t="shared" si="67"/>
        <v>-10161.037919202587</v>
      </c>
      <c r="CT62" s="21">
        <f t="shared" si="67"/>
        <v>-20198.039987335447</v>
      </c>
      <c r="CU62" s="21">
        <f t="shared" si="67"/>
        <v>-30112.82737647451</v>
      </c>
      <c r="CV62" s="21">
        <f t="shared" si="67"/>
        <v>-39907.190078822547</v>
      </c>
      <c r="CW62" s="21">
        <f t="shared" si="67"/>
        <v>-49582.887515889248</v>
      </c>
      <c r="CX62" s="21">
        <f t="shared" si="67"/>
        <v>-59141.649134312756</v>
      </c>
      <c r="CZ62" s="21">
        <f t="shared" si="68"/>
        <v>-408.94685278332327</v>
      </c>
      <c r="DA62" s="21">
        <f t="shared" si="69"/>
        <v>-40914.625140349905</v>
      </c>
    </row>
    <row r="63" spans="1:105" x14ac:dyDescent="0.25">
      <c r="I63" s="4" t="s">
        <v>18</v>
      </c>
      <c r="J63" s="15">
        <f t="shared" si="43"/>
        <v>0.02</v>
      </c>
      <c r="K63" s="3">
        <v>5</v>
      </c>
      <c r="L63" s="3" t="s">
        <v>17</v>
      </c>
      <c r="M63" s="15">
        <f t="shared" si="122"/>
        <v>5.4999999999999997E-3</v>
      </c>
      <c r="N63" s="18">
        <f>INDEX(Results!$B$7:$C$206,Example!$AP63,MATCH(Example!$N$38,Results!$B$1:$C$1,FALSE))</f>
        <v>10.762551448726001</v>
      </c>
      <c r="O63" s="15">
        <f t="shared" si="123"/>
        <v>1E-3</v>
      </c>
      <c r="P63" s="5">
        <v>1000000</v>
      </c>
      <c r="Q63" s="35">
        <f t="shared" si="46"/>
        <v>1071318.9346610003</v>
      </c>
      <c r="R63" s="5">
        <f t="shared" si="47"/>
        <v>11530125.152283344</v>
      </c>
      <c r="S63" s="5">
        <f t="shared" si="48"/>
        <v>11530.125152283345</v>
      </c>
      <c r="T63" s="5"/>
      <c r="U63" s="5">
        <f t="shared" si="99"/>
        <v>20000</v>
      </c>
      <c r="V63" s="5">
        <f t="shared" si="99"/>
        <v>20000</v>
      </c>
      <c r="W63" s="5">
        <f t="shared" si="99"/>
        <v>20000</v>
      </c>
      <c r="X63" s="5">
        <f t="shared" si="99"/>
        <v>20000</v>
      </c>
      <c r="Y63" s="5">
        <f t="shared" si="99"/>
        <v>1020000</v>
      </c>
      <c r="Z63" s="5">
        <f t="shared" si="99"/>
        <v>0</v>
      </c>
      <c r="AA63" s="5">
        <f t="shared" si="99"/>
        <v>0</v>
      </c>
      <c r="AB63" s="5">
        <f t="shared" si="99"/>
        <v>0</v>
      </c>
      <c r="AC63" s="5">
        <f t="shared" si="99"/>
        <v>0</v>
      </c>
      <c r="AD63" s="5">
        <f t="shared" si="99"/>
        <v>0</v>
      </c>
      <c r="AE63" s="5">
        <f t="shared" si="100"/>
        <v>0</v>
      </c>
      <c r="AF63" s="5">
        <f t="shared" si="100"/>
        <v>0</v>
      </c>
      <c r="AG63" s="5">
        <f t="shared" si="100"/>
        <v>0</v>
      </c>
      <c r="AH63" s="5">
        <f t="shared" si="100"/>
        <v>0</v>
      </c>
      <c r="AI63" s="5">
        <f t="shared" si="100"/>
        <v>0</v>
      </c>
      <c r="AJ63" s="5">
        <f t="shared" si="100"/>
        <v>0</v>
      </c>
      <c r="AK63" s="5">
        <f t="shared" si="100"/>
        <v>0</v>
      </c>
      <c r="AL63" s="5">
        <f t="shared" si="100"/>
        <v>0</v>
      </c>
      <c r="AM63" s="5">
        <f t="shared" si="100"/>
        <v>0</v>
      </c>
      <c r="AN63" s="5">
        <f t="shared" si="100"/>
        <v>0</v>
      </c>
      <c r="AP63" s="3">
        <f t="shared" si="71"/>
        <v>25</v>
      </c>
      <c r="BN63" s="38">
        <f t="shared" si="101"/>
        <v>1071318.9346610003</v>
      </c>
      <c r="BO63" s="5">
        <f t="shared" si="102"/>
        <v>1057211.1888016358</v>
      </c>
      <c r="BP63" s="5">
        <f t="shared" si="103"/>
        <v>1043025.8503400448</v>
      </c>
      <c r="BQ63" s="5">
        <f t="shared" si="104"/>
        <v>1028762.4925169151</v>
      </c>
      <c r="BR63" s="5">
        <f t="shared" si="105"/>
        <v>1014420.6862257582</v>
      </c>
      <c r="BS63" s="5">
        <f t="shared" si="106"/>
        <v>0</v>
      </c>
      <c r="BT63" s="5">
        <f t="shared" si="107"/>
        <v>0</v>
      </c>
      <c r="BU63" s="5">
        <f t="shared" si="108"/>
        <v>0</v>
      </c>
      <c r="BV63" s="5">
        <f t="shared" si="109"/>
        <v>0</v>
      </c>
      <c r="BW63" s="5">
        <f t="shared" si="110"/>
        <v>0</v>
      </c>
      <c r="BX63" s="5">
        <f t="shared" si="111"/>
        <v>0</v>
      </c>
      <c r="BY63" s="5">
        <f t="shared" si="112"/>
        <v>0</v>
      </c>
      <c r="BZ63" s="5">
        <f t="shared" si="113"/>
        <v>0</v>
      </c>
      <c r="CA63" s="5">
        <f t="shared" si="114"/>
        <v>0</v>
      </c>
      <c r="CB63" s="5">
        <f t="shared" si="115"/>
        <v>0</v>
      </c>
      <c r="CC63" s="5">
        <f t="shared" si="116"/>
        <v>0</v>
      </c>
      <c r="CD63" s="5">
        <f t="shared" si="117"/>
        <v>0</v>
      </c>
      <c r="CE63" s="5">
        <f t="shared" si="118"/>
        <v>0</v>
      </c>
      <c r="CF63" s="5">
        <f t="shared" si="119"/>
        <v>0</v>
      </c>
      <c r="CG63" s="5">
        <f t="shared" si="120"/>
        <v>0</v>
      </c>
      <c r="CH63" s="45">
        <f t="shared" si="121"/>
        <v>0</v>
      </c>
      <c r="CJ63" s="21">
        <f t="shared" si="67"/>
        <v>80479.799705188721</v>
      </c>
      <c r="CK63" s="21">
        <f t="shared" si="67"/>
        <v>66563.026873556897</v>
      </c>
      <c r="CL63" s="21">
        <f t="shared" si="67"/>
        <v>52852.337268798845</v>
      </c>
      <c r="CM63" s="21">
        <f t="shared" si="67"/>
        <v>39344.157703500241</v>
      </c>
      <c r="CN63" s="21">
        <f t="shared" si="67"/>
        <v>26034.985793528147</v>
      </c>
      <c r="CO63" s="21">
        <f t="shared" si="67"/>
        <v>12921.38838163903</v>
      </c>
      <c r="CP63" s="21">
        <f t="shared" si="67"/>
        <v>513.20672105415724</v>
      </c>
      <c r="CQ63" s="21">
        <f t="shared" si="67"/>
        <v>0</v>
      </c>
      <c r="CR63" s="21">
        <f t="shared" si="67"/>
        <v>-512.90447406633757</v>
      </c>
      <c r="CS63" s="21">
        <f t="shared" si="67"/>
        <v>-12732.478629397927</v>
      </c>
      <c r="CT63" s="21">
        <f t="shared" si="67"/>
        <v>-25279.28205749765</v>
      </c>
      <c r="CU63" s="21">
        <f t="shared" si="67"/>
        <v>-37643.581535062171</v>
      </c>
      <c r="CV63" s="21">
        <f t="shared" si="67"/>
        <v>-49828.486404680181</v>
      </c>
      <c r="CW63" s="21">
        <f t="shared" si="67"/>
        <v>-61837.045458809589</v>
      </c>
      <c r="CX63" s="21">
        <f t="shared" si="67"/>
        <v>-73672.248264786322</v>
      </c>
      <c r="CZ63" s="21">
        <f t="shared" si="68"/>
        <v>-513.05559756024741</v>
      </c>
      <c r="DA63" s="21">
        <f t="shared" si="69"/>
        <v>-51340.411836739513</v>
      </c>
    </row>
    <row r="64" spans="1:105" x14ac:dyDescent="0.25">
      <c r="I64" s="4" t="s">
        <v>18</v>
      </c>
      <c r="J64" s="15">
        <f t="shared" si="43"/>
        <v>0.02</v>
      </c>
      <c r="K64" s="3">
        <v>6</v>
      </c>
      <c r="L64" s="3" t="s">
        <v>17</v>
      </c>
      <c r="M64" s="15">
        <f t="shared" si="122"/>
        <v>5.5999999999999999E-3</v>
      </c>
      <c r="N64" s="18">
        <f>INDEX(Results!$B$7:$C$206,Example!$AP64,MATCH(Example!$N$38,Results!$B$1:$C$1,FALSE))</f>
        <v>10.4679750506309</v>
      </c>
      <c r="O64" s="15">
        <f t="shared" si="123"/>
        <v>1.2000000000000001E-3</v>
      </c>
      <c r="P64" s="5">
        <v>1000000</v>
      </c>
      <c r="Q64" s="35">
        <f t="shared" si="46"/>
        <v>1084731.5335987806</v>
      </c>
      <c r="R64" s="5">
        <f t="shared" si="47"/>
        <v>11354942.630344629</v>
      </c>
      <c r="S64" s="5">
        <f t="shared" si="48"/>
        <v>13625.931156413557</v>
      </c>
      <c r="T64" s="5"/>
      <c r="U64" s="5">
        <f t="shared" si="99"/>
        <v>20000</v>
      </c>
      <c r="V64" s="5">
        <f t="shared" si="99"/>
        <v>20000</v>
      </c>
      <c r="W64" s="5">
        <f t="shared" si="99"/>
        <v>20000</v>
      </c>
      <c r="X64" s="5">
        <f t="shared" si="99"/>
        <v>20000</v>
      </c>
      <c r="Y64" s="5">
        <f t="shared" si="99"/>
        <v>20000</v>
      </c>
      <c r="Z64" s="5">
        <f t="shared" si="99"/>
        <v>1020000</v>
      </c>
      <c r="AA64" s="5">
        <f t="shared" si="99"/>
        <v>0</v>
      </c>
      <c r="AB64" s="5">
        <f t="shared" si="99"/>
        <v>0</v>
      </c>
      <c r="AC64" s="5">
        <f t="shared" si="99"/>
        <v>0</v>
      </c>
      <c r="AD64" s="5">
        <f t="shared" si="99"/>
        <v>0</v>
      </c>
      <c r="AE64" s="5">
        <f t="shared" si="100"/>
        <v>0</v>
      </c>
      <c r="AF64" s="5">
        <f t="shared" si="100"/>
        <v>0</v>
      </c>
      <c r="AG64" s="5">
        <f t="shared" si="100"/>
        <v>0</v>
      </c>
      <c r="AH64" s="5">
        <f t="shared" si="100"/>
        <v>0</v>
      </c>
      <c r="AI64" s="5">
        <f t="shared" si="100"/>
        <v>0</v>
      </c>
      <c r="AJ64" s="5">
        <f t="shared" si="100"/>
        <v>0</v>
      </c>
      <c r="AK64" s="5">
        <f t="shared" si="100"/>
        <v>0</v>
      </c>
      <c r="AL64" s="5">
        <f t="shared" si="100"/>
        <v>0</v>
      </c>
      <c r="AM64" s="5">
        <f t="shared" si="100"/>
        <v>0</v>
      </c>
      <c r="AN64" s="5">
        <f t="shared" si="100"/>
        <v>0</v>
      </c>
      <c r="AP64" s="3">
        <f t="shared" si="71"/>
        <v>26</v>
      </c>
      <c r="BN64" s="38">
        <f t="shared" si="101"/>
        <v>1084731.5335987806</v>
      </c>
      <c r="BO64" s="5">
        <f t="shared" si="102"/>
        <v>1070806.0301869339</v>
      </c>
      <c r="BP64" s="5">
        <f t="shared" si="103"/>
        <v>1056802.5439559808</v>
      </c>
      <c r="BQ64" s="5">
        <f t="shared" si="104"/>
        <v>1042720.6382021343</v>
      </c>
      <c r="BR64" s="5">
        <f t="shared" si="105"/>
        <v>1028559.8737760662</v>
      </c>
      <c r="BS64" s="5">
        <f t="shared" si="106"/>
        <v>1014319.8090692123</v>
      </c>
      <c r="BT64" s="5">
        <f t="shared" si="107"/>
        <v>0</v>
      </c>
      <c r="BU64" s="5">
        <f t="shared" si="108"/>
        <v>0</v>
      </c>
      <c r="BV64" s="5">
        <f t="shared" si="109"/>
        <v>0</v>
      </c>
      <c r="BW64" s="5">
        <f t="shared" si="110"/>
        <v>0</v>
      </c>
      <c r="BX64" s="5">
        <f t="shared" si="111"/>
        <v>0</v>
      </c>
      <c r="BY64" s="5">
        <f t="shared" si="112"/>
        <v>0</v>
      </c>
      <c r="BZ64" s="5">
        <f t="shared" si="113"/>
        <v>0</v>
      </c>
      <c r="CA64" s="5">
        <f t="shared" si="114"/>
        <v>0</v>
      </c>
      <c r="CB64" s="5">
        <f t="shared" si="115"/>
        <v>0</v>
      </c>
      <c r="CC64" s="5">
        <f t="shared" si="116"/>
        <v>0</v>
      </c>
      <c r="CD64" s="5">
        <f t="shared" si="117"/>
        <v>0</v>
      </c>
      <c r="CE64" s="5">
        <f t="shared" si="118"/>
        <v>0</v>
      </c>
      <c r="CF64" s="5">
        <f t="shared" si="119"/>
        <v>0</v>
      </c>
      <c r="CG64" s="5">
        <f t="shared" si="120"/>
        <v>0</v>
      </c>
      <c r="CH64" s="45">
        <f t="shared" si="121"/>
        <v>0</v>
      </c>
      <c r="CJ64" s="21">
        <f t="shared" si="67"/>
        <v>97620.637977877166</v>
      </c>
      <c r="CK64" s="21">
        <f t="shared" si="67"/>
        <v>80639.125115911942</v>
      </c>
      <c r="CL64" s="21">
        <f t="shared" si="67"/>
        <v>63949.744118269999</v>
      </c>
      <c r="CM64" s="21">
        <f t="shared" si="67"/>
        <v>47546.722704116721</v>
      </c>
      <c r="CN64" s="21">
        <f t="shared" si="67"/>
        <v>31424.416977862129</v>
      </c>
      <c r="CO64" s="21">
        <f t="shared" si="67"/>
        <v>15577.308259349084</v>
      </c>
      <c r="CP64" s="21">
        <f t="shared" si="67"/>
        <v>617.97874433244579</v>
      </c>
      <c r="CQ64" s="21">
        <f t="shared" si="67"/>
        <v>0</v>
      </c>
      <c r="CR64" s="21">
        <f t="shared" si="67"/>
        <v>-617.55552293406799</v>
      </c>
      <c r="CS64" s="21">
        <f t="shared" si="67"/>
        <v>-15312.785217634635</v>
      </c>
      <c r="CT64" s="21">
        <f t="shared" si="67"/>
        <v>-30366.20859935903</v>
      </c>
      <c r="CU64" s="21">
        <f t="shared" si="67"/>
        <v>-45165.317980244872</v>
      </c>
      <c r="CV64" s="21">
        <f t="shared" si="67"/>
        <v>-59715.050589253544</v>
      </c>
      <c r="CW64" s="21">
        <f t="shared" si="67"/>
        <v>-74020.235739834025</v>
      </c>
      <c r="CX64" s="21">
        <f t="shared" si="67"/>
        <v>-88085.59744861396</v>
      </c>
      <c r="CZ64" s="21">
        <f t="shared" si="68"/>
        <v>-617.76713363325689</v>
      </c>
      <c r="DA64" s="21">
        <f t="shared" si="69"/>
        <v>-61832.397353761771</v>
      </c>
    </row>
    <row r="65" spans="9:105" x14ac:dyDescent="0.25">
      <c r="I65" s="4" t="s">
        <v>18</v>
      </c>
      <c r="J65" s="15">
        <f t="shared" si="43"/>
        <v>0.02</v>
      </c>
      <c r="K65" s="3">
        <v>7</v>
      </c>
      <c r="L65" s="3" t="s">
        <v>17</v>
      </c>
      <c r="M65" s="15">
        <f t="shared" si="122"/>
        <v>5.7000000000000002E-3</v>
      </c>
      <c r="N65" s="18">
        <f>INDEX(Results!$B$7:$C$206,Example!$AP65,MATCH(Example!$N$38,Results!$B$1:$C$1,FALSE))</f>
        <v>10.257788098223401</v>
      </c>
      <c r="O65" s="15">
        <f t="shared" si="123"/>
        <v>1.4E-3</v>
      </c>
      <c r="P65" s="5">
        <v>1000000</v>
      </c>
      <c r="Q65" s="35">
        <f t="shared" si="46"/>
        <v>1097856.197748679</v>
      </c>
      <c r="R65" s="5">
        <f t="shared" si="47"/>
        <v>11261576.238827195</v>
      </c>
      <c r="S65" s="5">
        <f t="shared" si="48"/>
        <v>15766.206734358073</v>
      </c>
      <c r="T65" s="5"/>
      <c r="U65" s="5">
        <f t="shared" si="99"/>
        <v>20000</v>
      </c>
      <c r="V65" s="5">
        <f t="shared" si="99"/>
        <v>20000</v>
      </c>
      <c r="W65" s="5">
        <f t="shared" si="99"/>
        <v>20000</v>
      </c>
      <c r="X65" s="5">
        <f t="shared" si="99"/>
        <v>20000</v>
      </c>
      <c r="Y65" s="5">
        <f t="shared" si="99"/>
        <v>20000</v>
      </c>
      <c r="Z65" s="5">
        <f t="shared" si="99"/>
        <v>20000</v>
      </c>
      <c r="AA65" s="5">
        <f t="shared" si="99"/>
        <v>1020000</v>
      </c>
      <c r="AB65" s="5">
        <f t="shared" si="99"/>
        <v>0</v>
      </c>
      <c r="AC65" s="5">
        <f t="shared" si="99"/>
        <v>0</v>
      </c>
      <c r="AD65" s="5">
        <f t="shared" si="99"/>
        <v>0</v>
      </c>
      <c r="AE65" s="5">
        <f t="shared" si="100"/>
        <v>0</v>
      </c>
      <c r="AF65" s="5">
        <f t="shared" si="100"/>
        <v>0</v>
      </c>
      <c r="AG65" s="5">
        <f t="shared" si="100"/>
        <v>0</v>
      </c>
      <c r="AH65" s="5">
        <f t="shared" si="100"/>
        <v>0</v>
      </c>
      <c r="AI65" s="5">
        <f t="shared" si="100"/>
        <v>0</v>
      </c>
      <c r="AJ65" s="5">
        <f t="shared" si="100"/>
        <v>0</v>
      </c>
      <c r="AK65" s="5">
        <f t="shared" si="100"/>
        <v>0</v>
      </c>
      <c r="AL65" s="5">
        <f t="shared" si="100"/>
        <v>0</v>
      </c>
      <c r="AM65" s="5">
        <f t="shared" si="100"/>
        <v>0</v>
      </c>
      <c r="AN65" s="5">
        <f t="shared" si="100"/>
        <v>0</v>
      </c>
      <c r="AP65" s="3">
        <f t="shared" si="71"/>
        <v>27</v>
      </c>
      <c r="BN65" s="38">
        <f t="shared" si="101"/>
        <v>1097856.197748679</v>
      </c>
      <c r="BO65" s="5">
        <f t="shared" si="102"/>
        <v>1084113.9780758466</v>
      </c>
      <c r="BP65" s="5">
        <f t="shared" si="103"/>
        <v>1070293.427750879</v>
      </c>
      <c r="BQ65" s="5">
        <f t="shared" si="104"/>
        <v>1056394.1002890591</v>
      </c>
      <c r="BR65" s="5">
        <f t="shared" si="105"/>
        <v>1042415.5466607069</v>
      </c>
      <c r="BS65" s="5">
        <f t="shared" si="106"/>
        <v>1028357.3152766729</v>
      </c>
      <c r="BT65" s="5">
        <f t="shared" si="107"/>
        <v>1014218.95197375</v>
      </c>
      <c r="BU65" s="5">
        <f t="shared" si="108"/>
        <v>0</v>
      </c>
      <c r="BV65" s="5">
        <f t="shared" si="109"/>
        <v>0</v>
      </c>
      <c r="BW65" s="5">
        <f t="shared" si="110"/>
        <v>0</v>
      </c>
      <c r="BX65" s="5">
        <f t="shared" si="111"/>
        <v>0</v>
      </c>
      <c r="BY65" s="5">
        <f t="shared" si="112"/>
        <v>0</v>
      </c>
      <c r="BZ65" s="5">
        <f t="shared" si="113"/>
        <v>0</v>
      </c>
      <c r="CA65" s="5">
        <f t="shared" si="114"/>
        <v>0</v>
      </c>
      <c r="CB65" s="5">
        <f t="shared" si="115"/>
        <v>0</v>
      </c>
      <c r="CC65" s="5">
        <f t="shared" si="116"/>
        <v>0</v>
      </c>
      <c r="CD65" s="5">
        <f t="shared" si="117"/>
        <v>0</v>
      </c>
      <c r="CE65" s="5">
        <f t="shared" si="118"/>
        <v>0</v>
      </c>
      <c r="CF65" s="5">
        <f t="shared" si="119"/>
        <v>0</v>
      </c>
      <c r="CG65" s="5">
        <f t="shared" si="120"/>
        <v>0</v>
      </c>
      <c r="CH65" s="45">
        <f t="shared" si="121"/>
        <v>0</v>
      </c>
      <c r="CJ65" s="21">
        <f t="shared" si="67"/>
        <v>115091.44382526889</v>
      </c>
      <c r="CK65" s="21">
        <f t="shared" si="67"/>
        <v>94952.414200823754</v>
      </c>
      <c r="CL65" s="21">
        <f t="shared" si="67"/>
        <v>75207.673634966835</v>
      </c>
      <c r="CM65" s="21">
        <f t="shared" si="67"/>
        <v>55848.482144326903</v>
      </c>
      <c r="CN65" s="21">
        <f t="shared" si="67"/>
        <v>36866.315251280554</v>
      </c>
      <c r="CO65" s="21">
        <f t="shared" si="67"/>
        <v>18252.858142501442</v>
      </c>
      <c r="CP65" s="21">
        <f t="shared" si="67"/>
        <v>723.2907147067599</v>
      </c>
      <c r="CQ65" s="21">
        <f t="shared" si="67"/>
        <v>0</v>
      </c>
      <c r="CR65" s="21">
        <f t="shared" si="67"/>
        <v>-722.72644179011695</v>
      </c>
      <c r="CS65" s="21">
        <f t="shared" si="67"/>
        <v>-17900.171500869328</v>
      </c>
      <c r="CT65" s="21">
        <f t="shared" si="67"/>
        <v>-35455.375531727914</v>
      </c>
      <c r="CU65" s="21">
        <f t="shared" si="67"/>
        <v>-52673.143294973648</v>
      </c>
      <c r="CV65" s="21">
        <f t="shared" si="67"/>
        <v>-69560.823056014953</v>
      </c>
      <c r="CW65" s="21">
        <f t="shared" si="67"/>
        <v>-86125.585028743604</v>
      </c>
      <c r="CX65" s="21">
        <f t="shared" si="67"/>
        <v>-102374.42611885455</v>
      </c>
      <c r="CZ65" s="21">
        <f t="shared" si="68"/>
        <v>-723.00857824843843</v>
      </c>
      <c r="DA65" s="21">
        <f t="shared" si="69"/>
        <v>-72384.248345490894</v>
      </c>
    </row>
    <row r="66" spans="9:105" x14ac:dyDescent="0.25">
      <c r="I66" s="4" t="s">
        <v>18</v>
      </c>
      <c r="J66" s="15">
        <f t="shared" si="43"/>
        <v>0.02</v>
      </c>
      <c r="K66" s="3">
        <v>8</v>
      </c>
      <c r="L66" s="3" t="s">
        <v>17</v>
      </c>
      <c r="M66" s="15">
        <f t="shared" si="122"/>
        <v>5.8000000000000005E-3</v>
      </c>
      <c r="N66" s="18">
        <f>INDEX(Results!$B$7:$C$206,Example!$AP66,MATCH(Example!$N$38,Results!$B$1:$C$1,FALSE))</f>
        <v>9.7476342796433304</v>
      </c>
      <c r="O66" s="15">
        <f t="shared" si="123"/>
        <v>1.6000000000000001E-3</v>
      </c>
      <c r="P66" s="5">
        <v>1000000</v>
      </c>
      <c r="Q66" s="35">
        <f t="shared" si="46"/>
        <v>1110691.4608340512</v>
      </c>
      <c r="R66" s="5">
        <f t="shared" si="47"/>
        <v>10826614.157733126</v>
      </c>
      <c r="S66" s="5">
        <f t="shared" si="48"/>
        <v>17322.582652373003</v>
      </c>
      <c r="T66" s="5"/>
      <c r="U66" s="5">
        <f t="shared" si="99"/>
        <v>20000</v>
      </c>
      <c r="V66" s="5">
        <f t="shared" si="99"/>
        <v>20000</v>
      </c>
      <c r="W66" s="5">
        <f t="shared" si="99"/>
        <v>20000</v>
      </c>
      <c r="X66" s="5">
        <f t="shared" si="99"/>
        <v>20000</v>
      </c>
      <c r="Y66" s="5">
        <f t="shared" si="99"/>
        <v>20000</v>
      </c>
      <c r="Z66" s="5">
        <f t="shared" si="99"/>
        <v>20000</v>
      </c>
      <c r="AA66" s="5">
        <f t="shared" si="99"/>
        <v>20000</v>
      </c>
      <c r="AB66" s="5">
        <f t="shared" si="99"/>
        <v>1020000</v>
      </c>
      <c r="AC66" s="5">
        <f t="shared" si="99"/>
        <v>0</v>
      </c>
      <c r="AD66" s="5">
        <f t="shared" si="99"/>
        <v>0</v>
      </c>
      <c r="AE66" s="5">
        <f t="shared" si="100"/>
        <v>0</v>
      </c>
      <c r="AF66" s="5">
        <f t="shared" si="100"/>
        <v>0</v>
      </c>
      <c r="AG66" s="5">
        <f t="shared" si="100"/>
        <v>0</v>
      </c>
      <c r="AH66" s="5">
        <f t="shared" si="100"/>
        <v>0</v>
      </c>
      <c r="AI66" s="5">
        <f t="shared" si="100"/>
        <v>0</v>
      </c>
      <c r="AJ66" s="5">
        <f t="shared" si="100"/>
        <v>0</v>
      </c>
      <c r="AK66" s="5">
        <f t="shared" si="100"/>
        <v>0</v>
      </c>
      <c r="AL66" s="5">
        <f t="shared" si="100"/>
        <v>0</v>
      </c>
      <c r="AM66" s="5">
        <f t="shared" si="100"/>
        <v>0</v>
      </c>
      <c r="AN66" s="5">
        <f t="shared" si="100"/>
        <v>0</v>
      </c>
      <c r="AP66" s="3">
        <f t="shared" si="71"/>
        <v>28</v>
      </c>
      <c r="BN66" s="38">
        <f t="shared" si="101"/>
        <v>1110691.4608340512</v>
      </c>
      <c r="BO66" s="5">
        <f t="shared" si="102"/>
        <v>1097133.4713068889</v>
      </c>
      <c r="BP66" s="5">
        <f t="shared" si="103"/>
        <v>1083496.8454404688</v>
      </c>
      <c r="BQ66" s="5">
        <f t="shared" si="104"/>
        <v>1069781.1271440235</v>
      </c>
      <c r="BR66" s="5">
        <f t="shared" si="105"/>
        <v>1055985.8576814588</v>
      </c>
      <c r="BS66" s="5">
        <f t="shared" si="106"/>
        <v>1042110.5756560112</v>
      </c>
      <c r="BT66" s="5">
        <f t="shared" si="107"/>
        <v>1028154.8169948162</v>
      </c>
      <c r="BU66" s="5">
        <f t="shared" si="108"/>
        <v>1014118.1149333861</v>
      </c>
      <c r="BV66" s="5">
        <f t="shared" si="109"/>
        <v>0</v>
      </c>
      <c r="BW66" s="5">
        <f t="shared" si="110"/>
        <v>0</v>
      </c>
      <c r="BX66" s="5">
        <f t="shared" si="111"/>
        <v>0</v>
      </c>
      <c r="BY66" s="5">
        <f t="shared" si="112"/>
        <v>0</v>
      </c>
      <c r="BZ66" s="5">
        <f t="shared" si="113"/>
        <v>0</v>
      </c>
      <c r="CA66" s="5">
        <f t="shared" si="114"/>
        <v>0</v>
      </c>
      <c r="CB66" s="5">
        <f t="shared" si="115"/>
        <v>0</v>
      </c>
      <c r="CC66" s="5">
        <f t="shared" si="116"/>
        <v>0</v>
      </c>
      <c r="CD66" s="5">
        <f t="shared" si="117"/>
        <v>0</v>
      </c>
      <c r="CE66" s="5">
        <f t="shared" si="118"/>
        <v>0</v>
      </c>
      <c r="CF66" s="5">
        <f t="shared" si="119"/>
        <v>0</v>
      </c>
      <c r="CG66" s="5">
        <f t="shared" si="120"/>
        <v>0</v>
      </c>
      <c r="CH66" s="45">
        <f t="shared" si="121"/>
        <v>0</v>
      </c>
      <c r="CJ66" s="21">
        <f t="shared" si="67"/>
        <v>132883.83020372246</v>
      </c>
      <c r="CK66" s="21">
        <f t="shared" si="67"/>
        <v>109495.09998809267</v>
      </c>
      <c r="CL66" s="21">
        <f t="shared" si="67"/>
        <v>86619.403411449399</v>
      </c>
      <c r="CM66" s="21">
        <f t="shared" si="67"/>
        <v>64244.140052015195</v>
      </c>
      <c r="CN66" s="21">
        <f t="shared" si="67"/>
        <v>42357.050488135079</v>
      </c>
      <c r="CO66" s="21">
        <f t="shared" si="67"/>
        <v>20946.206234545913</v>
      </c>
      <c r="CP66" s="21">
        <f t="shared" si="67"/>
        <v>829.06988950353116</v>
      </c>
      <c r="CQ66" s="21">
        <f t="shared" si="67"/>
        <v>0</v>
      </c>
      <c r="CR66" s="21">
        <f t="shared" si="67"/>
        <v>-828.34458180028014</v>
      </c>
      <c r="CS66" s="21">
        <f t="shared" si="67"/>
        <v>-20492.863744801609</v>
      </c>
      <c r="CT66" s="21">
        <f t="shared" si="67"/>
        <v>-40543.377899563638</v>
      </c>
      <c r="CU66" s="21">
        <f t="shared" si="67"/>
        <v>-60162.241577300476</v>
      </c>
      <c r="CV66" s="21">
        <f t="shared" si="67"/>
        <v>-79359.868667640258</v>
      </c>
      <c r="CW66" s="21">
        <f t="shared" si="67"/>
        <v>-98146.396130053676</v>
      </c>
      <c r="CX66" s="21">
        <f t="shared" si="67"/>
        <v>-116531.69202613481</v>
      </c>
      <c r="CZ66" s="21">
        <f t="shared" si="68"/>
        <v>-828.70723565190565</v>
      </c>
      <c r="DA66" s="21">
        <f t="shared" si="69"/>
        <v>-82989.636039544828</v>
      </c>
    </row>
    <row r="67" spans="9:105" x14ac:dyDescent="0.25">
      <c r="I67" s="4" t="s">
        <v>18</v>
      </c>
      <c r="J67" s="15">
        <f t="shared" si="43"/>
        <v>0.02</v>
      </c>
      <c r="K67" s="3">
        <v>9</v>
      </c>
      <c r="L67" s="3" t="s">
        <v>17</v>
      </c>
      <c r="M67" s="15">
        <f t="shared" si="122"/>
        <v>5.8999999999999999E-3</v>
      </c>
      <c r="N67" s="18">
        <f>INDEX(Results!$B$7:$C$206,Example!$AP67,MATCH(Example!$N$38,Results!$B$1:$C$1,FALSE))</f>
        <v>8.94425070916704</v>
      </c>
      <c r="O67" s="15">
        <f t="shared" si="123"/>
        <v>1.8000000000000002E-3</v>
      </c>
      <c r="P67" s="5">
        <v>1000000</v>
      </c>
      <c r="Q67" s="35">
        <f t="shared" si="46"/>
        <v>1123236.023712348</v>
      </c>
      <c r="R67" s="5">
        <f t="shared" si="47"/>
        <v>10046504.601651134</v>
      </c>
      <c r="S67" s="5">
        <f t="shared" si="48"/>
        <v>18083.708282972042</v>
      </c>
      <c r="T67" s="5"/>
      <c r="U67" s="5">
        <f t="shared" si="99"/>
        <v>20000</v>
      </c>
      <c r="V67" s="5">
        <f t="shared" si="99"/>
        <v>20000</v>
      </c>
      <c r="W67" s="5">
        <f t="shared" si="99"/>
        <v>20000</v>
      </c>
      <c r="X67" s="5">
        <f t="shared" si="99"/>
        <v>20000</v>
      </c>
      <c r="Y67" s="5">
        <f t="shared" si="99"/>
        <v>20000</v>
      </c>
      <c r="Z67" s="5">
        <f t="shared" si="99"/>
        <v>20000</v>
      </c>
      <c r="AA67" s="5">
        <f t="shared" si="99"/>
        <v>20000</v>
      </c>
      <c r="AB67" s="5">
        <f t="shared" si="99"/>
        <v>20000</v>
      </c>
      <c r="AC67" s="5">
        <f t="shared" si="99"/>
        <v>1020000</v>
      </c>
      <c r="AD67" s="5">
        <f t="shared" si="99"/>
        <v>0</v>
      </c>
      <c r="AE67" s="5">
        <f t="shared" si="100"/>
        <v>0</v>
      </c>
      <c r="AF67" s="5">
        <f t="shared" si="100"/>
        <v>0</v>
      </c>
      <c r="AG67" s="5">
        <f t="shared" si="100"/>
        <v>0</v>
      </c>
      <c r="AH67" s="5">
        <f t="shared" si="100"/>
        <v>0</v>
      </c>
      <c r="AI67" s="5">
        <f t="shared" si="100"/>
        <v>0</v>
      </c>
      <c r="AJ67" s="5">
        <f t="shared" si="100"/>
        <v>0</v>
      </c>
      <c r="AK67" s="5">
        <f t="shared" si="100"/>
        <v>0</v>
      </c>
      <c r="AL67" s="5">
        <f t="shared" si="100"/>
        <v>0</v>
      </c>
      <c r="AM67" s="5">
        <f t="shared" si="100"/>
        <v>0</v>
      </c>
      <c r="AN67" s="5">
        <f t="shared" si="100"/>
        <v>0</v>
      </c>
      <c r="AP67" s="3">
        <f t="shared" si="71"/>
        <v>29</v>
      </c>
      <c r="BN67" s="38">
        <f t="shared" si="101"/>
        <v>1123236.023712348</v>
      </c>
      <c r="BO67" s="5">
        <f t="shared" si="102"/>
        <v>1109863.1162522507</v>
      </c>
      <c r="BP67" s="5">
        <f t="shared" si="103"/>
        <v>1096411.3086381389</v>
      </c>
      <c r="BQ67" s="5">
        <f t="shared" si="104"/>
        <v>1082880.135359104</v>
      </c>
      <c r="BR67" s="5">
        <f t="shared" si="105"/>
        <v>1069269.1281577228</v>
      </c>
      <c r="BS67" s="5">
        <f t="shared" si="106"/>
        <v>1055577.8160138533</v>
      </c>
      <c r="BT67" s="5">
        <f t="shared" si="107"/>
        <v>1041805.7251283349</v>
      </c>
      <c r="BU67" s="5">
        <f t="shared" si="108"/>
        <v>1027952.3789065921</v>
      </c>
      <c r="BV67" s="5">
        <f t="shared" si="109"/>
        <v>1014017.2979421411</v>
      </c>
      <c r="BW67" s="5">
        <f t="shared" si="110"/>
        <v>0</v>
      </c>
      <c r="BX67" s="5">
        <f t="shared" si="111"/>
        <v>0</v>
      </c>
      <c r="BY67" s="5">
        <f t="shared" si="112"/>
        <v>0</v>
      </c>
      <c r="BZ67" s="5">
        <f t="shared" si="113"/>
        <v>0</v>
      </c>
      <c r="CA67" s="5">
        <f t="shared" si="114"/>
        <v>0</v>
      </c>
      <c r="CB67" s="5">
        <f t="shared" si="115"/>
        <v>0</v>
      </c>
      <c r="CC67" s="5">
        <f t="shared" si="116"/>
        <v>0</v>
      </c>
      <c r="CD67" s="5">
        <f t="shared" si="117"/>
        <v>0</v>
      </c>
      <c r="CE67" s="5">
        <f t="shared" si="118"/>
        <v>0</v>
      </c>
      <c r="CF67" s="5">
        <f t="shared" si="119"/>
        <v>0</v>
      </c>
      <c r="CG67" s="5">
        <f t="shared" si="120"/>
        <v>0</v>
      </c>
      <c r="CH67" s="45">
        <f t="shared" si="121"/>
        <v>0</v>
      </c>
      <c r="CJ67" s="21">
        <f t="shared" si="67"/>
        <v>150989.15570256417</v>
      </c>
      <c r="CK67" s="21">
        <f t="shared" si="67"/>
        <v>124259.21256067301</v>
      </c>
      <c r="CL67" s="21">
        <f t="shared" si="67"/>
        <v>98178.10229489021</v>
      </c>
      <c r="CM67" s="21">
        <f t="shared" si="67"/>
        <v>72728.344104951713</v>
      </c>
      <c r="CN67" s="21">
        <f t="shared" si="67"/>
        <v>47892.972126416862</v>
      </c>
      <c r="CO67" s="21">
        <f t="shared" si="67"/>
        <v>23655.518999172607</v>
      </c>
      <c r="CP67" s="21">
        <f t="shared" si="67"/>
        <v>935.24377030390315</v>
      </c>
      <c r="CQ67" s="21">
        <f t="shared" si="67"/>
        <v>0</v>
      </c>
      <c r="CR67" s="21">
        <f t="shared" si="67"/>
        <v>-934.33756378502585</v>
      </c>
      <c r="CS67" s="21">
        <f t="shared" si="67"/>
        <v>-23089.102281548316</v>
      </c>
      <c r="CT67" s="21">
        <f t="shared" si="67"/>
        <v>-45626.852743807482</v>
      </c>
      <c r="CU67" s="21">
        <f t="shared" si="67"/>
        <v>-67627.878069368191</v>
      </c>
      <c r="CV67" s="21">
        <f t="shared" si="67"/>
        <v>-89106.38053550513</v>
      </c>
      <c r="CW67" s="21">
        <f t="shared" si="67"/>
        <v>-110076.15135636507</v>
      </c>
      <c r="CX67" s="21">
        <f t="shared" si="67"/>
        <v>-130550.58357386792</v>
      </c>
      <c r="CZ67" s="21">
        <f t="shared" si="68"/>
        <v>-934.7906670444645</v>
      </c>
      <c r="DA67" s="21">
        <f t="shared" si="69"/>
        <v>-93642.24141519767</v>
      </c>
    </row>
    <row r="68" spans="9:105" x14ac:dyDescent="0.25">
      <c r="I68" s="4" t="s">
        <v>18</v>
      </c>
      <c r="J68" s="15">
        <f t="shared" si="43"/>
        <v>0.02</v>
      </c>
      <c r="K68" s="3">
        <v>10</v>
      </c>
      <c r="L68" s="3" t="s">
        <v>17</v>
      </c>
      <c r="M68" s="15">
        <f t="shared" si="122"/>
        <v>6.0000000000000001E-3</v>
      </c>
      <c r="N68" s="18">
        <f>INDEX(Results!$B$7:$C$206,Example!$AP68,MATCH(Example!$N$38,Results!$B$1:$C$1,FALSE))</f>
        <v>7.9284105438815402</v>
      </c>
      <c r="O68" s="15">
        <f t="shared" si="123"/>
        <v>2E-3</v>
      </c>
      <c r="P68" s="5">
        <v>1000000</v>
      </c>
      <c r="Q68" s="35">
        <f t="shared" si="46"/>
        <v>1135488.7536268018</v>
      </c>
      <c r="R68" s="5">
        <f t="shared" si="47"/>
        <v>9002621.0067136437</v>
      </c>
      <c r="S68" s="5">
        <f t="shared" si="48"/>
        <v>18005.242013427287</v>
      </c>
      <c r="T68" s="5"/>
      <c r="U68" s="5">
        <f t="shared" si="99"/>
        <v>20000</v>
      </c>
      <c r="V68" s="5">
        <f t="shared" si="99"/>
        <v>20000</v>
      </c>
      <c r="W68" s="5">
        <f t="shared" si="99"/>
        <v>20000</v>
      </c>
      <c r="X68" s="5">
        <f t="shared" si="99"/>
        <v>20000</v>
      </c>
      <c r="Y68" s="5">
        <f t="shared" si="99"/>
        <v>20000</v>
      </c>
      <c r="Z68" s="5">
        <f t="shared" si="99"/>
        <v>20000</v>
      </c>
      <c r="AA68" s="5">
        <f t="shared" si="99"/>
        <v>20000</v>
      </c>
      <c r="AB68" s="5">
        <f t="shared" si="99"/>
        <v>20000</v>
      </c>
      <c r="AC68" s="5">
        <f t="shared" si="99"/>
        <v>20000</v>
      </c>
      <c r="AD68" s="5">
        <f t="shared" si="99"/>
        <v>1020000</v>
      </c>
      <c r="AE68" s="5">
        <f t="shared" si="100"/>
        <v>0</v>
      </c>
      <c r="AF68" s="5">
        <f t="shared" si="100"/>
        <v>0</v>
      </c>
      <c r="AG68" s="5">
        <f t="shared" si="100"/>
        <v>0</v>
      </c>
      <c r="AH68" s="5">
        <f t="shared" si="100"/>
        <v>0</v>
      </c>
      <c r="AI68" s="5">
        <f t="shared" si="100"/>
        <v>0</v>
      </c>
      <c r="AJ68" s="5">
        <f t="shared" si="100"/>
        <v>0</v>
      </c>
      <c r="AK68" s="5">
        <f t="shared" si="100"/>
        <v>0</v>
      </c>
      <c r="AL68" s="5">
        <f t="shared" si="100"/>
        <v>0</v>
      </c>
      <c r="AM68" s="5">
        <f t="shared" si="100"/>
        <v>0</v>
      </c>
      <c r="AN68" s="5">
        <f t="shared" si="100"/>
        <v>0</v>
      </c>
      <c r="AP68" s="3">
        <f t="shared" si="71"/>
        <v>30</v>
      </c>
      <c r="BN68" s="38">
        <f t="shared" si="101"/>
        <v>1135488.7536268018</v>
      </c>
      <c r="BO68" s="5">
        <f t="shared" si="102"/>
        <v>1122301.6861485627</v>
      </c>
      <c r="BP68" s="5">
        <f t="shared" si="103"/>
        <v>1109035.496265454</v>
      </c>
      <c r="BQ68" s="5">
        <f t="shared" si="104"/>
        <v>1095689.7092430468</v>
      </c>
      <c r="BR68" s="5">
        <f t="shared" si="105"/>
        <v>1082263.8474985051</v>
      </c>
      <c r="BS68" s="5">
        <f t="shared" si="106"/>
        <v>1068757.4305834961</v>
      </c>
      <c r="BT68" s="5">
        <f t="shared" si="107"/>
        <v>1055169.9751669972</v>
      </c>
      <c r="BU68" s="5">
        <f t="shared" si="108"/>
        <v>1041500.9950179991</v>
      </c>
      <c r="BV68" s="5">
        <f t="shared" si="109"/>
        <v>1027750.0009881071</v>
      </c>
      <c r="BW68" s="5">
        <f t="shared" si="110"/>
        <v>1013916.5009940357</v>
      </c>
      <c r="BX68" s="5">
        <f t="shared" si="111"/>
        <v>0</v>
      </c>
      <c r="BY68" s="5">
        <f t="shared" si="112"/>
        <v>0</v>
      </c>
      <c r="BZ68" s="5">
        <f t="shared" si="113"/>
        <v>0</v>
      </c>
      <c r="CA68" s="5">
        <f t="shared" si="114"/>
        <v>0</v>
      </c>
      <c r="CB68" s="5">
        <f t="shared" si="115"/>
        <v>0</v>
      </c>
      <c r="CC68" s="5">
        <f t="shared" si="116"/>
        <v>0</v>
      </c>
      <c r="CD68" s="5">
        <f t="shared" si="117"/>
        <v>0</v>
      </c>
      <c r="CE68" s="5">
        <f t="shared" si="118"/>
        <v>0</v>
      </c>
      <c r="CF68" s="5">
        <f t="shared" si="119"/>
        <v>0</v>
      </c>
      <c r="CG68" s="5">
        <f t="shared" si="120"/>
        <v>0</v>
      </c>
      <c r="CH68" s="45">
        <f t="shared" si="121"/>
        <v>0</v>
      </c>
      <c r="CJ68" s="21">
        <f t="shared" si="67"/>
        <v>169398.53185714805</v>
      </c>
      <c r="CK68" s="21">
        <f t="shared" si="67"/>
        <v>139236.61359541211</v>
      </c>
      <c r="CL68" s="21">
        <f t="shared" si="67"/>
        <v>109876.83703762339</v>
      </c>
      <c r="CM68" s="21">
        <f t="shared" si="67"/>
        <v>81295.690974110039</v>
      </c>
      <c r="CN68" s="21">
        <f t="shared" si="67"/>
        <v>53470.412826140411</v>
      </c>
      <c r="CO68" s="21">
        <f t="shared" si="67"/>
        <v>26378.962969370419</v>
      </c>
      <c r="CP68" s="21">
        <f t="shared" si="67"/>
        <v>1041.740172132384</v>
      </c>
      <c r="CQ68" s="21">
        <f t="shared" si="67"/>
        <v>0</v>
      </c>
      <c r="CR68" s="21">
        <f t="shared" si="67"/>
        <v>-1040.6333470346872</v>
      </c>
      <c r="CS68" s="21">
        <f t="shared" si="67"/>
        <v>-25687.143093235325</v>
      </c>
      <c r="CT68" s="21">
        <f t="shared" si="67"/>
        <v>-50702.481886577094</v>
      </c>
      <c r="CU68" s="21">
        <f t="shared" si="67"/>
        <v>-75065.402642127592</v>
      </c>
      <c r="CV68" s="21">
        <f t="shared" si="67"/>
        <v>-98794.683624572237</v>
      </c>
      <c r="CW68" s="21">
        <f t="shared" si="67"/>
        <v>-121908.51564490609</v>
      </c>
      <c r="CX68" s="21">
        <f t="shared" si="67"/>
        <v>-144424.52186098532</v>
      </c>
      <c r="CZ68" s="21">
        <f t="shared" si="68"/>
        <v>-1041.1867595835356</v>
      </c>
      <c r="DA68" s="21">
        <f t="shared" si="69"/>
        <v>-104335.76033109782</v>
      </c>
    </row>
    <row r="69" spans="9:105" x14ac:dyDescent="0.25">
      <c r="I69" s="4" t="s">
        <v>18</v>
      </c>
      <c r="J69" s="15">
        <f t="shared" si="43"/>
        <v>0.02</v>
      </c>
      <c r="K69" s="3">
        <v>11</v>
      </c>
      <c r="L69" s="3" t="s">
        <v>17</v>
      </c>
      <c r="M69" s="15">
        <f t="shared" si="122"/>
        <v>6.1000000000000004E-3</v>
      </c>
      <c r="N69" s="18">
        <f>INDEX(Results!$B$7:$C$206,Example!$AP69,MATCH(Example!$N$38,Results!$B$1:$C$1,FALSE))</f>
        <v>6.6584148901111</v>
      </c>
      <c r="O69" s="15">
        <f t="shared" si="123"/>
        <v>2.2000000000000001E-3</v>
      </c>
      <c r="P69" s="5">
        <v>1000000</v>
      </c>
      <c r="Q69" s="35">
        <f t="shared" si="46"/>
        <v>1147448.6833115665</v>
      </c>
      <c r="R69" s="5">
        <f t="shared" si="47"/>
        <v>7640189.3986001099</v>
      </c>
      <c r="S69" s="5">
        <f t="shared" si="48"/>
        <v>16808.416676920242</v>
      </c>
      <c r="T69" s="5"/>
      <c r="U69" s="5">
        <f t="shared" ref="U69:AD78" si="124">$P69*((U$38&lt;=$K69)*$J69+(U$38=$K69)*1)</f>
        <v>20000</v>
      </c>
      <c r="V69" s="5">
        <f t="shared" si="124"/>
        <v>20000</v>
      </c>
      <c r="W69" s="5">
        <f t="shared" si="124"/>
        <v>20000</v>
      </c>
      <c r="X69" s="5">
        <f t="shared" si="124"/>
        <v>20000</v>
      </c>
      <c r="Y69" s="5">
        <f t="shared" si="124"/>
        <v>20000</v>
      </c>
      <c r="Z69" s="5">
        <f t="shared" si="124"/>
        <v>20000</v>
      </c>
      <c r="AA69" s="5">
        <f t="shared" si="124"/>
        <v>20000</v>
      </c>
      <c r="AB69" s="5">
        <f t="shared" si="124"/>
        <v>20000</v>
      </c>
      <c r="AC69" s="5">
        <f t="shared" si="124"/>
        <v>20000</v>
      </c>
      <c r="AD69" s="5">
        <f t="shared" si="124"/>
        <v>20000</v>
      </c>
      <c r="AE69" s="5">
        <f t="shared" ref="AE69:AN78" si="125">$P69*((AE$38&lt;=$K69)*$J69+(AE$38=$K69)*1)</f>
        <v>1020000</v>
      </c>
      <c r="AF69" s="5">
        <f t="shared" si="125"/>
        <v>0</v>
      </c>
      <c r="AG69" s="5">
        <f t="shared" si="125"/>
        <v>0</v>
      </c>
      <c r="AH69" s="5">
        <f t="shared" si="125"/>
        <v>0</v>
      </c>
      <c r="AI69" s="5">
        <f t="shared" si="125"/>
        <v>0</v>
      </c>
      <c r="AJ69" s="5">
        <f t="shared" si="125"/>
        <v>0</v>
      </c>
      <c r="AK69" s="5">
        <f t="shared" si="125"/>
        <v>0</v>
      </c>
      <c r="AL69" s="5">
        <f t="shared" si="125"/>
        <v>0</v>
      </c>
      <c r="AM69" s="5">
        <f t="shared" si="125"/>
        <v>0</v>
      </c>
      <c r="AN69" s="5">
        <f t="shared" si="125"/>
        <v>0</v>
      </c>
      <c r="AP69" s="3">
        <f t="shared" si="71"/>
        <v>31</v>
      </c>
      <c r="BN69" s="38">
        <f t="shared" si="101"/>
        <v>1147448.6833115665</v>
      </c>
      <c r="BO69" s="5">
        <f t="shared" si="102"/>
        <v>1134448.1202797671</v>
      </c>
      <c r="BP69" s="5">
        <f t="shared" si="103"/>
        <v>1121368.2538134737</v>
      </c>
      <c r="BQ69" s="5">
        <f t="shared" si="104"/>
        <v>1108208.6001617359</v>
      </c>
      <c r="BR69" s="5">
        <f t="shared" si="105"/>
        <v>1094968.6726227226</v>
      </c>
      <c r="BS69" s="5">
        <f t="shared" si="106"/>
        <v>1081647.9815257213</v>
      </c>
      <c r="BT69" s="5">
        <f t="shared" si="107"/>
        <v>1068246.0342130281</v>
      </c>
      <c r="BU69" s="5">
        <f t="shared" si="108"/>
        <v>1054762.3350217277</v>
      </c>
      <c r="BV69" s="5">
        <f t="shared" si="109"/>
        <v>1041196.3852653604</v>
      </c>
      <c r="BW69" s="5">
        <f t="shared" si="110"/>
        <v>1027547.683215479</v>
      </c>
      <c r="BX69" s="5">
        <f t="shared" si="111"/>
        <v>1013815.7240830935</v>
      </c>
      <c r="BY69" s="5">
        <f t="shared" si="112"/>
        <v>0</v>
      </c>
      <c r="BZ69" s="5">
        <f t="shared" si="113"/>
        <v>0</v>
      </c>
      <c r="CA69" s="5">
        <f t="shared" si="114"/>
        <v>0</v>
      </c>
      <c r="CB69" s="5">
        <f t="shared" si="115"/>
        <v>0</v>
      </c>
      <c r="CC69" s="5">
        <f t="shared" si="116"/>
        <v>0</v>
      </c>
      <c r="CD69" s="5">
        <f t="shared" si="117"/>
        <v>0</v>
      </c>
      <c r="CE69" s="5">
        <f t="shared" si="118"/>
        <v>0</v>
      </c>
      <c r="CF69" s="5">
        <f t="shared" si="119"/>
        <v>0</v>
      </c>
      <c r="CG69" s="5">
        <f t="shared" si="120"/>
        <v>0</v>
      </c>
      <c r="CH69" s="45">
        <f t="shared" si="121"/>
        <v>0</v>
      </c>
      <c r="CJ69" s="21">
        <f t="shared" si="67"/>
        <v>188102.83072762587</v>
      </c>
      <c r="CK69" s="21">
        <f t="shared" si="67"/>
        <v>154419.00390886888</v>
      </c>
      <c r="CL69" s="21">
        <f t="shared" si="67"/>
        <v>121708.57904254831</v>
      </c>
      <c r="CM69" s="21">
        <f t="shared" si="67"/>
        <v>89940.731700556818</v>
      </c>
      <c r="CN69" s="21">
        <f t="shared" si="67"/>
        <v>59085.69212423102</v>
      </c>
      <c r="CO69" s="21">
        <f t="shared" si="67"/>
        <v>29114.706542126602</v>
      </c>
      <c r="CP69" s="21">
        <f t="shared" si="67"/>
        <v>1148.4872916163877</v>
      </c>
      <c r="CQ69" s="21">
        <f t="shared" si="67"/>
        <v>0</v>
      </c>
      <c r="CR69" s="21">
        <f t="shared" si="67"/>
        <v>-1147.1602970750537</v>
      </c>
      <c r="CS69" s="21">
        <f t="shared" si="67"/>
        <v>-28285.259359730175</v>
      </c>
      <c r="CT69" s="21">
        <f t="shared" si="67"/>
        <v>-55766.994629026158</v>
      </c>
      <c r="CU69" s="21">
        <f t="shared" si="67"/>
        <v>-82470.253133104881</v>
      </c>
      <c r="CV69" s="21">
        <f t="shared" si="67"/>
        <v>-108419.23815204389</v>
      </c>
      <c r="CW69" s="21">
        <f t="shared" si="67"/>
        <v>-133637.33941751637</v>
      </c>
      <c r="CX69" s="21">
        <f t="shared" si="67"/>
        <v>-158147.16243489191</v>
      </c>
      <c r="CZ69" s="21">
        <f t="shared" si="68"/>
        <v>-1147.8237943457207</v>
      </c>
      <c r="DA69" s="21">
        <f t="shared" si="69"/>
        <v>-115063.9085972961</v>
      </c>
    </row>
    <row r="70" spans="9:105" x14ac:dyDescent="0.25">
      <c r="I70" s="4" t="s">
        <v>18</v>
      </c>
      <c r="J70" s="15">
        <f t="shared" si="43"/>
        <v>0.02</v>
      </c>
      <c r="K70" s="3">
        <v>12</v>
      </c>
      <c r="L70" s="3" t="s">
        <v>17</v>
      </c>
      <c r="M70" s="15">
        <f t="shared" si="122"/>
        <v>6.2000000000000006E-3</v>
      </c>
      <c r="N70" s="18">
        <f>INDEX(Results!$B$7:$C$206,Example!$AP70,MATCH(Example!$N$38,Results!$B$1:$C$1,FALSE))</f>
        <v>5.2362809758290796</v>
      </c>
      <c r="O70" s="15">
        <f t="shared" si="123"/>
        <v>2.4000000000000002E-3</v>
      </c>
      <c r="P70" s="5">
        <v>1000000</v>
      </c>
      <c r="Q70" s="35">
        <f t="shared" si="46"/>
        <v>1159115.0099527843</v>
      </c>
      <c r="R70" s="5">
        <f t="shared" si="47"/>
        <v>6069451.8754136981</v>
      </c>
      <c r="S70" s="5">
        <f t="shared" si="48"/>
        <v>14566.684500992877</v>
      </c>
      <c r="T70" s="5"/>
      <c r="U70" s="5">
        <f t="shared" si="124"/>
        <v>20000</v>
      </c>
      <c r="V70" s="5">
        <f t="shared" si="124"/>
        <v>20000</v>
      </c>
      <c r="W70" s="5">
        <f t="shared" si="124"/>
        <v>20000</v>
      </c>
      <c r="X70" s="5">
        <f t="shared" si="124"/>
        <v>20000</v>
      </c>
      <c r="Y70" s="5">
        <f t="shared" si="124"/>
        <v>20000</v>
      </c>
      <c r="Z70" s="5">
        <f t="shared" si="124"/>
        <v>20000</v>
      </c>
      <c r="AA70" s="5">
        <f t="shared" si="124"/>
        <v>20000</v>
      </c>
      <c r="AB70" s="5">
        <f t="shared" si="124"/>
        <v>20000</v>
      </c>
      <c r="AC70" s="5">
        <f t="shared" si="124"/>
        <v>20000</v>
      </c>
      <c r="AD70" s="5">
        <f t="shared" si="124"/>
        <v>20000</v>
      </c>
      <c r="AE70" s="5">
        <f t="shared" si="125"/>
        <v>20000</v>
      </c>
      <c r="AF70" s="5">
        <f t="shared" si="125"/>
        <v>1020000</v>
      </c>
      <c r="AG70" s="5">
        <f t="shared" si="125"/>
        <v>0</v>
      </c>
      <c r="AH70" s="5">
        <f t="shared" si="125"/>
        <v>0</v>
      </c>
      <c r="AI70" s="5">
        <f t="shared" si="125"/>
        <v>0</v>
      </c>
      <c r="AJ70" s="5">
        <f t="shared" si="125"/>
        <v>0</v>
      </c>
      <c r="AK70" s="5">
        <f t="shared" si="125"/>
        <v>0</v>
      </c>
      <c r="AL70" s="5">
        <f t="shared" si="125"/>
        <v>0</v>
      </c>
      <c r="AM70" s="5">
        <f t="shared" si="125"/>
        <v>0</v>
      </c>
      <c r="AN70" s="5">
        <f t="shared" si="125"/>
        <v>0</v>
      </c>
      <c r="AP70" s="3">
        <f t="shared" si="71"/>
        <v>32</v>
      </c>
      <c r="BN70" s="38">
        <f t="shared" si="101"/>
        <v>1159115.0099527843</v>
      </c>
      <c r="BO70" s="5">
        <f t="shared" si="102"/>
        <v>1146301.5230144914</v>
      </c>
      <c r="BP70" s="5">
        <f t="shared" si="103"/>
        <v>1133408.5924571813</v>
      </c>
      <c r="BQ70" s="5">
        <f t="shared" si="104"/>
        <v>1120435.7257304159</v>
      </c>
      <c r="BR70" s="5">
        <f t="shared" si="105"/>
        <v>1107382.4272299444</v>
      </c>
      <c r="BS70" s="5">
        <f t="shared" si="106"/>
        <v>1094248.1982787701</v>
      </c>
      <c r="BT70" s="5">
        <f t="shared" si="107"/>
        <v>1081032.5371080984</v>
      </c>
      <c r="BU70" s="5">
        <f t="shared" si="108"/>
        <v>1067734.9388381685</v>
      </c>
      <c r="BV70" s="5">
        <f t="shared" si="109"/>
        <v>1054354.8954589651</v>
      </c>
      <c r="BW70" s="5">
        <f t="shared" si="110"/>
        <v>1040891.8958108106</v>
      </c>
      <c r="BX70" s="5">
        <f t="shared" si="111"/>
        <v>1027345.4255648376</v>
      </c>
      <c r="BY70" s="5">
        <f t="shared" si="112"/>
        <v>1013714.9672033396</v>
      </c>
      <c r="BZ70" s="5">
        <f t="shared" si="113"/>
        <v>0</v>
      </c>
      <c r="CA70" s="5">
        <f t="shared" si="114"/>
        <v>0</v>
      </c>
      <c r="CB70" s="5">
        <f t="shared" si="115"/>
        <v>0</v>
      </c>
      <c r="CC70" s="5">
        <f t="shared" si="116"/>
        <v>0</v>
      </c>
      <c r="CD70" s="5">
        <f t="shared" si="117"/>
        <v>0</v>
      </c>
      <c r="CE70" s="5">
        <f t="shared" si="118"/>
        <v>0</v>
      </c>
      <c r="CF70" s="5">
        <f t="shared" si="119"/>
        <v>0</v>
      </c>
      <c r="CG70" s="5">
        <f t="shared" si="120"/>
        <v>0</v>
      </c>
      <c r="CH70" s="45">
        <f t="shared" si="121"/>
        <v>0</v>
      </c>
      <c r="CJ70" s="21">
        <f t="shared" si="67"/>
        <v>207092.69273424731</v>
      </c>
      <c r="CK70" s="21">
        <f t="shared" si="67"/>
        <v>169797.93116838136</v>
      </c>
      <c r="CL70" s="21">
        <f t="shared" si="67"/>
        <v>133666.21119430801</v>
      </c>
      <c r="CM70" s="21">
        <f t="shared" si="67"/>
        <v>98657.977098600706</v>
      </c>
      <c r="CN70" s="21">
        <f t="shared" si="67"/>
        <v>64735.120080982335</v>
      </c>
      <c r="CO70" s="21">
        <f t="shared" si="67"/>
        <v>31860.921756451018</v>
      </c>
      <c r="CP70" s="21">
        <f t="shared" si="67"/>
        <v>1255.4137740484439</v>
      </c>
      <c r="CQ70" s="21">
        <f t="shared" si="67"/>
        <v>0</v>
      </c>
      <c r="CR70" s="21">
        <f t="shared" si="67"/>
        <v>-1253.8472522993106</v>
      </c>
      <c r="CS70" s="21">
        <f t="shared" si="67"/>
        <v>-30881.742968794191</v>
      </c>
      <c r="CT70" s="21">
        <f t="shared" si="67"/>
        <v>-60817.170359282289</v>
      </c>
      <c r="CU70" s="21">
        <f t="shared" si="67"/>
        <v>-89837.958534803241</v>
      </c>
      <c r="CV70" s="21">
        <f t="shared" si="67"/>
        <v>-117974.64277846529</v>
      </c>
      <c r="CW70" s="21">
        <f t="shared" si="67"/>
        <v>-145256.66118468146</v>
      </c>
      <c r="CX70" s="21">
        <f t="shared" si="67"/>
        <v>-171712.3967576694</v>
      </c>
      <c r="CZ70" s="21">
        <f t="shared" si="68"/>
        <v>-1254.6305131738773</v>
      </c>
      <c r="DA70" s="21">
        <f t="shared" si="69"/>
        <v>-125820.42698638665</v>
      </c>
    </row>
    <row r="71" spans="9:105" x14ac:dyDescent="0.25">
      <c r="I71" s="4" t="s">
        <v>18</v>
      </c>
      <c r="J71" s="15">
        <f t="shared" si="43"/>
        <v>0.02</v>
      </c>
      <c r="K71" s="3">
        <v>13</v>
      </c>
      <c r="L71" s="3" t="s">
        <v>17</v>
      </c>
      <c r="M71" s="15">
        <f t="shared" si="122"/>
        <v>6.3E-3</v>
      </c>
      <c r="N71" s="18">
        <f>INDEX(Results!$B$7:$C$206,Example!$AP71,MATCH(Example!$N$38,Results!$B$1:$C$1,FALSE))</f>
        <v>3.5708250447570502</v>
      </c>
      <c r="O71" s="15">
        <f t="shared" si="123"/>
        <v>2.6000000000000003E-3</v>
      </c>
      <c r="P71" s="5">
        <v>1000000</v>
      </c>
      <c r="Q71" s="35">
        <f t="shared" si="46"/>
        <v>1170487.0940082332</v>
      </c>
      <c r="R71" s="5">
        <f t="shared" si="47"/>
        <v>4179604.6298494986</v>
      </c>
      <c r="S71" s="5">
        <f t="shared" si="48"/>
        <v>10866.972037608697</v>
      </c>
      <c r="T71" s="5"/>
      <c r="U71" s="5">
        <f t="shared" si="124"/>
        <v>20000</v>
      </c>
      <c r="V71" s="5">
        <f t="shared" si="124"/>
        <v>20000</v>
      </c>
      <c r="W71" s="5">
        <f t="shared" si="124"/>
        <v>20000</v>
      </c>
      <c r="X71" s="5">
        <f t="shared" si="124"/>
        <v>20000</v>
      </c>
      <c r="Y71" s="5">
        <f t="shared" si="124"/>
        <v>20000</v>
      </c>
      <c r="Z71" s="5">
        <f t="shared" si="124"/>
        <v>20000</v>
      </c>
      <c r="AA71" s="5">
        <f t="shared" si="124"/>
        <v>20000</v>
      </c>
      <c r="AB71" s="5">
        <f t="shared" si="124"/>
        <v>20000</v>
      </c>
      <c r="AC71" s="5">
        <f t="shared" si="124"/>
        <v>20000</v>
      </c>
      <c r="AD71" s="5">
        <f t="shared" si="124"/>
        <v>20000</v>
      </c>
      <c r="AE71" s="5">
        <f t="shared" si="125"/>
        <v>20000</v>
      </c>
      <c r="AF71" s="5">
        <f t="shared" si="125"/>
        <v>20000</v>
      </c>
      <c r="AG71" s="5">
        <f t="shared" si="125"/>
        <v>1020000</v>
      </c>
      <c r="AH71" s="5">
        <f t="shared" si="125"/>
        <v>0</v>
      </c>
      <c r="AI71" s="5">
        <f t="shared" si="125"/>
        <v>0</v>
      </c>
      <c r="AJ71" s="5">
        <f t="shared" si="125"/>
        <v>0</v>
      </c>
      <c r="AK71" s="5">
        <f t="shared" si="125"/>
        <v>0</v>
      </c>
      <c r="AL71" s="5">
        <f t="shared" si="125"/>
        <v>0</v>
      </c>
      <c r="AM71" s="5">
        <f t="shared" si="125"/>
        <v>0</v>
      </c>
      <c r="AN71" s="5">
        <f t="shared" si="125"/>
        <v>0</v>
      </c>
      <c r="AP71" s="3">
        <f t="shared" si="71"/>
        <v>33</v>
      </c>
      <c r="BN71" s="38">
        <f t="shared" si="101"/>
        <v>1170487.0940082332</v>
      </c>
      <c r="BO71" s="5">
        <f t="shared" si="102"/>
        <v>1157861.162700485</v>
      </c>
      <c r="BP71" s="5">
        <f t="shared" si="103"/>
        <v>1145155.6880254981</v>
      </c>
      <c r="BQ71" s="5">
        <f t="shared" si="104"/>
        <v>1132370.1688600588</v>
      </c>
      <c r="BR71" s="5">
        <f t="shared" si="105"/>
        <v>1119504.1009238772</v>
      </c>
      <c r="BS71" s="5">
        <f t="shared" si="106"/>
        <v>1106556.9767596975</v>
      </c>
      <c r="BT71" s="5">
        <f t="shared" si="107"/>
        <v>1093528.2857132836</v>
      </c>
      <c r="BU71" s="5">
        <f t="shared" si="108"/>
        <v>1080417.5139132773</v>
      </c>
      <c r="BV71" s="5">
        <f t="shared" si="109"/>
        <v>1067224.144250931</v>
      </c>
      <c r="BW71" s="5">
        <f t="shared" si="110"/>
        <v>1053947.6563597119</v>
      </c>
      <c r="BX71" s="5">
        <f t="shared" si="111"/>
        <v>1040587.5265947781</v>
      </c>
      <c r="BY71" s="5">
        <f t="shared" si="112"/>
        <v>1027143.2280123251</v>
      </c>
      <c r="BZ71" s="5">
        <f t="shared" si="113"/>
        <v>1013614.2303488028</v>
      </c>
      <c r="CA71" s="5">
        <f t="shared" si="114"/>
        <v>0</v>
      </c>
      <c r="CB71" s="5">
        <f t="shared" si="115"/>
        <v>0</v>
      </c>
      <c r="CC71" s="5">
        <f t="shared" si="116"/>
        <v>0</v>
      </c>
      <c r="CD71" s="5">
        <f t="shared" si="117"/>
        <v>0</v>
      </c>
      <c r="CE71" s="5">
        <f t="shared" si="118"/>
        <v>0</v>
      </c>
      <c r="CF71" s="5">
        <f t="shared" si="119"/>
        <v>0</v>
      </c>
      <c r="CG71" s="5">
        <f t="shared" si="120"/>
        <v>0</v>
      </c>
      <c r="CH71" s="45">
        <f t="shared" si="121"/>
        <v>0</v>
      </c>
      <c r="CJ71" s="21">
        <f t="shared" ref="CJ71:CX87" si="126">NPV($M71+CJ$38,$U71:$AN71)-$Q71</f>
        <v>226358.53473962983</v>
      </c>
      <c r="CK71" s="21">
        <f t="shared" si="126"/>
        <v>185364.79775837506</v>
      </c>
      <c r="CL71" s="21">
        <f t="shared" si="126"/>
        <v>145742.53476707311</v>
      </c>
      <c r="CM71" s="21">
        <f t="shared" si="126"/>
        <v>107441.90317792748</v>
      </c>
      <c r="CN71" s="21">
        <f t="shared" si="126"/>
        <v>70415.000913278665</v>
      </c>
      <c r="CO71" s="21">
        <f t="shared" si="126"/>
        <v>34615.786052434705</v>
      </c>
      <c r="CP71" s="21">
        <f t="shared" si="126"/>
        <v>1362.4487792684231</v>
      </c>
      <c r="CQ71" s="21">
        <f t="shared" si="126"/>
        <v>0</v>
      </c>
      <c r="CR71" s="21">
        <f t="shared" si="126"/>
        <v>-1360.6235893703997</v>
      </c>
      <c r="CS71" s="21">
        <f t="shared" si="126"/>
        <v>-33474.905987011269</v>
      </c>
      <c r="CT71" s="21">
        <f t="shared" si="126"/>
        <v>-65849.841068105539</v>
      </c>
      <c r="CU71" s="21">
        <f t="shared" si="126"/>
        <v>-97164.142031570198</v>
      </c>
      <c r="CV71" s="21">
        <f t="shared" si="126"/>
        <v>-127455.63759030495</v>
      </c>
      <c r="CW71" s="21">
        <f t="shared" si="126"/>
        <v>-156760.70989460172</v>
      </c>
      <c r="CX71" s="21">
        <f t="shared" si="126"/>
        <v>-185114.35338893731</v>
      </c>
      <c r="CZ71" s="21">
        <f t="shared" si="68"/>
        <v>-1361.5361843194114</v>
      </c>
      <c r="DA71" s="21">
        <f t="shared" si="69"/>
        <v>-136599.08617868903</v>
      </c>
    </row>
    <row r="72" spans="9:105" x14ac:dyDescent="0.25">
      <c r="I72" s="4" t="s">
        <v>18</v>
      </c>
      <c r="J72" s="15">
        <f t="shared" si="43"/>
        <v>0.02</v>
      </c>
      <c r="K72" s="3">
        <v>14</v>
      </c>
      <c r="L72" s="3" t="s">
        <v>17</v>
      </c>
      <c r="M72" s="15">
        <f t="shared" si="122"/>
        <v>6.4000000000000003E-3</v>
      </c>
      <c r="N72" s="18">
        <f>INDEX(Results!$B$7:$C$206,Example!$AP72,MATCH(Example!$N$38,Results!$B$1:$C$1,FALSE))</f>
        <v>2.2720520451214998</v>
      </c>
      <c r="O72" s="15">
        <f t="shared" si="123"/>
        <v>2.8E-3</v>
      </c>
      <c r="P72" s="5">
        <v>1000000</v>
      </c>
      <c r="Q72" s="35">
        <f t="shared" si="46"/>
        <v>1181564.4578883771</v>
      </c>
      <c r="R72" s="5">
        <f t="shared" si="47"/>
        <v>2684575.9429881633</v>
      </c>
      <c r="S72" s="5">
        <f t="shared" si="48"/>
        <v>7516.8126403668575</v>
      </c>
      <c r="T72" s="5"/>
      <c r="U72" s="5">
        <f t="shared" si="124"/>
        <v>20000</v>
      </c>
      <c r="V72" s="5">
        <f t="shared" si="124"/>
        <v>20000</v>
      </c>
      <c r="W72" s="5">
        <f t="shared" si="124"/>
        <v>20000</v>
      </c>
      <c r="X72" s="5">
        <f t="shared" si="124"/>
        <v>20000</v>
      </c>
      <c r="Y72" s="5">
        <f t="shared" si="124"/>
        <v>20000</v>
      </c>
      <c r="Z72" s="5">
        <f t="shared" si="124"/>
        <v>20000</v>
      </c>
      <c r="AA72" s="5">
        <f t="shared" si="124"/>
        <v>20000</v>
      </c>
      <c r="AB72" s="5">
        <f t="shared" si="124"/>
        <v>20000</v>
      </c>
      <c r="AC72" s="5">
        <f t="shared" si="124"/>
        <v>20000</v>
      </c>
      <c r="AD72" s="5">
        <f t="shared" si="124"/>
        <v>20000</v>
      </c>
      <c r="AE72" s="5">
        <f t="shared" si="125"/>
        <v>20000</v>
      </c>
      <c r="AF72" s="5">
        <f t="shared" si="125"/>
        <v>20000</v>
      </c>
      <c r="AG72" s="5">
        <f t="shared" si="125"/>
        <v>20000</v>
      </c>
      <c r="AH72" s="5">
        <f t="shared" si="125"/>
        <v>1020000</v>
      </c>
      <c r="AI72" s="5">
        <f t="shared" si="125"/>
        <v>0</v>
      </c>
      <c r="AJ72" s="5">
        <f t="shared" si="125"/>
        <v>0</v>
      </c>
      <c r="AK72" s="5">
        <f t="shared" si="125"/>
        <v>0</v>
      </c>
      <c r="AL72" s="5">
        <f t="shared" si="125"/>
        <v>0</v>
      </c>
      <c r="AM72" s="5">
        <f t="shared" si="125"/>
        <v>0</v>
      </c>
      <c r="AN72" s="5">
        <f t="shared" si="125"/>
        <v>0</v>
      </c>
      <c r="AP72" s="3">
        <f t="shared" si="71"/>
        <v>34</v>
      </c>
      <c r="BN72" s="38">
        <f t="shared" si="101"/>
        <v>1181564.4578883771</v>
      </c>
      <c r="BO72" s="5">
        <f t="shared" si="102"/>
        <v>1169126.4704188628</v>
      </c>
      <c r="BP72" s="5">
        <f t="shared" si="103"/>
        <v>1156608.8798295434</v>
      </c>
      <c r="BQ72" s="5">
        <f t="shared" si="104"/>
        <v>1144011.1766604525</v>
      </c>
      <c r="BR72" s="5">
        <f t="shared" si="105"/>
        <v>1131332.8481910795</v>
      </c>
      <c r="BS72" s="5">
        <f t="shared" si="106"/>
        <v>1118573.3784195024</v>
      </c>
      <c r="BT72" s="5">
        <f t="shared" si="107"/>
        <v>1105732.2480413872</v>
      </c>
      <c r="BU72" s="5">
        <f t="shared" si="108"/>
        <v>1092808.9344288521</v>
      </c>
      <c r="BV72" s="5">
        <f t="shared" si="109"/>
        <v>1079802.9116091966</v>
      </c>
      <c r="BW72" s="5">
        <f t="shared" si="110"/>
        <v>1066713.6502434954</v>
      </c>
      <c r="BX72" s="5">
        <f t="shared" si="111"/>
        <v>1053540.6176050536</v>
      </c>
      <c r="BY72" s="5">
        <f t="shared" si="112"/>
        <v>1040283.2775577258</v>
      </c>
      <c r="BZ72" s="5">
        <f t="shared" si="113"/>
        <v>1026941.0905340952</v>
      </c>
      <c r="CA72" s="5">
        <f t="shared" si="114"/>
        <v>1013513.5135135134</v>
      </c>
      <c r="CB72" s="5">
        <f t="shared" si="115"/>
        <v>0</v>
      </c>
      <c r="CC72" s="5">
        <f t="shared" si="116"/>
        <v>0</v>
      </c>
      <c r="CD72" s="5">
        <f t="shared" si="117"/>
        <v>0</v>
      </c>
      <c r="CE72" s="5">
        <f t="shared" si="118"/>
        <v>0</v>
      </c>
      <c r="CF72" s="5">
        <f t="shared" si="119"/>
        <v>0</v>
      </c>
      <c r="CG72" s="5">
        <f t="shared" si="120"/>
        <v>0</v>
      </c>
      <c r="CH72" s="45">
        <f t="shared" si="121"/>
        <v>0</v>
      </c>
      <c r="CJ72" s="21">
        <f t="shared" si="126"/>
        <v>245890.55836809101</v>
      </c>
      <c r="CK72" s="21">
        <f t="shared" si="126"/>
        <v>201110.8687916256</v>
      </c>
      <c r="CL72" s="21">
        <f t="shared" si="126"/>
        <v>157930.27639966831</v>
      </c>
      <c r="CM72" s="21">
        <f t="shared" si="126"/>
        <v>116286.95657739276</v>
      </c>
      <c r="CN72" s="21">
        <f t="shared" si="126"/>
        <v>76121.636609742185</v>
      </c>
      <c r="CO72" s="21">
        <f t="shared" si="126"/>
        <v>37377.484009121079</v>
      </c>
      <c r="CP72" s="21">
        <f t="shared" si="126"/>
        <v>1469.5220462677535</v>
      </c>
      <c r="CQ72" s="21">
        <f t="shared" si="126"/>
        <v>0</v>
      </c>
      <c r="CR72" s="21">
        <f t="shared" si="126"/>
        <v>-1467.4192873507272</v>
      </c>
      <c r="CS72" s="21">
        <f t="shared" si="126"/>
        <v>-36063.082089972682</v>
      </c>
      <c r="CT72" s="21">
        <f t="shared" si="126"/>
        <v>-70861.893770027906</v>
      </c>
      <c r="CU72" s="21">
        <f t="shared" si="126"/>
        <v>-104444.52388306591</v>
      </c>
      <c r="CV72" s="21">
        <f t="shared" si="126"/>
        <v>-136857.10687338631</v>
      </c>
      <c r="CW72" s="21">
        <f t="shared" si="126"/>
        <v>-168143.90702864213</v>
      </c>
      <c r="CX72" s="21">
        <f t="shared" si="126"/>
        <v>-198347.39888914465</v>
      </c>
      <c r="CZ72" s="21">
        <f t="shared" si="68"/>
        <v>-1468.4706668092404</v>
      </c>
      <c r="DA72" s="21">
        <f t="shared" si="69"/>
        <v>-147393.69163652731</v>
      </c>
    </row>
    <row r="73" spans="9:105" x14ac:dyDescent="0.25">
      <c r="I73" s="4" t="s">
        <v>18</v>
      </c>
      <c r="J73" s="15">
        <f t="shared" si="43"/>
        <v>0.02</v>
      </c>
      <c r="K73" s="3">
        <v>15</v>
      </c>
      <c r="L73" s="3" t="s">
        <v>17</v>
      </c>
      <c r="M73" s="15">
        <f t="shared" si="122"/>
        <v>6.5000000000000006E-3</v>
      </c>
      <c r="N73" s="18">
        <f>INDEX(Results!$B$7:$C$206,Example!$AP73,MATCH(Example!$N$38,Results!$B$1:$C$1,FALSE))</f>
        <v>0.95808458154772902</v>
      </c>
      <c r="O73" s="15">
        <f t="shared" si="123"/>
        <v>3.0000000000000001E-3</v>
      </c>
      <c r="P73" s="5">
        <v>1000000</v>
      </c>
      <c r="Q73" s="35">
        <f t="shared" si="46"/>
        <v>1192346.7845017647</v>
      </c>
      <c r="R73" s="5">
        <f t="shared" si="47"/>
        <v>1142369.0700891535</v>
      </c>
      <c r="S73" s="5">
        <f t="shared" si="48"/>
        <v>3427.1072102674607</v>
      </c>
      <c r="T73" s="5"/>
      <c r="U73" s="5">
        <f t="shared" si="124"/>
        <v>20000</v>
      </c>
      <c r="V73" s="5">
        <f t="shared" si="124"/>
        <v>20000</v>
      </c>
      <c r="W73" s="5">
        <f t="shared" si="124"/>
        <v>20000</v>
      </c>
      <c r="X73" s="5">
        <f t="shared" si="124"/>
        <v>20000</v>
      </c>
      <c r="Y73" s="5">
        <f t="shared" si="124"/>
        <v>20000</v>
      </c>
      <c r="Z73" s="5">
        <f t="shared" si="124"/>
        <v>20000</v>
      </c>
      <c r="AA73" s="5">
        <f t="shared" si="124"/>
        <v>20000</v>
      </c>
      <c r="AB73" s="5">
        <f t="shared" si="124"/>
        <v>20000</v>
      </c>
      <c r="AC73" s="5">
        <f t="shared" si="124"/>
        <v>20000</v>
      </c>
      <c r="AD73" s="5">
        <f t="shared" si="124"/>
        <v>20000</v>
      </c>
      <c r="AE73" s="5">
        <f t="shared" si="125"/>
        <v>20000</v>
      </c>
      <c r="AF73" s="5">
        <f t="shared" si="125"/>
        <v>20000</v>
      </c>
      <c r="AG73" s="5">
        <f t="shared" si="125"/>
        <v>20000</v>
      </c>
      <c r="AH73" s="5">
        <f t="shared" si="125"/>
        <v>20000</v>
      </c>
      <c r="AI73" s="5">
        <f t="shared" si="125"/>
        <v>1020000</v>
      </c>
      <c r="AJ73" s="5">
        <f t="shared" si="125"/>
        <v>0</v>
      </c>
      <c r="AK73" s="5">
        <f t="shared" si="125"/>
        <v>0</v>
      </c>
      <c r="AL73" s="5">
        <f t="shared" si="125"/>
        <v>0</v>
      </c>
      <c r="AM73" s="5">
        <f t="shared" si="125"/>
        <v>0</v>
      </c>
      <c r="AN73" s="5">
        <f t="shared" si="125"/>
        <v>0</v>
      </c>
      <c r="AP73" s="3">
        <f t="shared" si="71"/>
        <v>35</v>
      </c>
      <c r="BN73" s="38">
        <f t="shared" si="101"/>
        <v>1192346.7845017647</v>
      </c>
      <c r="BO73" s="5">
        <f t="shared" si="102"/>
        <v>1180097.0386010262</v>
      </c>
      <c r="BP73" s="5">
        <f t="shared" si="103"/>
        <v>1167767.6693519328</v>
      </c>
      <c r="BQ73" s="5">
        <f t="shared" si="104"/>
        <v>1155358.1592027203</v>
      </c>
      <c r="BR73" s="5">
        <f t="shared" si="105"/>
        <v>1142867.987237538</v>
      </c>
      <c r="BS73" s="5">
        <f t="shared" si="106"/>
        <v>1130296.6291545818</v>
      </c>
      <c r="BT73" s="5">
        <f t="shared" si="107"/>
        <v>1117643.5572440866</v>
      </c>
      <c r="BU73" s="5">
        <f t="shared" si="108"/>
        <v>1104908.2403661732</v>
      </c>
      <c r="BV73" s="5">
        <f t="shared" si="109"/>
        <v>1092090.1439285532</v>
      </c>
      <c r="BW73" s="5">
        <f t="shared" si="110"/>
        <v>1079188.7298640888</v>
      </c>
      <c r="BX73" s="5">
        <f t="shared" si="111"/>
        <v>1066203.4566082053</v>
      </c>
      <c r="BY73" s="5">
        <f t="shared" si="112"/>
        <v>1053133.7790761585</v>
      </c>
      <c r="BZ73" s="5">
        <f t="shared" si="113"/>
        <v>1039979.1486401535</v>
      </c>
      <c r="CA73" s="5">
        <f t="shared" si="114"/>
        <v>1026739.0131063145</v>
      </c>
      <c r="CB73" s="5">
        <f t="shared" si="115"/>
        <v>1013412.8166915055</v>
      </c>
      <c r="CC73" s="5">
        <f t="shared" si="116"/>
        <v>0</v>
      </c>
      <c r="CD73" s="5">
        <f t="shared" si="117"/>
        <v>0</v>
      </c>
      <c r="CE73" s="5">
        <f t="shared" si="118"/>
        <v>0</v>
      </c>
      <c r="CF73" s="5">
        <f t="shared" si="119"/>
        <v>0</v>
      </c>
      <c r="CG73" s="5">
        <f t="shared" si="120"/>
        <v>0</v>
      </c>
      <c r="CH73" s="45">
        <f t="shared" si="121"/>
        <v>0</v>
      </c>
      <c r="CJ73" s="21">
        <f t="shared" si="126"/>
        <v>265678.75855183718</v>
      </c>
      <c r="CK73" s="21">
        <f t="shared" si="126"/>
        <v>217027.28025508323</v>
      </c>
      <c r="CL73" s="21">
        <f t="shared" si="126"/>
        <v>170222.09512873576</v>
      </c>
      <c r="CM73" s="21">
        <f t="shared" si="126"/>
        <v>125187.56000323966</v>
      </c>
      <c r="CN73" s="21">
        <f t="shared" si="126"/>
        <v>81851.330523098819</v>
      </c>
      <c r="CO73" s="21">
        <f t="shared" si="126"/>
        <v>40144.209059017012</v>
      </c>
      <c r="CP73" s="21">
        <f t="shared" si="126"/>
        <v>1576.5639564797748</v>
      </c>
      <c r="CQ73" s="21">
        <f t="shared" si="126"/>
        <v>0</v>
      </c>
      <c r="CR73" s="21">
        <f t="shared" si="126"/>
        <v>-1574.1649904451333</v>
      </c>
      <c r="CS73" s="21">
        <f t="shared" si="126"/>
        <v>-38644.627950196154</v>
      </c>
      <c r="CT73" s="21">
        <f t="shared" si="126"/>
        <v>-75850.272827942157</v>
      </c>
      <c r="CU73" s="21">
        <f t="shared" si="126"/>
        <v>-111674.9241526681</v>
      </c>
      <c r="CV73" s="21">
        <f t="shared" si="126"/>
        <v>-146174.08167682157</v>
      </c>
      <c r="CW73" s="21">
        <f t="shared" si="126"/>
        <v>-179400.86844483903</v>
      </c>
      <c r="CX73" s="21">
        <f t="shared" si="126"/>
        <v>-211406.13844730635</v>
      </c>
      <c r="CZ73" s="21">
        <f t="shared" si="68"/>
        <v>-1575.364473462454</v>
      </c>
      <c r="DA73" s="21">
        <f t="shared" si="69"/>
        <v>-158198.08840277867</v>
      </c>
    </row>
    <row r="74" spans="9:105" x14ac:dyDescent="0.25">
      <c r="I74" s="4" t="s">
        <v>18</v>
      </c>
      <c r="J74" s="15">
        <f t="shared" si="43"/>
        <v>0.02</v>
      </c>
      <c r="K74" s="3">
        <v>16</v>
      </c>
      <c r="L74" s="3" t="s">
        <v>17</v>
      </c>
      <c r="M74" s="15">
        <f t="shared" si="122"/>
        <v>6.6E-3</v>
      </c>
      <c r="N74" s="18">
        <f>INDEX(Results!$B$7:$C$206,Example!$AP74,MATCH(Example!$N$38,Results!$B$1:$C$1,FALSE))</f>
        <v>1.0000000001388E-4</v>
      </c>
      <c r="O74" s="15">
        <f t="shared" si="123"/>
        <v>3.2000000000000002E-3</v>
      </c>
      <c r="P74" s="5">
        <v>1000000</v>
      </c>
      <c r="Q74" s="35">
        <f t="shared" si="46"/>
        <v>1202833.9156679113</v>
      </c>
      <c r="R74" s="5">
        <f t="shared" si="47"/>
        <v>120.28339158348646</v>
      </c>
      <c r="S74" s="5">
        <f t="shared" si="48"/>
        <v>0.38490685306715672</v>
      </c>
      <c r="T74" s="5"/>
      <c r="U74" s="5">
        <f t="shared" si="124"/>
        <v>20000</v>
      </c>
      <c r="V74" s="5">
        <f t="shared" si="124"/>
        <v>20000</v>
      </c>
      <c r="W74" s="5">
        <f t="shared" si="124"/>
        <v>20000</v>
      </c>
      <c r="X74" s="5">
        <f t="shared" si="124"/>
        <v>20000</v>
      </c>
      <c r="Y74" s="5">
        <f t="shared" si="124"/>
        <v>20000</v>
      </c>
      <c r="Z74" s="5">
        <f t="shared" si="124"/>
        <v>20000</v>
      </c>
      <c r="AA74" s="5">
        <f t="shared" si="124"/>
        <v>20000</v>
      </c>
      <c r="AB74" s="5">
        <f t="shared" si="124"/>
        <v>20000</v>
      </c>
      <c r="AC74" s="5">
        <f t="shared" si="124"/>
        <v>20000</v>
      </c>
      <c r="AD74" s="5">
        <f t="shared" si="124"/>
        <v>20000</v>
      </c>
      <c r="AE74" s="5">
        <f t="shared" si="125"/>
        <v>20000</v>
      </c>
      <c r="AF74" s="5">
        <f t="shared" si="125"/>
        <v>20000</v>
      </c>
      <c r="AG74" s="5">
        <f t="shared" si="125"/>
        <v>20000</v>
      </c>
      <c r="AH74" s="5">
        <f t="shared" si="125"/>
        <v>20000</v>
      </c>
      <c r="AI74" s="5">
        <f t="shared" si="125"/>
        <v>20000</v>
      </c>
      <c r="AJ74" s="5">
        <f t="shared" si="125"/>
        <v>1020000</v>
      </c>
      <c r="AK74" s="5">
        <f t="shared" si="125"/>
        <v>0</v>
      </c>
      <c r="AL74" s="5">
        <f t="shared" si="125"/>
        <v>0</v>
      </c>
      <c r="AM74" s="5">
        <f t="shared" si="125"/>
        <v>0</v>
      </c>
      <c r="AN74" s="5">
        <f t="shared" si="125"/>
        <v>0</v>
      </c>
      <c r="AP74" s="3">
        <f t="shared" si="71"/>
        <v>36</v>
      </c>
      <c r="BN74" s="38">
        <f t="shared" si="101"/>
        <v>1202833.9156679113</v>
      </c>
      <c r="BO74" s="5">
        <f t="shared" si="102"/>
        <v>1190772.6195113193</v>
      </c>
      <c r="BP74" s="5">
        <f t="shared" si="103"/>
        <v>1178631.718800094</v>
      </c>
      <c r="BQ74" s="5">
        <f t="shared" si="104"/>
        <v>1166410.6881441746</v>
      </c>
      <c r="BR74" s="5">
        <f t="shared" si="105"/>
        <v>1154108.9986859262</v>
      </c>
      <c r="BS74" s="5">
        <f t="shared" si="106"/>
        <v>1141726.1180772532</v>
      </c>
      <c r="BT74" s="5">
        <f t="shared" si="107"/>
        <v>1129261.510456563</v>
      </c>
      <c r="BU74" s="5">
        <f t="shared" si="108"/>
        <v>1116714.6364255762</v>
      </c>
      <c r="BV74" s="5">
        <f t="shared" si="109"/>
        <v>1104084.9530259848</v>
      </c>
      <c r="BW74" s="5">
        <f t="shared" si="110"/>
        <v>1091371.9137159563</v>
      </c>
      <c r="BX74" s="5">
        <f t="shared" si="111"/>
        <v>1078574.9683464814</v>
      </c>
      <c r="BY74" s="5">
        <f t="shared" si="112"/>
        <v>1065693.5631375681</v>
      </c>
      <c r="BZ74" s="5">
        <f t="shared" si="113"/>
        <v>1052727.1406542759</v>
      </c>
      <c r="CA74" s="5">
        <f t="shared" si="114"/>
        <v>1039675.1397825941</v>
      </c>
      <c r="CB74" s="5">
        <f t="shared" si="115"/>
        <v>1026536.9957051591</v>
      </c>
      <c r="CC74" s="5">
        <f t="shared" si="116"/>
        <v>1013312.1398768132</v>
      </c>
      <c r="CD74" s="5">
        <f t="shared" si="117"/>
        <v>0</v>
      </c>
      <c r="CE74" s="5">
        <f t="shared" si="118"/>
        <v>0</v>
      </c>
      <c r="CF74" s="5">
        <f t="shared" si="119"/>
        <v>0</v>
      </c>
      <c r="CG74" s="5">
        <f t="shared" si="120"/>
        <v>0</v>
      </c>
      <c r="CH74" s="45">
        <f t="shared" si="121"/>
        <v>0</v>
      </c>
      <c r="CJ74" s="21">
        <f t="shared" si="126"/>
        <v>285712.93229345791</v>
      </c>
      <c r="CK74" s="21">
        <f t="shared" si="126"/>
        <v>233105.04727962683</v>
      </c>
      <c r="CL74" s="21">
        <f t="shared" si="126"/>
        <v>182610.58947057091</v>
      </c>
      <c r="CM74" s="21">
        <f t="shared" si="126"/>
        <v>134138.11766448244</v>
      </c>
      <c r="CN74" s="21">
        <f t="shared" si="126"/>
        <v>87600.39093507384</v>
      </c>
      <c r="CO74" s="21">
        <f t="shared" si="126"/>
        <v>42914.165177109884</v>
      </c>
      <c r="CP74" s="21">
        <f t="shared" si="126"/>
        <v>1683.5055956405122</v>
      </c>
      <c r="CQ74" s="21">
        <f t="shared" si="126"/>
        <v>0</v>
      </c>
      <c r="CR74" s="21">
        <f t="shared" si="126"/>
        <v>-1680.7920693133492</v>
      </c>
      <c r="CS74" s="21">
        <f t="shared" si="126"/>
        <v>-41217.924581434112</v>
      </c>
      <c r="CT74" s="21">
        <f t="shared" si="126"/>
        <v>-80811.982179281302</v>
      </c>
      <c r="CU74" s="21">
        <f t="shared" si="126"/>
        <v>-118851.2652794742</v>
      </c>
      <c r="CV74" s="21">
        <f t="shared" si="126"/>
        <v>-155401.74216748448</v>
      </c>
      <c r="CW74" s="21">
        <f t="shared" si="126"/>
        <v>-190526.40597151138</v>
      </c>
      <c r="CX74" s="21">
        <f t="shared" si="126"/>
        <v>-224285.41623762622</v>
      </c>
      <c r="CZ74" s="21">
        <f t="shared" si="68"/>
        <v>-1682.1488324769307</v>
      </c>
      <c r="DA74" s="21">
        <f t="shared" si="69"/>
        <v>-169006.16581902769</v>
      </c>
    </row>
    <row r="75" spans="9:105" x14ac:dyDescent="0.25">
      <c r="I75" s="4" t="s">
        <v>18</v>
      </c>
      <c r="J75" s="15">
        <f t="shared" si="43"/>
        <v>0.02</v>
      </c>
      <c r="K75" s="3">
        <v>17</v>
      </c>
      <c r="L75" s="3" t="s">
        <v>17</v>
      </c>
      <c r="M75" s="15">
        <f t="shared" si="122"/>
        <v>6.7000000000000002E-3</v>
      </c>
      <c r="N75" s="18">
        <f>INDEX(Results!$B$7:$C$206,Example!$AP75,MATCH(Example!$N$38,Results!$B$1:$C$1,FALSE))</f>
        <v>9.9999999617610504E-5</v>
      </c>
      <c r="O75" s="15">
        <f t="shared" si="123"/>
        <v>3.4000000000000002E-3</v>
      </c>
      <c r="P75" s="5">
        <v>1000000</v>
      </c>
      <c r="Q75" s="35">
        <f t="shared" si="46"/>
        <v>1213025.8504009119</v>
      </c>
      <c r="R75" s="5">
        <f t="shared" si="47"/>
        <v>121.30258457624285</v>
      </c>
      <c r="S75" s="5">
        <f t="shared" si="48"/>
        <v>0.41242878755922574</v>
      </c>
      <c r="T75" s="5"/>
      <c r="U75" s="5">
        <f t="shared" si="124"/>
        <v>20000</v>
      </c>
      <c r="V75" s="5">
        <f t="shared" si="124"/>
        <v>20000</v>
      </c>
      <c r="W75" s="5">
        <f t="shared" si="124"/>
        <v>20000</v>
      </c>
      <c r="X75" s="5">
        <f t="shared" si="124"/>
        <v>20000</v>
      </c>
      <c r="Y75" s="5">
        <f t="shared" si="124"/>
        <v>20000</v>
      </c>
      <c r="Z75" s="5">
        <f t="shared" si="124"/>
        <v>20000</v>
      </c>
      <c r="AA75" s="5">
        <f t="shared" si="124"/>
        <v>20000</v>
      </c>
      <c r="AB75" s="5">
        <f t="shared" si="124"/>
        <v>20000</v>
      </c>
      <c r="AC75" s="5">
        <f t="shared" si="124"/>
        <v>20000</v>
      </c>
      <c r="AD75" s="5">
        <f t="shared" si="124"/>
        <v>20000</v>
      </c>
      <c r="AE75" s="5">
        <f t="shared" si="125"/>
        <v>20000</v>
      </c>
      <c r="AF75" s="5">
        <f t="shared" si="125"/>
        <v>20000</v>
      </c>
      <c r="AG75" s="5">
        <f t="shared" si="125"/>
        <v>20000</v>
      </c>
      <c r="AH75" s="5">
        <f t="shared" si="125"/>
        <v>20000</v>
      </c>
      <c r="AI75" s="5">
        <f t="shared" si="125"/>
        <v>20000</v>
      </c>
      <c r="AJ75" s="5">
        <f t="shared" si="125"/>
        <v>20000</v>
      </c>
      <c r="AK75" s="5">
        <f t="shared" si="125"/>
        <v>1020000</v>
      </c>
      <c r="AL75" s="5">
        <f t="shared" si="125"/>
        <v>0</v>
      </c>
      <c r="AM75" s="5">
        <f t="shared" si="125"/>
        <v>0</v>
      </c>
      <c r="AN75" s="5">
        <f t="shared" si="125"/>
        <v>0</v>
      </c>
      <c r="AP75" s="3">
        <f t="shared" si="71"/>
        <v>37</v>
      </c>
      <c r="BN75" s="38">
        <f t="shared" si="101"/>
        <v>1213025.8504009119</v>
      </c>
      <c r="BO75" s="5">
        <f t="shared" si="102"/>
        <v>1201153.1235985979</v>
      </c>
      <c r="BP75" s="5">
        <f t="shared" si="103"/>
        <v>1189200.8495267085</v>
      </c>
      <c r="BQ75" s="5">
        <f t="shared" si="104"/>
        <v>1177168.4952185373</v>
      </c>
      <c r="BR75" s="5">
        <f t="shared" si="105"/>
        <v>1165055.5241365014</v>
      </c>
      <c r="BS75" s="5">
        <f t="shared" si="106"/>
        <v>1152861.3961482157</v>
      </c>
      <c r="BT75" s="5">
        <f t="shared" si="107"/>
        <v>1140585.5675024088</v>
      </c>
      <c r="BU75" s="5">
        <f t="shared" si="108"/>
        <v>1128227.4908046748</v>
      </c>
      <c r="BV75" s="5">
        <f t="shared" si="109"/>
        <v>1115786.6149930661</v>
      </c>
      <c r="BW75" s="5">
        <f t="shared" si="110"/>
        <v>1103262.3853135195</v>
      </c>
      <c r="BX75" s="5">
        <f t="shared" si="111"/>
        <v>1090654.2432951201</v>
      </c>
      <c r="BY75" s="5">
        <f t="shared" si="112"/>
        <v>1077961.6267251973</v>
      </c>
      <c r="BZ75" s="5">
        <f t="shared" si="113"/>
        <v>1065183.969624256</v>
      </c>
      <c r="CA75" s="5">
        <f t="shared" si="114"/>
        <v>1052320.7022207384</v>
      </c>
      <c r="CB75" s="5">
        <f t="shared" si="115"/>
        <v>1039371.2509256173</v>
      </c>
      <c r="CC75" s="5">
        <f t="shared" si="116"/>
        <v>1026335.0383068188</v>
      </c>
      <c r="CD75" s="5">
        <f t="shared" si="117"/>
        <v>1013211.4830634744</v>
      </c>
      <c r="CE75" s="5">
        <f t="shared" si="118"/>
        <v>0</v>
      </c>
      <c r="CF75" s="5">
        <f t="shared" si="119"/>
        <v>0</v>
      </c>
      <c r="CG75" s="5">
        <f t="shared" si="120"/>
        <v>0</v>
      </c>
      <c r="CH75" s="45">
        <f t="shared" si="121"/>
        <v>0</v>
      </c>
      <c r="CJ75" s="21">
        <f t="shared" si="126"/>
        <v>305982.68763387576</v>
      </c>
      <c r="CK75" s="21">
        <f t="shared" si="126"/>
        <v>249335.07252300717</v>
      </c>
      <c r="CL75" s="21">
        <f t="shared" si="126"/>
        <v>195088.30454219854</v>
      </c>
      <c r="CM75" s="21">
        <f t="shared" si="126"/>
        <v>143133.02069827728</v>
      </c>
      <c r="CN75" s="21">
        <f t="shared" si="126"/>
        <v>93365.134589243913</v>
      </c>
      <c r="CO75" s="21">
        <f t="shared" si="126"/>
        <v>45685.568542342633</v>
      </c>
      <c r="CP75" s="21">
        <f t="shared" si="126"/>
        <v>1790.2788141798228</v>
      </c>
      <c r="CQ75" s="21">
        <f t="shared" si="126"/>
        <v>0</v>
      </c>
      <c r="CR75" s="21">
        <f t="shared" si="126"/>
        <v>-1787.2326808727812</v>
      </c>
      <c r="CS75" s="21">
        <f t="shared" si="126"/>
        <v>-43781.378638019552</v>
      </c>
      <c r="CT75" s="21">
        <f t="shared" si="126"/>
        <v>-85744.087462108349</v>
      </c>
      <c r="CU75" s="21">
        <f t="shared" si="126"/>
        <v>-125969.57449278398</v>
      </c>
      <c r="CV75" s="21">
        <f t="shared" si="126"/>
        <v>-164535.41977531952</v>
      </c>
      <c r="CW75" s="21">
        <f t="shared" si="126"/>
        <v>-201515.52875333198</v>
      </c>
      <c r="CX75" s="21">
        <f t="shared" si="126"/>
        <v>-236980.31550967542</v>
      </c>
      <c r="CZ75" s="21">
        <f t="shared" si="68"/>
        <v>-1788.755747526302</v>
      </c>
      <c r="DA75" s="21">
        <f t="shared" si="69"/>
        <v>-179811.86215875903</v>
      </c>
    </row>
    <row r="76" spans="9:105" x14ac:dyDescent="0.25">
      <c r="I76" s="4" t="s">
        <v>18</v>
      </c>
      <c r="J76" s="15">
        <f t="shared" si="43"/>
        <v>0.02</v>
      </c>
      <c r="K76" s="3">
        <v>18</v>
      </c>
      <c r="L76" s="3" t="s">
        <v>17</v>
      </c>
      <c r="M76" s="15">
        <f t="shared" si="122"/>
        <v>6.8000000000000005E-3</v>
      </c>
      <c r="N76" s="18">
        <f>INDEX(Results!$B$7:$C$206,Example!$AP76,MATCH(Example!$N$38,Results!$B$1:$C$1,FALSE))</f>
        <v>9.9999999611086901E-5</v>
      </c>
      <c r="O76" s="15">
        <f t="shared" si="123"/>
        <v>3.6000000000000003E-3</v>
      </c>
      <c r="P76" s="5">
        <v>1000000</v>
      </c>
      <c r="Q76" s="35">
        <f t="shared" si="46"/>
        <v>1222922.7430671824</v>
      </c>
      <c r="R76" s="5">
        <f t="shared" si="47"/>
        <v>122.29227383110756</v>
      </c>
      <c r="S76" s="5">
        <f t="shared" si="48"/>
        <v>0.44025218579198727</v>
      </c>
      <c r="T76" s="5"/>
      <c r="U76" s="5">
        <f t="shared" si="124"/>
        <v>20000</v>
      </c>
      <c r="V76" s="5">
        <f t="shared" si="124"/>
        <v>20000</v>
      </c>
      <c r="W76" s="5">
        <f t="shared" si="124"/>
        <v>20000</v>
      </c>
      <c r="X76" s="5">
        <f t="shared" si="124"/>
        <v>20000</v>
      </c>
      <c r="Y76" s="5">
        <f t="shared" si="124"/>
        <v>20000</v>
      </c>
      <c r="Z76" s="5">
        <f t="shared" si="124"/>
        <v>20000</v>
      </c>
      <c r="AA76" s="5">
        <f t="shared" si="124"/>
        <v>20000</v>
      </c>
      <c r="AB76" s="5">
        <f t="shared" si="124"/>
        <v>20000</v>
      </c>
      <c r="AC76" s="5">
        <f t="shared" si="124"/>
        <v>20000</v>
      </c>
      <c r="AD76" s="5">
        <f t="shared" si="124"/>
        <v>20000</v>
      </c>
      <c r="AE76" s="5">
        <f t="shared" si="125"/>
        <v>20000</v>
      </c>
      <c r="AF76" s="5">
        <f t="shared" si="125"/>
        <v>20000</v>
      </c>
      <c r="AG76" s="5">
        <f t="shared" si="125"/>
        <v>20000</v>
      </c>
      <c r="AH76" s="5">
        <f t="shared" si="125"/>
        <v>20000</v>
      </c>
      <c r="AI76" s="5">
        <f t="shared" si="125"/>
        <v>20000</v>
      </c>
      <c r="AJ76" s="5">
        <f t="shared" si="125"/>
        <v>20000</v>
      </c>
      <c r="AK76" s="5">
        <f t="shared" si="125"/>
        <v>20000</v>
      </c>
      <c r="AL76" s="5">
        <f t="shared" si="125"/>
        <v>1020000</v>
      </c>
      <c r="AM76" s="5">
        <f t="shared" si="125"/>
        <v>0</v>
      </c>
      <c r="AN76" s="5">
        <f t="shared" si="125"/>
        <v>0</v>
      </c>
      <c r="AP76" s="3">
        <f t="shared" si="71"/>
        <v>38</v>
      </c>
      <c r="BN76" s="38">
        <f t="shared" si="101"/>
        <v>1222922.7430671824</v>
      </c>
      <c r="BO76" s="5">
        <f t="shared" si="102"/>
        <v>1211238.6177200391</v>
      </c>
      <c r="BP76" s="5">
        <f t="shared" si="103"/>
        <v>1199475.0403205352</v>
      </c>
      <c r="BQ76" s="5">
        <f t="shared" si="104"/>
        <v>1187631.4705947146</v>
      </c>
      <c r="BR76" s="5">
        <f t="shared" si="105"/>
        <v>1175707.3645947585</v>
      </c>
      <c r="BS76" s="5">
        <f t="shared" si="106"/>
        <v>1163702.1746740027</v>
      </c>
      <c r="BT76" s="5">
        <f t="shared" si="107"/>
        <v>1151615.3494617858</v>
      </c>
      <c r="BU76" s="5">
        <f t="shared" si="108"/>
        <v>1139446.3338381257</v>
      </c>
      <c r="BV76" s="5">
        <f t="shared" si="109"/>
        <v>1127194.5689082248</v>
      </c>
      <c r="BW76" s="5">
        <f t="shared" si="110"/>
        <v>1114859.4919768006</v>
      </c>
      <c r="BX76" s="5">
        <f t="shared" si="111"/>
        <v>1102440.5365222427</v>
      </c>
      <c r="BY76" s="5">
        <f t="shared" si="112"/>
        <v>1089937.1321705938</v>
      </c>
      <c r="BZ76" s="5">
        <f t="shared" si="113"/>
        <v>1077348.7046693538</v>
      </c>
      <c r="CA76" s="5">
        <f t="shared" si="114"/>
        <v>1064674.6758611053</v>
      </c>
      <c r="CB76" s="5">
        <f t="shared" si="115"/>
        <v>1051914.4636569608</v>
      </c>
      <c r="CC76" s="5">
        <f t="shared" si="116"/>
        <v>1039067.4820098281</v>
      </c>
      <c r="CD76" s="5">
        <f t="shared" si="117"/>
        <v>1026133.1408874948</v>
      </c>
      <c r="CE76" s="5">
        <f t="shared" si="118"/>
        <v>1013110.8462455297</v>
      </c>
      <c r="CF76" s="5">
        <f t="shared" si="119"/>
        <v>0</v>
      </c>
      <c r="CG76" s="5">
        <f t="shared" si="120"/>
        <v>0</v>
      </c>
      <c r="CH76" s="45">
        <f t="shared" si="121"/>
        <v>0</v>
      </c>
      <c r="CJ76" s="21">
        <f t="shared" si="126"/>
        <v>326477.45281467354</v>
      </c>
      <c r="CK76" s="21">
        <f t="shared" si="126"/>
        <v>265708.15465507633</v>
      </c>
      <c r="CL76" s="21">
        <f t="shared" si="126"/>
        <v>207647.73921232158</v>
      </c>
      <c r="CM76" s="21">
        <f t="shared" si="126"/>
        <v>152166.65257815039</v>
      </c>
      <c r="CN76" s="21">
        <f t="shared" si="126"/>
        <v>99141.890187327284</v>
      </c>
      <c r="CO76" s="21">
        <f t="shared" si="126"/>
        <v>48456.649169528391</v>
      </c>
      <c r="CP76" s="21">
        <f t="shared" si="126"/>
        <v>1896.8162860630546</v>
      </c>
      <c r="CQ76" s="21">
        <f t="shared" si="126"/>
        <v>0</v>
      </c>
      <c r="CR76" s="21">
        <f t="shared" si="126"/>
        <v>-1893.419826535508</v>
      </c>
      <c r="CS76" s="21">
        <f t="shared" si="126"/>
        <v>-46333.423668102361</v>
      </c>
      <c r="CT76" s="21">
        <f t="shared" si="126"/>
        <v>-90643.718039595522</v>
      </c>
      <c r="CU76" s="21">
        <f t="shared" si="126"/>
        <v>-133025.98606820172</v>
      </c>
      <c r="CV76" s="21">
        <f t="shared" si="126"/>
        <v>-173570.59913012222</v>
      </c>
      <c r="CW76" s="21">
        <f t="shared" si="126"/>
        <v>-212363.44435253157</v>
      </c>
      <c r="CX76" s="21">
        <f t="shared" si="126"/>
        <v>-249486.15841711394</v>
      </c>
      <c r="CZ76" s="21">
        <f t="shared" si="68"/>
        <v>-1895.1180562992813</v>
      </c>
      <c r="DA76" s="21">
        <f t="shared" si="69"/>
        <v>-190609.1691712219</v>
      </c>
    </row>
    <row r="77" spans="9:105" x14ac:dyDescent="0.25">
      <c r="I77" s="4" t="s">
        <v>18</v>
      </c>
      <c r="J77" s="15">
        <f t="shared" si="43"/>
        <v>0.02</v>
      </c>
      <c r="K77" s="3">
        <v>19</v>
      </c>
      <c r="L77" s="3" t="s">
        <v>17</v>
      </c>
      <c r="M77" s="15">
        <f t="shared" si="122"/>
        <v>6.8999999999999999E-3</v>
      </c>
      <c r="N77" s="18">
        <f>INDEX(Results!$B$7:$C$206,Example!$AP77,MATCH(Example!$N$38,Results!$B$1:$C$1,FALSE))</f>
        <v>9.9999999620646596E-5</v>
      </c>
      <c r="O77" s="15">
        <f t="shared" si="123"/>
        <v>3.8E-3</v>
      </c>
      <c r="P77" s="5">
        <v>1000000</v>
      </c>
      <c r="Q77" s="35">
        <f t="shared" si="46"/>
        <v>1232524.9014208433</v>
      </c>
      <c r="R77" s="5">
        <f t="shared" si="47"/>
        <v>123.25248967452181</v>
      </c>
      <c r="S77" s="5">
        <f t="shared" si="48"/>
        <v>0.46835946076318286</v>
      </c>
      <c r="T77" s="5"/>
      <c r="U77" s="5">
        <f t="shared" si="124"/>
        <v>20000</v>
      </c>
      <c r="V77" s="5">
        <f t="shared" si="124"/>
        <v>20000</v>
      </c>
      <c r="W77" s="5">
        <f t="shared" si="124"/>
        <v>20000</v>
      </c>
      <c r="X77" s="5">
        <f t="shared" si="124"/>
        <v>20000</v>
      </c>
      <c r="Y77" s="5">
        <f t="shared" si="124"/>
        <v>20000</v>
      </c>
      <c r="Z77" s="5">
        <f t="shared" si="124"/>
        <v>20000</v>
      </c>
      <c r="AA77" s="5">
        <f t="shared" si="124"/>
        <v>20000</v>
      </c>
      <c r="AB77" s="5">
        <f t="shared" si="124"/>
        <v>20000</v>
      </c>
      <c r="AC77" s="5">
        <f t="shared" si="124"/>
        <v>20000</v>
      </c>
      <c r="AD77" s="5">
        <f t="shared" si="124"/>
        <v>20000</v>
      </c>
      <c r="AE77" s="5">
        <f t="shared" si="125"/>
        <v>20000</v>
      </c>
      <c r="AF77" s="5">
        <f t="shared" si="125"/>
        <v>20000</v>
      </c>
      <c r="AG77" s="5">
        <f t="shared" si="125"/>
        <v>20000</v>
      </c>
      <c r="AH77" s="5">
        <f t="shared" si="125"/>
        <v>20000</v>
      </c>
      <c r="AI77" s="5">
        <f t="shared" si="125"/>
        <v>20000</v>
      </c>
      <c r="AJ77" s="5">
        <f t="shared" si="125"/>
        <v>20000</v>
      </c>
      <c r="AK77" s="5">
        <f t="shared" si="125"/>
        <v>20000</v>
      </c>
      <c r="AL77" s="5">
        <f t="shared" si="125"/>
        <v>20000</v>
      </c>
      <c r="AM77" s="5">
        <f t="shared" si="125"/>
        <v>1020000</v>
      </c>
      <c r="AN77" s="5">
        <f t="shared" si="125"/>
        <v>0</v>
      </c>
      <c r="AP77" s="3">
        <f t="shared" si="71"/>
        <v>39</v>
      </c>
      <c r="BN77" s="38">
        <f t="shared" si="101"/>
        <v>1232524.9014208433</v>
      </c>
      <c r="BO77" s="5">
        <f t="shared" si="102"/>
        <v>1221029.3232406471</v>
      </c>
      <c r="BP77" s="5">
        <f t="shared" si="103"/>
        <v>1209454.4255710074</v>
      </c>
      <c r="BQ77" s="5">
        <f t="shared" si="104"/>
        <v>1197799.6611074472</v>
      </c>
      <c r="BR77" s="5">
        <f t="shared" si="105"/>
        <v>1186064.4787690884</v>
      </c>
      <c r="BS77" s="5">
        <f t="shared" si="106"/>
        <v>1174248.323672595</v>
      </c>
      <c r="BT77" s="5">
        <f t="shared" si="107"/>
        <v>1162350.6371059357</v>
      </c>
      <c r="BU77" s="5">
        <f t="shared" si="108"/>
        <v>1150370.8565019665</v>
      </c>
      <c r="BV77" s="5">
        <f t="shared" si="109"/>
        <v>1138308.4154118299</v>
      </c>
      <c r="BW77" s="5">
        <f t="shared" si="110"/>
        <v>1126162.7434781715</v>
      </c>
      <c r="BX77" s="5">
        <f t="shared" si="111"/>
        <v>1113933.2664081708</v>
      </c>
      <c r="BY77" s="5">
        <f t="shared" si="112"/>
        <v>1101619.405946387</v>
      </c>
      <c r="BZ77" s="5">
        <f t="shared" si="113"/>
        <v>1089220.5798474168</v>
      </c>
      <c r="CA77" s="5">
        <f t="shared" si="114"/>
        <v>1076736.201848364</v>
      </c>
      <c r="CB77" s="5">
        <f t="shared" si="115"/>
        <v>1064165.6816411177</v>
      </c>
      <c r="CC77" s="5">
        <f t="shared" si="116"/>
        <v>1051508.4248444412</v>
      </c>
      <c r="CD77" s="5">
        <f t="shared" si="117"/>
        <v>1038763.8329758677</v>
      </c>
      <c r="CE77" s="5">
        <f t="shared" si="118"/>
        <v>1025931.3034234011</v>
      </c>
      <c r="CF77" s="5">
        <f t="shared" si="119"/>
        <v>1013010.2294170224</v>
      </c>
      <c r="CG77" s="5">
        <f t="shared" si="120"/>
        <v>0</v>
      </c>
      <c r="CH77" s="45">
        <f t="shared" si="121"/>
        <v>0</v>
      </c>
      <c r="CJ77" s="21">
        <f t="shared" si="126"/>
        <v>347186.48562340438</v>
      </c>
      <c r="CK77" s="21">
        <f t="shared" si="126"/>
        <v>282214.99693431216</v>
      </c>
      <c r="CL77" s="21">
        <f t="shared" si="126"/>
        <v>220281.3532726909</v>
      </c>
      <c r="CM77" s="21">
        <f t="shared" si="126"/>
        <v>161233.39449803252</v>
      </c>
      <c r="CN77" s="21">
        <f t="shared" si="126"/>
        <v>104927.00184451276</v>
      </c>
      <c r="CO77" s="21">
        <f t="shared" si="126"/>
        <v>51225.652509790612</v>
      </c>
      <c r="CP77" s="21">
        <f t="shared" si="126"/>
        <v>2003.0515660285018</v>
      </c>
      <c r="CQ77" s="21">
        <f t="shared" si="126"/>
        <v>0</v>
      </c>
      <c r="CR77" s="21">
        <f t="shared" si="126"/>
        <v>-1999.2874087998644</v>
      </c>
      <c r="CS77" s="21">
        <f t="shared" si="126"/>
        <v>-48872.521319554886</v>
      </c>
      <c r="CT77" s="21">
        <f t="shared" si="126"/>
        <v>-95508.068921576953</v>
      </c>
      <c r="CU77" s="21">
        <f t="shared" si="126"/>
        <v>-140016.7434247816</v>
      </c>
      <c r="CV77" s="21">
        <f t="shared" si="126"/>
        <v>-182502.91979072359</v>
      </c>
      <c r="CW77" s="21">
        <f t="shared" si="126"/>
        <v>-223065.55960827542</v>
      </c>
      <c r="CX77" s="21">
        <f t="shared" si="126"/>
        <v>-261798.50559020962</v>
      </c>
      <c r="CZ77" s="21">
        <f t="shared" si="68"/>
        <v>-2001.1694874141831</v>
      </c>
      <c r="DA77" s="21">
        <f t="shared" si="69"/>
        <v>-201392.13653170725</v>
      </c>
    </row>
    <row r="78" spans="9:105" x14ac:dyDescent="0.25">
      <c r="I78" s="9" t="s">
        <v>18</v>
      </c>
      <c r="J78" s="16">
        <f t="shared" si="43"/>
        <v>0.02</v>
      </c>
      <c r="K78" s="10">
        <v>20</v>
      </c>
      <c r="L78" s="10" t="s">
        <v>17</v>
      </c>
      <c r="M78" s="16">
        <f t="shared" si="122"/>
        <v>7.0000000000000001E-3</v>
      </c>
      <c r="N78" s="19">
        <f>INDEX(Results!$B$7:$C$206,Example!$AP78,MATCH(Example!$N$38,Results!$B$1:$C$1,FALSE))</f>
        <v>9.9999999621479195E-5</v>
      </c>
      <c r="O78" s="16">
        <f t="shared" si="123"/>
        <v>4.0000000000000001E-3</v>
      </c>
      <c r="P78" s="14">
        <v>1000000</v>
      </c>
      <c r="Q78" s="36">
        <f t="shared" si="46"/>
        <v>1241832.7845204007</v>
      </c>
      <c r="R78" s="14">
        <f t="shared" si="47"/>
        <v>124.18327798198052</v>
      </c>
      <c r="S78" s="14">
        <f t="shared" si="48"/>
        <v>0.49673311192792213</v>
      </c>
      <c r="T78" s="14"/>
      <c r="U78" s="14">
        <f t="shared" si="124"/>
        <v>20000</v>
      </c>
      <c r="V78" s="14">
        <f t="shared" si="124"/>
        <v>20000</v>
      </c>
      <c r="W78" s="14">
        <f t="shared" si="124"/>
        <v>20000</v>
      </c>
      <c r="X78" s="14">
        <f t="shared" si="124"/>
        <v>20000</v>
      </c>
      <c r="Y78" s="14">
        <f t="shared" si="124"/>
        <v>20000</v>
      </c>
      <c r="Z78" s="14">
        <f t="shared" si="124"/>
        <v>20000</v>
      </c>
      <c r="AA78" s="14">
        <f t="shared" si="124"/>
        <v>20000</v>
      </c>
      <c r="AB78" s="14">
        <f t="shared" si="124"/>
        <v>20000</v>
      </c>
      <c r="AC78" s="14">
        <f t="shared" si="124"/>
        <v>20000</v>
      </c>
      <c r="AD78" s="14">
        <f t="shared" si="124"/>
        <v>20000</v>
      </c>
      <c r="AE78" s="14">
        <f t="shared" si="125"/>
        <v>20000</v>
      </c>
      <c r="AF78" s="14">
        <f t="shared" si="125"/>
        <v>20000</v>
      </c>
      <c r="AG78" s="14">
        <f t="shared" si="125"/>
        <v>20000</v>
      </c>
      <c r="AH78" s="14">
        <f t="shared" si="125"/>
        <v>20000</v>
      </c>
      <c r="AI78" s="14">
        <f t="shared" si="125"/>
        <v>20000</v>
      </c>
      <c r="AJ78" s="14">
        <f t="shared" si="125"/>
        <v>20000</v>
      </c>
      <c r="AK78" s="14">
        <f t="shared" si="125"/>
        <v>20000</v>
      </c>
      <c r="AL78" s="14">
        <f t="shared" si="125"/>
        <v>20000</v>
      </c>
      <c r="AM78" s="14">
        <f t="shared" si="125"/>
        <v>20000</v>
      </c>
      <c r="AN78" s="14">
        <f t="shared" si="125"/>
        <v>1020000</v>
      </c>
      <c r="AP78" s="3">
        <f t="shared" si="71"/>
        <v>40</v>
      </c>
      <c r="BN78" s="39">
        <f t="shared" si="101"/>
        <v>1241832.7845204007</v>
      </c>
      <c r="BO78" s="14">
        <f t="shared" si="102"/>
        <v>1230525.6140120435</v>
      </c>
      <c r="BP78" s="14">
        <f t="shared" si="103"/>
        <v>1219139.2933101277</v>
      </c>
      <c r="BQ78" s="14">
        <f t="shared" si="104"/>
        <v>1207673.2683632984</v>
      </c>
      <c r="BR78" s="14">
        <f t="shared" si="105"/>
        <v>1196126.9812418413</v>
      </c>
      <c r="BS78" s="14">
        <f t="shared" si="106"/>
        <v>1184499.8701105341</v>
      </c>
      <c r="BT78" s="14">
        <f t="shared" si="107"/>
        <v>1172791.3692013077</v>
      </c>
      <c r="BU78" s="14">
        <f t="shared" si="108"/>
        <v>1161000.9087857166</v>
      </c>
      <c r="BV78" s="14">
        <f t="shared" si="109"/>
        <v>1149127.9151472165</v>
      </c>
      <c r="BW78" s="14">
        <f t="shared" si="110"/>
        <v>1137171.8105532469</v>
      </c>
      <c r="BX78" s="14">
        <f t="shared" si="111"/>
        <v>1125132.0132271196</v>
      </c>
      <c r="BY78" s="14">
        <f t="shared" si="112"/>
        <v>1113007.9373197092</v>
      </c>
      <c r="BZ78" s="14">
        <f t="shared" si="113"/>
        <v>1100798.992880947</v>
      </c>
      <c r="CA78" s="14">
        <f t="shared" si="114"/>
        <v>1088504.5858311134</v>
      </c>
      <c r="CB78" s="14">
        <f t="shared" si="115"/>
        <v>1076124.117931931</v>
      </c>
      <c r="CC78" s="14">
        <f t="shared" si="116"/>
        <v>1063656.9867574545</v>
      </c>
      <c r="CD78" s="14">
        <f t="shared" si="117"/>
        <v>1051102.5856647566</v>
      </c>
      <c r="CE78" s="14">
        <f t="shared" si="118"/>
        <v>1038460.3037644099</v>
      </c>
      <c r="CF78" s="14">
        <f t="shared" si="119"/>
        <v>1025729.5258907606</v>
      </c>
      <c r="CG78" s="14">
        <f t="shared" si="120"/>
        <v>1012909.6325719958</v>
      </c>
      <c r="CH78" s="46">
        <f t="shared" si="121"/>
        <v>0</v>
      </c>
      <c r="CJ78" s="48">
        <f t="shared" si="126"/>
        <v>368098.88291026792</v>
      </c>
      <c r="CK78" s="48">
        <f t="shared" si="126"/>
        <v>298846.21586451097</v>
      </c>
      <c r="CL78" s="48">
        <f t="shared" si="126"/>
        <v>232981.57462050533</v>
      </c>
      <c r="CM78" s="48">
        <f t="shared" si="126"/>
        <v>170327.63072510739</v>
      </c>
      <c r="CN78" s="48">
        <f t="shared" si="126"/>
        <v>110716.83249949384</v>
      </c>
      <c r="CO78" s="48">
        <f t="shared" si="126"/>
        <v>53990.841017640894</v>
      </c>
      <c r="CP78" s="48">
        <f t="shared" si="126"/>
        <v>2108.919145150343</v>
      </c>
      <c r="CQ78" s="48">
        <f t="shared" si="126"/>
        <v>0</v>
      </c>
      <c r="CR78" s="48">
        <f t="shared" si="126"/>
        <v>-2104.7702861591242</v>
      </c>
      <c r="CS78" s="48">
        <f t="shared" si="126"/>
        <v>-51397.162497565849</v>
      </c>
      <c r="CT78" s="48">
        <f t="shared" si="126"/>
        <v>-100334.40258202027</v>
      </c>
      <c r="CU78" s="48">
        <f t="shared" si="126"/>
        <v>-146938.20106286439</v>
      </c>
      <c r="CV78" s="48">
        <f t="shared" si="126"/>
        <v>-191328.17776780715</v>
      </c>
      <c r="CW78" s="48">
        <f t="shared" si="126"/>
        <v>-233617.48125745542</v>
      </c>
      <c r="CX78" s="48">
        <f t="shared" si="126"/>
        <v>-273913.15545769955</v>
      </c>
      <c r="CZ78" s="48">
        <f t="shared" si="68"/>
        <v>-2106.8447156547336</v>
      </c>
      <c r="DA78" s="48">
        <f t="shared" si="69"/>
        <v>-212154.87619415624</v>
      </c>
    </row>
    <row r="79" spans="9:105" x14ac:dyDescent="0.25">
      <c r="I79" s="4" t="s">
        <v>18</v>
      </c>
      <c r="J79" s="15">
        <f t="shared" si="43"/>
        <v>0.02</v>
      </c>
      <c r="K79" s="3">
        <v>1</v>
      </c>
      <c r="L79" s="3" t="s">
        <v>26</v>
      </c>
      <c r="M79" s="15">
        <f>$B$2+$B$9*$K79</f>
        <v>5.1999999999999998E-3</v>
      </c>
      <c r="N79" s="18">
        <f>INDEX(Results!$B$7:$C$206,Example!$AP79,MATCH(Example!$N$38,Results!$B$1:$C$1,FALSE))</f>
        <v>9.7457764850842601</v>
      </c>
      <c r="O79" s="15">
        <f>$K79*B$21</f>
        <v>1E-3</v>
      </c>
      <c r="P79" s="5">
        <v>1000000</v>
      </c>
      <c r="Q79" s="35">
        <f t="shared" si="46"/>
        <v>1014723.4381217667</v>
      </c>
      <c r="R79" s="5">
        <f t="shared" si="47"/>
        <v>9889267.8221109677</v>
      </c>
      <c r="S79" s="5">
        <f t="shared" si="48"/>
        <v>9889.2678221109672</v>
      </c>
      <c r="T79" s="5"/>
      <c r="U79" s="5">
        <f t="shared" ref="U79:AD88" si="127">$P79*((U$38&lt;=$K79)*$J79+(U$38=$K79)*1)</f>
        <v>1020000</v>
      </c>
      <c r="V79" s="5">
        <f t="shared" si="127"/>
        <v>0</v>
      </c>
      <c r="W79" s="5">
        <f t="shared" si="127"/>
        <v>0</v>
      </c>
      <c r="X79" s="5">
        <f t="shared" si="127"/>
        <v>0</v>
      </c>
      <c r="Y79" s="5">
        <f t="shared" si="127"/>
        <v>0</v>
      </c>
      <c r="Z79" s="5">
        <f t="shared" si="127"/>
        <v>0</v>
      </c>
      <c r="AA79" s="5">
        <f t="shared" si="127"/>
        <v>0</v>
      </c>
      <c r="AB79" s="5">
        <f t="shared" si="127"/>
        <v>0</v>
      </c>
      <c r="AC79" s="5">
        <f t="shared" si="127"/>
        <v>0</v>
      </c>
      <c r="AD79" s="5">
        <f t="shared" si="127"/>
        <v>0</v>
      </c>
      <c r="AE79" s="5">
        <f t="shared" ref="AE79:AN88" si="128">$P79*((AE$38&lt;=$K79)*$J79+(AE$38=$K79)*1)</f>
        <v>0</v>
      </c>
      <c r="AF79" s="5">
        <f t="shared" si="128"/>
        <v>0</v>
      </c>
      <c r="AG79" s="5">
        <f t="shared" si="128"/>
        <v>0</v>
      </c>
      <c r="AH79" s="5">
        <f t="shared" si="128"/>
        <v>0</v>
      </c>
      <c r="AI79" s="5">
        <f t="shared" si="128"/>
        <v>0</v>
      </c>
      <c r="AJ79" s="5">
        <f t="shared" si="128"/>
        <v>0</v>
      </c>
      <c r="AK79" s="5">
        <f t="shared" si="128"/>
        <v>0</v>
      </c>
      <c r="AL79" s="5">
        <f t="shared" si="128"/>
        <v>0</v>
      </c>
      <c r="AM79" s="5">
        <f t="shared" si="128"/>
        <v>0</v>
      </c>
      <c r="AN79" s="5">
        <f t="shared" si="128"/>
        <v>0</v>
      </c>
      <c r="AP79" s="3">
        <f t="shared" si="71"/>
        <v>41</v>
      </c>
      <c r="BN79" s="38">
        <f t="shared" si="101"/>
        <v>1014723.4381217667</v>
      </c>
      <c r="BO79" s="5">
        <f t="shared" si="102"/>
        <v>0</v>
      </c>
      <c r="BP79" s="5">
        <f t="shared" si="103"/>
        <v>0</v>
      </c>
      <c r="BQ79" s="5">
        <f t="shared" si="104"/>
        <v>0</v>
      </c>
      <c r="BR79" s="5">
        <f t="shared" si="105"/>
        <v>0</v>
      </c>
      <c r="BS79" s="5">
        <f t="shared" si="106"/>
        <v>0</v>
      </c>
      <c r="BT79" s="5">
        <f t="shared" si="107"/>
        <v>0</v>
      </c>
      <c r="BU79" s="5">
        <f t="shared" si="108"/>
        <v>0</v>
      </c>
      <c r="BV79" s="5">
        <f t="shared" si="109"/>
        <v>0</v>
      </c>
      <c r="BW79" s="5">
        <f t="shared" si="110"/>
        <v>0</v>
      </c>
      <c r="BX79" s="5">
        <f t="shared" si="111"/>
        <v>0</v>
      </c>
      <c r="BY79" s="5">
        <f t="shared" si="112"/>
        <v>0</v>
      </c>
      <c r="BZ79" s="5">
        <f t="shared" si="113"/>
        <v>0</v>
      </c>
      <c r="CA79" s="5">
        <f t="shared" si="114"/>
        <v>0</v>
      </c>
      <c r="CB79" s="5">
        <f t="shared" si="115"/>
        <v>0</v>
      </c>
      <c r="CC79" s="5">
        <f t="shared" si="116"/>
        <v>0</v>
      </c>
      <c r="CD79" s="5">
        <f t="shared" si="117"/>
        <v>0</v>
      </c>
      <c r="CE79" s="5">
        <f t="shared" si="118"/>
        <v>0</v>
      </c>
      <c r="CF79" s="5">
        <f t="shared" si="119"/>
        <v>0</v>
      </c>
      <c r="CG79" s="5">
        <f t="shared" si="120"/>
        <v>0</v>
      </c>
      <c r="CH79" s="45">
        <f t="shared" si="121"/>
        <v>0</v>
      </c>
      <c r="CJ79" s="21">
        <f t="shared" si="126"/>
        <v>15371.492195341038</v>
      </c>
      <c r="CK79" s="21">
        <f t="shared" si="126"/>
        <v>12777.31739349477</v>
      </c>
      <c r="CL79" s="21">
        <f t="shared" si="126"/>
        <v>10196.176026143366</v>
      </c>
      <c r="CM79" s="21">
        <f t="shared" si="126"/>
        <v>7627.9701171829365</v>
      </c>
      <c r="CN79" s="21">
        <f t="shared" si="126"/>
        <v>5072.6026700750226</v>
      </c>
      <c r="CO79" s="21">
        <f t="shared" si="126"/>
        <v>2529.9776556344004</v>
      </c>
      <c r="CP79" s="21">
        <f t="shared" si="126"/>
        <v>100.95746076235082</v>
      </c>
      <c r="CQ79" s="21">
        <f t="shared" si="126"/>
        <v>0</v>
      </c>
      <c r="CR79" s="21">
        <f t="shared" si="126"/>
        <v>-100.93737572082318</v>
      </c>
      <c r="CS79" s="21">
        <f t="shared" si="126"/>
        <v>-2517.4244272147771</v>
      </c>
      <c r="CT79" s="21">
        <f t="shared" si="126"/>
        <v>-5022.388824597816</v>
      </c>
      <c r="CU79" s="21">
        <f t="shared" si="126"/>
        <v>-7514.9854704384925</v>
      </c>
      <c r="CV79" s="21">
        <f t="shared" si="126"/>
        <v>-9995.3057340598898</v>
      </c>
      <c r="CW79" s="21">
        <f t="shared" si="126"/>
        <v>-12463.440086982446</v>
      </c>
      <c r="CX79" s="21">
        <f t="shared" si="126"/>
        <v>-14919.478113925084</v>
      </c>
      <c r="CZ79" s="21">
        <f t="shared" si="68"/>
        <v>-100.947418241587</v>
      </c>
      <c r="DA79" s="21">
        <f t="shared" si="69"/>
        <v>-10095.740880101628</v>
      </c>
    </row>
    <row r="80" spans="9:105" x14ac:dyDescent="0.25">
      <c r="I80" s="4" t="s">
        <v>18</v>
      </c>
      <c r="J80" s="15">
        <f t="shared" si="43"/>
        <v>0.02</v>
      </c>
      <c r="K80" s="3">
        <v>2</v>
      </c>
      <c r="L80" s="3" t="s">
        <v>26</v>
      </c>
      <c r="M80" s="15">
        <f t="shared" ref="M80:M98" si="129">$B$2+$B$9*$K80</f>
        <v>5.4000000000000003E-3</v>
      </c>
      <c r="N80" s="18">
        <f>INDEX(Results!$B$7:$C$206,Example!$AP80,MATCH(Example!$N$38,Results!$B$1:$C$1,FALSE))</f>
        <v>9.7271400709957998</v>
      </c>
      <c r="O80" s="15">
        <f t="shared" ref="O80:O98" si="130">$K80*B$21</f>
        <v>2E-3</v>
      </c>
      <c r="P80" s="5">
        <v>1000000</v>
      </c>
      <c r="Q80" s="35">
        <f t="shared" si="46"/>
        <v>1028965.1715231482</v>
      </c>
      <c r="R80" s="5">
        <f t="shared" si="47"/>
        <v>10008888.351581881</v>
      </c>
      <c r="S80" s="5">
        <f t="shared" si="48"/>
        <v>20017.776703163763</v>
      </c>
      <c r="T80" s="5"/>
      <c r="U80" s="5">
        <f t="shared" si="127"/>
        <v>20000</v>
      </c>
      <c r="V80" s="5">
        <f t="shared" si="127"/>
        <v>1020000</v>
      </c>
      <c r="W80" s="5">
        <f t="shared" si="127"/>
        <v>0</v>
      </c>
      <c r="X80" s="5">
        <f t="shared" si="127"/>
        <v>0</v>
      </c>
      <c r="Y80" s="5">
        <f t="shared" si="127"/>
        <v>0</v>
      </c>
      <c r="Z80" s="5">
        <f t="shared" si="127"/>
        <v>0</v>
      </c>
      <c r="AA80" s="5">
        <f t="shared" si="127"/>
        <v>0</v>
      </c>
      <c r="AB80" s="5">
        <f t="shared" si="127"/>
        <v>0</v>
      </c>
      <c r="AC80" s="5">
        <f t="shared" si="127"/>
        <v>0</v>
      </c>
      <c r="AD80" s="5">
        <f t="shared" si="127"/>
        <v>0</v>
      </c>
      <c r="AE80" s="5">
        <f t="shared" si="128"/>
        <v>0</v>
      </c>
      <c r="AF80" s="5">
        <f t="shared" si="128"/>
        <v>0</v>
      </c>
      <c r="AG80" s="5">
        <f t="shared" si="128"/>
        <v>0</v>
      </c>
      <c r="AH80" s="5">
        <f t="shared" si="128"/>
        <v>0</v>
      </c>
      <c r="AI80" s="5">
        <f t="shared" si="128"/>
        <v>0</v>
      </c>
      <c r="AJ80" s="5">
        <f t="shared" si="128"/>
        <v>0</v>
      </c>
      <c r="AK80" s="5">
        <f t="shared" si="128"/>
        <v>0</v>
      </c>
      <c r="AL80" s="5">
        <f t="shared" si="128"/>
        <v>0</v>
      </c>
      <c r="AM80" s="5">
        <f t="shared" si="128"/>
        <v>0</v>
      </c>
      <c r="AN80" s="5">
        <f t="shared" si="128"/>
        <v>0</v>
      </c>
      <c r="AP80" s="3">
        <f t="shared" si="71"/>
        <v>42</v>
      </c>
      <c r="BN80" s="38">
        <f t="shared" si="101"/>
        <v>1028965.1715231482</v>
      </c>
      <c r="BO80" s="5">
        <f t="shared" si="102"/>
        <v>1014521.5834493733</v>
      </c>
      <c r="BP80" s="5">
        <f t="shared" si="103"/>
        <v>0</v>
      </c>
      <c r="BQ80" s="5">
        <f t="shared" si="104"/>
        <v>0</v>
      </c>
      <c r="BR80" s="5">
        <f t="shared" si="105"/>
        <v>0</v>
      </c>
      <c r="BS80" s="5">
        <f t="shared" si="106"/>
        <v>0</v>
      </c>
      <c r="BT80" s="5">
        <f t="shared" si="107"/>
        <v>0</v>
      </c>
      <c r="BU80" s="5">
        <f t="shared" si="108"/>
        <v>0</v>
      </c>
      <c r="BV80" s="5">
        <f t="shared" si="109"/>
        <v>0</v>
      </c>
      <c r="BW80" s="5">
        <f t="shared" si="110"/>
        <v>0</v>
      </c>
      <c r="BX80" s="5">
        <f t="shared" si="111"/>
        <v>0</v>
      </c>
      <c r="BY80" s="5">
        <f t="shared" si="112"/>
        <v>0</v>
      </c>
      <c r="BZ80" s="5">
        <f t="shared" si="113"/>
        <v>0</v>
      </c>
      <c r="CA80" s="5">
        <f t="shared" si="114"/>
        <v>0</v>
      </c>
      <c r="CB80" s="5">
        <f t="shared" si="115"/>
        <v>0</v>
      </c>
      <c r="CC80" s="5">
        <f t="shared" si="116"/>
        <v>0</v>
      </c>
      <c r="CD80" s="5">
        <f t="shared" si="117"/>
        <v>0</v>
      </c>
      <c r="CE80" s="5">
        <f t="shared" si="118"/>
        <v>0</v>
      </c>
      <c r="CF80" s="5">
        <f t="shared" si="119"/>
        <v>0</v>
      </c>
      <c r="CG80" s="5">
        <f t="shared" si="120"/>
        <v>0</v>
      </c>
      <c r="CH80" s="45">
        <f t="shared" si="121"/>
        <v>0</v>
      </c>
      <c r="CJ80" s="21">
        <f t="shared" si="126"/>
        <v>31098.35268730158</v>
      </c>
      <c r="CK80" s="21">
        <f t="shared" si="126"/>
        <v>25817.571834436851</v>
      </c>
      <c r="CL80" s="21">
        <f t="shared" si="126"/>
        <v>20576.402659623651</v>
      </c>
      <c r="CM80" s="21">
        <f t="shared" si="126"/>
        <v>15374.449346777401</v>
      </c>
      <c r="CN80" s="21">
        <f t="shared" si="126"/>
        <v>10211.321014582878</v>
      </c>
      <c r="CO80" s="21">
        <f t="shared" si="126"/>
        <v>5086.6316428247374</v>
      </c>
      <c r="CP80" s="21">
        <f t="shared" si="126"/>
        <v>202.73929555842187</v>
      </c>
      <c r="CQ80" s="21">
        <f t="shared" si="126"/>
        <v>0</v>
      </c>
      <c r="CR80" s="21">
        <f t="shared" si="126"/>
        <v>-202.67900623299647</v>
      </c>
      <c r="CS80" s="21">
        <f t="shared" si="126"/>
        <v>-5048.9504278129898</v>
      </c>
      <c r="CT80" s="21">
        <f t="shared" si="126"/>
        <v>-10060.5915068615</v>
      </c>
      <c r="CU80" s="21">
        <f t="shared" si="126"/>
        <v>-15035.290524412412</v>
      </c>
      <c r="CV80" s="21">
        <f t="shared" si="126"/>
        <v>-19973.410256270319</v>
      </c>
      <c r="CW80" s="21">
        <f t="shared" si="126"/>
        <v>-24875.309033131343</v>
      </c>
      <c r="CX80" s="21">
        <f t="shared" si="126"/>
        <v>-29741.340805806918</v>
      </c>
      <c r="CZ80" s="21">
        <f t="shared" si="68"/>
        <v>-202.70915089570917</v>
      </c>
      <c r="DA80" s="21">
        <f t="shared" si="69"/>
        <v>-20274.906457946985</v>
      </c>
    </row>
    <row r="81" spans="9:105" x14ac:dyDescent="0.25">
      <c r="I81" s="4" t="s">
        <v>18</v>
      </c>
      <c r="J81" s="15">
        <f t="shared" si="43"/>
        <v>0.02</v>
      </c>
      <c r="K81" s="3">
        <v>3</v>
      </c>
      <c r="L81" s="3" t="s">
        <v>26</v>
      </c>
      <c r="M81" s="15">
        <f t="shared" si="129"/>
        <v>5.5999999999999999E-3</v>
      </c>
      <c r="N81" s="18">
        <f>INDEX(Results!$B$7:$C$206,Example!$AP81,MATCH(Example!$N$38,Results!$B$1:$C$1,FALSE))</f>
        <v>9.4079095154504806</v>
      </c>
      <c r="O81" s="15">
        <f t="shared" si="130"/>
        <v>3.0000000000000001E-3</v>
      </c>
      <c r="P81" s="5">
        <v>1000000</v>
      </c>
      <c r="Q81" s="35">
        <f t="shared" si="46"/>
        <v>1042720.6382021344</v>
      </c>
      <c r="R81" s="5">
        <f t="shared" si="47"/>
        <v>9809821.4140984584</v>
      </c>
      <c r="S81" s="5">
        <f t="shared" si="48"/>
        <v>29429.464242295377</v>
      </c>
      <c r="T81" s="5"/>
      <c r="U81" s="5">
        <f t="shared" si="127"/>
        <v>20000</v>
      </c>
      <c r="V81" s="5">
        <f t="shared" si="127"/>
        <v>20000</v>
      </c>
      <c r="W81" s="5">
        <f t="shared" si="127"/>
        <v>1020000</v>
      </c>
      <c r="X81" s="5">
        <f t="shared" si="127"/>
        <v>0</v>
      </c>
      <c r="Y81" s="5">
        <f t="shared" si="127"/>
        <v>0</v>
      </c>
      <c r="Z81" s="5">
        <f t="shared" si="127"/>
        <v>0</v>
      </c>
      <c r="AA81" s="5">
        <f t="shared" si="127"/>
        <v>0</v>
      </c>
      <c r="AB81" s="5">
        <f t="shared" si="127"/>
        <v>0</v>
      </c>
      <c r="AC81" s="5">
        <f t="shared" si="127"/>
        <v>0</v>
      </c>
      <c r="AD81" s="5">
        <f t="shared" si="127"/>
        <v>0</v>
      </c>
      <c r="AE81" s="5">
        <f t="shared" si="128"/>
        <v>0</v>
      </c>
      <c r="AF81" s="5">
        <f t="shared" si="128"/>
        <v>0</v>
      </c>
      <c r="AG81" s="5">
        <f t="shared" si="128"/>
        <v>0</v>
      </c>
      <c r="AH81" s="5">
        <f t="shared" si="128"/>
        <v>0</v>
      </c>
      <c r="AI81" s="5">
        <f t="shared" si="128"/>
        <v>0</v>
      </c>
      <c r="AJ81" s="5">
        <f t="shared" si="128"/>
        <v>0</v>
      </c>
      <c r="AK81" s="5">
        <f t="shared" si="128"/>
        <v>0</v>
      </c>
      <c r="AL81" s="5">
        <f t="shared" si="128"/>
        <v>0</v>
      </c>
      <c r="AM81" s="5">
        <f t="shared" si="128"/>
        <v>0</v>
      </c>
      <c r="AN81" s="5">
        <f t="shared" si="128"/>
        <v>0</v>
      </c>
      <c r="AP81" s="3">
        <f t="shared" si="71"/>
        <v>43</v>
      </c>
      <c r="BN81" s="38">
        <f t="shared" si="101"/>
        <v>1042720.6382021344</v>
      </c>
      <c r="BO81" s="5">
        <f t="shared" si="102"/>
        <v>1028559.8737760663</v>
      </c>
      <c r="BP81" s="5">
        <f t="shared" si="103"/>
        <v>1014319.8090692124</v>
      </c>
      <c r="BQ81" s="5">
        <f t="shared" si="104"/>
        <v>0</v>
      </c>
      <c r="BR81" s="5">
        <f t="shared" si="105"/>
        <v>0</v>
      </c>
      <c r="BS81" s="5">
        <f t="shared" si="106"/>
        <v>0</v>
      </c>
      <c r="BT81" s="5">
        <f t="shared" si="107"/>
        <v>0</v>
      </c>
      <c r="BU81" s="5">
        <f t="shared" si="108"/>
        <v>0</v>
      </c>
      <c r="BV81" s="5">
        <f t="shared" si="109"/>
        <v>0</v>
      </c>
      <c r="BW81" s="5">
        <f t="shared" si="110"/>
        <v>0</v>
      </c>
      <c r="BX81" s="5">
        <f t="shared" si="111"/>
        <v>0</v>
      </c>
      <c r="BY81" s="5">
        <f t="shared" si="112"/>
        <v>0</v>
      </c>
      <c r="BZ81" s="5">
        <f t="shared" si="113"/>
        <v>0</v>
      </c>
      <c r="CA81" s="5">
        <f t="shared" si="114"/>
        <v>0</v>
      </c>
      <c r="CB81" s="5">
        <f t="shared" si="115"/>
        <v>0</v>
      </c>
      <c r="CC81" s="5">
        <f t="shared" si="116"/>
        <v>0</v>
      </c>
      <c r="CD81" s="5">
        <f t="shared" si="117"/>
        <v>0</v>
      </c>
      <c r="CE81" s="5">
        <f t="shared" si="118"/>
        <v>0</v>
      </c>
      <c r="CF81" s="5">
        <f t="shared" si="119"/>
        <v>0</v>
      </c>
      <c r="CG81" s="5">
        <f t="shared" si="120"/>
        <v>0</v>
      </c>
      <c r="CH81" s="45">
        <f t="shared" si="121"/>
        <v>0</v>
      </c>
      <c r="CJ81" s="21">
        <f t="shared" si="126"/>
        <v>47163.87080690742</v>
      </c>
      <c r="CK81" s="21">
        <f t="shared" si="126"/>
        <v>39105.962733598542</v>
      </c>
      <c r="CL81" s="21">
        <f t="shared" si="126"/>
        <v>31128.27700839506</v>
      </c>
      <c r="CM81" s="21">
        <f t="shared" si="126"/>
        <v>23229.814647055813</v>
      </c>
      <c r="CN81" s="21">
        <f t="shared" si="126"/>
        <v>15409.591575062484</v>
      </c>
      <c r="CO81" s="21">
        <f t="shared" si="126"/>
        <v>7666.6383684874745</v>
      </c>
      <c r="CP81" s="21">
        <f t="shared" si="126"/>
        <v>305.21213791042101</v>
      </c>
      <c r="CQ81" s="21">
        <f t="shared" si="126"/>
        <v>0</v>
      </c>
      <c r="CR81" s="21">
        <f t="shared" si="126"/>
        <v>-305.09154142788611</v>
      </c>
      <c r="CS81" s="21">
        <f t="shared" si="126"/>
        <v>-7591.2644101135666</v>
      </c>
      <c r="CT81" s="21">
        <f t="shared" si="126"/>
        <v>-15108.081838008948</v>
      </c>
      <c r="CU81" s="21">
        <f t="shared" si="126"/>
        <v>-22551.365595549811</v>
      </c>
      <c r="CV81" s="21">
        <f t="shared" si="126"/>
        <v>-29922.015564869391</v>
      </c>
      <c r="CW81" s="21">
        <f t="shared" si="126"/>
        <v>-37220.918428350124</v>
      </c>
      <c r="CX81" s="21">
        <f t="shared" si="126"/>
        <v>-44448.947894102661</v>
      </c>
      <c r="CZ81" s="21">
        <f t="shared" si="68"/>
        <v>-305.15183966915356</v>
      </c>
      <c r="DA81" s="21">
        <f t="shared" si="69"/>
        <v>-30525.146286632225</v>
      </c>
    </row>
    <row r="82" spans="9:105" x14ac:dyDescent="0.25">
      <c r="I82" s="4" t="s">
        <v>18</v>
      </c>
      <c r="J82" s="15">
        <f t="shared" si="43"/>
        <v>0.02</v>
      </c>
      <c r="K82" s="3">
        <v>4</v>
      </c>
      <c r="L82" s="3" t="s">
        <v>26</v>
      </c>
      <c r="M82" s="15">
        <f t="shared" si="129"/>
        <v>5.8000000000000005E-3</v>
      </c>
      <c r="N82" s="18">
        <f>INDEX(Results!$B$7:$C$206,Example!$AP82,MATCH(Example!$N$38,Results!$B$1:$C$1,FALSE))</f>
        <v>8.8000539146629606</v>
      </c>
      <c r="O82" s="15">
        <f t="shared" si="130"/>
        <v>4.0000000000000001E-3</v>
      </c>
      <c r="P82" s="5">
        <v>1000000</v>
      </c>
      <c r="Q82" s="35">
        <f t="shared" si="46"/>
        <v>1055985.857681459</v>
      </c>
      <c r="R82" s="5">
        <f t="shared" si="47"/>
        <v>9292732.4807184469</v>
      </c>
      <c r="S82" s="5">
        <f t="shared" si="48"/>
        <v>37170.929922873787</v>
      </c>
      <c r="T82" s="5"/>
      <c r="U82" s="5">
        <f t="shared" si="127"/>
        <v>20000</v>
      </c>
      <c r="V82" s="5">
        <f t="shared" si="127"/>
        <v>20000</v>
      </c>
      <c r="W82" s="5">
        <f t="shared" si="127"/>
        <v>20000</v>
      </c>
      <c r="X82" s="5">
        <f t="shared" si="127"/>
        <v>1020000</v>
      </c>
      <c r="Y82" s="5">
        <f t="shared" si="127"/>
        <v>0</v>
      </c>
      <c r="Z82" s="5">
        <f t="shared" si="127"/>
        <v>0</v>
      </c>
      <c r="AA82" s="5">
        <f t="shared" si="127"/>
        <v>0</v>
      </c>
      <c r="AB82" s="5">
        <f t="shared" si="127"/>
        <v>0</v>
      </c>
      <c r="AC82" s="5">
        <f t="shared" si="127"/>
        <v>0</v>
      </c>
      <c r="AD82" s="5">
        <f t="shared" si="127"/>
        <v>0</v>
      </c>
      <c r="AE82" s="5">
        <f t="shared" si="128"/>
        <v>0</v>
      </c>
      <c r="AF82" s="5">
        <f t="shared" si="128"/>
        <v>0</v>
      </c>
      <c r="AG82" s="5">
        <f t="shared" si="128"/>
        <v>0</v>
      </c>
      <c r="AH82" s="5">
        <f t="shared" si="128"/>
        <v>0</v>
      </c>
      <c r="AI82" s="5">
        <f t="shared" si="128"/>
        <v>0</v>
      </c>
      <c r="AJ82" s="5">
        <f t="shared" si="128"/>
        <v>0</v>
      </c>
      <c r="AK82" s="5">
        <f t="shared" si="128"/>
        <v>0</v>
      </c>
      <c r="AL82" s="5">
        <f t="shared" si="128"/>
        <v>0</v>
      </c>
      <c r="AM82" s="5">
        <f t="shared" si="128"/>
        <v>0</v>
      </c>
      <c r="AN82" s="5">
        <f t="shared" si="128"/>
        <v>0</v>
      </c>
      <c r="AP82" s="3">
        <f t="shared" si="71"/>
        <v>44</v>
      </c>
      <c r="BN82" s="38">
        <f t="shared" si="101"/>
        <v>1055985.857681459</v>
      </c>
      <c r="BO82" s="5">
        <f t="shared" si="102"/>
        <v>1042110.5756560115</v>
      </c>
      <c r="BP82" s="5">
        <f t="shared" si="103"/>
        <v>1028154.8169948164</v>
      </c>
      <c r="BQ82" s="5">
        <f t="shared" si="104"/>
        <v>1014118.1149333863</v>
      </c>
      <c r="BR82" s="5">
        <f t="shared" si="105"/>
        <v>0</v>
      </c>
      <c r="BS82" s="5">
        <f t="shared" si="106"/>
        <v>0</v>
      </c>
      <c r="BT82" s="5">
        <f t="shared" si="107"/>
        <v>0</v>
      </c>
      <c r="BU82" s="5">
        <f t="shared" si="108"/>
        <v>0</v>
      </c>
      <c r="BV82" s="5">
        <f t="shared" si="109"/>
        <v>0</v>
      </c>
      <c r="BW82" s="5">
        <f t="shared" si="110"/>
        <v>0</v>
      </c>
      <c r="BX82" s="5">
        <f t="shared" si="111"/>
        <v>0</v>
      </c>
      <c r="BY82" s="5">
        <f t="shared" si="112"/>
        <v>0</v>
      </c>
      <c r="BZ82" s="5">
        <f t="shared" si="113"/>
        <v>0</v>
      </c>
      <c r="CA82" s="5">
        <f t="shared" si="114"/>
        <v>0</v>
      </c>
      <c r="CB82" s="5">
        <f t="shared" si="115"/>
        <v>0</v>
      </c>
      <c r="CC82" s="5">
        <f t="shared" si="116"/>
        <v>0</v>
      </c>
      <c r="CD82" s="5">
        <f t="shared" si="117"/>
        <v>0</v>
      </c>
      <c r="CE82" s="5">
        <f t="shared" si="118"/>
        <v>0</v>
      </c>
      <c r="CF82" s="5">
        <f t="shared" si="119"/>
        <v>0</v>
      </c>
      <c r="CG82" s="5">
        <f t="shared" si="120"/>
        <v>0</v>
      </c>
      <c r="CH82" s="45">
        <f t="shared" si="121"/>
        <v>0</v>
      </c>
      <c r="CJ82" s="21">
        <f t="shared" si="126"/>
        <v>63550.779775946168</v>
      </c>
      <c r="CK82" s="21">
        <f t="shared" si="126"/>
        <v>52627.297685133526</v>
      </c>
      <c r="CL82" s="21">
        <f t="shared" si="126"/>
        <v>41839.143255446805</v>
      </c>
      <c r="CM82" s="21">
        <f t="shared" si="126"/>
        <v>31184.300320140086</v>
      </c>
      <c r="CN82" s="21">
        <f t="shared" si="126"/>
        <v>20660.787734917132</v>
      </c>
      <c r="CO82" s="21">
        <f t="shared" si="126"/>
        <v>10266.658683724934</v>
      </c>
      <c r="CP82" s="21">
        <f t="shared" si="126"/>
        <v>408.2426075998228</v>
      </c>
      <c r="CQ82" s="21">
        <f t="shared" si="126"/>
        <v>0</v>
      </c>
      <c r="CR82" s="21">
        <f t="shared" si="126"/>
        <v>-408.0416676052846</v>
      </c>
      <c r="CS82" s="21">
        <f t="shared" si="126"/>
        <v>-10141.068497025408</v>
      </c>
      <c r="CT82" s="21">
        <f t="shared" si="126"/>
        <v>-20158.39465130691</v>
      </c>
      <c r="CU82" s="21">
        <f t="shared" si="126"/>
        <v>-30053.794604644645</v>
      </c>
      <c r="CV82" s="21">
        <f t="shared" si="126"/>
        <v>-39829.053417342016</v>
      </c>
      <c r="CW82" s="21">
        <f t="shared" si="126"/>
        <v>-49485.925675235107</v>
      </c>
      <c r="CX82" s="21">
        <f t="shared" si="126"/>
        <v>-59026.136083397781</v>
      </c>
      <c r="CZ82" s="21">
        <f t="shared" si="68"/>
        <v>-408.1421376025537</v>
      </c>
      <c r="DA82" s="21">
        <f t="shared" si="69"/>
        <v>-40834.098336394411</v>
      </c>
    </row>
    <row r="83" spans="9:105" x14ac:dyDescent="0.25">
      <c r="I83" s="4" t="s">
        <v>18</v>
      </c>
      <c r="J83" s="15">
        <f t="shared" si="43"/>
        <v>0.02</v>
      </c>
      <c r="K83" s="3">
        <v>5</v>
      </c>
      <c r="L83" s="3" t="s">
        <v>26</v>
      </c>
      <c r="M83" s="15">
        <f t="shared" si="129"/>
        <v>6.0000000000000001E-3</v>
      </c>
      <c r="N83" s="18">
        <f>INDEX(Results!$B$7:$C$206,Example!$AP83,MATCH(Example!$N$38,Results!$B$1:$C$1,FALSE))</f>
        <v>10.0990200325882</v>
      </c>
      <c r="O83" s="15">
        <f t="shared" si="130"/>
        <v>5.0000000000000001E-3</v>
      </c>
      <c r="P83" s="5">
        <v>1000000</v>
      </c>
      <c r="Q83" s="35">
        <f t="shared" si="46"/>
        <v>1068757.4305834961</v>
      </c>
      <c r="R83" s="5">
        <f t="shared" si="47"/>
        <v>10793402.701440221</v>
      </c>
      <c r="S83" s="5">
        <f t="shared" si="48"/>
        <v>53967.013507201103</v>
      </c>
      <c r="T83" s="5"/>
      <c r="U83" s="5">
        <f t="shared" si="127"/>
        <v>20000</v>
      </c>
      <c r="V83" s="5">
        <f t="shared" si="127"/>
        <v>20000</v>
      </c>
      <c r="W83" s="5">
        <f t="shared" si="127"/>
        <v>20000</v>
      </c>
      <c r="X83" s="5">
        <f t="shared" si="127"/>
        <v>20000</v>
      </c>
      <c r="Y83" s="5">
        <f t="shared" si="127"/>
        <v>1020000</v>
      </c>
      <c r="Z83" s="5">
        <f t="shared" si="127"/>
        <v>0</v>
      </c>
      <c r="AA83" s="5">
        <f t="shared" si="127"/>
        <v>0</v>
      </c>
      <c r="AB83" s="5">
        <f t="shared" si="127"/>
        <v>0</v>
      </c>
      <c r="AC83" s="5">
        <f t="shared" si="127"/>
        <v>0</v>
      </c>
      <c r="AD83" s="5">
        <f t="shared" si="127"/>
        <v>0</v>
      </c>
      <c r="AE83" s="5">
        <f t="shared" si="128"/>
        <v>0</v>
      </c>
      <c r="AF83" s="5">
        <f t="shared" si="128"/>
        <v>0</v>
      </c>
      <c r="AG83" s="5">
        <f t="shared" si="128"/>
        <v>0</v>
      </c>
      <c r="AH83" s="5">
        <f t="shared" si="128"/>
        <v>0</v>
      </c>
      <c r="AI83" s="5">
        <f t="shared" si="128"/>
        <v>0</v>
      </c>
      <c r="AJ83" s="5">
        <f t="shared" si="128"/>
        <v>0</v>
      </c>
      <c r="AK83" s="5">
        <f t="shared" si="128"/>
        <v>0</v>
      </c>
      <c r="AL83" s="5">
        <f t="shared" si="128"/>
        <v>0</v>
      </c>
      <c r="AM83" s="5">
        <f t="shared" si="128"/>
        <v>0</v>
      </c>
      <c r="AN83" s="5">
        <f t="shared" si="128"/>
        <v>0</v>
      </c>
      <c r="AP83" s="3">
        <f t="shared" si="71"/>
        <v>45</v>
      </c>
      <c r="BN83" s="38">
        <f t="shared" si="101"/>
        <v>1068757.4305834961</v>
      </c>
      <c r="BO83" s="5">
        <f t="shared" si="102"/>
        <v>1055169.9751669972</v>
      </c>
      <c r="BP83" s="5">
        <f t="shared" si="103"/>
        <v>1041500.9950179991</v>
      </c>
      <c r="BQ83" s="5">
        <f t="shared" si="104"/>
        <v>1027750.0009881071</v>
      </c>
      <c r="BR83" s="5">
        <f t="shared" si="105"/>
        <v>1013916.5009940357</v>
      </c>
      <c r="BS83" s="5">
        <f t="shared" si="106"/>
        <v>0</v>
      </c>
      <c r="BT83" s="5">
        <f t="shared" si="107"/>
        <v>0</v>
      </c>
      <c r="BU83" s="5">
        <f t="shared" si="108"/>
        <v>0</v>
      </c>
      <c r="BV83" s="5">
        <f t="shared" si="109"/>
        <v>0</v>
      </c>
      <c r="BW83" s="5">
        <f t="shared" si="110"/>
        <v>0</v>
      </c>
      <c r="BX83" s="5">
        <f t="shared" si="111"/>
        <v>0</v>
      </c>
      <c r="BY83" s="5">
        <f t="shared" si="112"/>
        <v>0</v>
      </c>
      <c r="BZ83" s="5">
        <f t="shared" si="113"/>
        <v>0</v>
      </c>
      <c r="CA83" s="5">
        <f t="shared" si="114"/>
        <v>0</v>
      </c>
      <c r="CB83" s="5">
        <f t="shared" si="115"/>
        <v>0</v>
      </c>
      <c r="CC83" s="5">
        <f t="shared" si="116"/>
        <v>0</v>
      </c>
      <c r="CD83" s="5">
        <f t="shared" si="117"/>
        <v>0</v>
      </c>
      <c r="CE83" s="5">
        <f t="shared" si="118"/>
        <v>0</v>
      </c>
      <c r="CF83" s="5">
        <f t="shared" si="119"/>
        <v>0</v>
      </c>
      <c r="CG83" s="5">
        <f t="shared" si="120"/>
        <v>0</v>
      </c>
      <c r="CH83" s="45">
        <f t="shared" si="121"/>
        <v>0</v>
      </c>
      <c r="CJ83" s="21">
        <f t="shared" si="126"/>
        <v>80241.288625161862</v>
      </c>
      <c r="CK83" s="21">
        <f t="shared" si="126"/>
        <v>66366.021746438695</v>
      </c>
      <c r="CL83" s="21">
        <f t="shared" si="126"/>
        <v>52696.117715841392</v>
      </c>
      <c r="CM83" s="21">
        <f t="shared" si="126"/>
        <v>39228.017634627176</v>
      </c>
      <c r="CN83" s="21">
        <f t="shared" si="126"/>
        <v>25958.23308889335</v>
      </c>
      <c r="CO83" s="21">
        <f t="shared" si="126"/>
        <v>12883.34458104847</v>
      </c>
      <c r="CP83" s="21">
        <f t="shared" si="126"/>
        <v>511.69757422688417</v>
      </c>
      <c r="CQ83" s="21">
        <f t="shared" si="126"/>
        <v>0</v>
      </c>
      <c r="CR83" s="21">
        <f t="shared" si="126"/>
        <v>-511.39637046819553</v>
      </c>
      <c r="CS83" s="21">
        <f t="shared" si="126"/>
        <v>-12695.086870991858</v>
      </c>
      <c r="CT83" s="21">
        <f t="shared" si="126"/>
        <v>-25205.137809812091</v>
      </c>
      <c r="CU83" s="21">
        <f t="shared" si="126"/>
        <v>-37533.31157532928</v>
      </c>
      <c r="CV83" s="21">
        <f t="shared" si="126"/>
        <v>-49682.705292529543</v>
      </c>
      <c r="CW83" s="21">
        <f t="shared" si="126"/>
        <v>-61656.355803890736</v>
      </c>
      <c r="CX83" s="21">
        <f t="shared" si="126"/>
        <v>-73457.240987877827</v>
      </c>
      <c r="CZ83" s="21">
        <f t="shared" si="68"/>
        <v>-511.54697234753985</v>
      </c>
      <c r="DA83" s="21">
        <f t="shared" si="69"/>
        <v>-51189.411504185467</v>
      </c>
    </row>
    <row r="84" spans="9:105" x14ac:dyDescent="0.25">
      <c r="I84" s="4" t="s">
        <v>18</v>
      </c>
      <c r="J84" s="15">
        <f t="shared" si="43"/>
        <v>0.02</v>
      </c>
      <c r="K84" s="3">
        <v>6</v>
      </c>
      <c r="L84" s="3" t="s">
        <v>26</v>
      </c>
      <c r="M84" s="15">
        <f t="shared" si="129"/>
        <v>6.2000000000000006E-3</v>
      </c>
      <c r="N84" s="18">
        <f>INDEX(Results!$B$7:$C$206,Example!$AP84,MATCH(Example!$N$38,Results!$B$1:$C$1,FALSE))</f>
        <v>9.7632911387396994</v>
      </c>
      <c r="O84" s="15">
        <f t="shared" si="130"/>
        <v>6.0000000000000001E-3</v>
      </c>
      <c r="P84" s="5">
        <v>1000000</v>
      </c>
      <c r="Q84" s="35">
        <f t="shared" si="46"/>
        <v>1081032.5371080982</v>
      </c>
      <c r="R84" s="5">
        <f t="shared" si="47"/>
        <v>10554435.390236789</v>
      </c>
      <c r="S84" s="5">
        <f t="shared" si="48"/>
        <v>63326.61234142074</v>
      </c>
      <c r="T84" s="5"/>
      <c r="U84" s="5">
        <f t="shared" si="127"/>
        <v>20000</v>
      </c>
      <c r="V84" s="5">
        <f t="shared" si="127"/>
        <v>20000</v>
      </c>
      <c r="W84" s="5">
        <f t="shared" si="127"/>
        <v>20000</v>
      </c>
      <c r="X84" s="5">
        <f t="shared" si="127"/>
        <v>20000</v>
      </c>
      <c r="Y84" s="5">
        <f t="shared" si="127"/>
        <v>20000</v>
      </c>
      <c r="Z84" s="5">
        <f t="shared" si="127"/>
        <v>1020000</v>
      </c>
      <c r="AA84" s="5">
        <f t="shared" si="127"/>
        <v>0</v>
      </c>
      <c r="AB84" s="5">
        <f t="shared" si="127"/>
        <v>0</v>
      </c>
      <c r="AC84" s="5">
        <f t="shared" si="127"/>
        <v>0</v>
      </c>
      <c r="AD84" s="5">
        <f t="shared" si="127"/>
        <v>0</v>
      </c>
      <c r="AE84" s="5">
        <f t="shared" si="128"/>
        <v>0</v>
      </c>
      <c r="AF84" s="5">
        <f t="shared" si="128"/>
        <v>0</v>
      </c>
      <c r="AG84" s="5">
        <f t="shared" si="128"/>
        <v>0</v>
      </c>
      <c r="AH84" s="5">
        <f t="shared" si="128"/>
        <v>0</v>
      </c>
      <c r="AI84" s="5">
        <f t="shared" si="128"/>
        <v>0</v>
      </c>
      <c r="AJ84" s="5">
        <f t="shared" si="128"/>
        <v>0</v>
      </c>
      <c r="AK84" s="5">
        <f t="shared" si="128"/>
        <v>0</v>
      </c>
      <c r="AL84" s="5">
        <f t="shared" si="128"/>
        <v>0</v>
      </c>
      <c r="AM84" s="5">
        <f t="shared" si="128"/>
        <v>0</v>
      </c>
      <c r="AN84" s="5">
        <f t="shared" si="128"/>
        <v>0</v>
      </c>
      <c r="AP84" s="3">
        <f t="shared" si="71"/>
        <v>46</v>
      </c>
      <c r="BN84" s="38">
        <f t="shared" si="101"/>
        <v>1081032.5371080982</v>
      </c>
      <c r="BO84" s="5">
        <f t="shared" si="102"/>
        <v>1067734.9388381683</v>
      </c>
      <c r="BP84" s="5">
        <f t="shared" si="103"/>
        <v>1054354.8954589649</v>
      </c>
      <c r="BQ84" s="5">
        <f t="shared" si="104"/>
        <v>1040891.8958108104</v>
      </c>
      <c r="BR84" s="5">
        <f t="shared" si="105"/>
        <v>1027345.4255648374</v>
      </c>
      <c r="BS84" s="5">
        <f t="shared" si="106"/>
        <v>1013714.9672033393</v>
      </c>
      <c r="BT84" s="5">
        <f t="shared" si="107"/>
        <v>0</v>
      </c>
      <c r="BU84" s="5">
        <f t="shared" si="108"/>
        <v>0</v>
      </c>
      <c r="BV84" s="5">
        <f t="shared" si="109"/>
        <v>0</v>
      </c>
      <c r="BW84" s="5">
        <f t="shared" si="110"/>
        <v>0</v>
      </c>
      <c r="BX84" s="5">
        <f t="shared" si="111"/>
        <v>0</v>
      </c>
      <c r="BY84" s="5">
        <f t="shared" si="112"/>
        <v>0</v>
      </c>
      <c r="BZ84" s="5">
        <f t="shared" si="113"/>
        <v>0</v>
      </c>
      <c r="CA84" s="5">
        <f t="shared" si="114"/>
        <v>0</v>
      </c>
      <c r="CB84" s="5">
        <f t="shared" si="115"/>
        <v>0</v>
      </c>
      <c r="CC84" s="5">
        <f t="shared" si="116"/>
        <v>0</v>
      </c>
      <c r="CD84" s="5">
        <f t="shared" si="117"/>
        <v>0</v>
      </c>
      <c r="CE84" s="5">
        <f t="shared" si="118"/>
        <v>0</v>
      </c>
      <c r="CF84" s="5">
        <f t="shared" si="119"/>
        <v>0</v>
      </c>
      <c r="CG84" s="5">
        <f t="shared" si="120"/>
        <v>0</v>
      </c>
      <c r="CH84" s="45">
        <f t="shared" si="121"/>
        <v>0</v>
      </c>
      <c r="CJ84" s="21">
        <f t="shared" si="126"/>
        <v>97217.115285911597</v>
      </c>
      <c r="CK84" s="21">
        <f t="shared" si="126"/>
        <v>80306.247491985327</v>
      </c>
      <c r="CL84" s="21">
        <f t="shared" si="126"/>
        <v>63686.114333406556</v>
      </c>
      <c r="CM84" s="21">
        <f t="shared" si="126"/>
        <v>47350.974635577295</v>
      </c>
      <c r="CN84" s="21">
        <f t="shared" si="126"/>
        <v>31295.214840417495</v>
      </c>
      <c r="CO84" s="21">
        <f t="shared" si="126"/>
        <v>15513.34585741139</v>
      </c>
      <c r="CP84" s="21">
        <f t="shared" si="126"/>
        <v>615.4444176228717</v>
      </c>
      <c r="CQ84" s="21">
        <f t="shared" si="126"/>
        <v>0</v>
      </c>
      <c r="CR84" s="21">
        <f t="shared" si="126"/>
        <v>-615.02319482108578</v>
      </c>
      <c r="CS84" s="21">
        <f t="shared" si="126"/>
        <v>-15250.071995215956</v>
      </c>
      <c r="CT84" s="21">
        <f t="shared" si="126"/>
        <v>-30242.003868886502</v>
      </c>
      <c r="CU84" s="21">
        <f t="shared" si="126"/>
        <v>-44980.816661307821</v>
      </c>
      <c r="CV84" s="21">
        <f t="shared" si="126"/>
        <v>-59471.421459084959</v>
      </c>
      <c r="CW84" s="21">
        <f t="shared" si="126"/>
        <v>-73718.622068268247</v>
      </c>
      <c r="CX84" s="21">
        <f t="shared" si="126"/>
        <v>-87727.117616115836</v>
      </c>
      <c r="CZ84" s="21">
        <f t="shared" si="68"/>
        <v>-615.23380622197874</v>
      </c>
      <c r="DA84" s="21">
        <f t="shared" si="69"/>
        <v>-61578.767896245758</v>
      </c>
    </row>
    <row r="85" spans="9:105" x14ac:dyDescent="0.25">
      <c r="I85" s="4" t="s">
        <v>18</v>
      </c>
      <c r="J85" s="15">
        <f t="shared" si="43"/>
        <v>0.02</v>
      </c>
      <c r="K85" s="3">
        <v>7</v>
      </c>
      <c r="L85" s="3" t="s">
        <v>26</v>
      </c>
      <c r="M85" s="15">
        <f t="shared" si="129"/>
        <v>6.4000000000000003E-3</v>
      </c>
      <c r="N85" s="18">
        <f>INDEX(Results!$B$7:$C$206,Example!$AP85,MATCH(Example!$N$38,Results!$B$1:$C$1,FALSE))</f>
        <v>9.5436322681657195</v>
      </c>
      <c r="O85" s="15">
        <f t="shared" si="130"/>
        <v>7.0000000000000001E-3</v>
      </c>
      <c r="P85" s="5">
        <v>1000000</v>
      </c>
      <c r="Q85" s="35">
        <f t="shared" si="46"/>
        <v>1092808.9344288521</v>
      </c>
      <c r="R85" s="5">
        <f t="shared" si="47"/>
        <v>10429366.609554989</v>
      </c>
      <c r="S85" s="5">
        <f t="shared" si="48"/>
        <v>73005.566266884925</v>
      </c>
      <c r="T85" s="5"/>
      <c r="U85" s="5">
        <f t="shared" si="127"/>
        <v>20000</v>
      </c>
      <c r="V85" s="5">
        <f t="shared" si="127"/>
        <v>20000</v>
      </c>
      <c r="W85" s="5">
        <f t="shared" si="127"/>
        <v>20000</v>
      </c>
      <c r="X85" s="5">
        <f t="shared" si="127"/>
        <v>20000</v>
      </c>
      <c r="Y85" s="5">
        <f t="shared" si="127"/>
        <v>20000</v>
      </c>
      <c r="Z85" s="5">
        <f t="shared" si="127"/>
        <v>20000</v>
      </c>
      <c r="AA85" s="5">
        <f t="shared" si="127"/>
        <v>1020000</v>
      </c>
      <c r="AB85" s="5">
        <f t="shared" si="127"/>
        <v>0</v>
      </c>
      <c r="AC85" s="5">
        <f t="shared" si="127"/>
        <v>0</v>
      </c>
      <c r="AD85" s="5">
        <f t="shared" si="127"/>
        <v>0</v>
      </c>
      <c r="AE85" s="5">
        <f t="shared" si="128"/>
        <v>0</v>
      </c>
      <c r="AF85" s="5">
        <f t="shared" si="128"/>
        <v>0</v>
      </c>
      <c r="AG85" s="5">
        <f t="shared" si="128"/>
        <v>0</v>
      </c>
      <c r="AH85" s="5">
        <f t="shared" si="128"/>
        <v>0</v>
      </c>
      <c r="AI85" s="5">
        <f t="shared" si="128"/>
        <v>0</v>
      </c>
      <c r="AJ85" s="5">
        <f t="shared" si="128"/>
        <v>0</v>
      </c>
      <c r="AK85" s="5">
        <f t="shared" si="128"/>
        <v>0</v>
      </c>
      <c r="AL85" s="5">
        <f t="shared" si="128"/>
        <v>0</v>
      </c>
      <c r="AM85" s="5">
        <f t="shared" si="128"/>
        <v>0</v>
      </c>
      <c r="AN85" s="5">
        <f t="shared" si="128"/>
        <v>0</v>
      </c>
      <c r="AP85" s="3">
        <f t="shared" si="71"/>
        <v>47</v>
      </c>
      <c r="BN85" s="38">
        <f t="shared" si="101"/>
        <v>1092808.9344288521</v>
      </c>
      <c r="BO85" s="5">
        <f t="shared" si="102"/>
        <v>1079802.9116091966</v>
      </c>
      <c r="BP85" s="5">
        <f t="shared" si="103"/>
        <v>1066713.6502434954</v>
      </c>
      <c r="BQ85" s="5">
        <f t="shared" si="104"/>
        <v>1053540.6176050536</v>
      </c>
      <c r="BR85" s="5">
        <f t="shared" si="105"/>
        <v>1040283.2775577258</v>
      </c>
      <c r="BS85" s="5">
        <f t="shared" si="106"/>
        <v>1026941.0905340952</v>
      </c>
      <c r="BT85" s="5">
        <f t="shared" si="107"/>
        <v>1013513.5135135134</v>
      </c>
      <c r="BU85" s="5">
        <f t="shared" si="108"/>
        <v>0</v>
      </c>
      <c r="BV85" s="5">
        <f t="shared" si="109"/>
        <v>0</v>
      </c>
      <c r="BW85" s="5">
        <f t="shared" si="110"/>
        <v>0</v>
      </c>
      <c r="BX85" s="5">
        <f t="shared" si="111"/>
        <v>0</v>
      </c>
      <c r="BY85" s="5">
        <f t="shared" si="112"/>
        <v>0</v>
      </c>
      <c r="BZ85" s="5">
        <f t="shared" si="113"/>
        <v>0</v>
      </c>
      <c r="CA85" s="5">
        <f t="shared" si="114"/>
        <v>0</v>
      </c>
      <c r="CB85" s="5">
        <f t="shared" si="115"/>
        <v>0</v>
      </c>
      <c r="CC85" s="5">
        <f t="shared" si="116"/>
        <v>0</v>
      </c>
      <c r="CD85" s="5">
        <f t="shared" si="117"/>
        <v>0</v>
      </c>
      <c r="CE85" s="5">
        <f t="shared" si="118"/>
        <v>0</v>
      </c>
      <c r="CF85" s="5">
        <f t="shared" si="119"/>
        <v>0</v>
      </c>
      <c r="CG85" s="5">
        <f t="shared" si="120"/>
        <v>0</v>
      </c>
      <c r="CH85" s="45">
        <f t="shared" si="121"/>
        <v>0</v>
      </c>
      <c r="CJ85" s="21">
        <f t="shared" si="126"/>
        <v>114459.52076809434</v>
      </c>
      <c r="CK85" s="21">
        <f t="shared" si="126"/>
        <v>94431.785759619437</v>
      </c>
      <c r="CL85" s="21">
        <f t="shared" si="126"/>
        <v>74795.870546877617</v>
      </c>
      <c r="CM85" s="21">
        <f t="shared" si="126"/>
        <v>55543.096087112557</v>
      </c>
      <c r="CN85" s="21">
        <f t="shared" si="126"/>
        <v>36664.997190002818</v>
      </c>
      <c r="CO85" s="21">
        <f t="shared" si="126"/>
        <v>18153.316725067096</v>
      </c>
      <c r="CP85" s="21">
        <f t="shared" si="126"/>
        <v>719.35128443129361</v>
      </c>
      <c r="CQ85" s="21">
        <f t="shared" si="126"/>
        <v>0</v>
      </c>
      <c r="CR85" s="21">
        <f t="shared" si="126"/>
        <v>-718.79050029907376</v>
      </c>
      <c r="CS85" s="21">
        <f t="shared" si="126"/>
        <v>-17802.810695516877</v>
      </c>
      <c r="CT85" s="21">
        <f t="shared" si="126"/>
        <v>-35262.781385804527</v>
      </c>
      <c r="CU85" s="21">
        <f t="shared" si="126"/>
        <v>-52387.391550051398</v>
      </c>
      <c r="CV85" s="21">
        <f t="shared" si="126"/>
        <v>-69183.939112986671</v>
      </c>
      <c r="CW85" s="21">
        <f t="shared" si="126"/>
        <v>-85659.545290080714</v>
      </c>
      <c r="CX85" s="21">
        <f t="shared" si="126"/>
        <v>-101821.15929188265</v>
      </c>
      <c r="CZ85" s="21">
        <f t="shared" si="68"/>
        <v>-719.07089236518368</v>
      </c>
      <c r="DA85" s="21">
        <f t="shared" si="69"/>
        <v>-71989.904829932144</v>
      </c>
    </row>
    <row r="86" spans="9:105" x14ac:dyDescent="0.25">
      <c r="I86" s="4" t="s">
        <v>18</v>
      </c>
      <c r="J86" s="15">
        <f t="shared" si="43"/>
        <v>0.02</v>
      </c>
      <c r="K86" s="3">
        <v>8</v>
      </c>
      <c r="L86" s="3" t="s">
        <v>26</v>
      </c>
      <c r="M86" s="15">
        <f t="shared" si="129"/>
        <v>6.6E-3</v>
      </c>
      <c r="N86" s="18">
        <f>INDEX(Results!$B$7:$C$206,Example!$AP86,MATCH(Example!$N$38,Results!$B$1:$C$1,FALSE))</f>
        <v>9.0561107207854903</v>
      </c>
      <c r="O86" s="15">
        <f t="shared" si="130"/>
        <v>8.0000000000000002E-3</v>
      </c>
      <c r="P86" s="5">
        <v>1000000</v>
      </c>
      <c r="Q86" s="35">
        <f t="shared" si="46"/>
        <v>1104084.9530259848</v>
      </c>
      <c r="R86" s="5">
        <f t="shared" si="47"/>
        <v>9998715.5797565654</v>
      </c>
      <c r="S86" s="5">
        <f t="shared" si="48"/>
        <v>79989.724638052518</v>
      </c>
      <c r="T86" s="5"/>
      <c r="U86" s="5">
        <f t="shared" si="127"/>
        <v>20000</v>
      </c>
      <c r="V86" s="5">
        <f t="shared" si="127"/>
        <v>20000</v>
      </c>
      <c r="W86" s="5">
        <f t="shared" si="127"/>
        <v>20000</v>
      </c>
      <c r="X86" s="5">
        <f t="shared" si="127"/>
        <v>20000</v>
      </c>
      <c r="Y86" s="5">
        <f t="shared" si="127"/>
        <v>20000</v>
      </c>
      <c r="Z86" s="5">
        <f t="shared" si="127"/>
        <v>20000</v>
      </c>
      <c r="AA86" s="5">
        <f t="shared" si="127"/>
        <v>20000</v>
      </c>
      <c r="AB86" s="5">
        <f t="shared" si="127"/>
        <v>1020000</v>
      </c>
      <c r="AC86" s="5">
        <f t="shared" si="127"/>
        <v>0</v>
      </c>
      <c r="AD86" s="5">
        <f t="shared" si="127"/>
        <v>0</v>
      </c>
      <c r="AE86" s="5">
        <f t="shared" si="128"/>
        <v>0</v>
      </c>
      <c r="AF86" s="5">
        <f t="shared" si="128"/>
        <v>0</v>
      </c>
      <c r="AG86" s="5">
        <f t="shared" si="128"/>
        <v>0</v>
      </c>
      <c r="AH86" s="5">
        <f t="shared" si="128"/>
        <v>0</v>
      </c>
      <c r="AI86" s="5">
        <f t="shared" si="128"/>
        <v>0</v>
      </c>
      <c r="AJ86" s="5">
        <f t="shared" si="128"/>
        <v>0</v>
      </c>
      <c r="AK86" s="5">
        <f t="shared" si="128"/>
        <v>0</v>
      </c>
      <c r="AL86" s="5">
        <f t="shared" si="128"/>
        <v>0</v>
      </c>
      <c r="AM86" s="5">
        <f t="shared" si="128"/>
        <v>0</v>
      </c>
      <c r="AN86" s="5">
        <f t="shared" si="128"/>
        <v>0</v>
      </c>
      <c r="AP86" s="3">
        <f t="shared" si="71"/>
        <v>48</v>
      </c>
      <c r="BN86" s="38">
        <f t="shared" si="101"/>
        <v>1104084.9530259848</v>
      </c>
      <c r="BO86" s="5">
        <f t="shared" si="102"/>
        <v>1091371.9137159563</v>
      </c>
      <c r="BP86" s="5">
        <f t="shared" si="103"/>
        <v>1078574.9683464814</v>
      </c>
      <c r="BQ86" s="5">
        <f t="shared" si="104"/>
        <v>1065693.5631375681</v>
      </c>
      <c r="BR86" s="5">
        <f t="shared" si="105"/>
        <v>1052727.1406542759</v>
      </c>
      <c r="BS86" s="5">
        <f t="shared" si="106"/>
        <v>1039675.1397825941</v>
      </c>
      <c r="BT86" s="5">
        <f t="shared" si="107"/>
        <v>1026536.9957051591</v>
      </c>
      <c r="BU86" s="5">
        <f t="shared" si="108"/>
        <v>1013312.1398768132</v>
      </c>
      <c r="BV86" s="5">
        <f t="shared" si="109"/>
        <v>0</v>
      </c>
      <c r="BW86" s="5">
        <f t="shared" si="110"/>
        <v>0</v>
      </c>
      <c r="BX86" s="5">
        <f t="shared" si="111"/>
        <v>0</v>
      </c>
      <c r="BY86" s="5">
        <f t="shared" si="112"/>
        <v>0</v>
      </c>
      <c r="BZ86" s="5">
        <f t="shared" si="113"/>
        <v>0</v>
      </c>
      <c r="CA86" s="5">
        <f t="shared" si="114"/>
        <v>0</v>
      </c>
      <c r="CB86" s="5">
        <f t="shared" si="115"/>
        <v>0</v>
      </c>
      <c r="CC86" s="5">
        <f t="shared" si="116"/>
        <v>0</v>
      </c>
      <c r="CD86" s="5">
        <f t="shared" si="117"/>
        <v>0</v>
      </c>
      <c r="CE86" s="5">
        <f t="shared" si="118"/>
        <v>0</v>
      </c>
      <c r="CF86" s="5">
        <f t="shared" si="119"/>
        <v>0</v>
      </c>
      <c r="CG86" s="5">
        <f t="shared" si="120"/>
        <v>0</v>
      </c>
      <c r="CH86" s="45">
        <f t="shared" si="121"/>
        <v>0</v>
      </c>
      <c r="CJ86" s="21">
        <f t="shared" si="126"/>
        <v>131949.34433403099</v>
      </c>
      <c r="CK86" s="21">
        <f t="shared" si="126"/>
        <v>108726.17700596363</v>
      </c>
      <c r="CL86" s="21">
        <f t="shared" si="126"/>
        <v>86011.973454476567</v>
      </c>
      <c r="CM86" s="21">
        <f t="shared" si="126"/>
        <v>63794.243492809823</v>
      </c>
      <c r="CN86" s="21">
        <f t="shared" si="126"/>
        <v>42060.834678277373</v>
      </c>
      <c r="CO86" s="21">
        <f t="shared" si="126"/>
        <v>20799.922352598747</v>
      </c>
      <c r="CP86" s="21">
        <f t="shared" si="126"/>
        <v>823.28734018839896</v>
      </c>
      <c r="CQ86" s="21">
        <f t="shared" si="126"/>
        <v>0</v>
      </c>
      <c r="CR86" s="21">
        <f t="shared" si="126"/>
        <v>-822.56771246506833</v>
      </c>
      <c r="CS86" s="21">
        <f t="shared" si="126"/>
        <v>-20350.130087808473</v>
      </c>
      <c r="CT86" s="21">
        <f t="shared" si="126"/>
        <v>-40261.365850256756</v>
      </c>
      <c r="CU86" s="21">
        <f t="shared" si="126"/>
        <v>-59744.314210307784</v>
      </c>
      <c r="CV86" s="21">
        <f t="shared" si="126"/>
        <v>-78809.299550311058</v>
      </c>
      <c r="CW86" s="21">
        <f t="shared" si="126"/>
        <v>-97466.371920745703</v>
      </c>
      <c r="CX86" s="21">
        <f t="shared" si="126"/>
        <v>-115725.31499089219</v>
      </c>
      <c r="CZ86" s="21">
        <f t="shared" si="68"/>
        <v>-822.92752632673364</v>
      </c>
      <c r="DA86" s="21">
        <f t="shared" si="69"/>
        <v>-82410.636502393812</v>
      </c>
    </row>
    <row r="87" spans="9:105" x14ac:dyDescent="0.25">
      <c r="I87" s="4" t="s">
        <v>18</v>
      </c>
      <c r="J87" s="15">
        <f t="shared" si="43"/>
        <v>0.02</v>
      </c>
      <c r="K87" s="3">
        <v>9</v>
      </c>
      <c r="L87" s="3" t="s">
        <v>26</v>
      </c>
      <c r="M87" s="15">
        <f t="shared" si="129"/>
        <v>6.8000000000000005E-3</v>
      </c>
      <c r="N87" s="18">
        <f>INDEX(Results!$B$7:$C$206,Example!$AP87,MATCH(Example!$N$38,Results!$B$1:$C$1,FALSE))</f>
        <v>8.3077331760939099</v>
      </c>
      <c r="O87" s="15">
        <f t="shared" si="130"/>
        <v>9.0000000000000011E-3</v>
      </c>
      <c r="P87" s="5">
        <v>1000000</v>
      </c>
      <c r="Q87" s="35">
        <f t="shared" si="46"/>
        <v>1114859.4919768013</v>
      </c>
      <c r="R87" s="5">
        <f t="shared" si="47"/>
        <v>9261955.1881788746</v>
      </c>
      <c r="S87" s="5">
        <f t="shared" si="48"/>
        <v>83357.596693609885</v>
      </c>
      <c r="T87" s="5"/>
      <c r="U87" s="5">
        <f t="shared" si="127"/>
        <v>20000</v>
      </c>
      <c r="V87" s="5">
        <f t="shared" si="127"/>
        <v>20000</v>
      </c>
      <c r="W87" s="5">
        <f t="shared" si="127"/>
        <v>20000</v>
      </c>
      <c r="X87" s="5">
        <f t="shared" si="127"/>
        <v>20000</v>
      </c>
      <c r="Y87" s="5">
        <f t="shared" si="127"/>
        <v>20000</v>
      </c>
      <c r="Z87" s="5">
        <f t="shared" si="127"/>
        <v>20000</v>
      </c>
      <c r="AA87" s="5">
        <f t="shared" si="127"/>
        <v>20000</v>
      </c>
      <c r="AB87" s="5">
        <f t="shared" si="127"/>
        <v>20000</v>
      </c>
      <c r="AC87" s="5">
        <f t="shared" si="127"/>
        <v>1020000</v>
      </c>
      <c r="AD87" s="5">
        <f t="shared" si="127"/>
        <v>0</v>
      </c>
      <c r="AE87" s="5">
        <f t="shared" si="128"/>
        <v>0</v>
      </c>
      <c r="AF87" s="5">
        <f t="shared" si="128"/>
        <v>0</v>
      </c>
      <c r="AG87" s="5">
        <f t="shared" si="128"/>
        <v>0</v>
      </c>
      <c r="AH87" s="5">
        <f t="shared" si="128"/>
        <v>0</v>
      </c>
      <c r="AI87" s="5">
        <f t="shared" si="128"/>
        <v>0</v>
      </c>
      <c r="AJ87" s="5">
        <f t="shared" si="128"/>
        <v>0</v>
      </c>
      <c r="AK87" s="5">
        <f t="shared" si="128"/>
        <v>0</v>
      </c>
      <c r="AL87" s="5">
        <f t="shared" si="128"/>
        <v>0</v>
      </c>
      <c r="AM87" s="5">
        <f t="shared" si="128"/>
        <v>0</v>
      </c>
      <c r="AN87" s="5">
        <f t="shared" si="128"/>
        <v>0</v>
      </c>
      <c r="AP87" s="3">
        <f t="shared" si="71"/>
        <v>49</v>
      </c>
      <c r="BN87" s="38">
        <f t="shared" si="101"/>
        <v>1114859.4919768013</v>
      </c>
      <c r="BO87" s="5">
        <f t="shared" si="102"/>
        <v>1102440.5365222434</v>
      </c>
      <c r="BP87" s="5">
        <f t="shared" si="103"/>
        <v>1089937.1321705945</v>
      </c>
      <c r="BQ87" s="5">
        <f t="shared" si="104"/>
        <v>1077348.7046693545</v>
      </c>
      <c r="BR87" s="5">
        <f t="shared" si="105"/>
        <v>1064674.675861106</v>
      </c>
      <c r="BS87" s="5">
        <f t="shared" si="106"/>
        <v>1051914.4636569615</v>
      </c>
      <c r="BT87" s="5">
        <f t="shared" si="107"/>
        <v>1039067.4820098288</v>
      </c>
      <c r="BU87" s="5">
        <f t="shared" si="108"/>
        <v>1026133.1408874956</v>
      </c>
      <c r="BV87" s="5">
        <f t="shared" si="109"/>
        <v>1013110.8462455305</v>
      </c>
      <c r="BW87" s="5">
        <f t="shared" si="110"/>
        <v>0</v>
      </c>
      <c r="BX87" s="5">
        <f t="shared" si="111"/>
        <v>0</v>
      </c>
      <c r="BY87" s="5">
        <f t="shared" si="112"/>
        <v>0</v>
      </c>
      <c r="BZ87" s="5">
        <f t="shared" si="113"/>
        <v>0</v>
      </c>
      <c r="CA87" s="5">
        <f t="shared" si="114"/>
        <v>0</v>
      </c>
      <c r="CB87" s="5">
        <f t="shared" si="115"/>
        <v>0</v>
      </c>
      <c r="CC87" s="5">
        <f t="shared" si="116"/>
        <v>0</v>
      </c>
      <c r="CD87" s="5">
        <f t="shared" si="117"/>
        <v>0</v>
      </c>
      <c r="CE87" s="5">
        <f t="shared" si="118"/>
        <v>0</v>
      </c>
      <c r="CF87" s="5">
        <f t="shared" si="119"/>
        <v>0</v>
      </c>
      <c r="CG87" s="5">
        <f t="shared" si="120"/>
        <v>0</v>
      </c>
      <c r="CH87" s="45">
        <f t="shared" si="121"/>
        <v>0</v>
      </c>
      <c r="CJ87" s="21">
        <f t="shared" si="126"/>
        <v>149667.03957515093</v>
      </c>
      <c r="CK87" s="21">
        <f t="shared" si="126"/>
        <v>123172.72318597767</v>
      </c>
      <c r="CL87" s="21">
        <f t="shared" si="126"/>
        <v>97320.886205329094</v>
      </c>
      <c r="CM87" s="21">
        <f t="shared" si="126"/>
        <v>72094.235139155528</v>
      </c>
      <c r="CN87" s="21">
        <f t="shared" si="126"/>
        <v>47475.985447571147</v>
      </c>
      <c r="CO87" s="21">
        <f t="shared" si="126"/>
        <v>23449.845318866428</v>
      </c>
      <c r="CP87" s="21">
        <f t="shared" si="126"/>
        <v>927.12301626498811</v>
      </c>
      <c r="CQ87" s="21">
        <f t="shared" si="126"/>
        <v>0</v>
      </c>
      <c r="CR87" s="21">
        <f t="shared" si="126"/>
        <v>-926.22556863026693</v>
      </c>
      <c r="CS87" s="21">
        <f t="shared" si="126"/>
        <v>-22888.903336817166</v>
      </c>
      <c r="CT87" s="21">
        <f t="shared" si="126"/>
        <v>-45231.77021107031</v>
      </c>
      <c r="CU87" s="21">
        <f t="shared" si="126"/>
        <v>-67043.07295330218</v>
      </c>
      <c r="CV87" s="21">
        <f t="shared" si="126"/>
        <v>-88336.864344966947</v>
      </c>
      <c r="CW87" s="21">
        <f t="shared" si="126"/>
        <v>-109126.7907962366</v>
      </c>
      <c r="CX87" s="21">
        <f t="shared" si="126"/>
        <v>-129426.10507847008</v>
      </c>
      <c r="CZ87" s="21">
        <f t="shared" si="68"/>
        <v>-926.67429244762752</v>
      </c>
      <c r="DA87" s="21">
        <f t="shared" si="69"/>
        <v>-92828.875275148021</v>
      </c>
    </row>
    <row r="88" spans="9:105" x14ac:dyDescent="0.25">
      <c r="I88" s="4" t="s">
        <v>18</v>
      </c>
      <c r="J88" s="15">
        <f t="shared" si="43"/>
        <v>0.02</v>
      </c>
      <c r="K88" s="3">
        <v>10</v>
      </c>
      <c r="L88" s="3" t="s">
        <v>26</v>
      </c>
      <c r="M88" s="15">
        <f t="shared" si="129"/>
        <v>7.0000000000000001E-3</v>
      </c>
      <c r="N88" s="18">
        <f>INDEX(Results!$B$7:$C$206,Example!$AP88,MATCH(Example!$N$38,Results!$B$1:$C$1,FALSE))</f>
        <v>7.3795654370154002</v>
      </c>
      <c r="O88" s="15">
        <f t="shared" si="130"/>
        <v>0.01</v>
      </c>
      <c r="P88" s="5">
        <v>1000000</v>
      </c>
      <c r="Q88" s="35">
        <f t="shared" si="46"/>
        <v>1125132.0132271196</v>
      </c>
      <c r="R88" s="5">
        <f t="shared" si="47"/>
        <v>8302985.3168904055</v>
      </c>
      <c r="S88" s="5">
        <f t="shared" si="48"/>
        <v>83029.853168904054</v>
      </c>
      <c r="T88" s="5"/>
      <c r="U88" s="5">
        <f t="shared" si="127"/>
        <v>20000</v>
      </c>
      <c r="V88" s="5">
        <f t="shared" si="127"/>
        <v>20000</v>
      </c>
      <c r="W88" s="5">
        <f t="shared" si="127"/>
        <v>20000</v>
      </c>
      <c r="X88" s="5">
        <f t="shared" si="127"/>
        <v>20000</v>
      </c>
      <c r="Y88" s="5">
        <f t="shared" si="127"/>
        <v>20000</v>
      </c>
      <c r="Z88" s="5">
        <f t="shared" si="127"/>
        <v>20000</v>
      </c>
      <c r="AA88" s="5">
        <f t="shared" si="127"/>
        <v>20000</v>
      </c>
      <c r="AB88" s="5">
        <f t="shared" si="127"/>
        <v>20000</v>
      </c>
      <c r="AC88" s="5">
        <f t="shared" si="127"/>
        <v>20000</v>
      </c>
      <c r="AD88" s="5">
        <f t="shared" si="127"/>
        <v>1020000</v>
      </c>
      <c r="AE88" s="5">
        <f t="shared" si="128"/>
        <v>0</v>
      </c>
      <c r="AF88" s="5">
        <f t="shared" si="128"/>
        <v>0</v>
      </c>
      <c r="AG88" s="5">
        <f t="shared" si="128"/>
        <v>0</v>
      </c>
      <c r="AH88" s="5">
        <f t="shared" si="128"/>
        <v>0</v>
      </c>
      <c r="AI88" s="5">
        <f t="shared" si="128"/>
        <v>0</v>
      </c>
      <c r="AJ88" s="5">
        <f t="shared" si="128"/>
        <v>0</v>
      </c>
      <c r="AK88" s="5">
        <f t="shared" si="128"/>
        <v>0</v>
      </c>
      <c r="AL88" s="5">
        <f t="shared" si="128"/>
        <v>0</v>
      </c>
      <c r="AM88" s="5">
        <f t="shared" si="128"/>
        <v>0</v>
      </c>
      <c r="AN88" s="5">
        <f t="shared" si="128"/>
        <v>0</v>
      </c>
      <c r="AP88" s="3">
        <f t="shared" si="71"/>
        <v>50</v>
      </c>
      <c r="BN88" s="38">
        <f t="shared" si="101"/>
        <v>1125132.0132271196</v>
      </c>
      <c r="BO88" s="5">
        <f t="shared" si="102"/>
        <v>1113007.9373197092</v>
      </c>
      <c r="BP88" s="5">
        <f t="shared" si="103"/>
        <v>1100798.992880947</v>
      </c>
      <c r="BQ88" s="5">
        <f t="shared" si="104"/>
        <v>1088504.5858311134</v>
      </c>
      <c r="BR88" s="5">
        <f t="shared" si="105"/>
        <v>1076124.117931931</v>
      </c>
      <c r="BS88" s="5">
        <f t="shared" si="106"/>
        <v>1063656.9867574545</v>
      </c>
      <c r="BT88" s="5">
        <f t="shared" si="107"/>
        <v>1051102.5856647566</v>
      </c>
      <c r="BU88" s="5">
        <f t="shared" si="108"/>
        <v>1038460.3037644099</v>
      </c>
      <c r="BV88" s="5">
        <f t="shared" si="109"/>
        <v>1025729.5258907606</v>
      </c>
      <c r="BW88" s="5">
        <f t="shared" si="110"/>
        <v>1012909.6325719958</v>
      </c>
      <c r="BX88" s="5">
        <f t="shared" si="111"/>
        <v>0</v>
      </c>
      <c r="BY88" s="5">
        <f t="shared" si="112"/>
        <v>0</v>
      </c>
      <c r="BZ88" s="5">
        <f t="shared" si="113"/>
        <v>0</v>
      </c>
      <c r="CA88" s="5">
        <f t="shared" si="114"/>
        <v>0</v>
      </c>
      <c r="CB88" s="5">
        <f t="shared" si="115"/>
        <v>0</v>
      </c>
      <c r="CC88" s="5">
        <f t="shared" si="116"/>
        <v>0</v>
      </c>
      <c r="CD88" s="5">
        <f t="shared" si="117"/>
        <v>0</v>
      </c>
      <c r="CE88" s="5">
        <f t="shared" si="118"/>
        <v>0</v>
      </c>
      <c r="CF88" s="5">
        <f t="shared" si="119"/>
        <v>0</v>
      </c>
      <c r="CG88" s="5">
        <f t="shared" si="120"/>
        <v>0</v>
      </c>
      <c r="CH88" s="45">
        <f t="shared" si="121"/>
        <v>0</v>
      </c>
      <c r="CJ88" s="21">
        <f t="shared" ref="CJ88:CX104" si="131">NPV($M88+CJ$38,$U88:$AN88)-$Q88</f>
        <v>167592.71129578492</v>
      </c>
      <c r="CK88" s="21">
        <f t="shared" si="131"/>
        <v>137754.52007042267</v>
      </c>
      <c r="CL88" s="21">
        <f t="shared" si="131"/>
        <v>108708.97454577242</v>
      </c>
      <c r="CM88" s="21">
        <f t="shared" si="131"/>
        <v>80432.866107635666</v>
      </c>
      <c r="CN88" s="21">
        <f t="shared" si="131"/>
        <v>52903.724386586575</v>
      </c>
      <c r="CO88" s="21">
        <f t="shared" si="131"/>
        <v>26099.791963024065</v>
      </c>
      <c r="CP88" s="21">
        <f t="shared" si="131"/>
        <v>1030.730251052184</v>
      </c>
      <c r="CQ88" s="21">
        <f t="shared" si="131"/>
        <v>0</v>
      </c>
      <c r="CR88" s="21">
        <f t="shared" si="131"/>
        <v>-1029.6363577987067</v>
      </c>
      <c r="CS88" s="21">
        <f t="shared" si="131"/>
        <v>-25416.055232436396</v>
      </c>
      <c r="CT88" s="21">
        <f t="shared" si="131"/>
        <v>-50168.1349761046</v>
      </c>
      <c r="CU88" s="21">
        <f t="shared" si="131"/>
        <v>-74275.379780108575</v>
      </c>
      <c r="CV88" s="21">
        <f t="shared" si="131"/>
        <v>-97756.33050468436</v>
      </c>
      <c r="CW88" s="21">
        <f t="shared" si="131"/>
        <v>-120628.94856414862</v>
      </c>
      <c r="CX88" s="21">
        <f t="shared" si="131"/>
        <v>-142910.63543826551</v>
      </c>
      <c r="CZ88" s="21">
        <f t="shared" si="68"/>
        <v>-1030.1833044254454</v>
      </c>
      <c r="DA88" s="21">
        <f t="shared" si="69"/>
        <v>-103232.65252522839</v>
      </c>
    </row>
    <row r="89" spans="9:105" x14ac:dyDescent="0.25">
      <c r="I89" s="4" t="s">
        <v>18</v>
      </c>
      <c r="J89" s="15">
        <f t="shared" si="43"/>
        <v>0.02</v>
      </c>
      <c r="K89" s="3">
        <v>11</v>
      </c>
      <c r="L89" s="3" t="s">
        <v>26</v>
      </c>
      <c r="M89" s="15">
        <f t="shared" si="129"/>
        <v>7.1999999999999998E-3</v>
      </c>
      <c r="N89" s="18">
        <f>INDEX(Results!$B$7:$C$206,Example!$AP89,MATCH(Example!$N$38,Results!$B$1:$C$1,FALSE))</f>
        <v>6.23002896248288</v>
      </c>
      <c r="O89" s="15">
        <f t="shared" si="130"/>
        <v>1.0999999999999999E-2</v>
      </c>
      <c r="P89" s="5">
        <v>1000000</v>
      </c>
      <c r="Q89" s="35">
        <f t="shared" si="46"/>
        <v>1134902.5348696166</v>
      </c>
      <c r="R89" s="5">
        <f t="shared" si="47"/>
        <v>7070475.6618329482</v>
      </c>
      <c r="S89" s="5">
        <f t="shared" si="48"/>
        <v>77775.232280162425</v>
      </c>
      <c r="T89" s="5"/>
      <c r="U89" s="5">
        <f t="shared" ref="U89:AD98" si="132">$P89*((U$38&lt;=$K89)*$J89+(U$38=$K89)*1)</f>
        <v>20000</v>
      </c>
      <c r="V89" s="5">
        <f t="shared" si="132"/>
        <v>20000</v>
      </c>
      <c r="W89" s="5">
        <f t="shared" si="132"/>
        <v>20000</v>
      </c>
      <c r="X89" s="5">
        <f t="shared" si="132"/>
        <v>20000</v>
      </c>
      <c r="Y89" s="5">
        <f t="shared" si="132"/>
        <v>20000</v>
      </c>
      <c r="Z89" s="5">
        <f t="shared" si="132"/>
        <v>20000</v>
      </c>
      <c r="AA89" s="5">
        <f t="shared" si="132"/>
        <v>20000</v>
      </c>
      <c r="AB89" s="5">
        <f t="shared" si="132"/>
        <v>20000</v>
      </c>
      <c r="AC89" s="5">
        <f t="shared" si="132"/>
        <v>20000</v>
      </c>
      <c r="AD89" s="5">
        <f t="shared" si="132"/>
        <v>20000</v>
      </c>
      <c r="AE89" s="5">
        <f t="shared" ref="AE89:AN98" si="133">$P89*((AE$38&lt;=$K89)*$J89+(AE$38=$K89)*1)</f>
        <v>1020000</v>
      </c>
      <c r="AF89" s="5">
        <f t="shared" si="133"/>
        <v>0</v>
      </c>
      <c r="AG89" s="5">
        <f t="shared" si="133"/>
        <v>0</v>
      </c>
      <c r="AH89" s="5">
        <f t="shared" si="133"/>
        <v>0</v>
      </c>
      <c r="AI89" s="5">
        <f t="shared" si="133"/>
        <v>0</v>
      </c>
      <c r="AJ89" s="5">
        <f t="shared" si="133"/>
        <v>0</v>
      </c>
      <c r="AK89" s="5">
        <f t="shared" si="133"/>
        <v>0</v>
      </c>
      <c r="AL89" s="5">
        <f t="shared" si="133"/>
        <v>0</v>
      </c>
      <c r="AM89" s="5">
        <f t="shared" si="133"/>
        <v>0</v>
      </c>
      <c r="AN89" s="5">
        <f t="shared" si="133"/>
        <v>0</v>
      </c>
      <c r="AP89" s="3">
        <f t="shared" si="71"/>
        <v>51</v>
      </c>
      <c r="BN89" s="38">
        <f t="shared" si="101"/>
        <v>1134902.5348696166</v>
      </c>
      <c r="BO89" s="5">
        <f t="shared" si="102"/>
        <v>1123073.8331206779</v>
      </c>
      <c r="BP89" s="5">
        <f t="shared" si="103"/>
        <v>1111159.964719147</v>
      </c>
      <c r="BQ89" s="5">
        <f t="shared" si="104"/>
        <v>1099160.316465125</v>
      </c>
      <c r="BR89" s="5">
        <f t="shared" si="105"/>
        <v>1087074.2707436739</v>
      </c>
      <c r="BS89" s="5">
        <f t="shared" si="106"/>
        <v>1074901.2054930285</v>
      </c>
      <c r="BT89" s="5">
        <f t="shared" si="107"/>
        <v>1062640.4941725784</v>
      </c>
      <c r="BU89" s="5">
        <f t="shared" si="108"/>
        <v>1050291.5057306211</v>
      </c>
      <c r="BV89" s="5">
        <f t="shared" si="109"/>
        <v>1037853.6045718817</v>
      </c>
      <c r="BW89" s="5">
        <f t="shared" si="110"/>
        <v>1025326.1505247994</v>
      </c>
      <c r="BX89" s="5">
        <f t="shared" si="111"/>
        <v>1012708.498808578</v>
      </c>
      <c r="BY89" s="5">
        <f t="shared" si="112"/>
        <v>0</v>
      </c>
      <c r="BZ89" s="5">
        <f t="shared" si="113"/>
        <v>0</v>
      </c>
      <c r="CA89" s="5">
        <f t="shared" si="114"/>
        <v>0</v>
      </c>
      <c r="CB89" s="5">
        <f t="shared" si="115"/>
        <v>0</v>
      </c>
      <c r="CC89" s="5">
        <f t="shared" si="116"/>
        <v>0</v>
      </c>
      <c r="CD89" s="5">
        <f t="shared" si="117"/>
        <v>0</v>
      </c>
      <c r="CE89" s="5">
        <f t="shared" si="118"/>
        <v>0</v>
      </c>
      <c r="CF89" s="5">
        <f t="shared" si="119"/>
        <v>0</v>
      </c>
      <c r="CG89" s="5">
        <f t="shared" si="120"/>
        <v>0</v>
      </c>
      <c r="CH89" s="45">
        <f t="shared" si="121"/>
        <v>0</v>
      </c>
      <c r="CJ89" s="21">
        <f t="shared" si="131"/>
        <v>185706.15310622659</v>
      </c>
      <c r="CK89" s="21">
        <f t="shared" si="131"/>
        <v>152454.48991402169</v>
      </c>
      <c r="CL89" s="21">
        <f t="shared" si="131"/>
        <v>120162.53344857879</v>
      </c>
      <c r="CM89" s="21">
        <f t="shared" si="131"/>
        <v>88799.928201525239</v>
      </c>
      <c r="CN89" s="21">
        <f t="shared" si="131"/>
        <v>58337.356123320293</v>
      </c>
      <c r="CO89" s="21">
        <f t="shared" si="131"/>
        <v>28746.498614300741</v>
      </c>
      <c r="CP89" s="21">
        <f t="shared" si="131"/>
        <v>1133.9827247839421</v>
      </c>
      <c r="CQ89" s="21">
        <f t="shared" si="131"/>
        <v>0</v>
      </c>
      <c r="CR89" s="21">
        <f t="shared" si="131"/>
        <v>-1132.674154111417</v>
      </c>
      <c r="CS89" s="21">
        <f t="shared" si="131"/>
        <v>-27928.567570771789</v>
      </c>
      <c r="CT89" s="21">
        <f t="shared" si="131"/>
        <v>-55064.737863921793</v>
      </c>
      <c r="CU89" s="21">
        <f t="shared" si="131"/>
        <v>-81433.182990323054</v>
      </c>
      <c r="CV89" s="21">
        <f t="shared" si="131"/>
        <v>-107057.74458215456</v>
      </c>
      <c r="CW89" s="21">
        <f t="shared" si="131"/>
        <v>-131961.46376673761</v>
      </c>
      <c r="CX89" s="21">
        <f t="shared" si="131"/>
        <v>-156166.60998713365</v>
      </c>
      <c r="CZ89" s="21">
        <f t="shared" si="68"/>
        <v>-1133.3284394476796</v>
      </c>
      <c r="DA89" s="21">
        <f t="shared" si="69"/>
        <v>-113610.13901536667</v>
      </c>
    </row>
    <row r="90" spans="9:105" x14ac:dyDescent="0.25">
      <c r="I90" s="4" t="s">
        <v>18</v>
      </c>
      <c r="J90" s="15">
        <f t="shared" si="43"/>
        <v>0.02</v>
      </c>
      <c r="K90" s="3">
        <v>12</v>
      </c>
      <c r="L90" s="3" t="s">
        <v>26</v>
      </c>
      <c r="M90" s="15">
        <f t="shared" si="129"/>
        <v>7.4000000000000003E-3</v>
      </c>
      <c r="N90" s="18">
        <f>INDEX(Results!$B$7:$C$206,Example!$AP90,MATCH(Example!$N$38,Results!$B$1:$C$1,FALSE))</f>
        <v>4.9612731402902197</v>
      </c>
      <c r="O90" s="15">
        <f t="shared" si="130"/>
        <v>1.2E-2</v>
      </c>
      <c r="P90" s="5">
        <v>1000000</v>
      </c>
      <c r="Q90" s="35">
        <f t="shared" si="46"/>
        <v>1144171.6234573815</v>
      </c>
      <c r="R90" s="5">
        <f t="shared" si="47"/>
        <v>5676547.9433413623</v>
      </c>
      <c r="S90" s="5">
        <f t="shared" si="48"/>
        <v>68118.575320096352</v>
      </c>
      <c r="T90" s="5"/>
      <c r="U90" s="5">
        <f t="shared" si="132"/>
        <v>20000</v>
      </c>
      <c r="V90" s="5">
        <f t="shared" si="132"/>
        <v>20000</v>
      </c>
      <c r="W90" s="5">
        <f t="shared" si="132"/>
        <v>20000</v>
      </c>
      <c r="X90" s="5">
        <f t="shared" si="132"/>
        <v>20000</v>
      </c>
      <c r="Y90" s="5">
        <f t="shared" si="132"/>
        <v>20000</v>
      </c>
      <c r="Z90" s="5">
        <f t="shared" si="132"/>
        <v>20000</v>
      </c>
      <c r="AA90" s="5">
        <f t="shared" si="132"/>
        <v>20000</v>
      </c>
      <c r="AB90" s="5">
        <f t="shared" si="132"/>
        <v>20000</v>
      </c>
      <c r="AC90" s="5">
        <f t="shared" si="132"/>
        <v>20000</v>
      </c>
      <c r="AD90" s="5">
        <f t="shared" si="132"/>
        <v>20000</v>
      </c>
      <c r="AE90" s="5">
        <f t="shared" si="133"/>
        <v>20000</v>
      </c>
      <c r="AF90" s="5">
        <f t="shared" si="133"/>
        <v>1020000</v>
      </c>
      <c r="AG90" s="5">
        <f t="shared" si="133"/>
        <v>0</v>
      </c>
      <c r="AH90" s="5">
        <f t="shared" si="133"/>
        <v>0</v>
      </c>
      <c r="AI90" s="5">
        <f t="shared" si="133"/>
        <v>0</v>
      </c>
      <c r="AJ90" s="5">
        <f t="shared" si="133"/>
        <v>0</v>
      </c>
      <c r="AK90" s="5">
        <f t="shared" si="133"/>
        <v>0</v>
      </c>
      <c r="AL90" s="5">
        <f t="shared" si="133"/>
        <v>0</v>
      </c>
      <c r="AM90" s="5">
        <f t="shared" si="133"/>
        <v>0</v>
      </c>
      <c r="AN90" s="5">
        <f t="shared" si="133"/>
        <v>0</v>
      </c>
      <c r="AP90" s="3">
        <f t="shared" si="71"/>
        <v>52</v>
      </c>
      <c r="BN90" s="38">
        <f t="shared" si="101"/>
        <v>1144171.6234573815</v>
      </c>
      <c r="BO90" s="5">
        <f t="shared" si="102"/>
        <v>1132638.4934709661</v>
      </c>
      <c r="BP90" s="5">
        <f t="shared" si="103"/>
        <v>1121020.0183226513</v>
      </c>
      <c r="BQ90" s="5">
        <f t="shared" si="104"/>
        <v>1109315.566458239</v>
      </c>
      <c r="BR90" s="5">
        <f t="shared" si="105"/>
        <v>1097524.50165003</v>
      </c>
      <c r="BS90" s="5">
        <f t="shared" si="106"/>
        <v>1085646.1829622404</v>
      </c>
      <c r="BT90" s="5">
        <f t="shared" si="107"/>
        <v>1073679.9647161611</v>
      </c>
      <c r="BU90" s="5">
        <f t="shared" si="108"/>
        <v>1061625.1964550607</v>
      </c>
      <c r="BV90" s="5">
        <f t="shared" si="109"/>
        <v>1049481.2229088282</v>
      </c>
      <c r="BW90" s="5">
        <f t="shared" si="110"/>
        <v>1037247.3839583537</v>
      </c>
      <c r="BX90" s="5">
        <f t="shared" si="111"/>
        <v>1024923.0145996455</v>
      </c>
      <c r="BY90" s="5">
        <f t="shared" si="112"/>
        <v>1012507.4449076829</v>
      </c>
      <c r="BZ90" s="5">
        <f t="shared" si="113"/>
        <v>0</v>
      </c>
      <c r="CA90" s="5">
        <f t="shared" si="114"/>
        <v>0</v>
      </c>
      <c r="CB90" s="5">
        <f t="shared" si="115"/>
        <v>0</v>
      </c>
      <c r="CC90" s="5">
        <f t="shared" si="116"/>
        <v>0</v>
      </c>
      <c r="CD90" s="5">
        <f t="shared" si="117"/>
        <v>0</v>
      </c>
      <c r="CE90" s="5">
        <f t="shared" si="118"/>
        <v>0</v>
      </c>
      <c r="CF90" s="5">
        <f t="shared" si="119"/>
        <v>0</v>
      </c>
      <c r="CG90" s="5">
        <f t="shared" si="120"/>
        <v>0</v>
      </c>
      <c r="CH90" s="45">
        <f t="shared" si="121"/>
        <v>0</v>
      </c>
      <c r="CJ90" s="21">
        <f t="shared" si="131"/>
        <v>203986.88562531187</v>
      </c>
      <c r="CK90" s="21">
        <f t="shared" si="131"/>
        <v>167255.41438635997</v>
      </c>
      <c r="CL90" s="21">
        <f t="shared" si="131"/>
        <v>131667.81375321932</v>
      </c>
      <c r="CM90" s="21">
        <f t="shared" si="131"/>
        <v>97185.229734063614</v>
      </c>
      <c r="CN90" s="21">
        <f t="shared" si="131"/>
        <v>63770.227832193254</v>
      </c>
      <c r="CO90" s="21">
        <f t="shared" si="131"/>
        <v>31386.737685730681</v>
      </c>
      <c r="CP90" s="21">
        <f t="shared" si="131"/>
        <v>1236.7560874463525</v>
      </c>
      <c r="CQ90" s="21">
        <f t="shared" si="131"/>
        <v>0</v>
      </c>
      <c r="CR90" s="21">
        <f t="shared" si="131"/>
        <v>-1235.2150433014613</v>
      </c>
      <c r="CS90" s="21">
        <f t="shared" si="131"/>
        <v>-30423.484327821527</v>
      </c>
      <c r="CT90" s="21">
        <f t="shared" si="131"/>
        <v>-59916.00298758084</v>
      </c>
      <c r="CU90" s="21">
        <f t="shared" si="131"/>
        <v>-88508.679029877763</v>
      </c>
      <c r="CV90" s="21">
        <f t="shared" si="131"/>
        <v>-116231.51572183147</v>
      </c>
      <c r="CW90" s="21">
        <f t="shared" si="131"/>
        <v>-143113.43956805929</v>
      </c>
      <c r="CX90" s="21">
        <f t="shared" si="131"/>
        <v>-169182.341576254</v>
      </c>
      <c r="CZ90" s="21">
        <f t="shared" si="68"/>
        <v>-1235.9855653739069</v>
      </c>
      <c r="DA90" s="21">
        <f t="shared" si="69"/>
        <v>-123949.6647375254</v>
      </c>
    </row>
    <row r="91" spans="9:105" x14ac:dyDescent="0.25">
      <c r="I91" s="4" t="s">
        <v>18</v>
      </c>
      <c r="J91" s="15">
        <f t="shared" si="43"/>
        <v>0.02</v>
      </c>
      <c r="K91" s="3">
        <v>13</v>
      </c>
      <c r="L91" s="3" t="s">
        <v>26</v>
      </c>
      <c r="M91" s="15">
        <f t="shared" si="129"/>
        <v>7.6000000000000009E-3</v>
      </c>
      <c r="N91" s="18">
        <f>INDEX(Results!$B$7:$C$206,Example!$AP91,MATCH(Example!$N$38,Results!$B$1:$C$1,FALSE))</f>
        <v>3.4821719717358199</v>
      </c>
      <c r="O91" s="15">
        <f t="shared" si="130"/>
        <v>1.3000000000000001E-2</v>
      </c>
      <c r="P91" s="5">
        <v>1000000</v>
      </c>
      <c r="Q91" s="35">
        <f t="shared" si="46"/>
        <v>1152940.3853831473</v>
      </c>
      <c r="R91" s="5">
        <f t="shared" si="47"/>
        <v>4014736.69506349</v>
      </c>
      <c r="S91" s="5">
        <f t="shared" si="48"/>
        <v>52191.577035825372</v>
      </c>
      <c r="T91" s="5"/>
      <c r="U91" s="5">
        <f t="shared" si="132"/>
        <v>20000</v>
      </c>
      <c r="V91" s="5">
        <f t="shared" si="132"/>
        <v>20000</v>
      </c>
      <c r="W91" s="5">
        <f t="shared" si="132"/>
        <v>20000</v>
      </c>
      <c r="X91" s="5">
        <f t="shared" si="132"/>
        <v>20000</v>
      </c>
      <c r="Y91" s="5">
        <f t="shared" si="132"/>
        <v>20000</v>
      </c>
      <c r="Z91" s="5">
        <f t="shared" si="132"/>
        <v>20000</v>
      </c>
      <c r="AA91" s="5">
        <f t="shared" si="132"/>
        <v>20000</v>
      </c>
      <c r="AB91" s="5">
        <f t="shared" si="132"/>
        <v>20000</v>
      </c>
      <c r="AC91" s="5">
        <f t="shared" si="132"/>
        <v>20000</v>
      </c>
      <c r="AD91" s="5">
        <f t="shared" si="132"/>
        <v>20000</v>
      </c>
      <c r="AE91" s="5">
        <f t="shared" si="133"/>
        <v>20000</v>
      </c>
      <c r="AF91" s="5">
        <f t="shared" si="133"/>
        <v>20000</v>
      </c>
      <c r="AG91" s="5">
        <f t="shared" si="133"/>
        <v>1020000</v>
      </c>
      <c r="AH91" s="5">
        <f t="shared" si="133"/>
        <v>0</v>
      </c>
      <c r="AI91" s="5">
        <f t="shared" si="133"/>
        <v>0</v>
      </c>
      <c r="AJ91" s="5">
        <f t="shared" si="133"/>
        <v>0</v>
      </c>
      <c r="AK91" s="5">
        <f t="shared" si="133"/>
        <v>0</v>
      </c>
      <c r="AL91" s="5">
        <f t="shared" si="133"/>
        <v>0</v>
      </c>
      <c r="AM91" s="5">
        <f t="shared" si="133"/>
        <v>0</v>
      </c>
      <c r="AN91" s="5">
        <f t="shared" si="133"/>
        <v>0</v>
      </c>
      <c r="AP91" s="3">
        <f t="shared" si="71"/>
        <v>53</v>
      </c>
      <c r="BN91" s="38">
        <f t="shared" si="101"/>
        <v>1152940.3853831473</v>
      </c>
      <c r="BO91" s="5">
        <f t="shared" si="102"/>
        <v>1141702.7323120593</v>
      </c>
      <c r="BP91" s="5">
        <f t="shared" si="103"/>
        <v>1130379.673077631</v>
      </c>
      <c r="BQ91" s="5">
        <f t="shared" si="104"/>
        <v>1118970.558593021</v>
      </c>
      <c r="BR91" s="5">
        <f t="shared" si="105"/>
        <v>1107474.7348383281</v>
      </c>
      <c r="BS91" s="5">
        <f t="shared" si="106"/>
        <v>1095891.5428230995</v>
      </c>
      <c r="BT91" s="5">
        <f t="shared" si="107"/>
        <v>1084220.3185485553</v>
      </c>
      <c r="BU91" s="5">
        <f t="shared" si="108"/>
        <v>1072460.3929695243</v>
      </c>
      <c r="BV91" s="5">
        <f t="shared" si="109"/>
        <v>1060611.0919560927</v>
      </c>
      <c r="BW91" s="5">
        <f t="shared" si="110"/>
        <v>1048671.7362549591</v>
      </c>
      <c r="BX91" s="5">
        <f t="shared" si="111"/>
        <v>1036641.6414504969</v>
      </c>
      <c r="BY91" s="5">
        <f t="shared" si="112"/>
        <v>1024520.1179255206</v>
      </c>
      <c r="BZ91" s="5">
        <f t="shared" si="113"/>
        <v>1012306.4708217547</v>
      </c>
      <c r="CA91" s="5">
        <f t="shared" si="114"/>
        <v>0</v>
      </c>
      <c r="CB91" s="5">
        <f t="shared" si="115"/>
        <v>0</v>
      </c>
      <c r="CC91" s="5">
        <f t="shared" si="116"/>
        <v>0</v>
      </c>
      <c r="CD91" s="5">
        <f t="shared" si="117"/>
        <v>0</v>
      </c>
      <c r="CE91" s="5">
        <f t="shared" si="118"/>
        <v>0</v>
      </c>
      <c r="CF91" s="5">
        <f t="shared" si="119"/>
        <v>0</v>
      </c>
      <c r="CG91" s="5">
        <f t="shared" si="120"/>
        <v>0</v>
      </c>
      <c r="CH91" s="45">
        <f t="shared" si="121"/>
        <v>0</v>
      </c>
      <c r="CJ91" s="21">
        <f t="shared" si="131"/>
        <v>222414.19519131188</v>
      </c>
      <c r="CK91" s="21">
        <f t="shared" si="131"/>
        <v>182139.96767728566</v>
      </c>
      <c r="CL91" s="21">
        <f t="shared" si="131"/>
        <v>143211.04874579934</v>
      </c>
      <c r="CM91" s="21">
        <f t="shared" si="131"/>
        <v>105578.61512564728</v>
      </c>
      <c r="CN91" s="21">
        <f t="shared" si="131"/>
        <v>69195.741822291864</v>
      </c>
      <c r="CO91" s="21">
        <f t="shared" si="131"/>
        <v>34017.323616690235</v>
      </c>
      <c r="CP91" s="21">
        <f t="shared" si="131"/>
        <v>1338.9281792149413</v>
      </c>
      <c r="CQ91" s="21">
        <f t="shared" si="131"/>
        <v>0</v>
      </c>
      <c r="CR91" s="21">
        <f t="shared" si="131"/>
        <v>-1337.1373415174894</v>
      </c>
      <c r="CS91" s="21">
        <f t="shared" si="131"/>
        <v>-32897.916614434915</v>
      </c>
      <c r="CT91" s="21">
        <f t="shared" si="131"/>
        <v>-64716.509552608943</v>
      </c>
      <c r="CU91" s="21">
        <f t="shared" si="131"/>
        <v>-95494.323558513541</v>
      </c>
      <c r="CV91" s="21">
        <f t="shared" si="131"/>
        <v>-125268.42762653728</v>
      </c>
      <c r="CW91" s="21">
        <f t="shared" si="131"/>
        <v>-154074.47511767398</v>
      </c>
      <c r="CX91" s="21">
        <f t="shared" si="131"/>
        <v>-181946.761283361</v>
      </c>
      <c r="CZ91" s="21">
        <f t="shared" si="68"/>
        <v>-1338.0327603662154</v>
      </c>
      <c r="DA91" s="21">
        <f t="shared" si="69"/>
        <v>-134239.73818616831</v>
      </c>
    </row>
    <row r="92" spans="9:105" x14ac:dyDescent="0.25">
      <c r="I92" s="4" t="s">
        <v>18</v>
      </c>
      <c r="J92" s="15">
        <f t="shared" si="43"/>
        <v>0.02</v>
      </c>
      <c r="K92" s="3">
        <v>14</v>
      </c>
      <c r="L92" s="3" t="s">
        <v>26</v>
      </c>
      <c r="M92" s="15">
        <f t="shared" si="129"/>
        <v>7.7999999999999996E-3</v>
      </c>
      <c r="N92" s="18">
        <f>INDEX(Results!$B$7:$C$206,Example!$AP92,MATCH(Example!$N$38,Results!$B$1:$C$1,FALSE))</f>
        <v>2.4008177723586202</v>
      </c>
      <c r="O92" s="15">
        <f t="shared" si="130"/>
        <v>1.4E-2</v>
      </c>
      <c r="P92" s="5">
        <v>1000000</v>
      </c>
      <c r="Q92" s="35">
        <f t="shared" si="46"/>
        <v>1161210.457356882</v>
      </c>
      <c r="R92" s="5">
        <f t="shared" si="47"/>
        <v>2787854.7034710841</v>
      </c>
      <c r="S92" s="5">
        <f t="shared" si="48"/>
        <v>39029.96584859518</v>
      </c>
      <c r="T92" s="5"/>
      <c r="U92" s="5">
        <f t="shared" si="132"/>
        <v>20000</v>
      </c>
      <c r="V92" s="5">
        <f t="shared" si="132"/>
        <v>20000</v>
      </c>
      <c r="W92" s="5">
        <f t="shared" si="132"/>
        <v>20000</v>
      </c>
      <c r="X92" s="5">
        <f t="shared" si="132"/>
        <v>20000</v>
      </c>
      <c r="Y92" s="5">
        <f t="shared" si="132"/>
        <v>20000</v>
      </c>
      <c r="Z92" s="5">
        <f t="shared" si="132"/>
        <v>20000</v>
      </c>
      <c r="AA92" s="5">
        <f t="shared" si="132"/>
        <v>20000</v>
      </c>
      <c r="AB92" s="5">
        <f t="shared" si="132"/>
        <v>20000</v>
      </c>
      <c r="AC92" s="5">
        <f t="shared" si="132"/>
        <v>20000</v>
      </c>
      <c r="AD92" s="5">
        <f t="shared" si="132"/>
        <v>20000</v>
      </c>
      <c r="AE92" s="5">
        <f t="shared" si="133"/>
        <v>20000</v>
      </c>
      <c r="AF92" s="5">
        <f t="shared" si="133"/>
        <v>20000</v>
      </c>
      <c r="AG92" s="5">
        <f t="shared" si="133"/>
        <v>20000</v>
      </c>
      <c r="AH92" s="5">
        <f t="shared" si="133"/>
        <v>1020000</v>
      </c>
      <c r="AI92" s="5">
        <f t="shared" si="133"/>
        <v>0</v>
      </c>
      <c r="AJ92" s="5">
        <f t="shared" si="133"/>
        <v>0</v>
      </c>
      <c r="AK92" s="5">
        <f t="shared" si="133"/>
        <v>0</v>
      </c>
      <c r="AL92" s="5">
        <f t="shared" si="133"/>
        <v>0</v>
      </c>
      <c r="AM92" s="5">
        <f t="shared" si="133"/>
        <v>0</v>
      </c>
      <c r="AN92" s="5">
        <f t="shared" si="133"/>
        <v>0</v>
      </c>
      <c r="AP92" s="3">
        <f t="shared" si="71"/>
        <v>54</v>
      </c>
      <c r="BN92" s="38">
        <f t="shared" si="101"/>
        <v>1161210.457356882</v>
      </c>
      <c r="BO92" s="5">
        <f t="shared" si="102"/>
        <v>1150267.8989242658</v>
      </c>
      <c r="BP92" s="5">
        <f t="shared" si="103"/>
        <v>1139239.988535875</v>
      </c>
      <c r="BQ92" s="5">
        <f t="shared" si="104"/>
        <v>1128126.0604464549</v>
      </c>
      <c r="BR92" s="5">
        <f t="shared" si="105"/>
        <v>1116925.4437179372</v>
      </c>
      <c r="BS92" s="5">
        <f t="shared" si="106"/>
        <v>1105637.4621789372</v>
      </c>
      <c r="BT92" s="5">
        <f t="shared" si="107"/>
        <v>1094261.434383933</v>
      </c>
      <c r="BU92" s="5">
        <f t="shared" si="108"/>
        <v>1082796.6735721277</v>
      </c>
      <c r="BV92" s="5">
        <f t="shared" si="109"/>
        <v>1071242.4876259903</v>
      </c>
      <c r="BW92" s="5">
        <f t="shared" si="110"/>
        <v>1059598.1790294731</v>
      </c>
      <c r="BX92" s="5">
        <f t="shared" si="111"/>
        <v>1047863.0448259031</v>
      </c>
      <c r="BY92" s="5">
        <f t="shared" si="112"/>
        <v>1036036.3765755452</v>
      </c>
      <c r="BZ92" s="5">
        <f t="shared" si="113"/>
        <v>1024117.4603128345</v>
      </c>
      <c r="CA92" s="5">
        <f t="shared" si="114"/>
        <v>1012105.5765032746</v>
      </c>
      <c r="CB92" s="5">
        <f t="shared" si="115"/>
        <v>0</v>
      </c>
      <c r="CC92" s="5">
        <f t="shared" si="116"/>
        <v>0</v>
      </c>
      <c r="CD92" s="5">
        <f t="shared" si="117"/>
        <v>0</v>
      </c>
      <c r="CE92" s="5">
        <f t="shared" si="118"/>
        <v>0</v>
      </c>
      <c r="CF92" s="5">
        <f t="shared" si="119"/>
        <v>0</v>
      </c>
      <c r="CG92" s="5">
        <f t="shared" si="120"/>
        <v>0</v>
      </c>
      <c r="CH92" s="45">
        <f t="shared" si="121"/>
        <v>0</v>
      </c>
      <c r="CJ92" s="21">
        <f t="shared" si="131"/>
        <v>240967.17297869222</v>
      </c>
      <c r="CK92" s="21">
        <f t="shared" si="131"/>
        <v>197090.74968836689</v>
      </c>
      <c r="CL92" s="21">
        <f t="shared" si="131"/>
        <v>154778.48060785769</v>
      </c>
      <c r="CM92" s="21">
        <f t="shared" si="131"/>
        <v>113969.98425856256</v>
      </c>
      <c r="CN92" s="21">
        <f t="shared" si="131"/>
        <v>74607.367874530843</v>
      </c>
      <c r="CO92" s="21">
        <f t="shared" si="131"/>
        <v>36635.118649665499</v>
      </c>
      <c r="CP92" s="21">
        <f t="shared" si="131"/>
        <v>1440.3792429293972</v>
      </c>
      <c r="CQ92" s="21">
        <f t="shared" si="131"/>
        <v>0</v>
      </c>
      <c r="CR92" s="21">
        <f t="shared" si="131"/>
        <v>-1438.3218061232474</v>
      </c>
      <c r="CS92" s="21">
        <f t="shared" si="131"/>
        <v>-35349.047402173514</v>
      </c>
      <c r="CT92" s="21">
        <f t="shared" si="131"/>
        <v>-69461.000053077936</v>
      </c>
      <c r="CU92" s="21">
        <f t="shared" si="131"/>
        <v>-102382.84172029095</v>
      </c>
      <c r="CV92" s="21">
        <f t="shared" si="131"/>
        <v>-134159.64943164308</v>
      </c>
      <c r="CW92" s="21">
        <f t="shared" si="131"/>
        <v>-164834.67554775928</v>
      </c>
      <c r="CX92" s="21">
        <f t="shared" si="131"/>
        <v>-194449.42610575294</v>
      </c>
      <c r="CZ92" s="21">
        <f t="shared" si="68"/>
        <v>-1439.3505245263223</v>
      </c>
      <c r="DA92" s="21">
        <f t="shared" si="69"/>
        <v>-144469.06501975039</v>
      </c>
    </row>
    <row r="93" spans="9:105" x14ac:dyDescent="0.25">
      <c r="I93" s="4" t="s">
        <v>18</v>
      </c>
      <c r="J93" s="15">
        <f t="shared" si="43"/>
        <v>0.02</v>
      </c>
      <c r="K93" s="3">
        <v>15</v>
      </c>
      <c r="L93" s="3" t="s">
        <v>26</v>
      </c>
      <c r="M93" s="15">
        <f t="shared" si="129"/>
        <v>8.0000000000000002E-3</v>
      </c>
      <c r="N93" s="18">
        <f>INDEX(Results!$B$7:$C$206,Example!$AP93,MATCH(Example!$N$38,Results!$B$1:$C$1,FALSE))</f>
        <v>1.3342425010171299</v>
      </c>
      <c r="O93" s="15">
        <f t="shared" si="130"/>
        <v>1.4999999999999999E-2</v>
      </c>
      <c r="P93" s="5">
        <v>1000000</v>
      </c>
      <c r="Q93" s="35">
        <f t="shared" si="46"/>
        <v>1168983.9960163031</v>
      </c>
      <c r="R93" s="5">
        <f t="shared" si="47"/>
        <v>1559708.1304937908</v>
      </c>
      <c r="S93" s="5">
        <f t="shared" si="48"/>
        <v>23395.62195740686</v>
      </c>
      <c r="T93" s="5"/>
      <c r="U93" s="5">
        <f t="shared" si="132"/>
        <v>20000</v>
      </c>
      <c r="V93" s="5">
        <f t="shared" si="132"/>
        <v>20000</v>
      </c>
      <c r="W93" s="5">
        <f t="shared" si="132"/>
        <v>20000</v>
      </c>
      <c r="X93" s="5">
        <f t="shared" si="132"/>
        <v>20000</v>
      </c>
      <c r="Y93" s="5">
        <f t="shared" si="132"/>
        <v>20000</v>
      </c>
      <c r="Z93" s="5">
        <f t="shared" si="132"/>
        <v>20000</v>
      </c>
      <c r="AA93" s="5">
        <f t="shared" si="132"/>
        <v>20000</v>
      </c>
      <c r="AB93" s="5">
        <f t="shared" si="132"/>
        <v>20000</v>
      </c>
      <c r="AC93" s="5">
        <f t="shared" si="132"/>
        <v>20000</v>
      </c>
      <c r="AD93" s="5">
        <f t="shared" si="132"/>
        <v>20000</v>
      </c>
      <c r="AE93" s="5">
        <f t="shared" si="133"/>
        <v>20000</v>
      </c>
      <c r="AF93" s="5">
        <f t="shared" si="133"/>
        <v>20000</v>
      </c>
      <c r="AG93" s="5">
        <f t="shared" si="133"/>
        <v>20000</v>
      </c>
      <c r="AH93" s="5">
        <f t="shared" si="133"/>
        <v>20000</v>
      </c>
      <c r="AI93" s="5">
        <f t="shared" si="133"/>
        <v>1020000</v>
      </c>
      <c r="AJ93" s="5">
        <f t="shared" si="133"/>
        <v>0</v>
      </c>
      <c r="AK93" s="5">
        <f t="shared" si="133"/>
        <v>0</v>
      </c>
      <c r="AL93" s="5">
        <f t="shared" si="133"/>
        <v>0</v>
      </c>
      <c r="AM93" s="5">
        <f t="shared" si="133"/>
        <v>0</v>
      </c>
      <c r="AN93" s="5">
        <f t="shared" si="133"/>
        <v>0</v>
      </c>
      <c r="AP93" s="3">
        <f t="shared" si="71"/>
        <v>55</v>
      </c>
      <c r="BN93" s="38">
        <f t="shared" si="101"/>
        <v>1168983.9960163031</v>
      </c>
      <c r="BO93" s="5">
        <f t="shared" si="102"/>
        <v>1158335.8679844334</v>
      </c>
      <c r="BP93" s="5">
        <f t="shared" si="103"/>
        <v>1147602.5549283088</v>
      </c>
      <c r="BQ93" s="5">
        <f t="shared" si="104"/>
        <v>1136783.3753677353</v>
      </c>
      <c r="BR93" s="5">
        <f t="shared" si="105"/>
        <v>1125877.6423706771</v>
      </c>
      <c r="BS93" s="5">
        <f t="shared" si="106"/>
        <v>1114884.6635096425</v>
      </c>
      <c r="BT93" s="5">
        <f t="shared" si="107"/>
        <v>1103803.7408177196</v>
      </c>
      <c r="BU93" s="5">
        <f t="shared" si="108"/>
        <v>1092634.1707442615</v>
      </c>
      <c r="BV93" s="5">
        <f t="shared" si="109"/>
        <v>1081375.2441102155</v>
      </c>
      <c r="BW93" s="5">
        <f t="shared" si="110"/>
        <v>1070026.2460630971</v>
      </c>
      <c r="BX93" s="5">
        <f t="shared" si="111"/>
        <v>1058586.4560316019</v>
      </c>
      <c r="BY93" s="5">
        <f t="shared" si="112"/>
        <v>1047055.1476798547</v>
      </c>
      <c r="BZ93" s="5">
        <f t="shared" si="113"/>
        <v>1035431.5888612934</v>
      </c>
      <c r="CA93" s="5">
        <f t="shared" si="114"/>
        <v>1023715.0415721837</v>
      </c>
      <c r="CB93" s="5">
        <f t="shared" si="115"/>
        <v>1011904.7619047612</v>
      </c>
      <c r="CC93" s="5">
        <f t="shared" si="116"/>
        <v>0</v>
      </c>
      <c r="CD93" s="5">
        <f t="shared" si="117"/>
        <v>0</v>
      </c>
      <c r="CE93" s="5">
        <f t="shared" si="118"/>
        <v>0</v>
      </c>
      <c r="CF93" s="5">
        <f t="shared" si="119"/>
        <v>0</v>
      </c>
      <c r="CG93" s="5">
        <f t="shared" si="120"/>
        <v>0</v>
      </c>
      <c r="CH93" s="45">
        <f t="shared" si="121"/>
        <v>0</v>
      </c>
      <c r="CJ93" s="21">
        <f t="shared" si="131"/>
        <v>259624.75441752071</v>
      </c>
      <c r="CK93" s="21">
        <f t="shared" si="131"/>
        <v>212090.31922227959</v>
      </c>
      <c r="CL93" s="21">
        <f t="shared" si="131"/>
        <v>166356.38666420453</v>
      </c>
      <c r="CM93" s="21">
        <f t="shared" si="131"/>
        <v>122349.31153909559</v>
      </c>
      <c r="CN93" s="21">
        <f t="shared" si="131"/>
        <v>79998.65529676294</v>
      </c>
      <c r="CO93" s="21">
        <f t="shared" si="131"/>
        <v>39237.038427390158</v>
      </c>
      <c r="CP93" s="21">
        <f t="shared" si="131"/>
        <v>1540.9921281149145</v>
      </c>
      <c r="CQ93" s="21">
        <f t="shared" si="131"/>
        <v>0</v>
      </c>
      <c r="CR93" s="21">
        <f t="shared" si="131"/>
        <v>-1538.6518379289191</v>
      </c>
      <c r="CS93" s="21">
        <f t="shared" si="131"/>
        <v>-37774.136010434711</v>
      </c>
      <c r="CT93" s="21">
        <f t="shared" si="131"/>
        <v>-74144.387951463927</v>
      </c>
      <c r="CU93" s="21">
        <f t="shared" si="131"/>
        <v>-109167.23760313843</v>
      </c>
      <c r="CV93" s="21">
        <f t="shared" si="131"/>
        <v>-142896.74547815137</v>
      </c>
      <c r="CW93" s="21">
        <f t="shared" si="131"/>
        <v>-175384.66060459474</v>
      </c>
      <c r="CX93" s="21">
        <f t="shared" si="131"/>
        <v>-206680.52506825328</v>
      </c>
      <c r="CZ93" s="21">
        <f t="shared" si="68"/>
        <v>-1539.8219830219168</v>
      </c>
      <c r="DA93" s="21">
        <f t="shared" si="69"/>
        <v>-154626.56607117795</v>
      </c>
    </row>
    <row r="94" spans="9:105" x14ac:dyDescent="0.25">
      <c r="I94" s="4" t="s">
        <v>18</v>
      </c>
      <c r="J94" s="15">
        <f t="shared" si="43"/>
        <v>0.02</v>
      </c>
      <c r="K94" s="3">
        <v>16</v>
      </c>
      <c r="L94" s="3" t="s">
        <v>26</v>
      </c>
      <c r="M94" s="15">
        <f t="shared" si="129"/>
        <v>8.2000000000000007E-3</v>
      </c>
      <c r="N94" s="18">
        <f>INDEX(Results!$B$7:$C$206,Example!$AP94,MATCH(Example!$N$38,Results!$B$1:$C$1,FALSE))</f>
        <v>1.33559976397536E-3</v>
      </c>
      <c r="O94" s="15">
        <f t="shared" si="130"/>
        <v>1.6E-2</v>
      </c>
      <c r="P94" s="5">
        <v>1000000</v>
      </c>
      <c r="Q94" s="35">
        <f t="shared" si="46"/>
        <v>1176263.6667067981</v>
      </c>
      <c r="R94" s="5">
        <f t="shared" si="47"/>
        <v>1571.0174756263912</v>
      </c>
      <c r="S94" s="5">
        <f t="shared" si="48"/>
        <v>25.13627961002226</v>
      </c>
      <c r="T94" s="5"/>
      <c r="U94" s="5">
        <f t="shared" si="132"/>
        <v>20000</v>
      </c>
      <c r="V94" s="5">
        <f t="shared" si="132"/>
        <v>20000</v>
      </c>
      <c r="W94" s="5">
        <f t="shared" si="132"/>
        <v>20000</v>
      </c>
      <c r="X94" s="5">
        <f t="shared" si="132"/>
        <v>20000</v>
      </c>
      <c r="Y94" s="5">
        <f t="shared" si="132"/>
        <v>20000</v>
      </c>
      <c r="Z94" s="5">
        <f t="shared" si="132"/>
        <v>20000</v>
      </c>
      <c r="AA94" s="5">
        <f t="shared" si="132"/>
        <v>20000</v>
      </c>
      <c r="AB94" s="5">
        <f t="shared" si="132"/>
        <v>20000</v>
      </c>
      <c r="AC94" s="5">
        <f t="shared" si="132"/>
        <v>20000</v>
      </c>
      <c r="AD94" s="5">
        <f t="shared" si="132"/>
        <v>20000</v>
      </c>
      <c r="AE94" s="5">
        <f t="shared" si="133"/>
        <v>20000</v>
      </c>
      <c r="AF94" s="5">
        <f t="shared" si="133"/>
        <v>20000</v>
      </c>
      <c r="AG94" s="5">
        <f t="shared" si="133"/>
        <v>20000</v>
      </c>
      <c r="AH94" s="5">
        <f t="shared" si="133"/>
        <v>20000</v>
      </c>
      <c r="AI94" s="5">
        <f t="shared" si="133"/>
        <v>20000</v>
      </c>
      <c r="AJ94" s="5">
        <f t="shared" si="133"/>
        <v>1020000</v>
      </c>
      <c r="AK94" s="5">
        <f t="shared" si="133"/>
        <v>0</v>
      </c>
      <c r="AL94" s="5">
        <f t="shared" si="133"/>
        <v>0</v>
      </c>
      <c r="AM94" s="5">
        <f t="shared" si="133"/>
        <v>0</v>
      </c>
      <c r="AN94" s="5">
        <f t="shared" si="133"/>
        <v>0</v>
      </c>
      <c r="AP94" s="3">
        <f t="shared" si="71"/>
        <v>56</v>
      </c>
      <c r="BN94" s="38">
        <f t="shared" si="101"/>
        <v>1176263.6667067981</v>
      </c>
      <c r="BO94" s="5">
        <f t="shared" si="102"/>
        <v>1165909.028773794</v>
      </c>
      <c r="BP94" s="5">
        <f t="shared" si="103"/>
        <v>1155469.482809739</v>
      </c>
      <c r="BQ94" s="5">
        <f t="shared" si="104"/>
        <v>1144944.3325687789</v>
      </c>
      <c r="BR94" s="5">
        <f t="shared" si="105"/>
        <v>1134332.8760958428</v>
      </c>
      <c r="BS94" s="5">
        <f t="shared" si="106"/>
        <v>1123634.4056798287</v>
      </c>
      <c r="BT94" s="5">
        <f t="shared" si="107"/>
        <v>1112848.2078064033</v>
      </c>
      <c r="BU94" s="5">
        <f t="shared" si="108"/>
        <v>1101973.5631104158</v>
      </c>
      <c r="BV94" s="5">
        <f t="shared" si="109"/>
        <v>1091009.7463279213</v>
      </c>
      <c r="BW94" s="5">
        <f t="shared" si="110"/>
        <v>1079956.0262478101</v>
      </c>
      <c r="BX94" s="5">
        <f t="shared" si="111"/>
        <v>1068811.6656630421</v>
      </c>
      <c r="BY94" s="5">
        <f t="shared" si="112"/>
        <v>1057575.9213214791</v>
      </c>
      <c r="BZ94" s="5">
        <f t="shared" si="113"/>
        <v>1046248.0438763152</v>
      </c>
      <c r="CA94" s="5">
        <f t="shared" si="114"/>
        <v>1034827.2778361009</v>
      </c>
      <c r="CB94" s="5">
        <f t="shared" si="115"/>
        <v>1023312.8615143569</v>
      </c>
      <c r="CC94" s="5">
        <f t="shared" si="116"/>
        <v>1011704.0269787746</v>
      </c>
      <c r="CD94" s="5">
        <f t="shared" si="117"/>
        <v>0</v>
      </c>
      <c r="CE94" s="5">
        <f t="shared" si="118"/>
        <v>0</v>
      </c>
      <c r="CF94" s="5">
        <f t="shared" si="119"/>
        <v>0</v>
      </c>
      <c r="CG94" s="5">
        <f t="shared" si="120"/>
        <v>0</v>
      </c>
      <c r="CH94" s="45">
        <f t="shared" si="121"/>
        <v>0</v>
      </c>
      <c r="CJ94" s="21">
        <f t="shared" si="131"/>
        <v>278365.7588118217</v>
      </c>
      <c r="CK94" s="21">
        <f t="shared" si="131"/>
        <v>227121.22708247975</v>
      </c>
      <c r="CL94" s="21">
        <f t="shared" si="131"/>
        <v>177931.10536107421</v>
      </c>
      <c r="CM94" s="21">
        <f t="shared" si="131"/>
        <v>130706.66461813962</v>
      </c>
      <c r="CN94" s="21">
        <f t="shared" si="131"/>
        <v>85363.244667017832</v>
      </c>
      <c r="CO94" s="21">
        <f t="shared" si="131"/>
        <v>41820.057397281984</v>
      </c>
      <c r="CP94" s="21">
        <f t="shared" si="131"/>
        <v>1640.6524861133657</v>
      </c>
      <c r="CQ94" s="21">
        <f t="shared" si="131"/>
        <v>0</v>
      </c>
      <c r="CR94" s="21">
        <f t="shared" si="131"/>
        <v>-1638.0136744538322</v>
      </c>
      <c r="CS94" s="21">
        <f t="shared" si="131"/>
        <v>-40170.522346187849</v>
      </c>
      <c r="CT94" s="21">
        <f t="shared" si="131"/>
        <v>-78761.764829868218</v>
      </c>
      <c r="CU94" s="21">
        <f t="shared" si="131"/>
        <v>-115840.8028763521</v>
      </c>
      <c r="CV94" s="21">
        <f t="shared" si="131"/>
        <v>-151471.68397960509</v>
      </c>
      <c r="CW94" s="21">
        <f t="shared" si="131"/>
        <v>-185715.57191958255</v>
      </c>
      <c r="CX94" s="21">
        <f t="shared" si="131"/>
        <v>-218630.88376480271</v>
      </c>
      <c r="CZ94" s="21">
        <f t="shared" si="68"/>
        <v>-1639.333080283599</v>
      </c>
      <c r="DA94" s="21">
        <f t="shared" si="69"/>
        <v>-164701.39467033965</v>
      </c>
    </row>
    <row r="95" spans="9:105" x14ac:dyDescent="0.25">
      <c r="I95" s="4" t="s">
        <v>18</v>
      </c>
      <c r="J95" s="15">
        <f t="shared" si="43"/>
        <v>0.02</v>
      </c>
      <c r="K95" s="3">
        <v>17</v>
      </c>
      <c r="L95" s="3" t="s">
        <v>26</v>
      </c>
      <c r="M95" s="15">
        <f t="shared" si="129"/>
        <v>8.4000000000000012E-3</v>
      </c>
      <c r="N95" s="18">
        <f>INDEX(Results!$B$7:$C$206,Example!$AP95,MATCH(Example!$N$38,Results!$B$1:$C$1,FALSE))</f>
        <v>9.9999999605298101E-5</v>
      </c>
      <c r="O95" s="15">
        <f t="shared" si="130"/>
        <v>1.7000000000000001E-2</v>
      </c>
      <c r="P95" s="5">
        <v>1000000</v>
      </c>
      <c r="Q95" s="35">
        <f t="shared" si="46"/>
        <v>1183052.6314689042</v>
      </c>
      <c r="R95" s="5">
        <f t="shared" si="47"/>
        <v>118.3052626799373</v>
      </c>
      <c r="S95" s="5">
        <f t="shared" si="48"/>
        <v>2.0111894655589344</v>
      </c>
      <c r="T95" s="5"/>
      <c r="U95" s="5">
        <f t="shared" si="132"/>
        <v>20000</v>
      </c>
      <c r="V95" s="5">
        <f t="shared" si="132"/>
        <v>20000</v>
      </c>
      <c r="W95" s="5">
        <f t="shared" si="132"/>
        <v>20000</v>
      </c>
      <c r="X95" s="5">
        <f t="shared" si="132"/>
        <v>20000</v>
      </c>
      <c r="Y95" s="5">
        <f t="shared" si="132"/>
        <v>20000</v>
      </c>
      <c r="Z95" s="5">
        <f t="shared" si="132"/>
        <v>20000</v>
      </c>
      <c r="AA95" s="5">
        <f t="shared" si="132"/>
        <v>20000</v>
      </c>
      <c r="AB95" s="5">
        <f t="shared" si="132"/>
        <v>20000</v>
      </c>
      <c r="AC95" s="5">
        <f t="shared" si="132"/>
        <v>20000</v>
      </c>
      <c r="AD95" s="5">
        <f t="shared" si="132"/>
        <v>20000</v>
      </c>
      <c r="AE95" s="5">
        <f t="shared" si="133"/>
        <v>20000</v>
      </c>
      <c r="AF95" s="5">
        <f t="shared" si="133"/>
        <v>20000</v>
      </c>
      <c r="AG95" s="5">
        <f t="shared" si="133"/>
        <v>20000</v>
      </c>
      <c r="AH95" s="5">
        <f t="shared" si="133"/>
        <v>20000</v>
      </c>
      <c r="AI95" s="5">
        <f t="shared" si="133"/>
        <v>20000</v>
      </c>
      <c r="AJ95" s="5">
        <f t="shared" si="133"/>
        <v>20000</v>
      </c>
      <c r="AK95" s="5">
        <f t="shared" si="133"/>
        <v>1020000</v>
      </c>
      <c r="AL95" s="5">
        <f t="shared" si="133"/>
        <v>0</v>
      </c>
      <c r="AM95" s="5">
        <f t="shared" si="133"/>
        <v>0</v>
      </c>
      <c r="AN95" s="5">
        <f t="shared" si="133"/>
        <v>0</v>
      </c>
      <c r="AP95" s="3">
        <f t="shared" si="71"/>
        <v>57</v>
      </c>
      <c r="BN95" s="38">
        <f t="shared" si="101"/>
        <v>1183052.6314689042</v>
      </c>
      <c r="BO95" s="5">
        <f t="shared" si="102"/>
        <v>1172990.2735732431</v>
      </c>
      <c r="BP95" s="5">
        <f t="shared" si="103"/>
        <v>1162843.3918712582</v>
      </c>
      <c r="BQ95" s="5">
        <f t="shared" si="104"/>
        <v>1152611.2763629768</v>
      </c>
      <c r="BR95" s="5">
        <f t="shared" si="105"/>
        <v>1142293.2110844257</v>
      </c>
      <c r="BS95" s="5">
        <f t="shared" si="106"/>
        <v>1131888.4740575347</v>
      </c>
      <c r="BT95" s="5">
        <f t="shared" si="107"/>
        <v>1121396.3372396179</v>
      </c>
      <c r="BU95" s="5">
        <f t="shared" si="108"/>
        <v>1110816.0664724307</v>
      </c>
      <c r="BV95" s="5">
        <f t="shared" si="109"/>
        <v>1100146.9214307992</v>
      </c>
      <c r="BW95" s="5">
        <f t="shared" si="110"/>
        <v>1089388.1555708179</v>
      </c>
      <c r="BX95" s="5">
        <f t="shared" si="111"/>
        <v>1078539.0160776128</v>
      </c>
      <c r="BY95" s="5">
        <f t="shared" si="112"/>
        <v>1067598.7438126646</v>
      </c>
      <c r="BZ95" s="5">
        <f t="shared" si="113"/>
        <v>1056566.573260691</v>
      </c>
      <c r="CA95" s="5">
        <f t="shared" si="114"/>
        <v>1045441.7324760808</v>
      </c>
      <c r="CB95" s="5">
        <f t="shared" si="115"/>
        <v>1034223.4430288798</v>
      </c>
      <c r="CC95" s="5">
        <f t="shared" si="116"/>
        <v>1022910.9199503224</v>
      </c>
      <c r="CD95" s="5">
        <f t="shared" si="117"/>
        <v>1011503.3716779051</v>
      </c>
      <c r="CE95" s="5">
        <f t="shared" si="118"/>
        <v>0</v>
      </c>
      <c r="CF95" s="5">
        <f t="shared" si="119"/>
        <v>0</v>
      </c>
      <c r="CG95" s="5">
        <f t="shared" si="120"/>
        <v>0</v>
      </c>
      <c r="CH95" s="45">
        <f t="shared" si="121"/>
        <v>0</v>
      </c>
      <c r="CJ95" s="21">
        <f t="shared" si="131"/>
        <v>297168.92905303952</v>
      </c>
      <c r="CK95" s="21">
        <f t="shared" si="131"/>
        <v>242166.04899630882</v>
      </c>
      <c r="CL95" s="21">
        <f t="shared" si="131"/>
        <v>189489.061907236</v>
      </c>
      <c r="CM95" s="21">
        <f t="shared" si="131"/>
        <v>139032.22272296692</v>
      </c>
      <c r="CN95" s="21">
        <f t="shared" si="131"/>
        <v>90694.879236305598</v>
      </c>
      <c r="CO95" s="21">
        <f t="shared" si="131"/>
        <v>44381.214010766242</v>
      </c>
      <c r="CP95" s="21">
        <f t="shared" si="131"/>
        <v>1739.2489559140522</v>
      </c>
      <c r="CQ95" s="21">
        <f t="shared" si="131"/>
        <v>0</v>
      </c>
      <c r="CR95" s="21">
        <f t="shared" si="131"/>
        <v>-1736.296573795611</v>
      </c>
      <c r="CS95" s="21">
        <f t="shared" si="131"/>
        <v>-42535.630888529122</v>
      </c>
      <c r="CT95" s="21">
        <f t="shared" si="131"/>
        <v>-83308.407001979183</v>
      </c>
      <c r="CU95" s="21">
        <f t="shared" si="131"/>
        <v>-122397.12459756364</v>
      </c>
      <c r="CV95" s="21">
        <f t="shared" si="131"/>
        <v>-159876.84458120877</v>
      </c>
      <c r="CW95" s="21">
        <f t="shared" si="131"/>
        <v>-195819.07892897248</v>
      </c>
      <c r="CX95" s="21">
        <f t="shared" si="131"/>
        <v>-230291.96735659637</v>
      </c>
      <c r="CZ95" s="21">
        <f t="shared" si="68"/>
        <v>-1737.7727648548316</v>
      </c>
      <c r="DA95" s="21">
        <f t="shared" si="69"/>
        <v>-174682.95324422239</v>
      </c>
    </row>
    <row r="96" spans="9:105" x14ac:dyDescent="0.25">
      <c r="I96" s="4" t="s">
        <v>18</v>
      </c>
      <c r="J96" s="15">
        <f t="shared" si="43"/>
        <v>0.02</v>
      </c>
      <c r="K96" s="3">
        <v>18</v>
      </c>
      <c r="L96" s="3" t="s">
        <v>26</v>
      </c>
      <c r="M96" s="15">
        <f t="shared" si="129"/>
        <v>8.6E-3</v>
      </c>
      <c r="N96" s="18">
        <f>INDEX(Results!$B$7:$C$206,Example!$AP96,MATCH(Example!$N$38,Results!$B$1:$C$1,FALSE))</f>
        <v>9.9999999602749996E-5</v>
      </c>
      <c r="O96" s="15">
        <f t="shared" si="130"/>
        <v>1.8000000000000002E-2</v>
      </c>
      <c r="P96" s="5">
        <v>1000000</v>
      </c>
      <c r="Q96" s="35">
        <f t="shared" si="46"/>
        <v>1189354.5362730992</v>
      </c>
      <c r="R96" s="5">
        <f t="shared" si="47"/>
        <v>118.93545315483883</v>
      </c>
      <c r="S96" s="5">
        <f t="shared" si="48"/>
        <v>2.1408381567870993</v>
      </c>
      <c r="T96" s="5"/>
      <c r="U96" s="5">
        <f t="shared" si="132"/>
        <v>20000</v>
      </c>
      <c r="V96" s="5">
        <f t="shared" si="132"/>
        <v>20000</v>
      </c>
      <c r="W96" s="5">
        <f t="shared" si="132"/>
        <v>20000</v>
      </c>
      <c r="X96" s="5">
        <f t="shared" si="132"/>
        <v>20000</v>
      </c>
      <c r="Y96" s="5">
        <f t="shared" si="132"/>
        <v>20000</v>
      </c>
      <c r="Z96" s="5">
        <f t="shared" si="132"/>
        <v>20000</v>
      </c>
      <c r="AA96" s="5">
        <f t="shared" si="132"/>
        <v>20000</v>
      </c>
      <c r="AB96" s="5">
        <f t="shared" si="132"/>
        <v>20000</v>
      </c>
      <c r="AC96" s="5">
        <f t="shared" si="132"/>
        <v>20000</v>
      </c>
      <c r="AD96" s="5">
        <f t="shared" si="132"/>
        <v>20000</v>
      </c>
      <c r="AE96" s="5">
        <f t="shared" si="133"/>
        <v>20000</v>
      </c>
      <c r="AF96" s="5">
        <f t="shared" si="133"/>
        <v>20000</v>
      </c>
      <c r="AG96" s="5">
        <f t="shared" si="133"/>
        <v>20000</v>
      </c>
      <c r="AH96" s="5">
        <f t="shared" si="133"/>
        <v>20000</v>
      </c>
      <c r="AI96" s="5">
        <f t="shared" si="133"/>
        <v>20000</v>
      </c>
      <c r="AJ96" s="5">
        <f t="shared" si="133"/>
        <v>20000</v>
      </c>
      <c r="AK96" s="5">
        <f t="shared" si="133"/>
        <v>20000</v>
      </c>
      <c r="AL96" s="5">
        <f t="shared" si="133"/>
        <v>1020000</v>
      </c>
      <c r="AM96" s="5">
        <f t="shared" si="133"/>
        <v>0</v>
      </c>
      <c r="AN96" s="5">
        <f t="shared" si="133"/>
        <v>0</v>
      </c>
      <c r="AP96" s="3">
        <f t="shared" si="71"/>
        <v>58</v>
      </c>
      <c r="BN96" s="38">
        <f t="shared" si="101"/>
        <v>1189354.5362730992</v>
      </c>
      <c r="BO96" s="5">
        <f t="shared" si="102"/>
        <v>1179582.9852850479</v>
      </c>
      <c r="BP96" s="5">
        <f t="shared" si="103"/>
        <v>1169727.3989584993</v>
      </c>
      <c r="BQ96" s="5">
        <f t="shared" si="104"/>
        <v>1159787.0545895423</v>
      </c>
      <c r="BR96" s="5">
        <f t="shared" si="105"/>
        <v>1149761.2232590122</v>
      </c>
      <c r="BS96" s="5">
        <f t="shared" si="106"/>
        <v>1139649.1697790397</v>
      </c>
      <c r="BT96" s="5">
        <f t="shared" si="107"/>
        <v>1129450.1526391394</v>
      </c>
      <c r="BU96" s="5">
        <f t="shared" si="108"/>
        <v>1119163.4239518361</v>
      </c>
      <c r="BV96" s="5">
        <f t="shared" si="109"/>
        <v>1108788.2293978217</v>
      </c>
      <c r="BW96" s="5">
        <f t="shared" si="110"/>
        <v>1098323.8081706429</v>
      </c>
      <c r="BX96" s="5">
        <f t="shared" si="111"/>
        <v>1087769.3929209104</v>
      </c>
      <c r="BY96" s="5">
        <f t="shared" si="112"/>
        <v>1077124.20970003</v>
      </c>
      <c r="BZ96" s="5">
        <f t="shared" si="113"/>
        <v>1066387.4779034501</v>
      </c>
      <c r="CA96" s="5">
        <f t="shared" si="114"/>
        <v>1055558.4102134197</v>
      </c>
      <c r="CB96" s="5">
        <f t="shared" si="115"/>
        <v>1044636.2125412549</v>
      </c>
      <c r="CC96" s="5">
        <f t="shared" si="116"/>
        <v>1033620.0839691097</v>
      </c>
      <c r="CD96" s="5">
        <f t="shared" si="117"/>
        <v>1022509.2166912439</v>
      </c>
      <c r="CE96" s="5">
        <f t="shared" si="118"/>
        <v>1011302.7959547886</v>
      </c>
      <c r="CF96" s="5">
        <f t="shared" si="119"/>
        <v>0</v>
      </c>
      <c r="CG96" s="5">
        <f t="shared" si="120"/>
        <v>0</v>
      </c>
      <c r="CH96" s="45">
        <f t="shared" si="121"/>
        <v>0</v>
      </c>
      <c r="CJ96" s="21">
        <f t="shared" si="131"/>
        <v>316012.97132498189</v>
      </c>
      <c r="CK96" s="21">
        <f t="shared" si="131"/>
        <v>257207.41827583523</v>
      </c>
      <c r="CL96" s="21">
        <f t="shared" si="131"/>
        <v>201016.79351227498</v>
      </c>
      <c r="CM96" s="21">
        <f t="shared" si="131"/>
        <v>147316.29455447756</v>
      </c>
      <c r="CN96" s="21">
        <f t="shared" si="131"/>
        <v>95987.415963910287</v>
      </c>
      <c r="CO96" s="21">
        <f t="shared" si="131"/>
        <v>46917.61570595135</v>
      </c>
      <c r="CP96" s="21">
        <f t="shared" si="131"/>
        <v>1836.6733402956743</v>
      </c>
      <c r="CQ96" s="21">
        <f t="shared" si="131"/>
        <v>0</v>
      </c>
      <c r="CR96" s="21">
        <f t="shared" si="131"/>
        <v>-1833.3929887632839</v>
      </c>
      <c r="CS96" s="21">
        <f t="shared" si="131"/>
        <v>-44866.974411210278</v>
      </c>
      <c r="CT96" s="21">
        <f t="shared" si="131"/>
        <v>-87779.781577117741</v>
      </c>
      <c r="CU96" s="21">
        <f t="shared" si="131"/>
        <v>-128830.09218356386</v>
      </c>
      <c r="CV96" s="21">
        <f t="shared" si="131"/>
        <v>-168105.02481303259</v>
      </c>
      <c r="CW96" s="21">
        <f t="shared" si="131"/>
        <v>-205687.38345539779</v>
      </c>
      <c r="CX96" s="21">
        <f t="shared" si="131"/>
        <v>-241655.88205387851</v>
      </c>
      <c r="CZ96" s="21">
        <f t="shared" si="68"/>
        <v>-1835.0331645294791</v>
      </c>
      <c r="DA96" s="21">
        <f t="shared" si="69"/>
        <v>-184560.90916265378</v>
      </c>
    </row>
    <row r="97" spans="9:105" x14ac:dyDescent="0.25">
      <c r="I97" s="4" t="s">
        <v>18</v>
      </c>
      <c r="J97" s="15">
        <f t="shared" si="43"/>
        <v>0.02</v>
      </c>
      <c r="K97" s="3">
        <v>19</v>
      </c>
      <c r="L97" s="3" t="s">
        <v>26</v>
      </c>
      <c r="M97" s="15">
        <f t="shared" si="129"/>
        <v>8.8000000000000005E-3</v>
      </c>
      <c r="N97" s="18">
        <f>INDEX(Results!$B$7:$C$206,Example!$AP97,MATCH(Example!$N$38,Results!$B$1:$C$1,FALSE))</f>
        <v>9.9999999602056906E-5</v>
      </c>
      <c r="O97" s="15">
        <f t="shared" si="130"/>
        <v>1.9E-2</v>
      </c>
      <c r="P97" s="5">
        <v>1000000</v>
      </c>
      <c r="Q97" s="35">
        <f t="shared" si="46"/>
        <v>1195173.4975430265</v>
      </c>
      <c r="R97" s="5">
        <f t="shared" si="47"/>
        <v>119.51734927869161</v>
      </c>
      <c r="S97" s="5">
        <f t="shared" si="48"/>
        <v>2.2708296362951406</v>
      </c>
      <c r="T97" s="5"/>
      <c r="U97" s="5">
        <f t="shared" si="132"/>
        <v>20000</v>
      </c>
      <c r="V97" s="5">
        <f t="shared" si="132"/>
        <v>20000</v>
      </c>
      <c r="W97" s="5">
        <f t="shared" si="132"/>
        <v>20000</v>
      </c>
      <c r="X97" s="5">
        <f t="shared" si="132"/>
        <v>20000</v>
      </c>
      <c r="Y97" s="5">
        <f t="shared" si="132"/>
        <v>20000</v>
      </c>
      <c r="Z97" s="5">
        <f t="shared" si="132"/>
        <v>20000</v>
      </c>
      <c r="AA97" s="5">
        <f t="shared" si="132"/>
        <v>20000</v>
      </c>
      <c r="AB97" s="5">
        <f t="shared" si="132"/>
        <v>20000</v>
      </c>
      <c r="AC97" s="5">
        <f t="shared" si="132"/>
        <v>20000</v>
      </c>
      <c r="AD97" s="5">
        <f t="shared" si="132"/>
        <v>20000</v>
      </c>
      <c r="AE97" s="5">
        <f t="shared" si="133"/>
        <v>20000</v>
      </c>
      <c r="AF97" s="5">
        <f t="shared" si="133"/>
        <v>20000</v>
      </c>
      <c r="AG97" s="5">
        <f t="shared" si="133"/>
        <v>20000</v>
      </c>
      <c r="AH97" s="5">
        <f t="shared" si="133"/>
        <v>20000</v>
      </c>
      <c r="AI97" s="5">
        <f t="shared" si="133"/>
        <v>20000</v>
      </c>
      <c r="AJ97" s="5">
        <f t="shared" si="133"/>
        <v>20000</v>
      </c>
      <c r="AK97" s="5">
        <f t="shared" si="133"/>
        <v>20000</v>
      </c>
      <c r="AL97" s="5">
        <f t="shared" si="133"/>
        <v>20000</v>
      </c>
      <c r="AM97" s="5">
        <f t="shared" si="133"/>
        <v>1020000</v>
      </c>
      <c r="AN97" s="5">
        <f t="shared" si="133"/>
        <v>0</v>
      </c>
      <c r="AP97" s="3">
        <f t="shared" si="71"/>
        <v>59</v>
      </c>
      <c r="BN97" s="38">
        <f t="shared" si="101"/>
        <v>1195173.4975430265</v>
      </c>
      <c r="BO97" s="5">
        <f t="shared" si="102"/>
        <v>1185691.024321405</v>
      </c>
      <c r="BP97" s="5">
        <f t="shared" si="103"/>
        <v>1176125.1053354333</v>
      </c>
      <c r="BQ97" s="5">
        <f t="shared" si="104"/>
        <v>1166475.0062623851</v>
      </c>
      <c r="BR97" s="5">
        <f t="shared" si="105"/>
        <v>1156739.986317494</v>
      </c>
      <c r="BS97" s="5">
        <f t="shared" si="106"/>
        <v>1146919.2981970878</v>
      </c>
      <c r="BT97" s="5">
        <f t="shared" si="107"/>
        <v>1137012.1880212221</v>
      </c>
      <c r="BU97" s="5">
        <f t="shared" si="108"/>
        <v>1127017.8952758089</v>
      </c>
      <c r="BV97" s="5">
        <f t="shared" si="109"/>
        <v>1116935.652754236</v>
      </c>
      <c r="BW97" s="5">
        <f t="shared" si="110"/>
        <v>1106764.6864984732</v>
      </c>
      <c r="BX97" s="5">
        <f t="shared" si="111"/>
        <v>1096504.2157396597</v>
      </c>
      <c r="BY97" s="5">
        <f t="shared" si="112"/>
        <v>1086153.4528381687</v>
      </c>
      <c r="BZ97" s="5">
        <f t="shared" si="113"/>
        <v>1075711.6032231445</v>
      </c>
      <c r="CA97" s="5">
        <f t="shared" si="114"/>
        <v>1065177.8653315082</v>
      </c>
      <c r="CB97" s="5">
        <f t="shared" si="115"/>
        <v>1054551.4305464255</v>
      </c>
      <c r="CC97" s="5">
        <f t="shared" si="116"/>
        <v>1043831.4831352339</v>
      </c>
      <c r="CD97" s="5">
        <f t="shared" si="117"/>
        <v>1033017.2001868237</v>
      </c>
      <c r="CE97" s="5">
        <f t="shared" si="118"/>
        <v>1022107.7515484677</v>
      </c>
      <c r="CF97" s="5">
        <f t="shared" si="119"/>
        <v>1011102.2997620942</v>
      </c>
      <c r="CG97" s="5">
        <f t="shared" si="120"/>
        <v>0</v>
      </c>
      <c r="CH97" s="45">
        <f t="shared" si="121"/>
        <v>0</v>
      </c>
      <c r="CJ97" s="21">
        <f t="shared" si="131"/>
        <v>334876.59469725005</v>
      </c>
      <c r="CK97" s="21">
        <f t="shared" si="131"/>
        <v>272228.05813208758</v>
      </c>
      <c r="CL97" s="21">
        <f t="shared" si="131"/>
        <v>212500.9741581087</v>
      </c>
      <c r="CM97" s="21">
        <f t="shared" si="131"/>
        <v>155549.33570610313</v>
      </c>
      <c r="CN97" s="21">
        <f t="shared" si="131"/>
        <v>101234.83615947142</v>
      </c>
      <c r="CO97" s="21">
        <f t="shared" si="131"/>
        <v>49426.443662937963</v>
      </c>
      <c r="CP97" s="21">
        <f t="shared" si="131"/>
        <v>1932.8207719691563</v>
      </c>
      <c r="CQ97" s="21">
        <f t="shared" si="131"/>
        <v>0</v>
      </c>
      <c r="CR97" s="21">
        <f t="shared" si="131"/>
        <v>-1929.1987309085671</v>
      </c>
      <c r="CS97" s="21">
        <f t="shared" si="131"/>
        <v>-47162.157437168295</v>
      </c>
      <c r="CT97" s="21">
        <f t="shared" si="131"/>
        <v>-92171.551969421562</v>
      </c>
      <c r="CU97" s="21">
        <f t="shared" si="131"/>
        <v>-135133.90354195866</v>
      </c>
      <c r="CV97" s="21">
        <f t="shared" si="131"/>
        <v>-176149.44544247119</v>
      </c>
      <c r="CW97" s="21">
        <f t="shared" si="131"/>
        <v>-215313.22296807624</v>
      </c>
      <c r="CX97" s="21">
        <f t="shared" si="131"/>
        <v>-252715.37511229422</v>
      </c>
      <c r="CZ97" s="21">
        <f t="shared" si="68"/>
        <v>-1931.0097514388617</v>
      </c>
      <c r="DA97" s="21">
        <f t="shared" si="69"/>
        <v>-194325.20980028994</v>
      </c>
    </row>
    <row r="98" spans="9:105" x14ac:dyDescent="0.25">
      <c r="I98" s="9" t="s">
        <v>18</v>
      </c>
      <c r="J98" s="16">
        <f t="shared" si="43"/>
        <v>0.02</v>
      </c>
      <c r="K98" s="10">
        <v>20</v>
      </c>
      <c r="L98" s="10" t="s">
        <v>26</v>
      </c>
      <c r="M98" s="16">
        <f t="shared" si="129"/>
        <v>9.0000000000000011E-3</v>
      </c>
      <c r="N98" s="19">
        <f>INDEX(Results!$B$7:$C$206,Example!$AP98,MATCH(Example!$N$38,Results!$B$1:$C$1,FALSE))</f>
        <v>9.9999999610988198E-5</v>
      </c>
      <c r="O98" s="16">
        <f t="shared" si="130"/>
        <v>0.02</v>
      </c>
      <c r="P98" s="14">
        <v>1000000</v>
      </c>
      <c r="Q98" s="36">
        <f t="shared" si="46"/>
        <v>1200514.0880096133</v>
      </c>
      <c r="R98" s="14">
        <f t="shared" si="47"/>
        <v>120.05140833394718</v>
      </c>
      <c r="S98" s="14">
        <f t="shared" si="48"/>
        <v>2.4010281666789437</v>
      </c>
      <c r="T98" s="14"/>
      <c r="U98" s="14">
        <f t="shared" si="132"/>
        <v>20000</v>
      </c>
      <c r="V98" s="14">
        <f t="shared" si="132"/>
        <v>20000</v>
      </c>
      <c r="W98" s="14">
        <f t="shared" si="132"/>
        <v>20000</v>
      </c>
      <c r="X98" s="14">
        <f t="shared" si="132"/>
        <v>20000</v>
      </c>
      <c r="Y98" s="14">
        <f t="shared" si="132"/>
        <v>20000</v>
      </c>
      <c r="Z98" s="14">
        <f t="shared" si="132"/>
        <v>20000</v>
      </c>
      <c r="AA98" s="14">
        <f t="shared" si="132"/>
        <v>20000</v>
      </c>
      <c r="AB98" s="14">
        <f t="shared" si="132"/>
        <v>20000</v>
      </c>
      <c r="AC98" s="14">
        <f t="shared" si="132"/>
        <v>20000</v>
      </c>
      <c r="AD98" s="14">
        <f t="shared" si="132"/>
        <v>20000</v>
      </c>
      <c r="AE98" s="14">
        <f t="shared" si="133"/>
        <v>20000</v>
      </c>
      <c r="AF98" s="14">
        <f t="shared" si="133"/>
        <v>20000</v>
      </c>
      <c r="AG98" s="14">
        <f t="shared" si="133"/>
        <v>20000</v>
      </c>
      <c r="AH98" s="14">
        <f t="shared" si="133"/>
        <v>20000</v>
      </c>
      <c r="AI98" s="14">
        <f t="shared" si="133"/>
        <v>20000</v>
      </c>
      <c r="AJ98" s="14">
        <f t="shared" si="133"/>
        <v>20000</v>
      </c>
      <c r="AK98" s="14">
        <f t="shared" si="133"/>
        <v>20000</v>
      </c>
      <c r="AL98" s="14">
        <f t="shared" si="133"/>
        <v>20000</v>
      </c>
      <c r="AM98" s="14">
        <f t="shared" si="133"/>
        <v>20000</v>
      </c>
      <c r="AN98" s="14">
        <f t="shared" si="133"/>
        <v>1020000</v>
      </c>
      <c r="AP98" s="3">
        <f t="shared" si="71"/>
        <v>60</v>
      </c>
      <c r="BN98" s="39">
        <f t="shared" si="101"/>
        <v>1200514.0880096133</v>
      </c>
      <c r="BO98" s="14">
        <f t="shared" si="102"/>
        <v>1191318.7148016996</v>
      </c>
      <c r="BP98" s="14">
        <f t="shared" si="103"/>
        <v>1182040.5832349148</v>
      </c>
      <c r="BQ98" s="14">
        <f t="shared" si="104"/>
        <v>1172678.9484840289</v>
      </c>
      <c r="BR98" s="14">
        <f t="shared" si="105"/>
        <v>1163233.0590203851</v>
      </c>
      <c r="BS98" s="14">
        <f t="shared" si="106"/>
        <v>1153702.1565515685</v>
      </c>
      <c r="BT98" s="14">
        <f t="shared" si="107"/>
        <v>1144085.4759605324</v>
      </c>
      <c r="BU98" s="14">
        <f t="shared" si="108"/>
        <v>1134382.2452441771</v>
      </c>
      <c r="BV98" s="14">
        <f t="shared" si="109"/>
        <v>1124591.6854513746</v>
      </c>
      <c r="BW98" s="14">
        <f t="shared" si="110"/>
        <v>1114713.0106204369</v>
      </c>
      <c r="BX98" s="14">
        <f t="shared" si="111"/>
        <v>1104745.4277160207</v>
      </c>
      <c r="BY98" s="14">
        <f t="shared" si="112"/>
        <v>1094688.1365654648</v>
      </c>
      <c r="BZ98" s="14">
        <f t="shared" si="113"/>
        <v>1084540.3297945538</v>
      </c>
      <c r="CA98" s="14">
        <f t="shared" si="114"/>
        <v>1074301.1927627046</v>
      </c>
      <c r="CB98" s="14">
        <f t="shared" si="115"/>
        <v>1063969.9034975688</v>
      </c>
      <c r="CC98" s="14">
        <f t="shared" si="116"/>
        <v>1053545.6326290469</v>
      </c>
      <c r="CD98" s="14">
        <f t="shared" si="117"/>
        <v>1043027.5433227082</v>
      </c>
      <c r="CE98" s="14">
        <f t="shared" si="118"/>
        <v>1032414.7912126125</v>
      </c>
      <c r="CF98" s="14">
        <f t="shared" si="119"/>
        <v>1021706.5243335259</v>
      </c>
      <c r="CG98" s="14">
        <f t="shared" si="120"/>
        <v>1010901.8830525276</v>
      </c>
      <c r="CH98" s="46">
        <f t="shared" si="121"/>
        <v>0</v>
      </c>
      <c r="CJ98" s="48">
        <f t="shared" si="131"/>
        <v>353738.55050495407</v>
      </c>
      <c r="CK98" s="48">
        <f t="shared" si="131"/>
        <v>287210.81355998805</v>
      </c>
      <c r="CL98" s="48">
        <f t="shared" si="131"/>
        <v>223928.43884170358</v>
      </c>
      <c r="CM98" s="48">
        <f t="shared" si="131"/>
        <v>163721.96556234639</v>
      </c>
      <c r="CN98" s="48">
        <f t="shared" si="131"/>
        <v>106431.25570769887</v>
      </c>
      <c r="CO98" s="48">
        <f t="shared" si="131"/>
        <v>51904.957321861293</v>
      </c>
      <c r="CP98" s="48">
        <f t="shared" si="131"/>
        <v>2027.5898693816271</v>
      </c>
      <c r="CQ98" s="48">
        <f t="shared" si="131"/>
        <v>0</v>
      </c>
      <c r="CR98" s="48">
        <f t="shared" si="131"/>
        <v>-2023.6131242034025</v>
      </c>
      <c r="CS98" s="48">
        <f t="shared" si="131"/>
        <v>-49418.879420158686</v>
      </c>
      <c r="CT98" s="48">
        <f t="shared" si="131"/>
        <v>-96479.582847228041</v>
      </c>
      <c r="CU98" s="48">
        <f t="shared" si="131"/>
        <v>-141303.07036338025</v>
      </c>
      <c r="CV98" s="48">
        <f t="shared" si="131"/>
        <v>-184003.75473448308</v>
      </c>
      <c r="CW98" s="48">
        <f t="shared" si="131"/>
        <v>-224689.8725422218</v>
      </c>
      <c r="CX98" s="48">
        <f t="shared" si="131"/>
        <v>-263463.83337859483</v>
      </c>
      <c r="CZ98" s="48">
        <f t="shared" si="68"/>
        <v>-2025.6014967925148</v>
      </c>
      <c r="DA98" s="48">
        <f t="shared" si="69"/>
        <v>-203966.09678809333</v>
      </c>
    </row>
    <row r="99" spans="9:105" x14ac:dyDescent="0.25">
      <c r="I99" s="4" t="s">
        <v>18</v>
      </c>
      <c r="J99" s="15">
        <f t="shared" si="43"/>
        <v>0.02</v>
      </c>
      <c r="K99" s="3">
        <v>1</v>
      </c>
      <c r="L99" s="3" t="s">
        <v>27</v>
      </c>
      <c r="M99" s="15">
        <f>$B$2+$B$10*$K99</f>
        <v>5.4000000000000003E-3</v>
      </c>
      <c r="N99" s="18">
        <f>INDEX(Results!$B$7:$C$206,Example!$AP99,MATCH(Example!$N$38,Results!$B$1:$C$1,FALSE))</f>
        <v>8.7329608343632703</v>
      </c>
      <c r="O99" s="15">
        <f>$K99*B$22</f>
        <v>5.0000000000000001E-3</v>
      </c>
      <c r="P99" s="5">
        <v>1000000</v>
      </c>
      <c r="Q99" s="35">
        <f t="shared" si="46"/>
        <v>1014521.5834493733</v>
      </c>
      <c r="R99" s="5">
        <f t="shared" si="47"/>
        <v>8859777.2538795844</v>
      </c>
      <c r="S99" s="5">
        <f t="shared" si="48"/>
        <v>44298.886269397924</v>
      </c>
      <c r="T99" s="5"/>
      <c r="U99" s="5">
        <f t="shared" ref="U99:AD108" si="134">$P99*((U$38&lt;=$K99)*$J99+(U$38=$K99)*1)</f>
        <v>1020000</v>
      </c>
      <c r="V99" s="5">
        <f t="shared" si="134"/>
        <v>0</v>
      </c>
      <c r="W99" s="5">
        <f t="shared" si="134"/>
        <v>0</v>
      </c>
      <c r="X99" s="5">
        <f t="shared" si="134"/>
        <v>0</v>
      </c>
      <c r="Y99" s="5">
        <f t="shared" si="134"/>
        <v>0</v>
      </c>
      <c r="Z99" s="5">
        <f t="shared" si="134"/>
        <v>0</v>
      </c>
      <c r="AA99" s="5">
        <f t="shared" si="134"/>
        <v>0</v>
      </c>
      <c r="AB99" s="5">
        <f t="shared" si="134"/>
        <v>0</v>
      </c>
      <c r="AC99" s="5">
        <f t="shared" si="134"/>
        <v>0</v>
      </c>
      <c r="AD99" s="5">
        <f t="shared" si="134"/>
        <v>0</v>
      </c>
      <c r="AE99" s="5">
        <f t="shared" ref="AE99:AN108" si="135">$P99*((AE$38&lt;=$K99)*$J99+(AE$38=$K99)*1)</f>
        <v>0</v>
      </c>
      <c r="AF99" s="5">
        <f t="shared" si="135"/>
        <v>0</v>
      </c>
      <c r="AG99" s="5">
        <f t="shared" si="135"/>
        <v>0</v>
      </c>
      <c r="AH99" s="5">
        <f t="shared" si="135"/>
        <v>0</v>
      </c>
      <c r="AI99" s="5">
        <f t="shared" si="135"/>
        <v>0</v>
      </c>
      <c r="AJ99" s="5">
        <f t="shared" si="135"/>
        <v>0</v>
      </c>
      <c r="AK99" s="5">
        <f t="shared" si="135"/>
        <v>0</v>
      </c>
      <c r="AL99" s="5">
        <f t="shared" si="135"/>
        <v>0</v>
      </c>
      <c r="AM99" s="5">
        <f t="shared" si="135"/>
        <v>0</v>
      </c>
      <c r="AN99" s="5">
        <f t="shared" si="135"/>
        <v>0</v>
      </c>
      <c r="AP99" s="3">
        <f t="shared" si="71"/>
        <v>61</v>
      </c>
      <c r="BN99" s="38">
        <f t="shared" si="101"/>
        <v>1014521.5834493733</v>
      </c>
      <c r="BO99" s="5">
        <f t="shared" si="102"/>
        <v>0</v>
      </c>
      <c r="BP99" s="5">
        <f t="shared" si="103"/>
        <v>0</v>
      </c>
      <c r="BQ99" s="5">
        <f t="shared" si="104"/>
        <v>0</v>
      </c>
      <c r="BR99" s="5">
        <f t="shared" si="105"/>
        <v>0</v>
      </c>
      <c r="BS99" s="5">
        <f t="shared" si="106"/>
        <v>0</v>
      </c>
      <c r="BT99" s="5">
        <f t="shared" si="107"/>
        <v>0</v>
      </c>
      <c r="BU99" s="5">
        <f t="shared" si="108"/>
        <v>0</v>
      </c>
      <c r="BV99" s="5">
        <f t="shared" si="109"/>
        <v>0</v>
      </c>
      <c r="BW99" s="5">
        <f t="shared" si="110"/>
        <v>0</v>
      </c>
      <c r="BX99" s="5">
        <f t="shared" si="111"/>
        <v>0</v>
      </c>
      <c r="BY99" s="5">
        <f t="shared" si="112"/>
        <v>0</v>
      </c>
      <c r="BZ99" s="5">
        <f t="shared" si="113"/>
        <v>0</v>
      </c>
      <c r="CA99" s="5">
        <f t="shared" si="114"/>
        <v>0</v>
      </c>
      <c r="CB99" s="5">
        <f t="shared" si="115"/>
        <v>0</v>
      </c>
      <c r="CC99" s="5">
        <f t="shared" si="116"/>
        <v>0</v>
      </c>
      <c r="CD99" s="5">
        <f t="shared" si="117"/>
        <v>0</v>
      </c>
      <c r="CE99" s="5">
        <f t="shared" si="118"/>
        <v>0</v>
      </c>
      <c r="CF99" s="5">
        <f t="shared" si="119"/>
        <v>0</v>
      </c>
      <c r="CG99" s="5">
        <f t="shared" si="120"/>
        <v>0</v>
      </c>
      <c r="CH99" s="45">
        <f t="shared" si="121"/>
        <v>0</v>
      </c>
      <c r="CJ99" s="21">
        <f t="shared" si="131"/>
        <v>15365.330928655923</v>
      </c>
      <c r="CK99" s="21">
        <f t="shared" si="131"/>
        <v>12772.202430372941</v>
      </c>
      <c r="CL99" s="21">
        <f t="shared" si="131"/>
        <v>10192.099492157809</v>
      </c>
      <c r="CM99" s="21">
        <f t="shared" si="131"/>
        <v>7624.9242167255143</v>
      </c>
      <c r="CN99" s="21">
        <f t="shared" si="131"/>
        <v>5070.5796853728825</v>
      </c>
      <c r="CO99" s="21">
        <f t="shared" si="131"/>
        <v>2528.9699457809329</v>
      </c>
      <c r="CP99" s="21">
        <f t="shared" si="131"/>
        <v>100.91729667258915</v>
      </c>
      <c r="CQ99" s="21">
        <f t="shared" si="131"/>
        <v>0</v>
      </c>
      <c r="CR99" s="21">
        <f t="shared" si="131"/>
        <v>-100.89722361497115</v>
      </c>
      <c r="CS99" s="21">
        <f t="shared" si="131"/>
        <v>-2516.4242073849309</v>
      </c>
      <c r="CT99" s="21">
        <f t="shared" si="131"/>
        <v>-5020.3958009171765</v>
      </c>
      <c r="CU99" s="21">
        <f t="shared" si="131"/>
        <v>-7512.0069857538911</v>
      </c>
      <c r="CV99" s="21">
        <f t="shared" si="131"/>
        <v>-9991.3490589853609</v>
      </c>
      <c r="CW99" s="21">
        <f t="shared" si="131"/>
        <v>-12458.512420785031</v>
      </c>
      <c r="CX99" s="21">
        <f t="shared" si="131"/>
        <v>-14913.586585398298</v>
      </c>
      <c r="CZ99" s="21">
        <f t="shared" si="68"/>
        <v>-100.90726014378015</v>
      </c>
      <c r="DA99" s="21">
        <f t="shared" si="69"/>
        <v>-10091.724275571585</v>
      </c>
    </row>
    <row r="100" spans="9:105" x14ac:dyDescent="0.25">
      <c r="I100" s="4" t="s">
        <v>18</v>
      </c>
      <c r="J100" s="15">
        <f t="shared" si="43"/>
        <v>0.02</v>
      </c>
      <c r="K100" s="3">
        <v>2</v>
      </c>
      <c r="L100" s="3" t="s">
        <v>27</v>
      </c>
      <c r="M100" s="15">
        <f t="shared" ref="M100:M118" si="136">$B$2+$B$10*$K100</f>
        <v>5.8000000000000005E-3</v>
      </c>
      <c r="N100" s="18">
        <f>INDEX(Results!$B$7:$C$206,Example!$AP100,MATCH(Example!$N$38,Results!$B$1:$C$1,FALSE))</f>
        <v>7.7435604415894499</v>
      </c>
      <c r="O100" s="15">
        <f t="shared" ref="O100:O118" si="137">$K100*B$22</f>
        <v>0.01</v>
      </c>
      <c r="P100" s="5">
        <v>1000000</v>
      </c>
      <c r="Q100" s="35">
        <f t="shared" si="46"/>
        <v>1028154.8169948164</v>
      </c>
      <c r="R100" s="5">
        <f t="shared" si="47"/>
        <v>7961578.968710701</v>
      </c>
      <c r="S100" s="5">
        <f t="shared" si="48"/>
        <v>79615.789687107012</v>
      </c>
      <c r="T100" s="5"/>
      <c r="U100" s="5">
        <f t="shared" si="134"/>
        <v>20000</v>
      </c>
      <c r="V100" s="5">
        <f t="shared" si="134"/>
        <v>1020000</v>
      </c>
      <c r="W100" s="5">
        <f t="shared" si="134"/>
        <v>0</v>
      </c>
      <c r="X100" s="5">
        <f t="shared" si="134"/>
        <v>0</v>
      </c>
      <c r="Y100" s="5">
        <f t="shared" si="134"/>
        <v>0</v>
      </c>
      <c r="Z100" s="5">
        <f t="shared" si="134"/>
        <v>0</v>
      </c>
      <c r="AA100" s="5">
        <f t="shared" si="134"/>
        <v>0</v>
      </c>
      <c r="AB100" s="5">
        <f t="shared" si="134"/>
        <v>0</v>
      </c>
      <c r="AC100" s="5">
        <f t="shared" si="134"/>
        <v>0</v>
      </c>
      <c r="AD100" s="5">
        <f t="shared" si="134"/>
        <v>0</v>
      </c>
      <c r="AE100" s="5">
        <f t="shared" si="135"/>
        <v>0</v>
      </c>
      <c r="AF100" s="5">
        <f t="shared" si="135"/>
        <v>0</v>
      </c>
      <c r="AG100" s="5">
        <f t="shared" si="135"/>
        <v>0</v>
      </c>
      <c r="AH100" s="5">
        <f t="shared" si="135"/>
        <v>0</v>
      </c>
      <c r="AI100" s="5">
        <f t="shared" si="135"/>
        <v>0</v>
      </c>
      <c r="AJ100" s="5">
        <f t="shared" si="135"/>
        <v>0</v>
      </c>
      <c r="AK100" s="5">
        <f t="shared" si="135"/>
        <v>0</v>
      </c>
      <c r="AL100" s="5">
        <f t="shared" si="135"/>
        <v>0</v>
      </c>
      <c r="AM100" s="5">
        <f t="shared" si="135"/>
        <v>0</v>
      </c>
      <c r="AN100" s="5">
        <f t="shared" si="135"/>
        <v>0</v>
      </c>
      <c r="AP100" s="3">
        <f t="shared" si="71"/>
        <v>62</v>
      </c>
      <c r="BN100" s="38">
        <f t="shared" si="101"/>
        <v>1028154.8169948164</v>
      </c>
      <c r="BO100" s="5">
        <f t="shared" si="102"/>
        <v>1014118.1149333863</v>
      </c>
      <c r="BP100" s="5">
        <f t="shared" si="103"/>
        <v>0</v>
      </c>
      <c r="BQ100" s="5">
        <f t="shared" si="104"/>
        <v>0</v>
      </c>
      <c r="BR100" s="5">
        <f t="shared" si="105"/>
        <v>0</v>
      </c>
      <c r="BS100" s="5">
        <f t="shared" si="106"/>
        <v>0</v>
      </c>
      <c r="BT100" s="5">
        <f t="shared" si="107"/>
        <v>0</v>
      </c>
      <c r="BU100" s="5">
        <f t="shared" si="108"/>
        <v>0</v>
      </c>
      <c r="BV100" s="5">
        <f t="shared" si="109"/>
        <v>0</v>
      </c>
      <c r="BW100" s="5">
        <f t="shared" si="110"/>
        <v>0</v>
      </c>
      <c r="BX100" s="5">
        <f t="shared" si="111"/>
        <v>0</v>
      </c>
      <c r="BY100" s="5">
        <f t="shared" si="112"/>
        <v>0</v>
      </c>
      <c r="BZ100" s="5">
        <f t="shared" si="113"/>
        <v>0</v>
      </c>
      <c r="CA100" s="5">
        <f t="shared" si="114"/>
        <v>0</v>
      </c>
      <c r="CB100" s="5">
        <f t="shared" si="115"/>
        <v>0</v>
      </c>
      <c r="CC100" s="5">
        <f t="shared" si="116"/>
        <v>0</v>
      </c>
      <c r="CD100" s="5">
        <f t="shared" si="117"/>
        <v>0</v>
      </c>
      <c r="CE100" s="5">
        <f t="shared" si="118"/>
        <v>0</v>
      </c>
      <c r="CF100" s="5">
        <f t="shared" si="119"/>
        <v>0</v>
      </c>
      <c r="CG100" s="5">
        <f t="shared" si="120"/>
        <v>0</v>
      </c>
      <c r="CH100" s="45">
        <f t="shared" si="121"/>
        <v>0</v>
      </c>
      <c r="CJ100" s="21">
        <f t="shared" si="131"/>
        <v>31061.103914366919</v>
      </c>
      <c r="CK100" s="21">
        <f t="shared" si="131"/>
        <v>25786.687734407955</v>
      </c>
      <c r="CL100" s="21">
        <f t="shared" si="131"/>
        <v>20551.819567235769</v>
      </c>
      <c r="CM100" s="21">
        <f t="shared" si="131"/>
        <v>15356.104391333763</v>
      </c>
      <c r="CN100" s="21">
        <f t="shared" si="131"/>
        <v>10199.152108078939</v>
      </c>
      <c r="CO100" s="21">
        <f t="shared" si="131"/>
        <v>5080.5774682812626</v>
      </c>
      <c r="CP100" s="21">
        <f t="shared" si="131"/>
        <v>202.49828185606748</v>
      </c>
      <c r="CQ100" s="21">
        <f t="shared" si="131"/>
        <v>0</v>
      </c>
      <c r="CR100" s="21">
        <f t="shared" si="131"/>
        <v>-202.43808822403662</v>
      </c>
      <c r="CS100" s="21">
        <f t="shared" si="131"/>
        <v>-5042.9560623941943</v>
      </c>
      <c r="CT100" s="21">
        <f t="shared" si="131"/>
        <v>-10048.661847925512</v>
      </c>
      <c r="CU100" s="21">
        <f t="shared" si="131"/>
        <v>-15017.483917520731</v>
      </c>
      <c r="CV100" s="21">
        <f t="shared" si="131"/>
        <v>-19949.784331336617</v>
      </c>
      <c r="CW100" s="21">
        <f t="shared" si="131"/>
        <v>-24845.920714935288</v>
      </c>
      <c r="CX100" s="21">
        <f t="shared" si="131"/>
        <v>-29706.246324323583</v>
      </c>
      <c r="CZ100" s="21">
        <f t="shared" si="68"/>
        <v>-202.46818504005205</v>
      </c>
      <c r="DA100" s="21">
        <f t="shared" si="69"/>
        <v>-20250.801949286193</v>
      </c>
    </row>
    <row r="101" spans="9:105" x14ac:dyDescent="0.25">
      <c r="I101" s="4" t="s">
        <v>18</v>
      </c>
      <c r="J101" s="15">
        <f t="shared" si="43"/>
        <v>0.02</v>
      </c>
      <c r="K101" s="3">
        <v>3</v>
      </c>
      <c r="L101" s="3" t="s">
        <v>27</v>
      </c>
      <c r="M101" s="15">
        <f t="shared" si="136"/>
        <v>6.2000000000000006E-3</v>
      </c>
      <c r="N101" s="18">
        <f>INDEX(Results!$B$7:$C$206,Example!$AP101,MATCH(Example!$N$38,Results!$B$1:$C$1,FALSE))</f>
        <v>6.4992604273269201</v>
      </c>
      <c r="O101" s="15">
        <f t="shared" si="137"/>
        <v>1.4999999999999999E-2</v>
      </c>
      <c r="P101" s="5">
        <v>1000000</v>
      </c>
      <c r="Q101" s="35">
        <f t="shared" si="46"/>
        <v>1040891.8958108104</v>
      </c>
      <c r="R101" s="5">
        <f t="shared" si="47"/>
        <v>6765027.5075684953</v>
      </c>
      <c r="S101" s="5">
        <f t="shared" si="48"/>
        <v>101475.41261352743</v>
      </c>
      <c r="T101" s="5"/>
      <c r="U101" s="5">
        <f t="shared" si="134"/>
        <v>20000</v>
      </c>
      <c r="V101" s="5">
        <f t="shared" si="134"/>
        <v>20000</v>
      </c>
      <c r="W101" s="5">
        <f t="shared" si="134"/>
        <v>1020000</v>
      </c>
      <c r="X101" s="5">
        <f t="shared" si="134"/>
        <v>0</v>
      </c>
      <c r="Y101" s="5">
        <f t="shared" si="134"/>
        <v>0</v>
      </c>
      <c r="Z101" s="5">
        <f t="shared" si="134"/>
        <v>0</v>
      </c>
      <c r="AA101" s="5">
        <f t="shared" si="134"/>
        <v>0</v>
      </c>
      <c r="AB101" s="5">
        <f t="shared" si="134"/>
        <v>0</v>
      </c>
      <c r="AC101" s="5">
        <f t="shared" si="134"/>
        <v>0</v>
      </c>
      <c r="AD101" s="5">
        <f t="shared" si="134"/>
        <v>0</v>
      </c>
      <c r="AE101" s="5">
        <f t="shared" si="135"/>
        <v>0</v>
      </c>
      <c r="AF101" s="5">
        <f t="shared" si="135"/>
        <v>0</v>
      </c>
      <c r="AG101" s="5">
        <f t="shared" si="135"/>
        <v>0</v>
      </c>
      <c r="AH101" s="5">
        <f t="shared" si="135"/>
        <v>0</v>
      </c>
      <c r="AI101" s="5">
        <f t="shared" si="135"/>
        <v>0</v>
      </c>
      <c r="AJ101" s="5">
        <f t="shared" si="135"/>
        <v>0</v>
      </c>
      <c r="AK101" s="5">
        <f t="shared" si="135"/>
        <v>0</v>
      </c>
      <c r="AL101" s="5">
        <f t="shared" si="135"/>
        <v>0</v>
      </c>
      <c r="AM101" s="5">
        <f t="shared" si="135"/>
        <v>0</v>
      </c>
      <c r="AN101" s="5">
        <f t="shared" si="135"/>
        <v>0</v>
      </c>
      <c r="AP101" s="3">
        <f t="shared" si="71"/>
        <v>63</v>
      </c>
      <c r="BN101" s="38">
        <f t="shared" si="101"/>
        <v>1040891.8958108104</v>
      </c>
      <c r="BO101" s="5">
        <f t="shared" si="102"/>
        <v>1027345.4255648374</v>
      </c>
      <c r="BP101" s="5">
        <f t="shared" si="103"/>
        <v>1013714.9672033393</v>
      </c>
      <c r="BQ101" s="5">
        <f t="shared" si="104"/>
        <v>0</v>
      </c>
      <c r="BR101" s="5">
        <f t="shared" si="105"/>
        <v>0</v>
      </c>
      <c r="BS101" s="5">
        <f t="shared" si="106"/>
        <v>0</v>
      </c>
      <c r="BT101" s="5">
        <f t="shared" si="107"/>
        <v>0</v>
      </c>
      <c r="BU101" s="5">
        <f t="shared" si="108"/>
        <v>0</v>
      </c>
      <c r="BV101" s="5">
        <f t="shared" si="109"/>
        <v>0</v>
      </c>
      <c r="BW101" s="5">
        <f t="shared" si="110"/>
        <v>0</v>
      </c>
      <c r="BX101" s="5">
        <f t="shared" si="111"/>
        <v>0</v>
      </c>
      <c r="BY101" s="5">
        <f t="shared" si="112"/>
        <v>0</v>
      </c>
      <c r="BZ101" s="5">
        <f t="shared" si="113"/>
        <v>0</v>
      </c>
      <c r="CA101" s="5">
        <f t="shared" si="114"/>
        <v>0</v>
      </c>
      <c r="CB101" s="5">
        <f t="shared" si="115"/>
        <v>0</v>
      </c>
      <c r="CC101" s="5">
        <f t="shared" si="116"/>
        <v>0</v>
      </c>
      <c r="CD101" s="5">
        <f t="shared" si="117"/>
        <v>0</v>
      </c>
      <c r="CE101" s="5">
        <f t="shared" si="118"/>
        <v>0</v>
      </c>
      <c r="CF101" s="5">
        <f t="shared" si="119"/>
        <v>0</v>
      </c>
      <c r="CG101" s="5">
        <f t="shared" si="120"/>
        <v>0</v>
      </c>
      <c r="CH101" s="45">
        <f t="shared" si="121"/>
        <v>0</v>
      </c>
      <c r="CJ101" s="21">
        <f t="shared" si="131"/>
        <v>47051.344975094544</v>
      </c>
      <c r="CK101" s="21">
        <f t="shared" si="131"/>
        <v>39012.782180135138</v>
      </c>
      <c r="CL101" s="21">
        <f t="shared" si="131"/>
        <v>31054.200603239238</v>
      </c>
      <c r="CM101" s="21">
        <f t="shared" si="131"/>
        <v>23174.604862410808</v>
      </c>
      <c r="CN101" s="21">
        <f t="shared" si="131"/>
        <v>15373.014422710752</v>
      </c>
      <c r="CO101" s="21">
        <f t="shared" si="131"/>
        <v>7648.4633383685723</v>
      </c>
      <c r="CP101" s="21">
        <f t="shared" si="131"/>
        <v>304.48945454973727</v>
      </c>
      <c r="CQ101" s="21">
        <f t="shared" si="131"/>
        <v>0</v>
      </c>
      <c r="CR101" s="21">
        <f t="shared" si="131"/>
        <v>-304.36921603244264</v>
      </c>
      <c r="CS101" s="21">
        <f t="shared" si="131"/>
        <v>-7573.3131131782429</v>
      </c>
      <c r="CT101" s="21">
        <f t="shared" si="131"/>
        <v>-15072.399676250294</v>
      </c>
      <c r="CU101" s="21">
        <f t="shared" si="131"/>
        <v>-22498.169756725314</v>
      </c>
      <c r="CV101" s="21">
        <f t="shared" si="131"/>
        <v>-29851.520047995495</v>
      </c>
      <c r="CW101" s="21">
        <f t="shared" si="131"/>
        <v>-37133.334098220337</v>
      </c>
      <c r="CX101" s="21">
        <f t="shared" si="131"/>
        <v>-44344.482534748269</v>
      </c>
      <c r="CZ101" s="21">
        <f t="shared" si="68"/>
        <v>-304.42933529108996</v>
      </c>
      <c r="DA101" s="21">
        <f t="shared" si="69"/>
        <v>-30452.860325617366</v>
      </c>
    </row>
    <row r="102" spans="9:105" x14ac:dyDescent="0.25">
      <c r="I102" s="4" t="s">
        <v>18</v>
      </c>
      <c r="J102" s="15">
        <f t="shared" si="43"/>
        <v>0.02</v>
      </c>
      <c r="K102" s="3">
        <v>4</v>
      </c>
      <c r="L102" s="3" t="s">
        <v>27</v>
      </c>
      <c r="M102" s="15">
        <f t="shared" si="136"/>
        <v>6.6E-3</v>
      </c>
      <c r="N102" s="18">
        <f>INDEX(Results!$B$7:$C$206,Example!$AP102,MATCH(Example!$N$38,Results!$B$1:$C$1,FALSE))</f>
        <v>5.0154688778937802</v>
      </c>
      <c r="O102" s="15">
        <f t="shared" si="137"/>
        <v>0.02</v>
      </c>
      <c r="P102" s="5">
        <v>1000000</v>
      </c>
      <c r="Q102" s="35">
        <f t="shared" si="46"/>
        <v>1052727.1406542759</v>
      </c>
      <c r="R102" s="5">
        <f t="shared" si="47"/>
        <v>5279920.2108656289</v>
      </c>
      <c r="S102" s="5">
        <f t="shared" si="48"/>
        <v>105598.40421731258</v>
      </c>
      <c r="T102" s="5"/>
      <c r="U102" s="5">
        <f t="shared" si="134"/>
        <v>20000</v>
      </c>
      <c r="V102" s="5">
        <f t="shared" si="134"/>
        <v>20000</v>
      </c>
      <c r="W102" s="5">
        <f t="shared" si="134"/>
        <v>20000</v>
      </c>
      <c r="X102" s="5">
        <f t="shared" si="134"/>
        <v>1020000</v>
      </c>
      <c r="Y102" s="5">
        <f t="shared" si="134"/>
        <v>0</v>
      </c>
      <c r="Z102" s="5">
        <f t="shared" si="134"/>
        <v>0</v>
      </c>
      <c r="AA102" s="5">
        <f t="shared" si="134"/>
        <v>0</v>
      </c>
      <c r="AB102" s="5">
        <f t="shared" si="134"/>
        <v>0</v>
      </c>
      <c r="AC102" s="5">
        <f t="shared" si="134"/>
        <v>0</v>
      </c>
      <c r="AD102" s="5">
        <f t="shared" si="134"/>
        <v>0</v>
      </c>
      <c r="AE102" s="5">
        <f t="shared" si="135"/>
        <v>0</v>
      </c>
      <c r="AF102" s="5">
        <f t="shared" si="135"/>
        <v>0</v>
      </c>
      <c r="AG102" s="5">
        <f t="shared" si="135"/>
        <v>0</v>
      </c>
      <c r="AH102" s="5">
        <f t="shared" si="135"/>
        <v>0</v>
      </c>
      <c r="AI102" s="5">
        <f t="shared" si="135"/>
        <v>0</v>
      </c>
      <c r="AJ102" s="5">
        <f t="shared" si="135"/>
        <v>0</v>
      </c>
      <c r="AK102" s="5">
        <f t="shared" si="135"/>
        <v>0</v>
      </c>
      <c r="AL102" s="5">
        <f t="shared" si="135"/>
        <v>0</v>
      </c>
      <c r="AM102" s="5">
        <f t="shared" si="135"/>
        <v>0</v>
      </c>
      <c r="AN102" s="5">
        <f t="shared" si="135"/>
        <v>0</v>
      </c>
      <c r="AP102" s="3">
        <f t="shared" si="71"/>
        <v>64</v>
      </c>
      <c r="BN102" s="38">
        <f t="shared" si="101"/>
        <v>1052727.1406542759</v>
      </c>
      <c r="BO102" s="5">
        <f t="shared" si="102"/>
        <v>1039675.1397825941</v>
      </c>
      <c r="BP102" s="5">
        <f t="shared" si="103"/>
        <v>1026536.9957051591</v>
      </c>
      <c r="BQ102" s="5">
        <f t="shared" si="104"/>
        <v>1013312.1398768132</v>
      </c>
      <c r="BR102" s="5">
        <f t="shared" si="105"/>
        <v>0</v>
      </c>
      <c r="BS102" s="5">
        <f t="shared" si="106"/>
        <v>0</v>
      </c>
      <c r="BT102" s="5">
        <f t="shared" si="107"/>
        <v>0</v>
      </c>
      <c r="BU102" s="5">
        <f t="shared" si="108"/>
        <v>0</v>
      </c>
      <c r="BV102" s="5">
        <f t="shared" si="109"/>
        <v>0</v>
      </c>
      <c r="BW102" s="5">
        <f t="shared" si="110"/>
        <v>0</v>
      </c>
      <c r="BX102" s="5">
        <f t="shared" si="111"/>
        <v>0</v>
      </c>
      <c r="BY102" s="5">
        <f t="shared" si="112"/>
        <v>0</v>
      </c>
      <c r="BZ102" s="5">
        <f t="shared" si="113"/>
        <v>0</v>
      </c>
      <c r="CA102" s="5">
        <f t="shared" si="114"/>
        <v>0</v>
      </c>
      <c r="CB102" s="5">
        <f t="shared" si="115"/>
        <v>0</v>
      </c>
      <c r="CC102" s="5">
        <f t="shared" si="116"/>
        <v>0</v>
      </c>
      <c r="CD102" s="5">
        <f t="shared" si="117"/>
        <v>0</v>
      </c>
      <c r="CE102" s="5">
        <f t="shared" si="118"/>
        <v>0</v>
      </c>
      <c r="CF102" s="5">
        <f t="shared" si="119"/>
        <v>0</v>
      </c>
      <c r="CG102" s="5">
        <f t="shared" si="120"/>
        <v>0</v>
      </c>
      <c r="CH102" s="45">
        <f t="shared" si="121"/>
        <v>0</v>
      </c>
      <c r="CJ102" s="21">
        <f t="shared" si="131"/>
        <v>63299.134592626011</v>
      </c>
      <c r="CK102" s="21">
        <f t="shared" si="131"/>
        <v>52419.178874975769</v>
      </c>
      <c r="CL102" s="21">
        <f t="shared" si="131"/>
        <v>41673.901791710872</v>
      </c>
      <c r="CM102" s="21">
        <f t="shared" si="131"/>
        <v>31061.298459756654</v>
      </c>
      <c r="CN102" s="21">
        <f t="shared" si="131"/>
        <v>20579.398794636596</v>
      </c>
      <c r="CO102" s="21">
        <f t="shared" si="131"/>
        <v>10226.266821254976</v>
      </c>
      <c r="CP102" s="21">
        <f t="shared" si="131"/>
        <v>406.63842188264243</v>
      </c>
      <c r="CQ102" s="21">
        <f t="shared" si="131"/>
        <v>0</v>
      </c>
      <c r="CR102" s="21">
        <f t="shared" si="131"/>
        <v>-406.4384335372597</v>
      </c>
      <c r="CS102" s="21">
        <f t="shared" si="131"/>
        <v>-10101.271432199981</v>
      </c>
      <c r="CT102" s="21">
        <f t="shared" si="131"/>
        <v>-20079.385106235277</v>
      </c>
      <c r="CU102" s="21">
        <f t="shared" si="131"/>
        <v>-29936.14715095947</v>
      </c>
      <c r="CV102" s="21">
        <f t="shared" si="131"/>
        <v>-39673.332809447078</v>
      </c>
      <c r="CW102" s="21">
        <f t="shared" si="131"/>
        <v>-49292.68704172282</v>
      </c>
      <c r="CX102" s="21">
        <f t="shared" si="131"/>
        <v>-58795.92511427775</v>
      </c>
      <c r="CZ102" s="21">
        <f t="shared" si="68"/>
        <v>-406.53842770995107</v>
      </c>
      <c r="DA102" s="21">
        <f t="shared" si="69"/>
        <v>-40673.617300578975</v>
      </c>
    </row>
    <row r="103" spans="9:105" x14ac:dyDescent="0.25">
      <c r="I103" s="4" t="s">
        <v>18</v>
      </c>
      <c r="J103" s="15">
        <f t="shared" si="43"/>
        <v>0.02</v>
      </c>
      <c r="K103" s="3">
        <v>5</v>
      </c>
      <c r="L103" s="3" t="s">
        <v>27</v>
      </c>
      <c r="M103" s="15">
        <f t="shared" si="136"/>
        <v>7.0000000000000001E-3</v>
      </c>
      <c r="N103" s="18">
        <f>INDEX(Results!$B$7:$C$206,Example!$AP103,MATCH(Example!$N$38,Results!$B$1:$C$1,FALSE))</f>
        <v>5.4889968875739896</v>
      </c>
      <c r="O103" s="15">
        <f t="shared" si="137"/>
        <v>2.5000000000000001E-2</v>
      </c>
      <c r="P103" s="5">
        <v>1000000</v>
      </c>
      <c r="Q103" s="35">
        <f t="shared" si="46"/>
        <v>1063656.9867574549</v>
      </c>
      <c r="R103" s="5">
        <f t="shared" si="47"/>
        <v>5838409.8897579983</v>
      </c>
      <c r="S103" s="5">
        <f t="shared" si="48"/>
        <v>145960.24724394997</v>
      </c>
      <c r="T103" s="5"/>
      <c r="U103" s="5">
        <f t="shared" si="134"/>
        <v>20000</v>
      </c>
      <c r="V103" s="5">
        <f t="shared" si="134"/>
        <v>20000</v>
      </c>
      <c r="W103" s="5">
        <f t="shared" si="134"/>
        <v>20000</v>
      </c>
      <c r="X103" s="5">
        <f t="shared" si="134"/>
        <v>20000</v>
      </c>
      <c r="Y103" s="5">
        <f t="shared" si="134"/>
        <v>1020000</v>
      </c>
      <c r="Z103" s="5">
        <f t="shared" si="134"/>
        <v>0</v>
      </c>
      <c r="AA103" s="5">
        <f t="shared" si="134"/>
        <v>0</v>
      </c>
      <c r="AB103" s="5">
        <f t="shared" si="134"/>
        <v>0</v>
      </c>
      <c r="AC103" s="5">
        <f t="shared" si="134"/>
        <v>0</v>
      </c>
      <c r="AD103" s="5">
        <f t="shared" si="134"/>
        <v>0</v>
      </c>
      <c r="AE103" s="5">
        <f t="shared" si="135"/>
        <v>0</v>
      </c>
      <c r="AF103" s="5">
        <f t="shared" si="135"/>
        <v>0</v>
      </c>
      <c r="AG103" s="5">
        <f t="shared" si="135"/>
        <v>0</v>
      </c>
      <c r="AH103" s="5">
        <f t="shared" si="135"/>
        <v>0</v>
      </c>
      <c r="AI103" s="5">
        <f t="shared" si="135"/>
        <v>0</v>
      </c>
      <c r="AJ103" s="5">
        <f t="shared" si="135"/>
        <v>0</v>
      </c>
      <c r="AK103" s="5">
        <f t="shared" si="135"/>
        <v>0</v>
      </c>
      <c r="AL103" s="5">
        <f t="shared" si="135"/>
        <v>0</v>
      </c>
      <c r="AM103" s="5">
        <f t="shared" si="135"/>
        <v>0</v>
      </c>
      <c r="AN103" s="5">
        <f t="shared" si="135"/>
        <v>0</v>
      </c>
      <c r="AP103" s="3">
        <f t="shared" si="71"/>
        <v>65</v>
      </c>
      <c r="BN103" s="38">
        <f t="shared" si="101"/>
        <v>1063656.9867574549</v>
      </c>
      <c r="BO103" s="5">
        <f t="shared" si="102"/>
        <v>1051102.5856647571</v>
      </c>
      <c r="BP103" s="5">
        <f t="shared" si="103"/>
        <v>1038460.3037644103</v>
      </c>
      <c r="BQ103" s="5">
        <f t="shared" si="104"/>
        <v>1025729.5258907611</v>
      </c>
      <c r="BR103" s="5">
        <f t="shared" si="105"/>
        <v>1012909.6325719963</v>
      </c>
      <c r="BS103" s="5">
        <f t="shared" si="106"/>
        <v>0</v>
      </c>
      <c r="BT103" s="5">
        <f t="shared" si="107"/>
        <v>0</v>
      </c>
      <c r="BU103" s="5">
        <f t="shared" si="108"/>
        <v>0</v>
      </c>
      <c r="BV103" s="5">
        <f t="shared" si="109"/>
        <v>0</v>
      </c>
      <c r="BW103" s="5">
        <f t="shared" si="110"/>
        <v>0</v>
      </c>
      <c r="BX103" s="5">
        <f t="shared" si="111"/>
        <v>0</v>
      </c>
      <c r="BY103" s="5">
        <f t="shared" si="112"/>
        <v>0</v>
      </c>
      <c r="BZ103" s="5">
        <f t="shared" si="113"/>
        <v>0</v>
      </c>
      <c r="CA103" s="5">
        <f t="shared" si="114"/>
        <v>0</v>
      </c>
      <c r="CB103" s="5">
        <f t="shared" si="115"/>
        <v>0</v>
      </c>
      <c r="CC103" s="5">
        <f t="shared" si="116"/>
        <v>0</v>
      </c>
      <c r="CD103" s="5">
        <f t="shared" si="117"/>
        <v>0</v>
      </c>
      <c r="CE103" s="5">
        <f t="shared" si="118"/>
        <v>0</v>
      </c>
      <c r="CF103" s="5">
        <f t="shared" si="119"/>
        <v>0</v>
      </c>
      <c r="CG103" s="5">
        <f t="shared" si="120"/>
        <v>0</v>
      </c>
      <c r="CH103" s="45">
        <f t="shared" si="121"/>
        <v>0</v>
      </c>
      <c r="CJ103" s="21">
        <f t="shared" si="131"/>
        <v>79766.751408360666</v>
      </c>
      <c r="CK103" s="21">
        <f t="shared" si="131"/>
        <v>65974.061314201448</v>
      </c>
      <c r="CL103" s="21">
        <f t="shared" si="131"/>
        <v>52385.30194846238</v>
      </c>
      <c r="CM103" s="21">
        <f t="shared" si="131"/>
        <v>38996.942797081312</v>
      </c>
      <c r="CN103" s="21">
        <f t="shared" si="131"/>
        <v>25805.523198712617</v>
      </c>
      <c r="CO103" s="21">
        <f t="shared" si="131"/>
        <v>12807.650791808264</v>
      </c>
      <c r="CP103" s="21">
        <f t="shared" si="131"/>
        <v>508.69488366297446</v>
      </c>
      <c r="CQ103" s="21">
        <f t="shared" si="131"/>
        <v>0</v>
      </c>
      <c r="CR103" s="21">
        <f t="shared" si="131"/>
        <v>-508.39575401088223</v>
      </c>
      <c r="CS103" s="21">
        <f t="shared" si="131"/>
        <v>-12620.689445270225</v>
      </c>
      <c r="CT103" s="21">
        <f t="shared" si="131"/>
        <v>-25057.613945861114</v>
      </c>
      <c r="CU103" s="21">
        <f t="shared" si="131"/>
        <v>-37313.907442786265</v>
      </c>
      <c r="CV103" s="21">
        <f t="shared" si="131"/>
        <v>-49392.642787724733</v>
      </c>
      <c r="CW103" s="21">
        <f t="shared" si="131"/>
        <v>-61296.833081140765</v>
      </c>
      <c r="CX103" s="21">
        <f t="shared" si="131"/>
        <v>-73029.432977879071</v>
      </c>
      <c r="CZ103" s="21">
        <f t="shared" si="68"/>
        <v>-508.54531883692835</v>
      </c>
      <c r="DA103" s="21">
        <f t="shared" si="69"/>
        <v>-50888.972368093557</v>
      </c>
    </row>
    <row r="104" spans="9:105" x14ac:dyDescent="0.25">
      <c r="I104" s="4" t="s">
        <v>18</v>
      </c>
      <c r="J104" s="15">
        <f t="shared" ref="J104:J167" si="138">$B$4</f>
        <v>0.02</v>
      </c>
      <c r="K104" s="3">
        <v>6</v>
      </c>
      <c r="L104" s="3" t="s">
        <v>27</v>
      </c>
      <c r="M104" s="15">
        <f t="shared" si="136"/>
        <v>7.4000000000000003E-3</v>
      </c>
      <c r="N104" s="18">
        <f>INDEX(Results!$B$7:$C$206,Example!$AP104,MATCH(Example!$N$38,Results!$B$1:$C$1,FALSE))</f>
        <v>4.38227220421276</v>
      </c>
      <c r="O104" s="15">
        <f t="shared" si="137"/>
        <v>0.03</v>
      </c>
      <c r="P104" s="5">
        <v>1000000</v>
      </c>
      <c r="Q104" s="35">
        <f t="shared" ref="Q104:Q167" si="139">NPV($M104,U104:AN104)</f>
        <v>1073679.9647161611</v>
      </c>
      <c r="R104" s="5">
        <f t="shared" ref="R104:R167" si="140">Q104*N104</f>
        <v>4705157.8655957701</v>
      </c>
      <c r="S104" s="5">
        <f t="shared" ref="S104:S167" si="141">R104*O104</f>
        <v>141154.7359678731</v>
      </c>
      <c r="T104" s="5"/>
      <c r="U104" s="5">
        <f t="shared" si="134"/>
        <v>20000</v>
      </c>
      <c r="V104" s="5">
        <f t="shared" si="134"/>
        <v>20000</v>
      </c>
      <c r="W104" s="5">
        <f t="shared" si="134"/>
        <v>20000</v>
      </c>
      <c r="X104" s="5">
        <f t="shared" si="134"/>
        <v>20000</v>
      </c>
      <c r="Y104" s="5">
        <f t="shared" si="134"/>
        <v>20000</v>
      </c>
      <c r="Z104" s="5">
        <f t="shared" si="134"/>
        <v>1020000</v>
      </c>
      <c r="AA104" s="5">
        <f t="shared" si="134"/>
        <v>0</v>
      </c>
      <c r="AB104" s="5">
        <f t="shared" si="134"/>
        <v>0</v>
      </c>
      <c r="AC104" s="5">
        <f t="shared" si="134"/>
        <v>0</v>
      </c>
      <c r="AD104" s="5">
        <f t="shared" si="134"/>
        <v>0</v>
      </c>
      <c r="AE104" s="5">
        <f t="shared" si="135"/>
        <v>0</v>
      </c>
      <c r="AF104" s="5">
        <f t="shared" si="135"/>
        <v>0</v>
      </c>
      <c r="AG104" s="5">
        <f t="shared" si="135"/>
        <v>0</v>
      </c>
      <c r="AH104" s="5">
        <f t="shared" si="135"/>
        <v>0</v>
      </c>
      <c r="AI104" s="5">
        <f t="shared" si="135"/>
        <v>0</v>
      </c>
      <c r="AJ104" s="5">
        <f t="shared" si="135"/>
        <v>0</v>
      </c>
      <c r="AK104" s="5">
        <f t="shared" si="135"/>
        <v>0</v>
      </c>
      <c r="AL104" s="5">
        <f t="shared" si="135"/>
        <v>0</v>
      </c>
      <c r="AM104" s="5">
        <f t="shared" si="135"/>
        <v>0</v>
      </c>
      <c r="AN104" s="5">
        <f t="shared" si="135"/>
        <v>0</v>
      </c>
      <c r="AP104" s="3">
        <f t="shared" si="71"/>
        <v>66</v>
      </c>
      <c r="BN104" s="38">
        <f t="shared" si="101"/>
        <v>1073679.9647161611</v>
      </c>
      <c r="BO104" s="5">
        <f t="shared" si="102"/>
        <v>1061625.1964550607</v>
      </c>
      <c r="BP104" s="5">
        <f t="shared" si="103"/>
        <v>1049481.2229088282</v>
      </c>
      <c r="BQ104" s="5">
        <f t="shared" si="104"/>
        <v>1037247.3839583537</v>
      </c>
      <c r="BR104" s="5">
        <f t="shared" si="105"/>
        <v>1024923.0145996455</v>
      </c>
      <c r="BS104" s="5">
        <f t="shared" si="106"/>
        <v>1012507.4449076829</v>
      </c>
      <c r="BT104" s="5">
        <f t="shared" si="107"/>
        <v>0</v>
      </c>
      <c r="BU104" s="5">
        <f t="shared" si="108"/>
        <v>0</v>
      </c>
      <c r="BV104" s="5">
        <f t="shared" si="109"/>
        <v>0</v>
      </c>
      <c r="BW104" s="5">
        <f t="shared" si="110"/>
        <v>0</v>
      </c>
      <c r="BX104" s="5">
        <f t="shared" si="111"/>
        <v>0</v>
      </c>
      <c r="BY104" s="5">
        <f t="shared" si="112"/>
        <v>0</v>
      </c>
      <c r="BZ104" s="5">
        <f t="shared" si="113"/>
        <v>0</v>
      </c>
      <c r="CA104" s="5">
        <f t="shared" si="114"/>
        <v>0</v>
      </c>
      <c r="CB104" s="5">
        <f t="shared" si="115"/>
        <v>0</v>
      </c>
      <c r="CC104" s="5">
        <f t="shared" si="116"/>
        <v>0</v>
      </c>
      <c r="CD104" s="5">
        <f t="shared" si="117"/>
        <v>0</v>
      </c>
      <c r="CE104" s="5">
        <f t="shared" si="118"/>
        <v>0</v>
      </c>
      <c r="CF104" s="5">
        <f t="shared" si="119"/>
        <v>0</v>
      </c>
      <c r="CG104" s="5">
        <f t="shared" si="120"/>
        <v>0</v>
      </c>
      <c r="CH104" s="45">
        <f t="shared" si="121"/>
        <v>0</v>
      </c>
      <c r="CJ104" s="21">
        <f t="shared" si="131"/>
        <v>96415.819254412316</v>
      </c>
      <c r="CK104" s="21">
        <f t="shared" si="131"/>
        <v>79645.228781378828</v>
      </c>
      <c r="CL104" s="21">
        <f t="shared" si="131"/>
        <v>63162.601050759898</v>
      </c>
      <c r="CM104" s="21">
        <f t="shared" si="131"/>
        <v>46962.256542371819</v>
      </c>
      <c r="CN104" s="21">
        <f t="shared" si="131"/>
        <v>31038.641830241075</v>
      </c>
      <c r="CO104" s="21">
        <f t="shared" si="131"/>
        <v>15386.326474932255</v>
      </c>
      <c r="CP104" s="21">
        <f t="shared" si="131"/>
        <v>610.41159527702257</v>
      </c>
      <c r="CQ104" s="21">
        <f t="shared" si="131"/>
        <v>0</v>
      </c>
      <c r="CR104" s="21">
        <f t="shared" si="131"/>
        <v>-609.99433779227547</v>
      </c>
      <c r="CS104" s="21">
        <f t="shared" si="131"/>
        <v>-15125.531049918383</v>
      </c>
      <c r="CT104" s="21">
        <f t="shared" si="131"/>
        <v>-29995.345971784787</v>
      </c>
      <c r="CU104" s="21">
        <f t="shared" si="131"/>
        <v>-44614.4126899197</v>
      </c>
      <c r="CV104" s="21">
        <f t="shared" si="131"/>
        <v>-58987.590467098285</v>
      </c>
      <c r="CW104" s="21">
        <f t="shared" si="131"/>
        <v>-73119.632543162443</v>
      </c>
      <c r="CX104" s="21">
        <f t="shared" si="131"/>
        <v>-87015.188703266904</v>
      </c>
      <c r="CZ104" s="21">
        <f t="shared" ref="CZ104:CZ167" si="142">(CR104-CP104)/2</f>
        <v>-610.20296653464902</v>
      </c>
      <c r="DA104" s="21">
        <f t="shared" ref="DA104:DA167" si="143">(CV104-CL104)/2</f>
        <v>-61075.095758929092</v>
      </c>
    </row>
    <row r="105" spans="9:105" x14ac:dyDescent="0.25">
      <c r="I105" s="4" t="s">
        <v>18</v>
      </c>
      <c r="J105" s="15">
        <f t="shared" si="138"/>
        <v>0.02</v>
      </c>
      <c r="K105" s="3">
        <v>7</v>
      </c>
      <c r="L105" s="3" t="s">
        <v>27</v>
      </c>
      <c r="M105" s="15">
        <f t="shared" si="136"/>
        <v>7.7999999999999996E-3</v>
      </c>
      <c r="N105" s="18">
        <f>INDEX(Results!$B$7:$C$206,Example!$AP105,MATCH(Example!$N$38,Results!$B$1:$C$1,FALSE))</f>
        <v>3.4487310830137701</v>
      </c>
      <c r="O105" s="15">
        <f t="shared" si="137"/>
        <v>3.5000000000000003E-2</v>
      </c>
      <c r="P105" s="5">
        <v>1000000</v>
      </c>
      <c r="Q105" s="35">
        <f t="shared" si="139"/>
        <v>1082796.6735721277</v>
      </c>
      <c r="R105" s="5">
        <f t="shared" si="140"/>
        <v>3734274.5447321115</v>
      </c>
      <c r="S105" s="5">
        <f t="shared" si="141"/>
        <v>130699.60906562391</v>
      </c>
      <c r="T105" s="5"/>
      <c r="U105" s="5">
        <f t="shared" si="134"/>
        <v>20000</v>
      </c>
      <c r="V105" s="5">
        <f t="shared" si="134"/>
        <v>20000</v>
      </c>
      <c r="W105" s="5">
        <f t="shared" si="134"/>
        <v>20000</v>
      </c>
      <c r="X105" s="5">
        <f t="shared" si="134"/>
        <v>20000</v>
      </c>
      <c r="Y105" s="5">
        <f t="shared" si="134"/>
        <v>20000</v>
      </c>
      <c r="Z105" s="5">
        <f t="shared" si="134"/>
        <v>20000</v>
      </c>
      <c r="AA105" s="5">
        <f t="shared" si="134"/>
        <v>1020000</v>
      </c>
      <c r="AB105" s="5">
        <f t="shared" si="134"/>
        <v>0</v>
      </c>
      <c r="AC105" s="5">
        <f t="shared" si="134"/>
        <v>0</v>
      </c>
      <c r="AD105" s="5">
        <f t="shared" si="134"/>
        <v>0</v>
      </c>
      <c r="AE105" s="5">
        <f t="shared" si="135"/>
        <v>0</v>
      </c>
      <c r="AF105" s="5">
        <f t="shared" si="135"/>
        <v>0</v>
      </c>
      <c r="AG105" s="5">
        <f t="shared" si="135"/>
        <v>0</v>
      </c>
      <c r="AH105" s="5">
        <f t="shared" si="135"/>
        <v>0</v>
      </c>
      <c r="AI105" s="5">
        <f t="shared" si="135"/>
        <v>0</v>
      </c>
      <c r="AJ105" s="5">
        <f t="shared" si="135"/>
        <v>0</v>
      </c>
      <c r="AK105" s="5">
        <f t="shared" si="135"/>
        <v>0</v>
      </c>
      <c r="AL105" s="5">
        <f t="shared" si="135"/>
        <v>0</v>
      </c>
      <c r="AM105" s="5">
        <f t="shared" si="135"/>
        <v>0</v>
      </c>
      <c r="AN105" s="5">
        <f t="shared" si="135"/>
        <v>0</v>
      </c>
      <c r="AP105" s="3">
        <f t="shared" ref="AP105:AP168" si="144">1+AP104</f>
        <v>67</v>
      </c>
      <c r="BN105" s="38">
        <f t="shared" si="101"/>
        <v>1082796.6735721277</v>
      </c>
      <c r="BO105" s="5">
        <f t="shared" si="102"/>
        <v>1071242.4876259903</v>
      </c>
      <c r="BP105" s="5">
        <f t="shared" si="103"/>
        <v>1059598.1790294731</v>
      </c>
      <c r="BQ105" s="5">
        <f t="shared" si="104"/>
        <v>1047863.0448259031</v>
      </c>
      <c r="BR105" s="5">
        <f t="shared" si="105"/>
        <v>1036036.3765755452</v>
      </c>
      <c r="BS105" s="5">
        <f t="shared" si="106"/>
        <v>1024117.4603128345</v>
      </c>
      <c r="BT105" s="5">
        <f t="shared" si="107"/>
        <v>1012105.5765032746</v>
      </c>
      <c r="BU105" s="5">
        <f t="shared" si="108"/>
        <v>0</v>
      </c>
      <c r="BV105" s="5">
        <f t="shared" si="109"/>
        <v>0</v>
      </c>
      <c r="BW105" s="5">
        <f t="shared" si="110"/>
        <v>0</v>
      </c>
      <c r="BX105" s="5">
        <f t="shared" si="111"/>
        <v>0</v>
      </c>
      <c r="BY105" s="5">
        <f t="shared" si="112"/>
        <v>0</v>
      </c>
      <c r="BZ105" s="5">
        <f t="shared" si="113"/>
        <v>0</v>
      </c>
      <c r="CA105" s="5">
        <f t="shared" si="114"/>
        <v>0</v>
      </c>
      <c r="CB105" s="5">
        <f t="shared" si="115"/>
        <v>0</v>
      </c>
      <c r="CC105" s="5">
        <f t="shared" si="116"/>
        <v>0</v>
      </c>
      <c r="CD105" s="5">
        <f t="shared" si="117"/>
        <v>0</v>
      </c>
      <c r="CE105" s="5">
        <f t="shared" si="118"/>
        <v>0</v>
      </c>
      <c r="CF105" s="5">
        <f t="shared" si="119"/>
        <v>0</v>
      </c>
      <c r="CG105" s="5">
        <f t="shared" si="120"/>
        <v>0</v>
      </c>
      <c r="CH105" s="45">
        <f t="shared" si="121"/>
        <v>0</v>
      </c>
      <c r="CJ105" s="21">
        <f t="shared" ref="CJ105:CX121" si="145">NPV($M105+CJ$38,$U105:$AN105)-$Q105</f>
        <v>113207.45671609486</v>
      </c>
      <c r="CK105" s="21">
        <f t="shared" si="145"/>
        <v>93400.222910976503</v>
      </c>
      <c r="CL105" s="21">
        <f t="shared" si="145"/>
        <v>73979.921942171874</v>
      </c>
      <c r="CM105" s="21">
        <f t="shared" si="145"/>
        <v>54937.995248247404</v>
      </c>
      <c r="CN105" s="21">
        <f t="shared" si="145"/>
        <v>36266.094854958355</v>
      </c>
      <c r="CO105" s="21">
        <f t="shared" si="145"/>
        <v>17956.077679065289</v>
      </c>
      <c r="CP105" s="21">
        <f t="shared" si="145"/>
        <v>711.54530390910804</v>
      </c>
      <c r="CQ105" s="21">
        <f t="shared" si="145"/>
        <v>0</v>
      </c>
      <c r="CR105" s="21">
        <f t="shared" si="145"/>
        <v>-710.9914254010655</v>
      </c>
      <c r="CS105" s="21">
        <f t="shared" si="145"/>
        <v>-17609.887905985815</v>
      </c>
      <c r="CT105" s="21">
        <f t="shared" si="145"/>
        <v>-34881.146974318544</v>
      </c>
      <c r="CU105" s="21">
        <f t="shared" si="145"/>
        <v>-51821.154408268165</v>
      </c>
      <c r="CV105" s="21">
        <f t="shared" si="145"/>
        <v>-68437.108587573632</v>
      </c>
      <c r="CW105" s="21">
        <f t="shared" si="145"/>
        <v>-84736.03383421863</v>
      </c>
      <c r="CX105" s="21">
        <f t="shared" si="145"/>
        <v>-100724.78503981093</v>
      </c>
      <c r="CZ105" s="21">
        <f t="shared" si="142"/>
        <v>-711.26836465508677</v>
      </c>
      <c r="DA105" s="21">
        <f t="shared" si="143"/>
        <v>-71208.515264872753</v>
      </c>
    </row>
    <row r="106" spans="9:105" x14ac:dyDescent="0.25">
      <c r="I106" s="4" t="s">
        <v>18</v>
      </c>
      <c r="J106" s="15">
        <f t="shared" si="138"/>
        <v>0.02</v>
      </c>
      <c r="K106" s="3">
        <v>8</v>
      </c>
      <c r="L106" s="3" t="s">
        <v>27</v>
      </c>
      <c r="M106" s="15">
        <f t="shared" si="136"/>
        <v>8.2000000000000007E-3</v>
      </c>
      <c r="N106" s="18">
        <f>INDEX(Results!$B$7:$C$206,Example!$AP106,MATCH(Example!$N$38,Results!$B$1:$C$1,FALSE))</f>
        <v>2.3067497437617002</v>
      </c>
      <c r="O106" s="15">
        <f t="shared" si="137"/>
        <v>0.04</v>
      </c>
      <c r="P106" s="5">
        <v>1000000</v>
      </c>
      <c r="Q106" s="35">
        <f t="shared" si="139"/>
        <v>1091009.7463279208</v>
      </c>
      <c r="R106" s="5">
        <f t="shared" si="140"/>
        <v>2516686.4527834486</v>
      </c>
      <c r="S106" s="5">
        <f t="shared" si="141"/>
        <v>100667.45811133795</v>
      </c>
      <c r="T106" s="5"/>
      <c r="U106" s="5">
        <f t="shared" si="134"/>
        <v>20000</v>
      </c>
      <c r="V106" s="5">
        <f t="shared" si="134"/>
        <v>20000</v>
      </c>
      <c r="W106" s="5">
        <f t="shared" si="134"/>
        <v>20000</v>
      </c>
      <c r="X106" s="5">
        <f t="shared" si="134"/>
        <v>20000</v>
      </c>
      <c r="Y106" s="5">
        <f t="shared" si="134"/>
        <v>20000</v>
      </c>
      <c r="Z106" s="5">
        <f t="shared" si="134"/>
        <v>20000</v>
      </c>
      <c r="AA106" s="5">
        <f t="shared" si="134"/>
        <v>20000</v>
      </c>
      <c r="AB106" s="5">
        <f t="shared" si="134"/>
        <v>1020000</v>
      </c>
      <c r="AC106" s="5">
        <f t="shared" si="134"/>
        <v>0</v>
      </c>
      <c r="AD106" s="5">
        <f t="shared" si="134"/>
        <v>0</v>
      </c>
      <c r="AE106" s="5">
        <f t="shared" si="135"/>
        <v>0</v>
      </c>
      <c r="AF106" s="5">
        <f t="shared" si="135"/>
        <v>0</v>
      </c>
      <c r="AG106" s="5">
        <f t="shared" si="135"/>
        <v>0</v>
      </c>
      <c r="AH106" s="5">
        <f t="shared" si="135"/>
        <v>0</v>
      </c>
      <c r="AI106" s="5">
        <f t="shared" si="135"/>
        <v>0</v>
      </c>
      <c r="AJ106" s="5">
        <f t="shared" si="135"/>
        <v>0</v>
      </c>
      <c r="AK106" s="5">
        <f t="shared" si="135"/>
        <v>0</v>
      </c>
      <c r="AL106" s="5">
        <f t="shared" si="135"/>
        <v>0</v>
      </c>
      <c r="AM106" s="5">
        <f t="shared" si="135"/>
        <v>0</v>
      </c>
      <c r="AN106" s="5">
        <f t="shared" si="135"/>
        <v>0</v>
      </c>
      <c r="AP106" s="3">
        <f t="shared" si="144"/>
        <v>68</v>
      </c>
      <c r="BN106" s="38">
        <f t="shared" si="101"/>
        <v>1091009.7463279208</v>
      </c>
      <c r="BO106" s="5">
        <f t="shared" si="102"/>
        <v>1079956.0262478096</v>
      </c>
      <c r="BP106" s="5">
        <f t="shared" si="103"/>
        <v>1068811.6656630416</v>
      </c>
      <c r="BQ106" s="5">
        <f t="shared" si="104"/>
        <v>1057575.9213214787</v>
      </c>
      <c r="BR106" s="5">
        <f t="shared" si="105"/>
        <v>1046248.0438763148</v>
      </c>
      <c r="BS106" s="5">
        <f t="shared" si="106"/>
        <v>1034827.2778361004</v>
      </c>
      <c r="BT106" s="5">
        <f t="shared" si="107"/>
        <v>1023312.8615143565</v>
      </c>
      <c r="BU106" s="5">
        <f t="shared" si="108"/>
        <v>1011704.0269787741</v>
      </c>
      <c r="BV106" s="5">
        <f t="shared" si="109"/>
        <v>0</v>
      </c>
      <c r="BW106" s="5">
        <f t="shared" si="110"/>
        <v>0</v>
      </c>
      <c r="BX106" s="5">
        <f t="shared" si="111"/>
        <v>0</v>
      </c>
      <c r="BY106" s="5">
        <f t="shared" si="112"/>
        <v>0</v>
      </c>
      <c r="BZ106" s="5">
        <f t="shared" si="113"/>
        <v>0</v>
      </c>
      <c r="CA106" s="5">
        <f t="shared" si="114"/>
        <v>0</v>
      </c>
      <c r="CB106" s="5">
        <f t="shared" si="115"/>
        <v>0</v>
      </c>
      <c r="CC106" s="5">
        <f t="shared" si="116"/>
        <v>0</v>
      </c>
      <c r="CD106" s="5">
        <f t="shared" si="117"/>
        <v>0</v>
      </c>
      <c r="CE106" s="5">
        <f t="shared" si="118"/>
        <v>0</v>
      </c>
      <c r="CF106" s="5">
        <f t="shared" si="119"/>
        <v>0</v>
      </c>
      <c r="CG106" s="5">
        <f t="shared" si="120"/>
        <v>0</v>
      </c>
      <c r="CH106" s="45">
        <f t="shared" si="121"/>
        <v>0</v>
      </c>
      <c r="CJ106" s="21">
        <f t="shared" si="145"/>
        <v>130102.42840979877</v>
      </c>
      <c r="CK106" s="21">
        <f t="shared" si="145"/>
        <v>107206.45472023194</v>
      </c>
      <c r="CL106" s="21">
        <f t="shared" si="145"/>
        <v>84811.41164944414</v>
      </c>
      <c r="CM106" s="21">
        <f t="shared" si="145"/>
        <v>62905.026331177447</v>
      </c>
      <c r="CN106" s="21">
        <f t="shared" si="145"/>
        <v>41475.357231868198</v>
      </c>
      <c r="CO106" s="21">
        <f t="shared" si="145"/>
        <v>20510.784395633964</v>
      </c>
      <c r="CP106" s="21">
        <f t="shared" si="145"/>
        <v>811.85765329236165</v>
      </c>
      <c r="CQ106" s="21">
        <f t="shared" si="145"/>
        <v>0</v>
      </c>
      <c r="CR106" s="21">
        <f t="shared" si="145"/>
        <v>-811.14923867117614</v>
      </c>
      <c r="CS106" s="21">
        <f t="shared" si="145"/>
        <v>-20068.000788243953</v>
      </c>
      <c r="CT106" s="21">
        <f t="shared" si="145"/>
        <v>-39703.928667335538</v>
      </c>
      <c r="CU106" s="21">
        <f t="shared" si="145"/>
        <v>-58918.208774840226</v>
      </c>
      <c r="CV106" s="21">
        <f t="shared" si="145"/>
        <v>-77720.988991508144</v>
      </c>
      <c r="CW106" s="21">
        <f t="shared" si="145"/>
        <v>-96122.14798381913</v>
      </c>
      <c r="CX106" s="21">
        <f t="shared" si="145"/>
        <v>-114131.3029940906</v>
      </c>
      <c r="CZ106" s="21">
        <f t="shared" si="142"/>
        <v>-811.50344598176889</v>
      </c>
      <c r="DA106" s="21">
        <f t="shared" si="143"/>
        <v>-81266.200320476142</v>
      </c>
    </row>
    <row r="107" spans="9:105" x14ac:dyDescent="0.25">
      <c r="I107" s="4" t="s">
        <v>18</v>
      </c>
      <c r="J107" s="15">
        <f t="shared" si="138"/>
        <v>0.02</v>
      </c>
      <c r="K107" s="3">
        <v>9</v>
      </c>
      <c r="L107" s="3" t="s">
        <v>27</v>
      </c>
      <c r="M107" s="15">
        <f t="shared" si="136"/>
        <v>8.6E-3</v>
      </c>
      <c r="N107" s="18">
        <f>INDEX(Results!$B$7:$C$206,Example!$AP107,MATCH(Example!$N$38,Results!$B$1:$C$1,FALSE))</f>
        <v>0.96542394916045005</v>
      </c>
      <c r="O107" s="15">
        <f t="shared" si="137"/>
        <v>4.4999999999999998E-2</v>
      </c>
      <c r="P107" s="5">
        <v>1000000</v>
      </c>
      <c r="Q107" s="35">
        <f t="shared" si="139"/>
        <v>1098323.8081706432</v>
      </c>
      <c r="R107" s="5">
        <f t="shared" si="140"/>
        <v>1060348.1083410468</v>
      </c>
      <c r="S107" s="5">
        <f t="shared" si="141"/>
        <v>47715.664875347109</v>
      </c>
      <c r="T107" s="5"/>
      <c r="U107" s="5">
        <f t="shared" si="134"/>
        <v>20000</v>
      </c>
      <c r="V107" s="5">
        <f t="shared" si="134"/>
        <v>20000</v>
      </c>
      <c r="W107" s="5">
        <f t="shared" si="134"/>
        <v>20000</v>
      </c>
      <c r="X107" s="5">
        <f t="shared" si="134"/>
        <v>20000</v>
      </c>
      <c r="Y107" s="5">
        <f t="shared" si="134"/>
        <v>20000</v>
      </c>
      <c r="Z107" s="5">
        <f t="shared" si="134"/>
        <v>20000</v>
      </c>
      <c r="AA107" s="5">
        <f t="shared" si="134"/>
        <v>20000</v>
      </c>
      <c r="AB107" s="5">
        <f t="shared" si="134"/>
        <v>20000</v>
      </c>
      <c r="AC107" s="5">
        <f t="shared" si="134"/>
        <v>1020000</v>
      </c>
      <c r="AD107" s="5">
        <f t="shared" si="134"/>
        <v>0</v>
      </c>
      <c r="AE107" s="5">
        <f t="shared" si="135"/>
        <v>0</v>
      </c>
      <c r="AF107" s="5">
        <f t="shared" si="135"/>
        <v>0</v>
      </c>
      <c r="AG107" s="5">
        <f t="shared" si="135"/>
        <v>0</v>
      </c>
      <c r="AH107" s="5">
        <f t="shared" si="135"/>
        <v>0</v>
      </c>
      <c r="AI107" s="5">
        <f t="shared" si="135"/>
        <v>0</v>
      </c>
      <c r="AJ107" s="5">
        <f t="shared" si="135"/>
        <v>0</v>
      </c>
      <c r="AK107" s="5">
        <f t="shared" si="135"/>
        <v>0</v>
      </c>
      <c r="AL107" s="5">
        <f t="shared" si="135"/>
        <v>0</v>
      </c>
      <c r="AM107" s="5">
        <f t="shared" si="135"/>
        <v>0</v>
      </c>
      <c r="AN107" s="5">
        <f t="shared" si="135"/>
        <v>0</v>
      </c>
      <c r="AP107" s="3">
        <f t="shared" si="144"/>
        <v>69</v>
      </c>
      <c r="BN107" s="38">
        <f t="shared" si="101"/>
        <v>1098323.8081706432</v>
      </c>
      <c r="BO107" s="5">
        <f t="shared" si="102"/>
        <v>1087769.3929209106</v>
      </c>
      <c r="BP107" s="5">
        <f t="shared" si="103"/>
        <v>1077124.2097000303</v>
      </c>
      <c r="BQ107" s="5">
        <f t="shared" si="104"/>
        <v>1066387.4779034504</v>
      </c>
      <c r="BR107" s="5">
        <f t="shared" si="105"/>
        <v>1055558.4102134199</v>
      </c>
      <c r="BS107" s="5">
        <f t="shared" si="106"/>
        <v>1044636.2125412552</v>
      </c>
      <c r="BT107" s="5">
        <f t="shared" si="107"/>
        <v>1033620.0839691099</v>
      </c>
      <c r="BU107" s="5">
        <f t="shared" si="108"/>
        <v>1022509.2166912442</v>
      </c>
      <c r="BV107" s="5">
        <f t="shared" si="109"/>
        <v>1011302.7959547888</v>
      </c>
      <c r="BW107" s="5">
        <f t="shared" si="110"/>
        <v>0</v>
      </c>
      <c r="BX107" s="5">
        <f t="shared" si="111"/>
        <v>0</v>
      </c>
      <c r="BY107" s="5">
        <f t="shared" si="112"/>
        <v>0</v>
      </c>
      <c r="BZ107" s="5">
        <f t="shared" si="113"/>
        <v>0</v>
      </c>
      <c r="CA107" s="5">
        <f t="shared" si="114"/>
        <v>0</v>
      </c>
      <c r="CB107" s="5">
        <f t="shared" si="115"/>
        <v>0</v>
      </c>
      <c r="CC107" s="5">
        <f t="shared" si="116"/>
        <v>0</v>
      </c>
      <c r="CD107" s="5">
        <f t="shared" si="117"/>
        <v>0</v>
      </c>
      <c r="CE107" s="5">
        <f t="shared" si="118"/>
        <v>0</v>
      </c>
      <c r="CF107" s="5">
        <f t="shared" si="119"/>
        <v>0</v>
      </c>
      <c r="CG107" s="5">
        <f t="shared" si="120"/>
        <v>0</v>
      </c>
      <c r="CH107" s="45">
        <f t="shared" si="121"/>
        <v>0</v>
      </c>
      <c r="CJ107" s="21">
        <f t="shared" si="145"/>
        <v>147061.29715383891</v>
      </c>
      <c r="CK107" s="21">
        <f t="shared" si="145"/>
        <v>121031.33141906979</v>
      </c>
      <c r="CL107" s="21">
        <f t="shared" si="145"/>
        <v>95631.341762699885</v>
      </c>
      <c r="CM107" s="21">
        <f t="shared" si="145"/>
        <v>70844.402797707357</v>
      </c>
      <c r="CN107" s="21">
        <f t="shared" si="145"/>
        <v>46654.086351528997</v>
      </c>
      <c r="CO107" s="21">
        <f t="shared" si="145"/>
        <v>23044.445642830571</v>
      </c>
      <c r="CP107" s="21">
        <f t="shared" si="145"/>
        <v>911.11605245852843</v>
      </c>
      <c r="CQ107" s="21">
        <f t="shared" si="145"/>
        <v>0</v>
      </c>
      <c r="CR107" s="21">
        <f t="shared" si="145"/>
        <v>-910.23584544612095</v>
      </c>
      <c r="CS107" s="21">
        <f t="shared" si="145"/>
        <v>-22494.27989848773</v>
      </c>
      <c r="CT107" s="21">
        <f t="shared" si="145"/>
        <v>-44452.986280881567</v>
      </c>
      <c r="CU107" s="21">
        <f t="shared" si="145"/>
        <v>-65890.288054504199</v>
      </c>
      <c r="CV107" s="21">
        <f t="shared" si="145"/>
        <v>-86819.944111200864</v>
      </c>
      <c r="CW107" s="21">
        <f t="shared" si="145"/>
        <v>-107255.31618286367</v>
      </c>
      <c r="CX107" s="21">
        <f t="shared" si="145"/>
        <v>-127209.38126328425</v>
      </c>
      <c r="CZ107" s="21">
        <f t="shared" si="142"/>
        <v>-910.67594895232469</v>
      </c>
      <c r="DA107" s="21">
        <f t="shared" si="143"/>
        <v>-91225.642936950375</v>
      </c>
    </row>
    <row r="108" spans="9:105" x14ac:dyDescent="0.25">
      <c r="I108" s="4" t="s">
        <v>18</v>
      </c>
      <c r="J108" s="15">
        <f t="shared" si="138"/>
        <v>0.02</v>
      </c>
      <c r="K108" s="3">
        <v>10</v>
      </c>
      <c r="L108" s="3" t="s">
        <v>27</v>
      </c>
      <c r="M108" s="15">
        <f t="shared" si="136"/>
        <v>9.0000000000000011E-3</v>
      </c>
      <c r="N108" s="18">
        <f>INDEX(Results!$B$7:$C$206,Example!$AP108,MATCH(Example!$N$38,Results!$B$1:$C$1,FALSE))</f>
        <v>9.9999999616372806E-5</v>
      </c>
      <c r="O108" s="15">
        <f t="shared" si="137"/>
        <v>0.05</v>
      </c>
      <c r="P108" s="5">
        <v>1000000</v>
      </c>
      <c r="Q108" s="35">
        <f t="shared" si="139"/>
        <v>1104745.4277160207</v>
      </c>
      <c r="R108" s="5">
        <f t="shared" si="140"/>
        <v>110.47454234779168</v>
      </c>
      <c r="S108" s="5">
        <f t="shared" si="141"/>
        <v>5.5237271173895843</v>
      </c>
      <c r="T108" s="5"/>
      <c r="U108" s="5">
        <f t="shared" si="134"/>
        <v>20000</v>
      </c>
      <c r="V108" s="5">
        <f t="shared" si="134"/>
        <v>20000</v>
      </c>
      <c r="W108" s="5">
        <f t="shared" si="134"/>
        <v>20000</v>
      </c>
      <c r="X108" s="5">
        <f t="shared" si="134"/>
        <v>20000</v>
      </c>
      <c r="Y108" s="5">
        <f t="shared" si="134"/>
        <v>20000</v>
      </c>
      <c r="Z108" s="5">
        <f t="shared" si="134"/>
        <v>20000</v>
      </c>
      <c r="AA108" s="5">
        <f t="shared" si="134"/>
        <v>20000</v>
      </c>
      <c r="AB108" s="5">
        <f t="shared" si="134"/>
        <v>20000</v>
      </c>
      <c r="AC108" s="5">
        <f t="shared" si="134"/>
        <v>20000</v>
      </c>
      <c r="AD108" s="5">
        <f t="shared" si="134"/>
        <v>1020000</v>
      </c>
      <c r="AE108" s="5">
        <f t="shared" si="135"/>
        <v>0</v>
      </c>
      <c r="AF108" s="5">
        <f t="shared" si="135"/>
        <v>0</v>
      </c>
      <c r="AG108" s="5">
        <f t="shared" si="135"/>
        <v>0</v>
      </c>
      <c r="AH108" s="5">
        <f t="shared" si="135"/>
        <v>0</v>
      </c>
      <c r="AI108" s="5">
        <f t="shared" si="135"/>
        <v>0</v>
      </c>
      <c r="AJ108" s="5">
        <f t="shared" si="135"/>
        <v>0</v>
      </c>
      <c r="AK108" s="5">
        <f t="shared" si="135"/>
        <v>0</v>
      </c>
      <c r="AL108" s="5">
        <f t="shared" si="135"/>
        <v>0</v>
      </c>
      <c r="AM108" s="5">
        <f t="shared" si="135"/>
        <v>0</v>
      </c>
      <c r="AN108" s="5">
        <f t="shared" si="135"/>
        <v>0</v>
      </c>
      <c r="AP108" s="3">
        <f t="shared" si="144"/>
        <v>70</v>
      </c>
      <c r="BN108" s="38">
        <f t="shared" si="101"/>
        <v>1104745.4277160207</v>
      </c>
      <c r="BO108" s="5">
        <f t="shared" si="102"/>
        <v>1094688.1365654648</v>
      </c>
      <c r="BP108" s="5">
        <f t="shared" si="103"/>
        <v>1084540.3297945538</v>
      </c>
      <c r="BQ108" s="5">
        <f t="shared" si="104"/>
        <v>1074301.1927627046</v>
      </c>
      <c r="BR108" s="5">
        <f t="shared" si="105"/>
        <v>1063969.9034975688</v>
      </c>
      <c r="BS108" s="5">
        <f t="shared" si="106"/>
        <v>1053545.6326290469</v>
      </c>
      <c r="BT108" s="5">
        <f t="shared" si="107"/>
        <v>1043027.5433227082</v>
      </c>
      <c r="BU108" s="5">
        <f t="shared" si="108"/>
        <v>1032414.7912126125</v>
      </c>
      <c r="BV108" s="5">
        <f t="shared" si="109"/>
        <v>1021706.5243335259</v>
      </c>
      <c r="BW108" s="5">
        <f t="shared" si="110"/>
        <v>1010901.8830525276</v>
      </c>
      <c r="BX108" s="5">
        <f t="shared" si="111"/>
        <v>0</v>
      </c>
      <c r="BY108" s="5">
        <f t="shared" si="112"/>
        <v>0</v>
      </c>
      <c r="BZ108" s="5">
        <f t="shared" si="113"/>
        <v>0</v>
      </c>
      <c r="CA108" s="5">
        <f t="shared" si="114"/>
        <v>0</v>
      </c>
      <c r="CB108" s="5">
        <f t="shared" si="115"/>
        <v>0</v>
      </c>
      <c r="CC108" s="5">
        <f t="shared" si="116"/>
        <v>0</v>
      </c>
      <c r="CD108" s="5">
        <f t="shared" si="117"/>
        <v>0</v>
      </c>
      <c r="CE108" s="5">
        <f t="shared" si="118"/>
        <v>0</v>
      </c>
      <c r="CF108" s="5">
        <f t="shared" si="119"/>
        <v>0</v>
      </c>
      <c r="CG108" s="5">
        <f t="shared" si="120"/>
        <v>0</v>
      </c>
      <c r="CH108" s="45">
        <f t="shared" si="121"/>
        <v>0</v>
      </c>
      <c r="CJ108" s="21">
        <f t="shared" si="145"/>
        <v>164044.57620931859</v>
      </c>
      <c r="CK108" s="21">
        <f t="shared" si="145"/>
        <v>134842.38231342915</v>
      </c>
      <c r="CL108" s="21">
        <f t="shared" si="145"/>
        <v>106414.20734112663</v>
      </c>
      <c r="CM108" s="21">
        <f t="shared" si="145"/>
        <v>78737.435327965301</v>
      </c>
      <c r="CN108" s="21">
        <f t="shared" si="145"/>
        <v>51790.16824291274</v>
      </c>
      <c r="CO108" s="21">
        <f t="shared" si="145"/>
        <v>25551.201438561082</v>
      </c>
      <c r="CP108" s="21">
        <f t="shared" si="145"/>
        <v>1009.0945042585954</v>
      </c>
      <c r="CQ108" s="21">
        <f t="shared" si="145"/>
        <v>0</v>
      </c>
      <c r="CR108" s="21">
        <f t="shared" si="145"/>
        <v>-1008.0259836120531</v>
      </c>
      <c r="CS108" s="21">
        <f t="shared" si="145"/>
        <v>-24883.324042707449</v>
      </c>
      <c r="CT108" s="21">
        <f t="shared" si="145"/>
        <v>-49118.033672012622</v>
      </c>
      <c r="CU108" s="21">
        <f t="shared" si="145"/>
        <v>-72722.788042573491</v>
      </c>
      <c r="CV108" s="21">
        <f t="shared" si="145"/>
        <v>-95715.662873981753</v>
      </c>
      <c r="CW108" s="21">
        <f t="shared" si="145"/>
        <v>-118114.17010616558</v>
      </c>
      <c r="CX108" s="21">
        <f t="shared" si="145"/>
        <v>-139935.2768458525</v>
      </c>
      <c r="CZ108" s="21">
        <f t="shared" si="142"/>
        <v>-1008.5602439353243</v>
      </c>
      <c r="DA108" s="21">
        <f t="shared" si="143"/>
        <v>-101064.93510755419</v>
      </c>
    </row>
    <row r="109" spans="9:105" x14ac:dyDescent="0.25">
      <c r="I109" s="4" t="s">
        <v>18</v>
      </c>
      <c r="J109" s="15">
        <f t="shared" si="138"/>
        <v>0.02</v>
      </c>
      <c r="K109" s="3">
        <v>11</v>
      </c>
      <c r="L109" s="3" t="s">
        <v>27</v>
      </c>
      <c r="M109" s="15">
        <f t="shared" si="136"/>
        <v>9.4000000000000004E-3</v>
      </c>
      <c r="N109" s="18">
        <f>INDEX(Results!$B$7:$C$206,Example!$AP109,MATCH(Example!$N$38,Results!$B$1:$C$1,FALSE))</f>
        <v>9.9999999615657504E-5</v>
      </c>
      <c r="O109" s="15">
        <f t="shared" si="137"/>
        <v>5.5E-2</v>
      </c>
      <c r="P109" s="5">
        <v>1000000</v>
      </c>
      <c r="Q109" s="35">
        <f t="shared" si="139"/>
        <v>1110283.0616173933</v>
      </c>
      <c r="R109" s="5">
        <f t="shared" si="140"/>
        <v>111.02830573501036</v>
      </c>
      <c r="S109" s="5">
        <f t="shared" si="141"/>
        <v>6.1065568154255701</v>
      </c>
      <c r="T109" s="5"/>
      <c r="U109" s="5">
        <f t="shared" ref="U109:AD118" si="146">$P109*((U$38&lt;=$K109)*$J109+(U$38=$K109)*1)</f>
        <v>20000</v>
      </c>
      <c r="V109" s="5">
        <f t="shared" si="146"/>
        <v>20000</v>
      </c>
      <c r="W109" s="5">
        <f t="shared" si="146"/>
        <v>20000</v>
      </c>
      <c r="X109" s="5">
        <f t="shared" si="146"/>
        <v>20000</v>
      </c>
      <c r="Y109" s="5">
        <f t="shared" si="146"/>
        <v>20000</v>
      </c>
      <c r="Z109" s="5">
        <f t="shared" si="146"/>
        <v>20000</v>
      </c>
      <c r="AA109" s="5">
        <f t="shared" si="146"/>
        <v>20000</v>
      </c>
      <c r="AB109" s="5">
        <f t="shared" si="146"/>
        <v>20000</v>
      </c>
      <c r="AC109" s="5">
        <f t="shared" si="146"/>
        <v>20000</v>
      </c>
      <c r="AD109" s="5">
        <f t="shared" si="146"/>
        <v>20000</v>
      </c>
      <c r="AE109" s="5">
        <f t="shared" ref="AE109:AN118" si="147">$P109*((AE$38&lt;=$K109)*$J109+(AE$38=$K109)*1)</f>
        <v>1020000</v>
      </c>
      <c r="AF109" s="5">
        <f t="shared" si="147"/>
        <v>0</v>
      </c>
      <c r="AG109" s="5">
        <f t="shared" si="147"/>
        <v>0</v>
      </c>
      <c r="AH109" s="5">
        <f t="shared" si="147"/>
        <v>0</v>
      </c>
      <c r="AI109" s="5">
        <f t="shared" si="147"/>
        <v>0</v>
      </c>
      <c r="AJ109" s="5">
        <f t="shared" si="147"/>
        <v>0</v>
      </c>
      <c r="AK109" s="5">
        <f t="shared" si="147"/>
        <v>0</v>
      </c>
      <c r="AL109" s="5">
        <f t="shared" si="147"/>
        <v>0</v>
      </c>
      <c r="AM109" s="5">
        <f t="shared" si="147"/>
        <v>0</v>
      </c>
      <c r="AN109" s="5">
        <f t="shared" si="147"/>
        <v>0</v>
      </c>
      <c r="AP109" s="3">
        <f t="shared" si="144"/>
        <v>71</v>
      </c>
      <c r="BN109" s="38">
        <f t="shared" si="101"/>
        <v>1110283.0616173933</v>
      </c>
      <c r="BO109" s="5">
        <f t="shared" si="102"/>
        <v>1100719.7223965968</v>
      </c>
      <c r="BP109" s="5">
        <f t="shared" si="103"/>
        <v>1091066.4877871249</v>
      </c>
      <c r="BQ109" s="5">
        <f t="shared" si="104"/>
        <v>1081322.512772324</v>
      </c>
      <c r="BR109" s="5">
        <f t="shared" si="105"/>
        <v>1071486.944392384</v>
      </c>
      <c r="BS109" s="5">
        <f t="shared" si="106"/>
        <v>1061558.9216696725</v>
      </c>
      <c r="BT109" s="5">
        <f t="shared" si="107"/>
        <v>1051537.5755333675</v>
      </c>
      <c r="BU109" s="5">
        <f t="shared" si="108"/>
        <v>1041422.0287433811</v>
      </c>
      <c r="BV109" s="5">
        <f t="shared" si="109"/>
        <v>1031211.395813569</v>
      </c>
      <c r="BW109" s="5">
        <f t="shared" si="110"/>
        <v>1020904.7829342165</v>
      </c>
      <c r="BX109" s="5">
        <f t="shared" si="111"/>
        <v>1010501.2878937983</v>
      </c>
      <c r="BY109" s="5">
        <f t="shared" si="112"/>
        <v>0</v>
      </c>
      <c r="BZ109" s="5">
        <f t="shared" si="113"/>
        <v>0</v>
      </c>
      <c r="CA109" s="5">
        <f t="shared" si="114"/>
        <v>0</v>
      </c>
      <c r="CB109" s="5">
        <f t="shared" si="115"/>
        <v>0</v>
      </c>
      <c r="CC109" s="5">
        <f t="shared" si="116"/>
        <v>0</v>
      </c>
      <c r="CD109" s="5">
        <f t="shared" si="117"/>
        <v>0</v>
      </c>
      <c r="CE109" s="5">
        <f t="shared" si="118"/>
        <v>0</v>
      </c>
      <c r="CF109" s="5">
        <f t="shared" si="119"/>
        <v>0</v>
      </c>
      <c r="CG109" s="5">
        <f t="shared" si="120"/>
        <v>0</v>
      </c>
      <c r="CH109" s="45">
        <f t="shared" si="121"/>
        <v>0</v>
      </c>
      <c r="CJ109" s="21">
        <f t="shared" si="145"/>
        <v>181012.88077301206</v>
      </c>
      <c r="CK109" s="21">
        <f t="shared" si="145"/>
        <v>148607.38312864024</v>
      </c>
      <c r="CL109" s="21">
        <f t="shared" si="145"/>
        <v>117134.82382068713</v>
      </c>
      <c r="CM109" s="21">
        <f t="shared" si="145"/>
        <v>86565.762341337046</v>
      </c>
      <c r="CN109" s="21">
        <f t="shared" si="145"/>
        <v>56871.762114126235</v>
      </c>
      <c r="CO109" s="21">
        <f t="shared" si="145"/>
        <v>28025.353794436669</v>
      </c>
      <c r="CP109" s="21">
        <f t="shared" si="145"/>
        <v>1105.5743897301145</v>
      </c>
      <c r="CQ109" s="21">
        <f t="shared" si="145"/>
        <v>0</v>
      </c>
      <c r="CR109" s="21">
        <f t="shared" si="145"/>
        <v>-1104.3018405900802</v>
      </c>
      <c r="CS109" s="21">
        <f t="shared" si="145"/>
        <v>-27229.93858773075</v>
      </c>
      <c r="CT109" s="21">
        <f t="shared" si="145"/>
        <v>-53689.235807893332</v>
      </c>
      <c r="CU109" s="21">
        <f t="shared" si="145"/>
        <v>-79401.831344248494</v>
      </c>
      <c r="CV109" s="21">
        <f t="shared" si="145"/>
        <v>-104390.86084069242</v>
      </c>
      <c r="CW109" s="21">
        <f t="shared" si="145"/>
        <v>-128678.68485769036</v>
      </c>
      <c r="CX109" s="21">
        <f t="shared" si="145"/>
        <v>-152286.91671702138</v>
      </c>
      <c r="CZ109" s="21">
        <f t="shared" si="142"/>
        <v>-1104.9381151600974</v>
      </c>
      <c r="DA109" s="21">
        <f t="shared" si="143"/>
        <v>-110762.84233068977</v>
      </c>
    </row>
    <row r="110" spans="9:105" x14ac:dyDescent="0.25">
      <c r="I110" s="4" t="s">
        <v>18</v>
      </c>
      <c r="J110" s="15">
        <f t="shared" si="138"/>
        <v>0.02</v>
      </c>
      <c r="K110" s="3">
        <v>12</v>
      </c>
      <c r="L110" s="3" t="s">
        <v>27</v>
      </c>
      <c r="M110" s="15">
        <f t="shared" si="136"/>
        <v>9.7999999999999997E-3</v>
      </c>
      <c r="N110" s="18">
        <f>INDEX(Results!$B$7:$C$206,Example!$AP110,MATCH(Example!$N$38,Results!$B$1:$C$1,FALSE))</f>
        <v>9.9999999618555807E-5</v>
      </c>
      <c r="O110" s="15">
        <f t="shared" si="137"/>
        <v>0.06</v>
      </c>
      <c r="P110" s="5">
        <v>1000000</v>
      </c>
      <c r="Q110" s="35">
        <f t="shared" si="139"/>
        <v>1114946.9929143409</v>
      </c>
      <c r="R110" s="5">
        <f t="shared" si="140"/>
        <v>111.49469886614403</v>
      </c>
      <c r="S110" s="5">
        <f t="shared" si="141"/>
        <v>6.689681931968642</v>
      </c>
      <c r="T110" s="5"/>
      <c r="U110" s="5">
        <f t="shared" si="146"/>
        <v>20000</v>
      </c>
      <c r="V110" s="5">
        <f t="shared" si="146"/>
        <v>20000</v>
      </c>
      <c r="W110" s="5">
        <f t="shared" si="146"/>
        <v>20000</v>
      </c>
      <c r="X110" s="5">
        <f t="shared" si="146"/>
        <v>20000</v>
      </c>
      <c r="Y110" s="5">
        <f t="shared" si="146"/>
        <v>20000</v>
      </c>
      <c r="Z110" s="5">
        <f t="shared" si="146"/>
        <v>20000</v>
      </c>
      <c r="AA110" s="5">
        <f t="shared" si="146"/>
        <v>20000</v>
      </c>
      <c r="AB110" s="5">
        <f t="shared" si="146"/>
        <v>20000</v>
      </c>
      <c r="AC110" s="5">
        <f t="shared" si="146"/>
        <v>20000</v>
      </c>
      <c r="AD110" s="5">
        <f t="shared" si="146"/>
        <v>20000</v>
      </c>
      <c r="AE110" s="5">
        <f t="shared" si="147"/>
        <v>20000</v>
      </c>
      <c r="AF110" s="5">
        <f t="shared" si="147"/>
        <v>1020000</v>
      </c>
      <c r="AG110" s="5">
        <f t="shared" si="147"/>
        <v>0</v>
      </c>
      <c r="AH110" s="5">
        <f t="shared" si="147"/>
        <v>0</v>
      </c>
      <c r="AI110" s="5">
        <f t="shared" si="147"/>
        <v>0</v>
      </c>
      <c r="AJ110" s="5">
        <f t="shared" si="147"/>
        <v>0</v>
      </c>
      <c r="AK110" s="5">
        <f t="shared" si="147"/>
        <v>0</v>
      </c>
      <c r="AL110" s="5">
        <f t="shared" si="147"/>
        <v>0</v>
      </c>
      <c r="AM110" s="5">
        <f t="shared" si="147"/>
        <v>0</v>
      </c>
      <c r="AN110" s="5">
        <f t="shared" si="147"/>
        <v>0</v>
      </c>
      <c r="AP110" s="3">
        <f t="shared" si="144"/>
        <v>72</v>
      </c>
      <c r="BN110" s="38">
        <f t="shared" si="101"/>
        <v>1114946.9929143409</v>
      </c>
      <c r="BO110" s="5">
        <f t="shared" si="102"/>
        <v>1105873.4734449014</v>
      </c>
      <c r="BP110" s="5">
        <f t="shared" si="103"/>
        <v>1096711.0334846615</v>
      </c>
      <c r="BQ110" s="5">
        <f t="shared" si="104"/>
        <v>1087458.8016128112</v>
      </c>
      <c r="BR110" s="5">
        <f t="shared" si="105"/>
        <v>1078115.8978686167</v>
      </c>
      <c r="BS110" s="5">
        <f t="shared" si="106"/>
        <v>1068681.4336677291</v>
      </c>
      <c r="BT110" s="5">
        <f t="shared" si="107"/>
        <v>1059154.5117176729</v>
      </c>
      <c r="BU110" s="5">
        <f t="shared" si="108"/>
        <v>1049534.2259325061</v>
      </c>
      <c r="BV110" s="5">
        <f t="shared" si="109"/>
        <v>1039819.6613466446</v>
      </c>
      <c r="BW110" s="5">
        <f t="shared" si="110"/>
        <v>1030009.8940278417</v>
      </c>
      <c r="BX110" s="5">
        <f t="shared" si="111"/>
        <v>1020103.9909893146</v>
      </c>
      <c r="BY110" s="5">
        <f t="shared" si="112"/>
        <v>1010101.01010101</v>
      </c>
      <c r="BZ110" s="5">
        <f t="shared" si="113"/>
        <v>0</v>
      </c>
      <c r="CA110" s="5">
        <f t="shared" si="114"/>
        <v>0</v>
      </c>
      <c r="CB110" s="5">
        <f t="shared" si="115"/>
        <v>0</v>
      </c>
      <c r="CC110" s="5">
        <f t="shared" si="116"/>
        <v>0</v>
      </c>
      <c r="CD110" s="5">
        <f t="shared" si="117"/>
        <v>0</v>
      </c>
      <c r="CE110" s="5">
        <f t="shared" si="118"/>
        <v>0</v>
      </c>
      <c r="CF110" s="5">
        <f t="shared" si="119"/>
        <v>0</v>
      </c>
      <c r="CG110" s="5">
        <f t="shared" si="120"/>
        <v>0</v>
      </c>
      <c r="CH110" s="45">
        <f t="shared" si="121"/>
        <v>0</v>
      </c>
      <c r="CJ110" s="21">
        <f t="shared" si="145"/>
        <v>197927.07791504799</v>
      </c>
      <c r="CK110" s="21">
        <f t="shared" si="145"/>
        <v>162294.47809527791</v>
      </c>
      <c r="CL110" s="21">
        <f t="shared" si="145"/>
        <v>127768.42141838395</v>
      </c>
      <c r="CM110" s="21">
        <f t="shared" si="145"/>
        <v>94311.417686391389</v>
      </c>
      <c r="CN110" s="21">
        <f t="shared" si="145"/>
        <v>61887.343005853472</v>
      </c>
      <c r="CO110" s="21">
        <f t="shared" si="145"/>
        <v>30461.38663048693</v>
      </c>
      <c r="CP110" s="21">
        <f t="shared" si="145"/>
        <v>1200.345204748679</v>
      </c>
      <c r="CQ110" s="21">
        <f t="shared" si="145"/>
        <v>0</v>
      </c>
      <c r="CR110" s="21">
        <f t="shared" si="145"/>
        <v>-1198.8537847809494</v>
      </c>
      <c r="CS110" s="21">
        <f t="shared" si="145"/>
        <v>-29529.15212086332</v>
      </c>
      <c r="CT110" s="21">
        <f t="shared" si="145"/>
        <v>-58157.238494549412</v>
      </c>
      <c r="CU110" s="21">
        <f t="shared" si="145"/>
        <v>-85914.30634156731</v>
      </c>
      <c r="CV110" s="21">
        <f t="shared" si="145"/>
        <v>-112829.32443330251</v>
      </c>
      <c r="CW110" s="21">
        <f t="shared" si="145"/>
        <v>-138930.22442633682</v>
      </c>
      <c r="CX110" s="21">
        <f t="shared" si="145"/>
        <v>-164243.94051411399</v>
      </c>
      <c r="CZ110" s="21">
        <f t="shared" si="142"/>
        <v>-1199.5994947648142</v>
      </c>
      <c r="DA110" s="21">
        <f t="shared" si="143"/>
        <v>-120298.87292584323</v>
      </c>
    </row>
    <row r="111" spans="9:105" x14ac:dyDescent="0.25">
      <c r="I111" s="4" t="s">
        <v>18</v>
      </c>
      <c r="J111" s="15">
        <f t="shared" si="138"/>
        <v>0.02</v>
      </c>
      <c r="K111" s="3">
        <v>13</v>
      </c>
      <c r="L111" s="3" t="s">
        <v>27</v>
      </c>
      <c r="M111" s="15">
        <f t="shared" si="136"/>
        <v>1.0200000000000001E-2</v>
      </c>
      <c r="N111" s="18">
        <f>INDEX(Results!$B$7:$C$206,Example!$AP111,MATCH(Example!$N$38,Results!$B$1:$C$1,FALSE))</f>
        <v>1.0000000001440799E-4</v>
      </c>
      <c r="O111" s="15">
        <f t="shared" si="137"/>
        <v>6.5000000000000002E-2</v>
      </c>
      <c r="P111" s="5">
        <v>1000000</v>
      </c>
      <c r="Q111" s="35">
        <f t="shared" si="139"/>
        <v>1118749.2635229705</v>
      </c>
      <c r="R111" s="5">
        <f t="shared" si="140"/>
        <v>111.87492636841598</v>
      </c>
      <c r="S111" s="5">
        <f t="shared" si="141"/>
        <v>7.2718702139470395</v>
      </c>
      <c r="T111" s="5"/>
      <c r="U111" s="5">
        <f t="shared" si="146"/>
        <v>20000</v>
      </c>
      <c r="V111" s="5">
        <f t="shared" si="146"/>
        <v>20000</v>
      </c>
      <c r="W111" s="5">
        <f t="shared" si="146"/>
        <v>20000</v>
      </c>
      <c r="X111" s="5">
        <f t="shared" si="146"/>
        <v>20000</v>
      </c>
      <c r="Y111" s="5">
        <f t="shared" si="146"/>
        <v>20000</v>
      </c>
      <c r="Z111" s="5">
        <f t="shared" si="146"/>
        <v>20000</v>
      </c>
      <c r="AA111" s="5">
        <f t="shared" si="146"/>
        <v>20000</v>
      </c>
      <c r="AB111" s="5">
        <f t="shared" si="146"/>
        <v>20000</v>
      </c>
      <c r="AC111" s="5">
        <f t="shared" si="146"/>
        <v>20000</v>
      </c>
      <c r="AD111" s="5">
        <f t="shared" si="146"/>
        <v>20000</v>
      </c>
      <c r="AE111" s="5">
        <f t="shared" si="147"/>
        <v>20000</v>
      </c>
      <c r="AF111" s="5">
        <f t="shared" si="147"/>
        <v>20000</v>
      </c>
      <c r="AG111" s="5">
        <f t="shared" si="147"/>
        <v>1020000</v>
      </c>
      <c r="AH111" s="5">
        <f t="shared" si="147"/>
        <v>0</v>
      </c>
      <c r="AI111" s="5">
        <f t="shared" si="147"/>
        <v>0</v>
      </c>
      <c r="AJ111" s="5">
        <f t="shared" si="147"/>
        <v>0</v>
      </c>
      <c r="AK111" s="5">
        <f t="shared" si="147"/>
        <v>0</v>
      </c>
      <c r="AL111" s="5">
        <f t="shared" si="147"/>
        <v>0</v>
      </c>
      <c r="AM111" s="5">
        <f t="shared" si="147"/>
        <v>0</v>
      </c>
      <c r="AN111" s="5">
        <f t="shared" si="147"/>
        <v>0</v>
      </c>
      <c r="AP111" s="3">
        <f t="shared" si="144"/>
        <v>73</v>
      </c>
      <c r="BN111" s="38">
        <f t="shared" si="101"/>
        <v>1118749.2635229705</v>
      </c>
      <c r="BO111" s="5">
        <f t="shared" si="102"/>
        <v>1110160.5060109047</v>
      </c>
      <c r="BP111" s="5">
        <f t="shared" si="103"/>
        <v>1101484.1431722159</v>
      </c>
      <c r="BQ111" s="5">
        <f t="shared" si="104"/>
        <v>1092719.2814325725</v>
      </c>
      <c r="BR111" s="5">
        <f t="shared" si="105"/>
        <v>1083865.0181031846</v>
      </c>
      <c r="BS111" s="5">
        <f t="shared" si="106"/>
        <v>1074920.4412878372</v>
      </c>
      <c r="BT111" s="5">
        <f t="shared" si="107"/>
        <v>1065884.6297889731</v>
      </c>
      <c r="BU111" s="5">
        <f t="shared" si="108"/>
        <v>1056756.6530128208</v>
      </c>
      <c r="BV111" s="5">
        <f t="shared" si="109"/>
        <v>1047535.5708735515</v>
      </c>
      <c r="BW111" s="5">
        <f t="shared" si="110"/>
        <v>1038220.4336964618</v>
      </c>
      <c r="BX111" s="5">
        <f t="shared" si="111"/>
        <v>1028810.2821201656</v>
      </c>
      <c r="BY111" s="5">
        <f t="shared" si="112"/>
        <v>1019304.1469977914</v>
      </c>
      <c r="BZ111" s="5">
        <f t="shared" si="113"/>
        <v>1009701.0492971689</v>
      </c>
      <c r="CA111" s="5">
        <f t="shared" si="114"/>
        <v>0</v>
      </c>
      <c r="CB111" s="5">
        <f t="shared" si="115"/>
        <v>0</v>
      </c>
      <c r="CC111" s="5">
        <f t="shared" si="116"/>
        <v>0</v>
      </c>
      <c r="CD111" s="5">
        <f t="shared" si="117"/>
        <v>0</v>
      </c>
      <c r="CE111" s="5">
        <f t="shared" si="118"/>
        <v>0</v>
      </c>
      <c r="CF111" s="5">
        <f t="shared" si="119"/>
        <v>0</v>
      </c>
      <c r="CG111" s="5">
        <f t="shared" si="120"/>
        <v>0</v>
      </c>
      <c r="CH111" s="45">
        <f t="shared" si="121"/>
        <v>0</v>
      </c>
      <c r="CJ111" s="21">
        <f t="shared" si="145"/>
        <v>214748.43417032179</v>
      </c>
      <c r="CK111" s="21">
        <f t="shared" si="145"/>
        <v>175872.2991602961</v>
      </c>
      <c r="CL111" s="21">
        <f t="shared" si="145"/>
        <v>138290.73654893739</v>
      </c>
      <c r="CM111" s="21">
        <f t="shared" si="145"/>
        <v>101956.8956165486</v>
      </c>
      <c r="CN111" s="21">
        <f t="shared" si="145"/>
        <v>66825.742351428838</v>
      </c>
      <c r="CO111" s="21">
        <f t="shared" si="145"/>
        <v>32853.984518659301</v>
      </c>
      <c r="CP111" s="21">
        <f t="shared" si="145"/>
        <v>1293.2052457418758</v>
      </c>
      <c r="CQ111" s="21">
        <f t="shared" si="145"/>
        <v>0</v>
      </c>
      <c r="CR111" s="21">
        <f t="shared" si="145"/>
        <v>-1291.4810457285494</v>
      </c>
      <c r="CS111" s="21">
        <f t="shared" si="145"/>
        <v>-31776.23174561467</v>
      </c>
      <c r="CT111" s="21">
        <f t="shared" si="145"/>
        <v>-62513.195244305534</v>
      </c>
      <c r="CU111" s="21">
        <f t="shared" si="145"/>
        <v>-92247.901728539611</v>
      </c>
      <c r="CV111" s="21">
        <f t="shared" si="145"/>
        <v>-121015.94914732419</v>
      </c>
      <c r="CW111" s="21">
        <f t="shared" si="145"/>
        <v>-148851.57958882011</v>
      </c>
      <c r="CX111" s="21">
        <f t="shared" si="145"/>
        <v>-175787.73423306702</v>
      </c>
      <c r="CZ111" s="21">
        <f t="shared" si="142"/>
        <v>-1292.3431457352126</v>
      </c>
      <c r="DA111" s="21">
        <f t="shared" si="143"/>
        <v>-129653.34284813079</v>
      </c>
    </row>
    <row r="112" spans="9:105" x14ac:dyDescent="0.25">
      <c r="I112" s="4" t="s">
        <v>18</v>
      </c>
      <c r="J112" s="15">
        <f t="shared" si="138"/>
        <v>0.02</v>
      </c>
      <c r="K112" s="3">
        <v>14</v>
      </c>
      <c r="L112" s="3" t="s">
        <v>27</v>
      </c>
      <c r="M112" s="15">
        <f t="shared" si="136"/>
        <v>1.06E-2</v>
      </c>
      <c r="N112" s="18">
        <f>INDEX(Results!$B$7:$C$206,Example!$AP112,MATCH(Example!$N$38,Results!$B$1:$C$1,FALSE))</f>
        <v>1.00000000012227E-4</v>
      </c>
      <c r="O112" s="15">
        <f t="shared" si="137"/>
        <v>7.0000000000000007E-2</v>
      </c>
      <c r="P112" s="5">
        <v>1000000</v>
      </c>
      <c r="Q112" s="35">
        <f t="shared" si="139"/>
        <v>1121703.6012943045</v>
      </c>
      <c r="R112" s="5">
        <f t="shared" si="140"/>
        <v>112.17036014314552</v>
      </c>
      <c r="S112" s="5">
        <f t="shared" si="141"/>
        <v>7.8519252100201866</v>
      </c>
      <c r="T112" s="5"/>
      <c r="U112" s="5">
        <f t="shared" si="146"/>
        <v>20000</v>
      </c>
      <c r="V112" s="5">
        <f t="shared" si="146"/>
        <v>20000</v>
      </c>
      <c r="W112" s="5">
        <f t="shared" si="146"/>
        <v>20000</v>
      </c>
      <c r="X112" s="5">
        <f t="shared" si="146"/>
        <v>20000</v>
      </c>
      <c r="Y112" s="5">
        <f t="shared" si="146"/>
        <v>20000</v>
      </c>
      <c r="Z112" s="5">
        <f t="shared" si="146"/>
        <v>20000</v>
      </c>
      <c r="AA112" s="5">
        <f t="shared" si="146"/>
        <v>20000</v>
      </c>
      <c r="AB112" s="5">
        <f t="shared" si="146"/>
        <v>20000</v>
      </c>
      <c r="AC112" s="5">
        <f t="shared" si="146"/>
        <v>20000</v>
      </c>
      <c r="AD112" s="5">
        <f t="shared" si="146"/>
        <v>20000</v>
      </c>
      <c r="AE112" s="5">
        <f t="shared" si="147"/>
        <v>20000</v>
      </c>
      <c r="AF112" s="5">
        <f t="shared" si="147"/>
        <v>20000</v>
      </c>
      <c r="AG112" s="5">
        <f t="shared" si="147"/>
        <v>20000</v>
      </c>
      <c r="AH112" s="5">
        <f t="shared" si="147"/>
        <v>1020000</v>
      </c>
      <c r="AI112" s="5">
        <f t="shared" si="147"/>
        <v>0</v>
      </c>
      <c r="AJ112" s="5">
        <f t="shared" si="147"/>
        <v>0</v>
      </c>
      <c r="AK112" s="5">
        <f t="shared" si="147"/>
        <v>0</v>
      </c>
      <c r="AL112" s="5">
        <f t="shared" si="147"/>
        <v>0</v>
      </c>
      <c r="AM112" s="5">
        <f t="shared" si="147"/>
        <v>0</v>
      </c>
      <c r="AN112" s="5">
        <f t="shared" si="147"/>
        <v>0</v>
      </c>
      <c r="AP112" s="3">
        <f t="shared" si="144"/>
        <v>74</v>
      </c>
      <c r="BN112" s="38">
        <f t="shared" si="101"/>
        <v>1121703.6012943045</v>
      </c>
      <c r="BO112" s="5">
        <f t="shared" si="102"/>
        <v>1113593.659468024</v>
      </c>
      <c r="BP112" s="5">
        <f t="shared" si="103"/>
        <v>1105397.7522583851</v>
      </c>
      <c r="BQ112" s="5">
        <f t="shared" si="104"/>
        <v>1097114.9684323238</v>
      </c>
      <c r="BR112" s="5">
        <f t="shared" si="105"/>
        <v>1088744.3870977063</v>
      </c>
      <c r="BS112" s="5">
        <f t="shared" si="106"/>
        <v>1080285.077600942</v>
      </c>
      <c r="BT112" s="5">
        <f t="shared" si="107"/>
        <v>1071736.0994235119</v>
      </c>
      <c r="BU112" s="5">
        <f t="shared" si="108"/>
        <v>1063096.5020774012</v>
      </c>
      <c r="BV112" s="5">
        <f t="shared" si="109"/>
        <v>1054365.3249994216</v>
      </c>
      <c r="BW112" s="5">
        <f t="shared" si="110"/>
        <v>1045541.5974444153</v>
      </c>
      <c r="BX112" s="5">
        <f t="shared" si="111"/>
        <v>1036624.338377326</v>
      </c>
      <c r="BY112" s="5">
        <f t="shared" si="112"/>
        <v>1027612.5563641256</v>
      </c>
      <c r="BZ112" s="5">
        <f t="shared" si="113"/>
        <v>1018505.2494615852</v>
      </c>
      <c r="CA112" s="5">
        <f t="shared" si="114"/>
        <v>1009301.4051058779</v>
      </c>
      <c r="CB112" s="5">
        <f t="shared" si="115"/>
        <v>0</v>
      </c>
      <c r="CC112" s="5">
        <f t="shared" si="116"/>
        <v>0</v>
      </c>
      <c r="CD112" s="5">
        <f t="shared" si="117"/>
        <v>0</v>
      </c>
      <c r="CE112" s="5">
        <f t="shared" si="118"/>
        <v>0</v>
      </c>
      <c r="CF112" s="5">
        <f t="shared" si="119"/>
        <v>0</v>
      </c>
      <c r="CG112" s="5">
        <f t="shared" si="120"/>
        <v>0</v>
      </c>
      <c r="CH112" s="45">
        <f t="shared" si="121"/>
        <v>0</v>
      </c>
      <c r="CJ112" s="21">
        <f t="shared" si="145"/>
        <v>231438.76001400314</v>
      </c>
      <c r="CK112" s="21">
        <f t="shared" si="145"/>
        <v>189310.08171061939</v>
      </c>
      <c r="CL112" s="21">
        <f t="shared" si="145"/>
        <v>148678.09979404579</v>
      </c>
      <c r="CM112" s="21">
        <f t="shared" si="145"/>
        <v>109485.21273448202</v>
      </c>
      <c r="CN112" s="21">
        <f t="shared" si="145"/>
        <v>71676.18625358236</v>
      </c>
      <c r="CO112" s="21">
        <f t="shared" si="145"/>
        <v>35198.050171914278</v>
      </c>
      <c r="CP112" s="21">
        <f t="shared" si="145"/>
        <v>1383.9622416254133</v>
      </c>
      <c r="CQ112" s="21">
        <f t="shared" si="145"/>
        <v>0</v>
      </c>
      <c r="CR112" s="21">
        <f t="shared" si="145"/>
        <v>-1381.9923402792774</v>
      </c>
      <c r="CS112" s="21">
        <f t="shared" si="145"/>
        <v>-33966.69695649785</v>
      </c>
      <c r="CT112" s="21">
        <f t="shared" si="145"/>
        <v>-66748.791195154656</v>
      </c>
      <c r="CU112" s="21">
        <f t="shared" si="145"/>
        <v>-98391.136525517912</v>
      </c>
      <c r="CV112" s="21">
        <f t="shared" si="145"/>
        <v>-128936.77168444323</v>
      </c>
      <c r="CW112" s="21">
        <f t="shared" si="145"/>
        <v>-158426.99824450817</v>
      </c>
      <c r="CX112" s="21">
        <f t="shared" si="145"/>
        <v>-186901.45499254775</v>
      </c>
      <c r="CZ112" s="21">
        <f t="shared" si="142"/>
        <v>-1382.9772909523454</v>
      </c>
      <c r="DA112" s="21">
        <f t="shared" si="143"/>
        <v>-138807.43573924451</v>
      </c>
    </row>
    <row r="113" spans="9:105" x14ac:dyDescent="0.25">
      <c r="I113" s="4" t="s">
        <v>18</v>
      </c>
      <c r="J113" s="15">
        <f t="shared" si="138"/>
        <v>0.02</v>
      </c>
      <c r="K113" s="3">
        <v>15</v>
      </c>
      <c r="L113" s="3" t="s">
        <v>27</v>
      </c>
      <c r="M113" s="15">
        <f t="shared" si="136"/>
        <v>1.0999999999999999E-2</v>
      </c>
      <c r="N113" s="18">
        <f>INDEX(Results!$B$7:$C$206,Example!$AP113,MATCH(Example!$N$38,Results!$B$1:$C$1,FALSE))</f>
        <v>9.9999999613985203E-5</v>
      </c>
      <c r="O113" s="15">
        <f t="shared" si="137"/>
        <v>7.4999999999999997E-2</v>
      </c>
      <c r="P113" s="5">
        <v>1000000</v>
      </c>
      <c r="Q113" s="35">
        <f t="shared" si="139"/>
        <v>1123825.3420883298</v>
      </c>
      <c r="R113" s="5">
        <f t="shared" si="140"/>
        <v>112.38253377501977</v>
      </c>
      <c r="S113" s="5">
        <f t="shared" si="141"/>
        <v>8.4286900331264825</v>
      </c>
      <c r="T113" s="5"/>
      <c r="U113" s="5">
        <f t="shared" si="146"/>
        <v>20000</v>
      </c>
      <c r="V113" s="5">
        <f t="shared" si="146"/>
        <v>20000</v>
      </c>
      <c r="W113" s="5">
        <f t="shared" si="146"/>
        <v>20000</v>
      </c>
      <c r="X113" s="5">
        <f t="shared" si="146"/>
        <v>20000</v>
      </c>
      <c r="Y113" s="5">
        <f t="shared" si="146"/>
        <v>20000</v>
      </c>
      <c r="Z113" s="5">
        <f t="shared" si="146"/>
        <v>20000</v>
      </c>
      <c r="AA113" s="5">
        <f t="shared" si="146"/>
        <v>20000</v>
      </c>
      <c r="AB113" s="5">
        <f t="shared" si="146"/>
        <v>20000</v>
      </c>
      <c r="AC113" s="5">
        <f t="shared" si="146"/>
        <v>20000</v>
      </c>
      <c r="AD113" s="5">
        <f t="shared" si="146"/>
        <v>20000</v>
      </c>
      <c r="AE113" s="5">
        <f t="shared" si="147"/>
        <v>20000</v>
      </c>
      <c r="AF113" s="5">
        <f t="shared" si="147"/>
        <v>20000</v>
      </c>
      <c r="AG113" s="5">
        <f t="shared" si="147"/>
        <v>20000</v>
      </c>
      <c r="AH113" s="5">
        <f t="shared" si="147"/>
        <v>20000</v>
      </c>
      <c r="AI113" s="5">
        <f t="shared" si="147"/>
        <v>1020000</v>
      </c>
      <c r="AJ113" s="5">
        <f t="shared" si="147"/>
        <v>0</v>
      </c>
      <c r="AK113" s="5">
        <f t="shared" si="147"/>
        <v>0</v>
      </c>
      <c r="AL113" s="5">
        <f t="shared" si="147"/>
        <v>0</v>
      </c>
      <c r="AM113" s="5">
        <f t="shared" si="147"/>
        <v>0</v>
      </c>
      <c r="AN113" s="5">
        <f t="shared" si="147"/>
        <v>0</v>
      </c>
      <c r="AP113" s="3">
        <f t="shared" si="144"/>
        <v>75</v>
      </c>
      <c r="BN113" s="38">
        <f t="shared" si="101"/>
        <v>1123825.3420883298</v>
      </c>
      <c r="BO113" s="5">
        <f t="shared" si="102"/>
        <v>1116187.4208513014</v>
      </c>
      <c r="BP113" s="5">
        <f t="shared" si="103"/>
        <v>1108465.4824806657</v>
      </c>
      <c r="BQ113" s="5">
        <f t="shared" si="104"/>
        <v>1100658.6027879529</v>
      </c>
      <c r="BR113" s="5">
        <f t="shared" si="105"/>
        <v>1092765.8474186203</v>
      </c>
      <c r="BS113" s="5">
        <f t="shared" si="106"/>
        <v>1084786.2717402249</v>
      </c>
      <c r="BT113" s="5">
        <f t="shared" si="107"/>
        <v>1076718.9207293673</v>
      </c>
      <c r="BU113" s="5">
        <f t="shared" si="108"/>
        <v>1068562.8288573902</v>
      </c>
      <c r="BV113" s="5">
        <f t="shared" si="109"/>
        <v>1060317.0199748215</v>
      </c>
      <c r="BW113" s="5">
        <f t="shared" si="110"/>
        <v>1051980.5071945444</v>
      </c>
      <c r="BX113" s="5">
        <f t="shared" si="111"/>
        <v>1043552.2927736843</v>
      </c>
      <c r="BY113" s="5">
        <f t="shared" si="112"/>
        <v>1035031.3679941946</v>
      </c>
      <c r="BZ113" s="5">
        <f t="shared" si="113"/>
        <v>1026416.7130421307</v>
      </c>
      <c r="CA113" s="5">
        <f t="shared" si="114"/>
        <v>1017707.296885594</v>
      </c>
      <c r="CB113" s="5">
        <f t="shared" si="115"/>
        <v>1008902.0771513354</v>
      </c>
      <c r="CC113" s="5">
        <f t="shared" si="116"/>
        <v>0</v>
      </c>
      <c r="CD113" s="5">
        <f t="shared" si="117"/>
        <v>0</v>
      </c>
      <c r="CE113" s="5">
        <f t="shared" si="118"/>
        <v>0</v>
      </c>
      <c r="CF113" s="5">
        <f t="shared" si="119"/>
        <v>0</v>
      </c>
      <c r="CG113" s="5">
        <f t="shared" si="120"/>
        <v>0</v>
      </c>
      <c r="CH113" s="45">
        <f t="shared" si="121"/>
        <v>0</v>
      </c>
      <c r="CJ113" s="21">
        <f t="shared" si="145"/>
        <v>247960.55047822581</v>
      </c>
      <c r="CK113" s="21">
        <f t="shared" si="145"/>
        <v>202577.77622491098</v>
      </c>
      <c r="CL113" s="21">
        <f t="shared" si="145"/>
        <v>158907.51999186981</v>
      </c>
      <c r="CM113" s="21">
        <f t="shared" si="145"/>
        <v>116879.9666118056</v>
      </c>
      <c r="CN113" s="21">
        <f t="shared" si="145"/>
        <v>76428.33130525169</v>
      </c>
      <c r="CO113" s="21">
        <f t="shared" si="145"/>
        <v>37488.720605191775</v>
      </c>
      <c r="CP113" s="21">
        <f t="shared" si="145"/>
        <v>1472.433929536026</v>
      </c>
      <c r="CQ113" s="21">
        <f t="shared" si="145"/>
        <v>0</v>
      </c>
      <c r="CR113" s="21">
        <f t="shared" si="145"/>
        <v>-1470.2064422764815</v>
      </c>
      <c r="CS113" s="21">
        <f t="shared" si="145"/>
        <v>-36096.332045833115</v>
      </c>
      <c r="CT113" s="21">
        <f t="shared" si="145"/>
        <v>-70856.264015533961</v>
      </c>
      <c r="CU113" s="21">
        <f t="shared" si="145"/>
        <v>-104333.38551385142</v>
      </c>
      <c r="CV113" s="21">
        <f t="shared" si="145"/>
        <v>-136578.99598001374</v>
      </c>
      <c r="CW113" s="21">
        <f t="shared" si="145"/>
        <v>-167642.20821390348</v>
      </c>
      <c r="CX113" s="21">
        <f t="shared" si="145"/>
        <v>-197570.0469750528</v>
      </c>
      <c r="CZ113" s="21">
        <f t="shared" si="142"/>
        <v>-1471.3201859062538</v>
      </c>
      <c r="DA113" s="21">
        <f t="shared" si="143"/>
        <v>-147743.25798594177</v>
      </c>
    </row>
    <row r="114" spans="9:105" x14ac:dyDescent="0.25">
      <c r="I114" s="4" t="s">
        <v>18</v>
      </c>
      <c r="J114" s="15">
        <f t="shared" si="138"/>
        <v>0.02</v>
      </c>
      <c r="K114" s="3">
        <v>16</v>
      </c>
      <c r="L114" s="3" t="s">
        <v>27</v>
      </c>
      <c r="M114" s="15">
        <f t="shared" si="136"/>
        <v>1.14E-2</v>
      </c>
      <c r="N114" s="18">
        <f>INDEX(Results!$B$7:$C$206,Example!$AP114,MATCH(Example!$N$38,Results!$B$1:$C$1,FALSE))</f>
        <v>9.9999999617364594E-5</v>
      </c>
      <c r="O114" s="15">
        <f t="shared" si="137"/>
        <v>0.08</v>
      </c>
      <c r="P114" s="5">
        <v>1000000</v>
      </c>
      <c r="Q114" s="35">
        <f t="shared" si="139"/>
        <v>1125131.3473293411</v>
      </c>
      <c r="R114" s="5">
        <f t="shared" si="140"/>
        <v>112.51313430241902</v>
      </c>
      <c r="S114" s="5">
        <f t="shared" si="141"/>
        <v>9.0010507441935221</v>
      </c>
      <c r="T114" s="5"/>
      <c r="U114" s="5">
        <f t="shared" si="146"/>
        <v>20000</v>
      </c>
      <c r="V114" s="5">
        <f t="shared" si="146"/>
        <v>20000</v>
      </c>
      <c r="W114" s="5">
        <f t="shared" si="146"/>
        <v>20000</v>
      </c>
      <c r="X114" s="5">
        <f t="shared" si="146"/>
        <v>20000</v>
      </c>
      <c r="Y114" s="5">
        <f t="shared" si="146"/>
        <v>20000</v>
      </c>
      <c r="Z114" s="5">
        <f t="shared" si="146"/>
        <v>20000</v>
      </c>
      <c r="AA114" s="5">
        <f t="shared" si="146"/>
        <v>20000</v>
      </c>
      <c r="AB114" s="5">
        <f t="shared" si="146"/>
        <v>20000</v>
      </c>
      <c r="AC114" s="5">
        <f t="shared" si="146"/>
        <v>20000</v>
      </c>
      <c r="AD114" s="5">
        <f t="shared" si="146"/>
        <v>20000</v>
      </c>
      <c r="AE114" s="5">
        <f t="shared" si="147"/>
        <v>20000</v>
      </c>
      <c r="AF114" s="5">
        <f t="shared" si="147"/>
        <v>20000</v>
      </c>
      <c r="AG114" s="5">
        <f t="shared" si="147"/>
        <v>20000</v>
      </c>
      <c r="AH114" s="5">
        <f t="shared" si="147"/>
        <v>20000</v>
      </c>
      <c r="AI114" s="5">
        <f t="shared" si="147"/>
        <v>20000</v>
      </c>
      <c r="AJ114" s="5">
        <f t="shared" si="147"/>
        <v>1020000</v>
      </c>
      <c r="AK114" s="5">
        <f t="shared" si="147"/>
        <v>0</v>
      </c>
      <c r="AL114" s="5">
        <f t="shared" si="147"/>
        <v>0</v>
      </c>
      <c r="AM114" s="5">
        <f t="shared" si="147"/>
        <v>0</v>
      </c>
      <c r="AN114" s="5">
        <f t="shared" si="147"/>
        <v>0</v>
      </c>
      <c r="AP114" s="3">
        <f t="shared" si="144"/>
        <v>76</v>
      </c>
      <c r="BN114" s="38">
        <f t="shared" si="101"/>
        <v>1125131.3473293411</v>
      </c>
      <c r="BO114" s="5">
        <f t="shared" si="102"/>
        <v>1117957.8446888956</v>
      </c>
      <c r="BP114" s="5">
        <f t="shared" si="103"/>
        <v>1110702.5641183492</v>
      </c>
      <c r="BQ114" s="5">
        <f t="shared" si="104"/>
        <v>1103364.5733492984</v>
      </c>
      <c r="BR114" s="5">
        <f t="shared" si="105"/>
        <v>1095942.9294854805</v>
      </c>
      <c r="BS114" s="5">
        <f t="shared" si="106"/>
        <v>1088436.6788816152</v>
      </c>
      <c r="BT114" s="5">
        <f t="shared" si="107"/>
        <v>1080844.8570208657</v>
      </c>
      <c r="BU114" s="5">
        <f t="shared" si="108"/>
        <v>1073166.4883909037</v>
      </c>
      <c r="BV114" s="5">
        <f t="shared" si="109"/>
        <v>1065400.58635856</v>
      </c>
      <c r="BW114" s="5">
        <f t="shared" si="110"/>
        <v>1057546.1530430478</v>
      </c>
      <c r="BX114" s="5">
        <f t="shared" si="111"/>
        <v>1049602.1791877386</v>
      </c>
      <c r="BY114" s="5">
        <f t="shared" si="112"/>
        <v>1041567.6440304788</v>
      </c>
      <c r="BZ114" s="5">
        <f t="shared" si="113"/>
        <v>1033441.5151724264</v>
      </c>
      <c r="CA114" s="5">
        <f t="shared" si="114"/>
        <v>1025222.7484453921</v>
      </c>
      <c r="CB114" s="5">
        <f t="shared" si="115"/>
        <v>1016910.2877776696</v>
      </c>
      <c r="CC114" s="5">
        <f t="shared" si="116"/>
        <v>1008503.0650583351</v>
      </c>
      <c r="CD114" s="5">
        <f t="shared" si="117"/>
        <v>0</v>
      </c>
      <c r="CE114" s="5">
        <f t="shared" si="118"/>
        <v>0</v>
      </c>
      <c r="CF114" s="5">
        <f t="shared" si="119"/>
        <v>0</v>
      </c>
      <c r="CG114" s="5">
        <f t="shared" si="120"/>
        <v>0</v>
      </c>
      <c r="CH114" s="45">
        <f t="shared" si="121"/>
        <v>0</v>
      </c>
      <c r="CJ114" s="21">
        <f t="shared" si="145"/>
        <v>264277.12119835149</v>
      </c>
      <c r="CK114" s="21">
        <f t="shared" si="145"/>
        <v>215646.15530143818</v>
      </c>
      <c r="CL114" s="21">
        <f t="shared" si="145"/>
        <v>168956.76404423406</v>
      </c>
      <c r="CM114" s="21">
        <f t="shared" si="145"/>
        <v>124125.3908156394</v>
      </c>
      <c r="CN114" s="21">
        <f t="shared" si="145"/>
        <v>81072.29780007503</v>
      </c>
      <c r="CO114" s="21">
        <f t="shared" si="145"/>
        <v>39721.381904026959</v>
      </c>
      <c r="CP114" s="21">
        <f t="shared" si="145"/>
        <v>1558.4485722789541</v>
      </c>
      <c r="CQ114" s="21">
        <f t="shared" si="145"/>
        <v>0</v>
      </c>
      <c r="CR114" s="21">
        <f t="shared" si="145"/>
        <v>-1555.9526938269846</v>
      </c>
      <c r="CS114" s="21">
        <f t="shared" si="145"/>
        <v>-38161.197005769238</v>
      </c>
      <c r="CT114" s="21">
        <f t="shared" si="145"/>
        <v>-74828.42174827354</v>
      </c>
      <c r="CU114" s="21">
        <f t="shared" si="145"/>
        <v>-110064.90006194194</v>
      </c>
      <c r="CV114" s="21">
        <f t="shared" si="145"/>
        <v>-143931.01313852181</v>
      </c>
      <c r="CW114" s="21">
        <f t="shared" si="145"/>
        <v>-176484.43257812096</v>
      </c>
      <c r="CX114" s="21">
        <f t="shared" si="145"/>
        <v>-207780.24870541098</v>
      </c>
      <c r="CZ114" s="21">
        <f t="shared" si="142"/>
        <v>-1557.2006330529694</v>
      </c>
      <c r="DA114" s="21">
        <f t="shared" si="143"/>
        <v>-156443.88859137794</v>
      </c>
    </row>
    <row r="115" spans="9:105" x14ac:dyDescent="0.25">
      <c r="I115" s="4" t="s">
        <v>18</v>
      </c>
      <c r="J115" s="15">
        <f t="shared" si="138"/>
        <v>0.02</v>
      </c>
      <c r="K115" s="3">
        <v>17</v>
      </c>
      <c r="L115" s="3" t="s">
        <v>27</v>
      </c>
      <c r="M115" s="15">
        <f t="shared" si="136"/>
        <v>1.1800000000000001E-2</v>
      </c>
      <c r="N115" s="18">
        <f>INDEX(Results!$B$7:$C$206,Example!$AP115,MATCH(Example!$N$38,Results!$B$1:$C$1,FALSE))</f>
        <v>9.9999999618638003E-5</v>
      </c>
      <c r="O115" s="15">
        <f t="shared" si="137"/>
        <v>8.5000000000000006E-2</v>
      </c>
      <c r="P115" s="5">
        <v>1000000</v>
      </c>
      <c r="Q115" s="35">
        <f t="shared" si="139"/>
        <v>1125639.9175229124</v>
      </c>
      <c r="R115" s="5">
        <f t="shared" si="140"/>
        <v>112.56399132301495</v>
      </c>
      <c r="S115" s="5">
        <f t="shared" si="141"/>
        <v>9.5679392624562709</v>
      </c>
      <c r="T115" s="5"/>
      <c r="U115" s="5">
        <f t="shared" si="146"/>
        <v>20000</v>
      </c>
      <c r="V115" s="5">
        <f t="shared" si="146"/>
        <v>20000</v>
      </c>
      <c r="W115" s="5">
        <f t="shared" si="146"/>
        <v>20000</v>
      </c>
      <c r="X115" s="5">
        <f t="shared" si="146"/>
        <v>20000</v>
      </c>
      <c r="Y115" s="5">
        <f t="shared" si="146"/>
        <v>20000</v>
      </c>
      <c r="Z115" s="5">
        <f t="shared" si="146"/>
        <v>20000</v>
      </c>
      <c r="AA115" s="5">
        <f t="shared" si="146"/>
        <v>20000</v>
      </c>
      <c r="AB115" s="5">
        <f t="shared" si="146"/>
        <v>20000</v>
      </c>
      <c r="AC115" s="5">
        <f t="shared" si="146"/>
        <v>20000</v>
      </c>
      <c r="AD115" s="5">
        <f t="shared" si="146"/>
        <v>20000</v>
      </c>
      <c r="AE115" s="5">
        <f t="shared" si="147"/>
        <v>20000</v>
      </c>
      <c r="AF115" s="5">
        <f t="shared" si="147"/>
        <v>20000</v>
      </c>
      <c r="AG115" s="5">
        <f t="shared" si="147"/>
        <v>20000</v>
      </c>
      <c r="AH115" s="5">
        <f t="shared" si="147"/>
        <v>20000</v>
      </c>
      <c r="AI115" s="5">
        <f t="shared" si="147"/>
        <v>20000</v>
      </c>
      <c r="AJ115" s="5">
        <f t="shared" si="147"/>
        <v>20000</v>
      </c>
      <c r="AK115" s="5">
        <f t="shared" si="147"/>
        <v>1020000</v>
      </c>
      <c r="AL115" s="5">
        <f t="shared" si="147"/>
        <v>0</v>
      </c>
      <c r="AM115" s="5">
        <f t="shared" si="147"/>
        <v>0</v>
      </c>
      <c r="AN115" s="5">
        <f t="shared" si="147"/>
        <v>0</v>
      </c>
      <c r="AP115" s="3">
        <f t="shared" si="144"/>
        <v>77</v>
      </c>
      <c r="BN115" s="38">
        <f t="shared" si="101"/>
        <v>1125639.9175229124</v>
      </c>
      <c r="BO115" s="5">
        <f t="shared" si="102"/>
        <v>1118922.4685496828</v>
      </c>
      <c r="BP115" s="5">
        <f t="shared" si="103"/>
        <v>1112125.7536785691</v>
      </c>
      <c r="BQ115" s="5">
        <f t="shared" si="104"/>
        <v>1105248.8375719762</v>
      </c>
      <c r="BR115" s="5">
        <f t="shared" si="105"/>
        <v>1098290.7738553255</v>
      </c>
      <c r="BS115" s="5">
        <f t="shared" si="106"/>
        <v>1091250.6049868185</v>
      </c>
      <c r="BT115" s="5">
        <f t="shared" si="107"/>
        <v>1084127.3621256631</v>
      </c>
      <c r="BU115" s="5">
        <f t="shared" si="108"/>
        <v>1076920.0649987459</v>
      </c>
      <c r="BV115" s="5">
        <f t="shared" si="109"/>
        <v>1069627.7217657312</v>
      </c>
      <c r="BW115" s="5">
        <f t="shared" si="110"/>
        <v>1062249.3288825669</v>
      </c>
      <c r="BX115" s="5">
        <f t="shared" si="111"/>
        <v>1054783.8709633811</v>
      </c>
      <c r="BY115" s="5">
        <f t="shared" si="112"/>
        <v>1047230.3206407491</v>
      </c>
      <c r="BZ115" s="5">
        <f t="shared" si="113"/>
        <v>1039587.6384243099</v>
      </c>
      <c r="CA115" s="5">
        <f t="shared" si="114"/>
        <v>1031854.7725577168</v>
      </c>
      <c r="CB115" s="5">
        <f t="shared" si="115"/>
        <v>1024030.6588738979</v>
      </c>
      <c r="CC115" s="5">
        <f t="shared" si="116"/>
        <v>1016114.2206486099</v>
      </c>
      <c r="CD115" s="5">
        <f t="shared" si="117"/>
        <v>1008104.3684522635</v>
      </c>
      <c r="CE115" s="5">
        <f t="shared" si="118"/>
        <v>0</v>
      </c>
      <c r="CF115" s="5">
        <f t="shared" si="119"/>
        <v>0</v>
      </c>
      <c r="CG115" s="5">
        <f t="shared" si="120"/>
        <v>0</v>
      </c>
      <c r="CH115" s="45">
        <f t="shared" si="121"/>
        <v>0</v>
      </c>
      <c r="CJ115" s="21">
        <f t="shared" si="145"/>
        <v>280352.73921329714</v>
      </c>
      <c r="CK115" s="21">
        <f t="shared" si="145"/>
        <v>228486.91554546892</v>
      </c>
      <c r="CL115" s="21">
        <f t="shared" si="145"/>
        <v>178804.43207145529</v>
      </c>
      <c r="CM115" s="21">
        <f t="shared" si="145"/>
        <v>131206.40610041609</v>
      </c>
      <c r="CN115" s="21">
        <f t="shared" si="145"/>
        <v>85598.700197126716</v>
      </c>
      <c r="CO115" s="21">
        <f t="shared" si="145"/>
        <v>41891.682546579512</v>
      </c>
      <c r="CP115" s="21">
        <f t="shared" si="145"/>
        <v>1641.8454158911481</v>
      </c>
      <c r="CQ115" s="21">
        <f t="shared" si="145"/>
        <v>0</v>
      </c>
      <c r="CR115" s="21">
        <f t="shared" si="145"/>
        <v>-1639.0714565131348</v>
      </c>
      <c r="CS115" s="21">
        <f t="shared" si="145"/>
        <v>-40157.636898846366</v>
      </c>
      <c r="CT115" s="21">
        <f t="shared" si="145"/>
        <v>-78658.657567709684</v>
      </c>
      <c r="CU115" s="21">
        <f t="shared" si="145"/>
        <v>-115576.82434306876</v>
      </c>
      <c r="CV115" s="21">
        <f t="shared" si="145"/>
        <v>-150982.41532747226</v>
      </c>
      <c r="CW115" s="21">
        <f t="shared" si="145"/>
        <v>-184942.39768053358</v>
      </c>
      <c r="CX115" s="21">
        <f t="shared" si="145"/>
        <v>-217520.59187538538</v>
      </c>
      <c r="CZ115" s="21">
        <f t="shared" si="142"/>
        <v>-1640.4584362021415</v>
      </c>
      <c r="DA115" s="21">
        <f t="shared" si="143"/>
        <v>-164893.42369946378</v>
      </c>
    </row>
    <row r="116" spans="9:105" x14ac:dyDescent="0.25">
      <c r="I116" s="4" t="s">
        <v>18</v>
      </c>
      <c r="J116" s="15">
        <f t="shared" si="138"/>
        <v>0.02</v>
      </c>
      <c r="K116" s="3">
        <v>18</v>
      </c>
      <c r="L116" s="3" t="s">
        <v>27</v>
      </c>
      <c r="M116" s="15">
        <f t="shared" si="136"/>
        <v>1.2200000000000001E-2</v>
      </c>
      <c r="N116" s="18">
        <f>INDEX(Results!$B$7:$C$206,Example!$AP116,MATCH(Example!$N$38,Results!$B$1:$C$1,FALSE))</f>
        <v>9.9999999613437397E-5</v>
      </c>
      <c r="O116" s="15">
        <f t="shared" si="137"/>
        <v>0.09</v>
      </c>
      <c r="P116" s="5">
        <v>1000000</v>
      </c>
      <c r="Q116" s="35">
        <f t="shared" si="139"/>
        <v>1125370.7022262304</v>
      </c>
      <c r="R116" s="5">
        <f t="shared" si="140"/>
        <v>112.53706978759681</v>
      </c>
      <c r="S116" s="5">
        <f t="shared" si="141"/>
        <v>10.128336280883712</v>
      </c>
      <c r="T116" s="5"/>
      <c r="U116" s="5">
        <f t="shared" si="146"/>
        <v>20000</v>
      </c>
      <c r="V116" s="5">
        <f t="shared" si="146"/>
        <v>20000</v>
      </c>
      <c r="W116" s="5">
        <f t="shared" si="146"/>
        <v>20000</v>
      </c>
      <c r="X116" s="5">
        <f t="shared" si="146"/>
        <v>20000</v>
      </c>
      <c r="Y116" s="5">
        <f t="shared" si="146"/>
        <v>20000</v>
      </c>
      <c r="Z116" s="5">
        <f t="shared" si="146"/>
        <v>20000</v>
      </c>
      <c r="AA116" s="5">
        <f t="shared" si="146"/>
        <v>20000</v>
      </c>
      <c r="AB116" s="5">
        <f t="shared" si="146"/>
        <v>20000</v>
      </c>
      <c r="AC116" s="5">
        <f t="shared" si="146"/>
        <v>20000</v>
      </c>
      <c r="AD116" s="5">
        <f t="shared" si="146"/>
        <v>20000</v>
      </c>
      <c r="AE116" s="5">
        <f t="shared" si="147"/>
        <v>20000</v>
      </c>
      <c r="AF116" s="5">
        <f t="shared" si="147"/>
        <v>20000</v>
      </c>
      <c r="AG116" s="5">
        <f t="shared" si="147"/>
        <v>20000</v>
      </c>
      <c r="AH116" s="5">
        <f t="shared" si="147"/>
        <v>20000</v>
      </c>
      <c r="AI116" s="5">
        <f t="shared" si="147"/>
        <v>20000</v>
      </c>
      <c r="AJ116" s="5">
        <f t="shared" si="147"/>
        <v>20000</v>
      </c>
      <c r="AK116" s="5">
        <f t="shared" si="147"/>
        <v>20000</v>
      </c>
      <c r="AL116" s="5">
        <f t="shared" si="147"/>
        <v>1020000</v>
      </c>
      <c r="AM116" s="5">
        <f t="shared" si="147"/>
        <v>0</v>
      </c>
      <c r="AN116" s="5">
        <f t="shared" si="147"/>
        <v>0</v>
      </c>
      <c r="AP116" s="3">
        <f t="shared" si="144"/>
        <v>78</v>
      </c>
      <c r="BN116" s="38">
        <f t="shared" si="101"/>
        <v>1125370.7022262304</v>
      </c>
      <c r="BO116" s="5">
        <f t="shared" si="102"/>
        <v>1119100.2247933904</v>
      </c>
      <c r="BP116" s="5">
        <f t="shared" si="103"/>
        <v>1112753.2475358697</v>
      </c>
      <c r="BQ116" s="5">
        <f t="shared" si="104"/>
        <v>1106328.8371558073</v>
      </c>
      <c r="BR116" s="5">
        <f t="shared" si="105"/>
        <v>1099826.0489691081</v>
      </c>
      <c r="BS116" s="5">
        <f t="shared" si="106"/>
        <v>1093243.9267665313</v>
      </c>
      <c r="BT116" s="5">
        <f t="shared" si="107"/>
        <v>1086581.502673083</v>
      </c>
      <c r="BU116" s="5">
        <f t="shared" si="108"/>
        <v>1079837.7970056946</v>
      </c>
      <c r="BV116" s="5">
        <f t="shared" si="109"/>
        <v>1073011.8181291642</v>
      </c>
      <c r="BW116" s="5">
        <f t="shared" si="110"/>
        <v>1066102.5623103399</v>
      </c>
      <c r="BX116" s="5">
        <f t="shared" si="111"/>
        <v>1059109.0135705259</v>
      </c>
      <c r="BY116" s="5">
        <f t="shared" si="112"/>
        <v>1052030.1435360864</v>
      </c>
      <c r="BZ116" s="5">
        <f t="shared" si="113"/>
        <v>1044864.9112872267</v>
      </c>
      <c r="CA116" s="5">
        <f t="shared" si="114"/>
        <v>1037612.2632049308</v>
      </c>
      <c r="CB116" s="5">
        <f t="shared" si="115"/>
        <v>1030271.1328160309</v>
      </c>
      <c r="CC116" s="5">
        <f t="shared" si="116"/>
        <v>1022840.4406363864</v>
      </c>
      <c r="CD116" s="5">
        <f t="shared" si="117"/>
        <v>1015319.0940121503</v>
      </c>
      <c r="CE116" s="5">
        <f t="shared" si="118"/>
        <v>1007705.9869590985</v>
      </c>
      <c r="CF116" s="5">
        <f t="shared" si="119"/>
        <v>0</v>
      </c>
      <c r="CG116" s="5">
        <f t="shared" si="120"/>
        <v>0</v>
      </c>
      <c r="CH116" s="45">
        <f t="shared" si="121"/>
        <v>0</v>
      </c>
      <c r="CJ116" s="21">
        <f t="shared" si="145"/>
        <v>296152.74788461532</v>
      </c>
      <c r="CK116" s="21">
        <f t="shared" si="145"/>
        <v>241072.77383848256</v>
      </c>
      <c r="CL116" s="21">
        <f t="shared" si="145"/>
        <v>188430.02757911407</v>
      </c>
      <c r="CM116" s="21">
        <f t="shared" si="145"/>
        <v>138108.66755111841</v>
      </c>
      <c r="CN116" s="21">
        <f t="shared" si="145"/>
        <v>89998.674724109704</v>
      </c>
      <c r="CO116" s="21">
        <f t="shared" si="145"/>
        <v>43995.54523499799</v>
      </c>
      <c r="CP116" s="21">
        <f t="shared" si="145"/>
        <v>1722.4750860538334</v>
      </c>
      <c r="CQ116" s="21">
        <f t="shared" si="145"/>
        <v>0</v>
      </c>
      <c r="CR116" s="21">
        <f t="shared" si="145"/>
        <v>-1719.4145013885573</v>
      </c>
      <c r="CS116" s="21">
        <f t="shared" si="145"/>
        <v>-42082.289680624148</v>
      </c>
      <c r="CT116" s="21">
        <f t="shared" si="145"/>
        <v>-82340.961443738895</v>
      </c>
      <c r="CU116" s="21">
        <f t="shared" si="145"/>
        <v>-120861.2069739952</v>
      </c>
      <c r="CV116" s="21">
        <f t="shared" si="145"/>
        <v>-157724.00371623039</v>
      </c>
      <c r="CW116" s="21">
        <f t="shared" si="145"/>
        <v>-193006.33395340515</v>
      </c>
      <c r="CX116" s="21">
        <f t="shared" si="145"/>
        <v>-226781.39196868381</v>
      </c>
      <c r="CZ116" s="21">
        <f t="shared" si="142"/>
        <v>-1720.9447937211953</v>
      </c>
      <c r="DA116" s="21">
        <f t="shared" si="143"/>
        <v>-173077.01564767223</v>
      </c>
    </row>
    <row r="117" spans="9:105" x14ac:dyDescent="0.25">
      <c r="I117" s="4" t="s">
        <v>18</v>
      </c>
      <c r="J117" s="15">
        <f t="shared" si="138"/>
        <v>0.02</v>
      </c>
      <c r="K117" s="3">
        <v>19</v>
      </c>
      <c r="L117" s="3" t="s">
        <v>27</v>
      </c>
      <c r="M117" s="15">
        <f t="shared" si="136"/>
        <v>1.26E-2</v>
      </c>
      <c r="N117" s="18">
        <f>INDEX(Results!$B$7:$C$206,Example!$AP117,MATCH(Example!$N$38,Results!$B$1:$C$1,FALSE))</f>
        <v>9.9999999610748995E-5</v>
      </c>
      <c r="O117" s="15">
        <f t="shared" si="137"/>
        <v>9.5000000000000001E-2</v>
      </c>
      <c r="P117" s="5">
        <v>1000000</v>
      </c>
      <c r="Q117" s="35">
        <f t="shared" si="139"/>
        <v>1124344.6069717281</v>
      </c>
      <c r="R117" s="5">
        <f t="shared" si="140"/>
        <v>112.43446025952055</v>
      </c>
      <c r="S117" s="5">
        <f t="shared" si="141"/>
        <v>10.681273724654453</v>
      </c>
      <c r="T117" s="5"/>
      <c r="U117" s="5">
        <f t="shared" si="146"/>
        <v>20000</v>
      </c>
      <c r="V117" s="5">
        <f t="shared" si="146"/>
        <v>20000</v>
      </c>
      <c r="W117" s="5">
        <f t="shared" si="146"/>
        <v>20000</v>
      </c>
      <c r="X117" s="5">
        <f t="shared" si="146"/>
        <v>20000</v>
      </c>
      <c r="Y117" s="5">
        <f t="shared" si="146"/>
        <v>20000</v>
      </c>
      <c r="Z117" s="5">
        <f t="shared" si="146"/>
        <v>20000</v>
      </c>
      <c r="AA117" s="5">
        <f t="shared" si="146"/>
        <v>20000</v>
      </c>
      <c r="AB117" s="5">
        <f t="shared" si="146"/>
        <v>20000</v>
      </c>
      <c r="AC117" s="5">
        <f t="shared" si="146"/>
        <v>20000</v>
      </c>
      <c r="AD117" s="5">
        <f t="shared" si="146"/>
        <v>20000</v>
      </c>
      <c r="AE117" s="5">
        <f t="shared" si="147"/>
        <v>20000</v>
      </c>
      <c r="AF117" s="5">
        <f t="shared" si="147"/>
        <v>20000</v>
      </c>
      <c r="AG117" s="5">
        <f t="shared" si="147"/>
        <v>20000</v>
      </c>
      <c r="AH117" s="5">
        <f t="shared" si="147"/>
        <v>20000</v>
      </c>
      <c r="AI117" s="5">
        <f t="shared" si="147"/>
        <v>20000</v>
      </c>
      <c r="AJ117" s="5">
        <f t="shared" si="147"/>
        <v>20000</v>
      </c>
      <c r="AK117" s="5">
        <f t="shared" si="147"/>
        <v>20000</v>
      </c>
      <c r="AL117" s="5">
        <f t="shared" si="147"/>
        <v>20000</v>
      </c>
      <c r="AM117" s="5">
        <f t="shared" si="147"/>
        <v>1020000</v>
      </c>
      <c r="AN117" s="5">
        <f t="shared" si="147"/>
        <v>0</v>
      </c>
      <c r="AP117" s="3">
        <f t="shared" si="144"/>
        <v>79</v>
      </c>
      <c r="BN117" s="38">
        <f t="shared" si="101"/>
        <v>1124344.6069717281</v>
      </c>
      <c r="BO117" s="5">
        <f t="shared" si="102"/>
        <v>1118511.3490195719</v>
      </c>
      <c r="BP117" s="5">
        <f t="shared" si="103"/>
        <v>1112604.5920172185</v>
      </c>
      <c r="BQ117" s="5">
        <f t="shared" si="104"/>
        <v>1106623.4098766353</v>
      </c>
      <c r="BR117" s="5">
        <f t="shared" si="105"/>
        <v>1100566.8648410807</v>
      </c>
      <c r="BS117" s="5">
        <f t="shared" si="106"/>
        <v>1094434.0073380782</v>
      </c>
      <c r="BT117" s="5">
        <f t="shared" si="107"/>
        <v>1088223.8758305379</v>
      </c>
      <c r="BU117" s="5">
        <f t="shared" si="108"/>
        <v>1081935.4966660026</v>
      </c>
      <c r="BV117" s="5">
        <f t="shared" si="109"/>
        <v>1075567.8839239941</v>
      </c>
      <c r="BW117" s="5">
        <f t="shared" si="110"/>
        <v>1069120.0392614363</v>
      </c>
      <c r="BX117" s="5">
        <f t="shared" si="111"/>
        <v>1062590.9517561304</v>
      </c>
      <c r="BY117" s="5">
        <f t="shared" si="112"/>
        <v>1055979.5977482577</v>
      </c>
      <c r="BZ117" s="5">
        <f t="shared" si="113"/>
        <v>1049284.9406798857</v>
      </c>
      <c r="CA117" s="5">
        <f t="shared" si="114"/>
        <v>1042505.9309324522</v>
      </c>
      <c r="CB117" s="5">
        <f t="shared" si="115"/>
        <v>1035641.505662201</v>
      </c>
      <c r="CC117" s="5">
        <f t="shared" si="116"/>
        <v>1028690.5886335447</v>
      </c>
      <c r="CD117" s="5">
        <f t="shared" si="117"/>
        <v>1021652.0900503274</v>
      </c>
      <c r="CE117" s="5">
        <f t="shared" si="118"/>
        <v>1014524.9063849614</v>
      </c>
      <c r="CF117" s="5">
        <f t="shared" si="119"/>
        <v>1007307.9202054119</v>
      </c>
      <c r="CG117" s="5">
        <f t="shared" si="120"/>
        <v>0</v>
      </c>
      <c r="CH117" s="45">
        <f t="shared" si="121"/>
        <v>0</v>
      </c>
      <c r="CJ117" s="21">
        <f t="shared" si="145"/>
        <v>311643.68534296262</v>
      </c>
      <c r="CK117" s="21">
        <f t="shared" si="145"/>
        <v>253377.55755277071</v>
      </c>
      <c r="CL117" s="21">
        <f t="shared" si="145"/>
        <v>197814.02233732771</v>
      </c>
      <c r="CM117" s="21">
        <f t="shared" si="145"/>
        <v>144818.60749301198</v>
      </c>
      <c r="CN117" s="21">
        <f t="shared" si="145"/>
        <v>94263.904023211449</v>
      </c>
      <c r="CO117" s="21">
        <f t="shared" si="145"/>
        <v>46029.177202085266</v>
      </c>
      <c r="CP117" s="21">
        <f t="shared" si="145"/>
        <v>1800.1999225483742</v>
      </c>
      <c r="CQ117" s="21">
        <f t="shared" si="145"/>
        <v>0</v>
      </c>
      <c r="CR117" s="21">
        <f t="shared" si="145"/>
        <v>-1796.8453369571362</v>
      </c>
      <c r="CS117" s="21">
        <f t="shared" si="145"/>
        <v>-43932.092468017247</v>
      </c>
      <c r="CT117" s="21">
        <f t="shared" si="145"/>
        <v>-85869.928726111422</v>
      </c>
      <c r="CU117" s="21">
        <f t="shared" si="145"/>
        <v>-125911.0081311739</v>
      </c>
      <c r="CV117" s="21">
        <f t="shared" si="145"/>
        <v>-164147.7905808005</v>
      </c>
      <c r="CW117" s="21">
        <f t="shared" si="145"/>
        <v>-200667.96977198764</v>
      </c>
      <c r="CX117" s="21">
        <f t="shared" si="145"/>
        <v>-235554.73098319909</v>
      </c>
      <c r="CZ117" s="21">
        <f t="shared" si="142"/>
        <v>-1798.5226297527552</v>
      </c>
      <c r="DA117" s="21">
        <f t="shared" si="143"/>
        <v>-180980.90645906411</v>
      </c>
    </row>
    <row r="118" spans="9:105" x14ac:dyDescent="0.25">
      <c r="I118" s="9" t="s">
        <v>18</v>
      </c>
      <c r="J118" s="16">
        <f t="shared" si="138"/>
        <v>0.02</v>
      </c>
      <c r="K118" s="10">
        <v>20</v>
      </c>
      <c r="L118" s="10" t="s">
        <v>27</v>
      </c>
      <c r="M118" s="16">
        <f t="shared" si="136"/>
        <v>1.3000000000000001E-2</v>
      </c>
      <c r="N118" s="19">
        <f>INDEX(Results!$B$7:$C$206,Example!$AP118,MATCH(Example!$N$38,Results!$B$1:$C$1,FALSE))</f>
        <v>9.9999999615412298E-5</v>
      </c>
      <c r="O118" s="16">
        <f t="shared" si="137"/>
        <v>0.1</v>
      </c>
      <c r="P118" s="14">
        <v>1000000</v>
      </c>
      <c r="Q118" s="36">
        <f t="shared" si="139"/>
        <v>1122583.6976486607</v>
      </c>
      <c r="R118" s="14">
        <f t="shared" si="140"/>
        <v>112.25836933313418</v>
      </c>
      <c r="S118" s="14">
        <f t="shared" si="141"/>
        <v>11.225836933313419</v>
      </c>
      <c r="T118" s="14"/>
      <c r="U118" s="14">
        <f t="shared" si="146"/>
        <v>20000</v>
      </c>
      <c r="V118" s="14">
        <f t="shared" si="146"/>
        <v>20000</v>
      </c>
      <c r="W118" s="14">
        <f t="shared" si="146"/>
        <v>20000</v>
      </c>
      <c r="X118" s="14">
        <f t="shared" si="146"/>
        <v>20000</v>
      </c>
      <c r="Y118" s="14">
        <f t="shared" si="146"/>
        <v>20000</v>
      </c>
      <c r="Z118" s="14">
        <f t="shared" si="146"/>
        <v>20000</v>
      </c>
      <c r="AA118" s="14">
        <f t="shared" si="146"/>
        <v>20000</v>
      </c>
      <c r="AB118" s="14">
        <f t="shared" si="146"/>
        <v>20000</v>
      </c>
      <c r="AC118" s="14">
        <f t="shared" si="146"/>
        <v>20000</v>
      </c>
      <c r="AD118" s="14">
        <f t="shared" si="146"/>
        <v>20000</v>
      </c>
      <c r="AE118" s="14">
        <f t="shared" si="147"/>
        <v>20000</v>
      </c>
      <c r="AF118" s="14">
        <f t="shared" si="147"/>
        <v>20000</v>
      </c>
      <c r="AG118" s="14">
        <f t="shared" si="147"/>
        <v>20000</v>
      </c>
      <c r="AH118" s="14">
        <f t="shared" si="147"/>
        <v>20000</v>
      </c>
      <c r="AI118" s="14">
        <f t="shared" si="147"/>
        <v>20000</v>
      </c>
      <c r="AJ118" s="14">
        <f t="shared" si="147"/>
        <v>20000</v>
      </c>
      <c r="AK118" s="14">
        <f t="shared" si="147"/>
        <v>20000</v>
      </c>
      <c r="AL118" s="14">
        <f t="shared" si="147"/>
        <v>20000</v>
      </c>
      <c r="AM118" s="14">
        <f t="shared" si="147"/>
        <v>20000</v>
      </c>
      <c r="AN118" s="14">
        <f t="shared" si="147"/>
        <v>1020000</v>
      </c>
      <c r="AP118" s="3">
        <f t="shared" si="144"/>
        <v>80</v>
      </c>
      <c r="BN118" s="39">
        <f t="shared" si="101"/>
        <v>1122583.6976486607</v>
      </c>
      <c r="BO118" s="14">
        <f t="shared" si="102"/>
        <v>1117177.2857180932</v>
      </c>
      <c r="BP118" s="14">
        <f t="shared" si="103"/>
        <v>1111700.5904324283</v>
      </c>
      <c r="BQ118" s="14">
        <f t="shared" si="104"/>
        <v>1106152.6981080498</v>
      </c>
      <c r="BR118" s="14">
        <f t="shared" si="105"/>
        <v>1100532.6831834544</v>
      </c>
      <c r="BS118" s="14">
        <f t="shared" si="106"/>
        <v>1094839.6080648392</v>
      </c>
      <c r="BT118" s="14">
        <f t="shared" si="107"/>
        <v>1089072.522969682</v>
      </c>
      <c r="BU118" s="14">
        <f t="shared" si="108"/>
        <v>1083230.4657682877</v>
      </c>
      <c r="BV118" s="14">
        <f t="shared" si="109"/>
        <v>1077312.4618232753</v>
      </c>
      <c r="BW118" s="14">
        <f t="shared" si="110"/>
        <v>1071317.5238269777</v>
      </c>
      <c r="BX118" s="14">
        <f t="shared" si="111"/>
        <v>1065244.6516367283</v>
      </c>
      <c r="BY118" s="14">
        <f t="shared" si="112"/>
        <v>1059092.8321080056</v>
      </c>
      <c r="BZ118" s="14">
        <f t="shared" si="113"/>
        <v>1052861.0389254095</v>
      </c>
      <c r="CA118" s="14">
        <f t="shared" si="114"/>
        <v>1046548.2324314397</v>
      </c>
      <c r="CB118" s="14">
        <f t="shared" si="115"/>
        <v>1040153.3594530483</v>
      </c>
      <c r="CC118" s="14">
        <f t="shared" si="116"/>
        <v>1033675.3531259377</v>
      </c>
      <c r="CD118" s="14">
        <f t="shared" si="117"/>
        <v>1027113.1327165748</v>
      </c>
      <c r="CE118" s="14">
        <f t="shared" si="118"/>
        <v>1020465.6034418902</v>
      </c>
      <c r="CF118" s="14">
        <f t="shared" si="119"/>
        <v>1013731.6562866347</v>
      </c>
      <c r="CG118" s="14">
        <f t="shared" si="120"/>
        <v>1006910.1678183608</v>
      </c>
      <c r="CH118" s="46">
        <f t="shared" si="121"/>
        <v>0</v>
      </c>
      <c r="CJ118" s="48">
        <f t="shared" si="145"/>
        <v>326793.39591835788</v>
      </c>
      <c r="CK118" s="48">
        <f t="shared" si="145"/>
        <v>265376.28831897234</v>
      </c>
      <c r="CL118" s="48">
        <f t="shared" si="145"/>
        <v>206937.91571081523</v>
      </c>
      <c r="CM118" s="48">
        <f t="shared" si="145"/>
        <v>151323.47401272599</v>
      </c>
      <c r="CN118" s="48">
        <f t="shared" si="145"/>
        <v>98386.638764141826</v>
      </c>
      <c r="CO118" s="48">
        <f t="shared" si="145"/>
        <v>47989.078969693743</v>
      </c>
      <c r="CP118" s="48">
        <f t="shared" si="145"/>
        <v>1874.8942513435613</v>
      </c>
      <c r="CQ118" s="48">
        <f t="shared" si="145"/>
        <v>0</v>
      </c>
      <c r="CR118" s="48">
        <f t="shared" si="145"/>
        <v>-1871.2394747820217</v>
      </c>
      <c r="CS118" s="48">
        <f t="shared" si="145"/>
        <v>-45704.286256699124</v>
      </c>
      <c r="CT118" s="48">
        <f t="shared" si="145"/>
        <v>-89240.765681051067</v>
      </c>
      <c r="CU118" s="48">
        <f t="shared" si="145"/>
        <v>-130720.1022277337</v>
      </c>
      <c r="CV118" s="48">
        <f t="shared" si="145"/>
        <v>-170246.99572816957</v>
      </c>
      <c r="CW118" s="48">
        <f t="shared" si="145"/>
        <v>-207920.51857530384</v>
      </c>
      <c r="CX118" s="48">
        <f t="shared" si="145"/>
        <v>-243834.43258641835</v>
      </c>
      <c r="CZ118" s="48">
        <f t="shared" si="142"/>
        <v>-1873.0668630627915</v>
      </c>
      <c r="DA118" s="48">
        <f t="shared" si="143"/>
        <v>-188592.4557194924</v>
      </c>
    </row>
    <row r="119" spans="9:105" x14ac:dyDescent="0.25">
      <c r="I119" s="4" t="s">
        <v>18</v>
      </c>
      <c r="J119" s="15">
        <f t="shared" si="138"/>
        <v>0.02</v>
      </c>
      <c r="K119" s="3">
        <v>1</v>
      </c>
      <c r="L119" s="3" t="s">
        <v>28</v>
      </c>
      <c r="M119" s="15">
        <f>$B$2+$B$11*$K119</f>
        <v>5.8000000000000005E-3</v>
      </c>
      <c r="N119" s="18">
        <f>INDEX(Results!$B$7:$C$206,Example!$AP119,MATCH(Example!$N$38,Results!$B$1:$C$1,FALSE))</f>
        <v>8.0174507072597798</v>
      </c>
      <c r="O119" s="15">
        <f>$K119*B$23</f>
        <v>8.0000000000000002E-3</v>
      </c>
      <c r="P119" s="5">
        <v>1000000</v>
      </c>
      <c r="Q119" s="35">
        <f t="shared" si="139"/>
        <v>1014118.1149333863</v>
      </c>
      <c r="R119" s="5">
        <f t="shared" si="140"/>
        <v>8130641.9978176327</v>
      </c>
      <c r="S119" s="5">
        <f t="shared" si="141"/>
        <v>65045.135982541062</v>
      </c>
      <c r="T119" s="5"/>
      <c r="U119" s="5">
        <f t="shared" ref="U119:AD128" si="148">$P119*((U$38&lt;=$K119)*$J119+(U$38=$K119)*1)</f>
        <v>1020000</v>
      </c>
      <c r="V119" s="5">
        <f t="shared" si="148"/>
        <v>0</v>
      </c>
      <c r="W119" s="5">
        <f t="shared" si="148"/>
        <v>0</v>
      </c>
      <c r="X119" s="5">
        <f t="shared" si="148"/>
        <v>0</v>
      </c>
      <c r="Y119" s="5">
        <f t="shared" si="148"/>
        <v>0</v>
      </c>
      <c r="Z119" s="5">
        <f t="shared" si="148"/>
        <v>0</v>
      </c>
      <c r="AA119" s="5">
        <f t="shared" si="148"/>
        <v>0</v>
      </c>
      <c r="AB119" s="5">
        <f t="shared" si="148"/>
        <v>0</v>
      </c>
      <c r="AC119" s="5">
        <f t="shared" si="148"/>
        <v>0</v>
      </c>
      <c r="AD119" s="5">
        <f t="shared" si="148"/>
        <v>0</v>
      </c>
      <c r="AE119" s="5">
        <f t="shared" ref="AE119:AN128" si="149">$P119*((AE$38&lt;=$K119)*$J119+(AE$38=$K119)*1)</f>
        <v>0</v>
      </c>
      <c r="AF119" s="5">
        <f t="shared" si="149"/>
        <v>0</v>
      </c>
      <c r="AG119" s="5">
        <f t="shared" si="149"/>
        <v>0</v>
      </c>
      <c r="AH119" s="5">
        <f t="shared" si="149"/>
        <v>0</v>
      </c>
      <c r="AI119" s="5">
        <f t="shared" si="149"/>
        <v>0</v>
      </c>
      <c r="AJ119" s="5">
        <f t="shared" si="149"/>
        <v>0</v>
      </c>
      <c r="AK119" s="5">
        <f t="shared" si="149"/>
        <v>0</v>
      </c>
      <c r="AL119" s="5">
        <f t="shared" si="149"/>
        <v>0</v>
      </c>
      <c r="AM119" s="5">
        <f t="shared" si="149"/>
        <v>0</v>
      </c>
      <c r="AN119" s="5">
        <f t="shared" si="149"/>
        <v>0</v>
      </c>
      <c r="AP119" s="3">
        <f t="shared" si="144"/>
        <v>81</v>
      </c>
      <c r="BN119" s="38">
        <f t="shared" si="101"/>
        <v>1014118.1149333863</v>
      </c>
      <c r="BO119" s="5">
        <f t="shared" si="102"/>
        <v>0</v>
      </c>
      <c r="BP119" s="5">
        <f t="shared" si="103"/>
        <v>0</v>
      </c>
      <c r="BQ119" s="5">
        <f t="shared" si="104"/>
        <v>0</v>
      </c>
      <c r="BR119" s="5">
        <f t="shared" si="105"/>
        <v>0</v>
      </c>
      <c r="BS119" s="5">
        <f t="shared" si="106"/>
        <v>0</v>
      </c>
      <c r="BT119" s="5">
        <f t="shared" si="107"/>
        <v>0</v>
      </c>
      <c r="BU119" s="5">
        <f t="shared" si="108"/>
        <v>0</v>
      </c>
      <c r="BV119" s="5">
        <f t="shared" si="109"/>
        <v>0</v>
      </c>
      <c r="BW119" s="5">
        <f t="shared" si="110"/>
        <v>0</v>
      </c>
      <c r="BX119" s="5">
        <f t="shared" si="111"/>
        <v>0</v>
      </c>
      <c r="BY119" s="5">
        <f t="shared" si="112"/>
        <v>0</v>
      </c>
      <c r="BZ119" s="5">
        <f t="shared" si="113"/>
        <v>0</v>
      </c>
      <c r="CA119" s="5">
        <f t="shared" si="114"/>
        <v>0</v>
      </c>
      <c r="CB119" s="5">
        <f t="shared" si="115"/>
        <v>0</v>
      </c>
      <c r="CC119" s="5">
        <f t="shared" si="116"/>
        <v>0</v>
      </c>
      <c r="CD119" s="5">
        <f t="shared" si="117"/>
        <v>0</v>
      </c>
      <c r="CE119" s="5">
        <f t="shared" si="118"/>
        <v>0</v>
      </c>
      <c r="CF119" s="5">
        <f t="shared" si="119"/>
        <v>0</v>
      </c>
      <c r="CG119" s="5">
        <f t="shared" si="120"/>
        <v>0</v>
      </c>
      <c r="CH119" s="45">
        <f t="shared" si="121"/>
        <v>0</v>
      </c>
      <c r="CJ119" s="21">
        <f t="shared" si="145"/>
        <v>15353.019503432442</v>
      </c>
      <c r="CK119" s="21">
        <f t="shared" si="145"/>
        <v>12761.981714152265</v>
      </c>
      <c r="CL119" s="21">
        <f t="shared" si="145"/>
        <v>10183.953755105264</v>
      </c>
      <c r="CM119" s="21">
        <f t="shared" si="145"/>
        <v>7618.8378864073893</v>
      </c>
      <c r="CN119" s="21">
        <f t="shared" si="145"/>
        <v>5066.537344791228</v>
      </c>
      <c r="CO119" s="21">
        <f t="shared" si="145"/>
        <v>2526.9563314396655</v>
      </c>
      <c r="CP119" s="21">
        <f t="shared" si="145"/>
        <v>100.83704036322888</v>
      </c>
      <c r="CQ119" s="21">
        <f t="shared" si="145"/>
        <v>0</v>
      </c>
      <c r="CR119" s="21">
        <f t="shared" si="145"/>
        <v>-100.81699124502484</v>
      </c>
      <c r="CS119" s="21">
        <f t="shared" si="145"/>
        <v>-2514.4255552249961</v>
      </c>
      <c r="CT119" s="21">
        <f t="shared" si="145"/>
        <v>-5016.4133109090617</v>
      </c>
      <c r="CU119" s="21">
        <f t="shared" si="145"/>
        <v>-7506.0553261624882</v>
      </c>
      <c r="CV119" s="21">
        <f t="shared" si="145"/>
        <v>-9983.442753823474</v>
      </c>
      <c r="CW119" s="21">
        <f t="shared" si="145"/>
        <v>-12448.665851583355</v>
      </c>
      <c r="CX119" s="21">
        <f t="shared" si="145"/>
        <v>-14901.81399294734</v>
      </c>
      <c r="CZ119" s="21">
        <f t="shared" si="142"/>
        <v>-100.82701580412686</v>
      </c>
      <c r="DA119" s="21">
        <f t="shared" si="143"/>
        <v>-10083.698254464369</v>
      </c>
    </row>
    <row r="120" spans="9:105" x14ac:dyDescent="0.25">
      <c r="I120" s="4" t="s">
        <v>18</v>
      </c>
      <c r="J120" s="15">
        <f t="shared" si="138"/>
        <v>0.02</v>
      </c>
      <c r="K120" s="3">
        <v>2</v>
      </c>
      <c r="L120" s="3" t="s">
        <v>28</v>
      </c>
      <c r="M120" s="15">
        <f t="shared" ref="M120:M138" si="150">$B$2+$B$11*$K120</f>
        <v>6.6E-3</v>
      </c>
      <c r="N120" s="18">
        <f>INDEX(Results!$B$7:$C$206,Example!$AP120,MATCH(Example!$N$38,Results!$B$1:$C$1,FALSE))</f>
        <v>6.4358356123014797</v>
      </c>
      <c r="O120" s="15">
        <f t="shared" ref="O120:O138" si="151">$K120*B$23</f>
        <v>1.6E-2</v>
      </c>
      <c r="P120" s="5">
        <v>1000000</v>
      </c>
      <c r="Q120" s="35">
        <f t="shared" si="139"/>
        <v>1026536.995705159</v>
      </c>
      <c r="R120" s="5">
        <f t="shared" si="140"/>
        <v>6606623.3543042336</v>
      </c>
      <c r="S120" s="5">
        <f t="shared" si="141"/>
        <v>105705.97366886774</v>
      </c>
      <c r="T120" s="5"/>
      <c r="U120" s="5">
        <f t="shared" si="148"/>
        <v>20000</v>
      </c>
      <c r="V120" s="5">
        <f t="shared" si="148"/>
        <v>1020000</v>
      </c>
      <c r="W120" s="5">
        <f t="shared" si="148"/>
        <v>0</v>
      </c>
      <c r="X120" s="5">
        <f t="shared" si="148"/>
        <v>0</v>
      </c>
      <c r="Y120" s="5">
        <f t="shared" si="148"/>
        <v>0</v>
      </c>
      <c r="Z120" s="5">
        <f t="shared" si="148"/>
        <v>0</v>
      </c>
      <c r="AA120" s="5">
        <f t="shared" si="148"/>
        <v>0</v>
      </c>
      <c r="AB120" s="5">
        <f t="shared" si="148"/>
        <v>0</v>
      </c>
      <c r="AC120" s="5">
        <f t="shared" si="148"/>
        <v>0</v>
      </c>
      <c r="AD120" s="5">
        <f t="shared" si="148"/>
        <v>0</v>
      </c>
      <c r="AE120" s="5">
        <f t="shared" si="149"/>
        <v>0</v>
      </c>
      <c r="AF120" s="5">
        <f t="shared" si="149"/>
        <v>0</v>
      </c>
      <c r="AG120" s="5">
        <f t="shared" si="149"/>
        <v>0</v>
      </c>
      <c r="AH120" s="5">
        <f t="shared" si="149"/>
        <v>0</v>
      </c>
      <c r="AI120" s="5">
        <f t="shared" si="149"/>
        <v>0</v>
      </c>
      <c r="AJ120" s="5">
        <f t="shared" si="149"/>
        <v>0</v>
      </c>
      <c r="AK120" s="5">
        <f t="shared" si="149"/>
        <v>0</v>
      </c>
      <c r="AL120" s="5">
        <f t="shared" si="149"/>
        <v>0</v>
      </c>
      <c r="AM120" s="5">
        <f t="shared" si="149"/>
        <v>0</v>
      </c>
      <c r="AN120" s="5">
        <f t="shared" si="149"/>
        <v>0</v>
      </c>
      <c r="AP120" s="3">
        <f t="shared" si="144"/>
        <v>82</v>
      </c>
      <c r="BN120" s="38">
        <f t="shared" si="101"/>
        <v>1026536.995705159</v>
      </c>
      <c r="BO120" s="5">
        <f t="shared" si="102"/>
        <v>1013312.139876813</v>
      </c>
      <c r="BP120" s="5">
        <f t="shared" si="103"/>
        <v>0</v>
      </c>
      <c r="BQ120" s="5">
        <f t="shared" si="104"/>
        <v>0</v>
      </c>
      <c r="BR120" s="5">
        <f t="shared" si="105"/>
        <v>0</v>
      </c>
      <c r="BS120" s="5">
        <f t="shared" si="106"/>
        <v>0</v>
      </c>
      <c r="BT120" s="5">
        <f t="shared" si="107"/>
        <v>0</v>
      </c>
      <c r="BU120" s="5">
        <f t="shared" si="108"/>
        <v>0</v>
      </c>
      <c r="BV120" s="5">
        <f t="shared" si="109"/>
        <v>0</v>
      </c>
      <c r="BW120" s="5">
        <f t="shared" si="110"/>
        <v>0</v>
      </c>
      <c r="BX120" s="5">
        <f t="shared" si="111"/>
        <v>0</v>
      </c>
      <c r="BY120" s="5">
        <f t="shared" si="112"/>
        <v>0</v>
      </c>
      <c r="BZ120" s="5">
        <f t="shared" si="113"/>
        <v>0</v>
      </c>
      <c r="CA120" s="5">
        <f t="shared" si="114"/>
        <v>0</v>
      </c>
      <c r="CB120" s="5">
        <f t="shared" si="115"/>
        <v>0</v>
      </c>
      <c r="CC120" s="5">
        <f t="shared" si="116"/>
        <v>0</v>
      </c>
      <c r="CD120" s="5">
        <f t="shared" si="117"/>
        <v>0</v>
      </c>
      <c r="CE120" s="5">
        <f t="shared" si="118"/>
        <v>0</v>
      </c>
      <c r="CF120" s="5">
        <f t="shared" si="119"/>
        <v>0</v>
      </c>
      <c r="CG120" s="5">
        <f t="shared" si="120"/>
        <v>0</v>
      </c>
      <c r="CH120" s="45">
        <f t="shared" si="121"/>
        <v>0</v>
      </c>
      <c r="CJ120" s="21">
        <f t="shared" si="145"/>
        <v>30986.784931576462</v>
      </c>
      <c r="CK120" s="21">
        <f t="shared" si="145"/>
        <v>25725.067397030187</v>
      </c>
      <c r="CL120" s="21">
        <f t="shared" si="145"/>
        <v>20502.770928245736</v>
      </c>
      <c r="CM120" s="21">
        <f t="shared" si="145"/>
        <v>15319.502087103785</v>
      </c>
      <c r="CN120" s="21">
        <f t="shared" si="145"/>
        <v>10174.872334731044</v>
      </c>
      <c r="CO120" s="21">
        <f t="shared" si="145"/>
        <v>5068.4979584509274</v>
      </c>
      <c r="CP120" s="21">
        <f t="shared" si="145"/>
        <v>202.01740115520079</v>
      </c>
      <c r="CQ120" s="21">
        <f t="shared" si="145"/>
        <v>0</v>
      </c>
      <c r="CR120" s="21">
        <f t="shared" si="145"/>
        <v>-201.95739833987318</v>
      </c>
      <c r="CS120" s="21">
        <f t="shared" si="145"/>
        <v>-5030.9958150108578</v>
      </c>
      <c r="CT120" s="21">
        <f t="shared" si="145"/>
        <v>-10024.859146417235</v>
      </c>
      <c r="CU120" s="21">
        <f t="shared" si="145"/>
        <v>-14981.95510763058</v>
      </c>
      <c r="CV120" s="21">
        <f t="shared" si="145"/>
        <v>-19902.644332592376</v>
      </c>
      <c r="CW120" s="21">
        <f t="shared" si="145"/>
        <v>-24787.283041584189</v>
      </c>
      <c r="CX120" s="21">
        <f t="shared" si="145"/>
        <v>-29636.223105910583</v>
      </c>
      <c r="CZ120" s="21">
        <f t="shared" si="142"/>
        <v>-201.98739974753698</v>
      </c>
      <c r="DA120" s="21">
        <f t="shared" si="143"/>
        <v>-20202.707630419056</v>
      </c>
    </row>
    <row r="121" spans="9:105" x14ac:dyDescent="0.25">
      <c r="I121" s="4" t="s">
        <v>18</v>
      </c>
      <c r="J121" s="15">
        <f t="shared" si="138"/>
        <v>0.02</v>
      </c>
      <c r="K121" s="3">
        <v>3</v>
      </c>
      <c r="L121" s="3" t="s">
        <v>28</v>
      </c>
      <c r="M121" s="15">
        <f t="shared" si="150"/>
        <v>7.4000000000000003E-3</v>
      </c>
      <c r="N121" s="18">
        <f>INDEX(Results!$B$7:$C$206,Example!$AP121,MATCH(Example!$N$38,Results!$B$1:$C$1,FALSE))</f>
        <v>4.7299702425084504</v>
      </c>
      <c r="O121" s="15">
        <f t="shared" si="151"/>
        <v>2.4E-2</v>
      </c>
      <c r="P121" s="5">
        <v>1000000</v>
      </c>
      <c r="Q121" s="35">
        <f t="shared" si="139"/>
        <v>1037247.3839583537</v>
      </c>
      <c r="R121" s="5">
        <f t="shared" si="140"/>
        <v>4906149.2602427499</v>
      </c>
      <c r="S121" s="5">
        <f t="shared" si="141"/>
        <v>117747.58224582601</v>
      </c>
      <c r="T121" s="5"/>
      <c r="U121" s="5">
        <f t="shared" si="148"/>
        <v>20000</v>
      </c>
      <c r="V121" s="5">
        <f t="shared" si="148"/>
        <v>20000</v>
      </c>
      <c r="W121" s="5">
        <f t="shared" si="148"/>
        <v>1020000</v>
      </c>
      <c r="X121" s="5">
        <f t="shared" si="148"/>
        <v>0</v>
      </c>
      <c r="Y121" s="5">
        <f t="shared" si="148"/>
        <v>0</v>
      </c>
      <c r="Z121" s="5">
        <f t="shared" si="148"/>
        <v>0</v>
      </c>
      <c r="AA121" s="5">
        <f t="shared" si="148"/>
        <v>0</v>
      </c>
      <c r="AB121" s="5">
        <f t="shared" si="148"/>
        <v>0</v>
      </c>
      <c r="AC121" s="5">
        <f t="shared" si="148"/>
        <v>0</v>
      </c>
      <c r="AD121" s="5">
        <f t="shared" si="148"/>
        <v>0</v>
      </c>
      <c r="AE121" s="5">
        <f t="shared" si="149"/>
        <v>0</v>
      </c>
      <c r="AF121" s="5">
        <f t="shared" si="149"/>
        <v>0</v>
      </c>
      <c r="AG121" s="5">
        <f t="shared" si="149"/>
        <v>0</v>
      </c>
      <c r="AH121" s="5">
        <f t="shared" si="149"/>
        <v>0</v>
      </c>
      <c r="AI121" s="5">
        <f t="shared" si="149"/>
        <v>0</v>
      </c>
      <c r="AJ121" s="5">
        <f t="shared" si="149"/>
        <v>0</v>
      </c>
      <c r="AK121" s="5">
        <f t="shared" si="149"/>
        <v>0</v>
      </c>
      <c r="AL121" s="5">
        <f t="shared" si="149"/>
        <v>0</v>
      </c>
      <c r="AM121" s="5">
        <f t="shared" si="149"/>
        <v>0</v>
      </c>
      <c r="AN121" s="5">
        <f t="shared" si="149"/>
        <v>0</v>
      </c>
      <c r="AP121" s="3">
        <f t="shared" si="144"/>
        <v>83</v>
      </c>
      <c r="BN121" s="38">
        <f t="shared" si="101"/>
        <v>1037247.3839583537</v>
      </c>
      <c r="BO121" s="5">
        <f t="shared" si="102"/>
        <v>1024923.0145996455</v>
      </c>
      <c r="BP121" s="5">
        <f t="shared" si="103"/>
        <v>1012507.4449076829</v>
      </c>
      <c r="BQ121" s="5">
        <f t="shared" si="104"/>
        <v>0</v>
      </c>
      <c r="BR121" s="5">
        <f t="shared" si="105"/>
        <v>0</v>
      </c>
      <c r="BS121" s="5">
        <f t="shared" si="106"/>
        <v>0</v>
      </c>
      <c r="BT121" s="5">
        <f t="shared" si="107"/>
        <v>0</v>
      </c>
      <c r="BU121" s="5">
        <f t="shared" si="108"/>
        <v>0</v>
      </c>
      <c r="BV121" s="5">
        <f t="shared" si="109"/>
        <v>0</v>
      </c>
      <c r="BW121" s="5">
        <f t="shared" si="110"/>
        <v>0</v>
      </c>
      <c r="BX121" s="5">
        <f t="shared" si="111"/>
        <v>0</v>
      </c>
      <c r="BY121" s="5">
        <f t="shared" si="112"/>
        <v>0</v>
      </c>
      <c r="BZ121" s="5">
        <f t="shared" si="113"/>
        <v>0</v>
      </c>
      <c r="CA121" s="5">
        <f t="shared" si="114"/>
        <v>0</v>
      </c>
      <c r="CB121" s="5">
        <f t="shared" si="115"/>
        <v>0</v>
      </c>
      <c r="CC121" s="5">
        <f t="shared" si="116"/>
        <v>0</v>
      </c>
      <c r="CD121" s="5">
        <f t="shared" si="117"/>
        <v>0</v>
      </c>
      <c r="CE121" s="5">
        <f t="shared" si="118"/>
        <v>0</v>
      </c>
      <c r="CF121" s="5">
        <f t="shared" si="119"/>
        <v>0</v>
      </c>
      <c r="CG121" s="5">
        <f t="shared" si="120"/>
        <v>0</v>
      </c>
      <c r="CH121" s="45">
        <f t="shared" si="121"/>
        <v>0</v>
      </c>
      <c r="CJ121" s="21">
        <f t="shared" si="145"/>
        <v>46827.30149117019</v>
      </c>
      <c r="CK121" s="21">
        <f t="shared" si="145"/>
        <v>38827.254853782477</v>
      </c>
      <c r="CL121" s="21">
        <f t="shared" si="145"/>
        <v>30906.70978167397</v>
      </c>
      <c r="CM121" s="21">
        <f t="shared" si="145"/>
        <v>23064.678051947849</v>
      </c>
      <c r="CN121" s="21">
        <f t="shared" si="145"/>
        <v>15300.186164333718</v>
      </c>
      <c r="CO121" s="21">
        <f t="shared" si="145"/>
        <v>7612.2750857633073</v>
      </c>
      <c r="CP121" s="21">
        <f t="shared" si="145"/>
        <v>303.05051398533396</v>
      </c>
      <c r="CQ121" s="21">
        <f t="shared" si="145"/>
        <v>0</v>
      </c>
      <c r="CR121" s="21">
        <f t="shared" si="145"/>
        <v>-302.93098757637199</v>
      </c>
      <c r="CS121" s="21">
        <f t="shared" si="145"/>
        <v>-7537.5699377839919</v>
      </c>
      <c r="CT121" s="21">
        <f t="shared" si="145"/>
        <v>-15001.351841609925</v>
      </c>
      <c r="CU121" s="21">
        <f t="shared" si="145"/>
        <v>-22392.249330559745</v>
      </c>
      <c r="CV121" s="21">
        <f t="shared" si="145"/>
        <v>-29711.152760026278</v>
      </c>
      <c r="CW121" s="21">
        <f t="shared" si="145"/>
        <v>-36958.939448442077</v>
      </c>
      <c r="CX121" s="21">
        <f t="shared" si="145"/>
        <v>-44136.473899592645</v>
      </c>
      <c r="CZ121" s="21">
        <f t="shared" si="142"/>
        <v>-302.99075078085298</v>
      </c>
      <c r="DA121" s="21">
        <f t="shared" si="143"/>
        <v>-30308.931270850124</v>
      </c>
    </row>
    <row r="122" spans="9:105" x14ac:dyDescent="0.25">
      <c r="I122" s="4" t="s">
        <v>18</v>
      </c>
      <c r="J122" s="15">
        <f t="shared" si="138"/>
        <v>0.02</v>
      </c>
      <c r="K122" s="3">
        <v>4</v>
      </c>
      <c r="L122" s="3" t="s">
        <v>28</v>
      </c>
      <c r="M122" s="15">
        <f t="shared" si="150"/>
        <v>8.2000000000000007E-3</v>
      </c>
      <c r="N122" s="18">
        <f>INDEX(Results!$B$7:$C$206,Example!$AP122,MATCH(Example!$N$38,Results!$B$1:$C$1,FALSE))</f>
        <v>2.9215757047308899</v>
      </c>
      <c r="O122" s="15">
        <f t="shared" si="151"/>
        <v>3.2000000000000001E-2</v>
      </c>
      <c r="P122" s="5">
        <v>1000000</v>
      </c>
      <c r="Q122" s="35">
        <f t="shared" si="139"/>
        <v>1046248.0438763147</v>
      </c>
      <c r="R122" s="5">
        <f t="shared" si="140"/>
        <v>3056692.866111259</v>
      </c>
      <c r="S122" s="5">
        <f t="shared" si="141"/>
        <v>97814.171715560296</v>
      </c>
      <c r="T122" s="5"/>
      <c r="U122" s="5">
        <f t="shared" si="148"/>
        <v>20000</v>
      </c>
      <c r="V122" s="5">
        <f t="shared" si="148"/>
        <v>20000</v>
      </c>
      <c r="W122" s="5">
        <f t="shared" si="148"/>
        <v>20000</v>
      </c>
      <c r="X122" s="5">
        <f t="shared" si="148"/>
        <v>1020000</v>
      </c>
      <c r="Y122" s="5">
        <f t="shared" si="148"/>
        <v>0</v>
      </c>
      <c r="Z122" s="5">
        <f t="shared" si="148"/>
        <v>0</v>
      </c>
      <c r="AA122" s="5">
        <f t="shared" si="148"/>
        <v>0</v>
      </c>
      <c r="AB122" s="5">
        <f t="shared" si="148"/>
        <v>0</v>
      </c>
      <c r="AC122" s="5">
        <f t="shared" si="148"/>
        <v>0</v>
      </c>
      <c r="AD122" s="5">
        <f t="shared" si="148"/>
        <v>0</v>
      </c>
      <c r="AE122" s="5">
        <f t="shared" si="149"/>
        <v>0</v>
      </c>
      <c r="AF122" s="5">
        <f t="shared" si="149"/>
        <v>0</v>
      </c>
      <c r="AG122" s="5">
        <f t="shared" si="149"/>
        <v>0</v>
      </c>
      <c r="AH122" s="5">
        <f t="shared" si="149"/>
        <v>0</v>
      </c>
      <c r="AI122" s="5">
        <f t="shared" si="149"/>
        <v>0</v>
      </c>
      <c r="AJ122" s="5">
        <f t="shared" si="149"/>
        <v>0</v>
      </c>
      <c r="AK122" s="5">
        <f t="shared" si="149"/>
        <v>0</v>
      </c>
      <c r="AL122" s="5">
        <f t="shared" si="149"/>
        <v>0</v>
      </c>
      <c r="AM122" s="5">
        <f t="shared" si="149"/>
        <v>0</v>
      </c>
      <c r="AN122" s="5">
        <f t="shared" si="149"/>
        <v>0</v>
      </c>
      <c r="AP122" s="3">
        <f t="shared" si="144"/>
        <v>84</v>
      </c>
      <c r="BN122" s="38">
        <f t="shared" si="101"/>
        <v>1046248.0438763147</v>
      </c>
      <c r="BO122" s="5">
        <f t="shared" si="102"/>
        <v>1034827.2778361004</v>
      </c>
      <c r="BP122" s="5">
        <f t="shared" si="103"/>
        <v>1023312.8615143565</v>
      </c>
      <c r="BQ122" s="5">
        <f t="shared" si="104"/>
        <v>1011704.0269787741</v>
      </c>
      <c r="BR122" s="5">
        <f t="shared" si="105"/>
        <v>0</v>
      </c>
      <c r="BS122" s="5">
        <f t="shared" si="106"/>
        <v>0</v>
      </c>
      <c r="BT122" s="5">
        <f t="shared" si="107"/>
        <v>0</v>
      </c>
      <c r="BU122" s="5">
        <f t="shared" si="108"/>
        <v>0</v>
      </c>
      <c r="BV122" s="5">
        <f t="shared" si="109"/>
        <v>0</v>
      </c>
      <c r="BW122" s="5">
        <f t="shared" si="110"/>
        <v>0</v>
      </c>
      <c r="BX122" s="5">
        <f t="shared" si="111"/>
        <v>0</v>
      </c>
      <c r="BY122" s="5">
        <f t="shared" si="112"/>
        <v>0</v>
      </c>
      <c r="BZ122" s="5">
        <f t="shared" si="113"/>
        <v>0</v>
      </c>
      <c r="CA122" s="5">
        <f t="shared" si="114"/>
        <v>0</v>
      </c>
      <c r="CB122" s="5">
        <f t="shared" si="115"/>
        <v>0</v>
      </c>
      <c r="CC122" s="5">
        <f t="shared" si="116"/>
        <v>0</v>
      </c>
      <c r="CD122" s="5">
        <f t="shared" si="117"/>
        <v>0</v>
      </c>
      <c r="CE122" s="5">
        <f t="shared" si="118"/>
        <v>0</v>
      </c>
      <c r="CF122" s="5">
        <f t="shared" si="119"/>
        <v>0</v>
      </c>
      <c r="CG122" s="5">
        <f t="shared" si="120"/>
        <v>0</v>
      </c>
      <c r="CH122" s="45">
        <f t="shared" si="121"/>
        <v>0</v>
      </c>
      <c r="CJ122" s="21">
        <f t="shared" ref="CJ122:CX138" si="152">NPV($M122+CJ$38,$U122:$AN122)-$Q122</f>
        <v>62799.438942870474</v>
      </c>
      <c r="CK122" s="21">
        <f t="shared" si="152"/>
        <v>52005.910352638573</v>
      </c>
      <c r="CL122" s="21">
        <f t="shared" si="152"/>
        <v>41345.773226351594</v>
      </c>
      <c r="CM122" s="21">
        <f t="shared" si="152"/>
        <v>30817.045032248483</v>
      </c>
      <c r="CN122" s="21">
        <f t="shared" si="152"/>
        <v>20417.777594279847</v>
      </c>
      <c r="CO122" s="21">
        <f t="shared" si="152"/>
        <v>10146.056412744219</v>
      </c>
      <c r="CP122" s="21">
        <f t="shared" si="152"/>
        <v>403.45279268722516</v>
      </c>
      <c r="CQ122" s="21">
        <f t="shared" si="152"/>
        <v>0</v>
      </c>
      <c r="CR122" s="21">
        <f t="shared" si="152"/>
        <v>-403.25469188101124</v>
      </c>
      <c r="CS122" s="21">
        <f t="shared" si="152"/>
        <v>-10022.240769102238</v>
      </c>
      <c r="CT122" s="21">
        <f t="shared" si="152"/>
        <v>-19922.483292438672</v>
      </c>
      <c r="CU122" s="21">
        <f t="shared" si="152"/>
        <v>-29702.513861829531</v>
      </c>
      <c r="CV122" s="21">
        <f t="shared" si="152"/>
        <v>-39364.088270602282</v>
      </c>
      <c r="CW122" s="21">
        <f t="shared" si="152"/>
        <v>-48908.932407825603</v>
      </c>
      <c r="CX122" s="21">
        <f t="shared" si="152"/>
        <v>-58338.742839545128</v>
      </c>
      <c r="CZ122" s="21">
        <f t="shared" si="142"/>
        <v>-403.3537422841182</v>
      </c>
      <c r="DA122" s="21">
        <f t="shared" si="143"/>
        <v>-40354.930748476938</v>
      </c>
    </row>
    <row r="123" spans="9:105" x14ac:dyDescent="0.25">
      <c r="I123" s="4" t="s">
        <v>18</v>
      </c>
      <c r="J123" s="15">
        <f t="shared" si="138"/>
        <v>0.02</v>
      </c>
      <c r="K123" s="3">
        <v>5</v>
      </c>
      <c r="L123" s="3" t="s">
        <v>28</v>
      </c>
      <c r="M123" s="15">
        <f t="shared" si="150"/>
        <v>9.0000000000000011E-3</v>
      </c>
      <c r="N123" s="18">
        <f>INDEX(Results!$B$7:$C$206,Example!$AP123,MATCH(Example!$N$38,Results!$B$1:$C$1,FALSE))</f>
        <v>3.2091928052583301</v>
      </c>
      <c r="O123" s="15">
        <f t="shared" si="151"/>
        <v>0.04</v>
      </c>
      <c r="P123" s="5">
        <v>1000000</v>
      </c>
      <c r="Q123" s="35">
        <f t="shared" si="139"/>
        <v>1053545.6326290469</v>
      </c>
      <c r="R123" s="5">
        <f t="shared" si="140"/>
        <v>3381031.0642444729</v>
      </c>
      <c r="S123" s="5">
        <f t="shared" si="141"/>
        <v>135241.24256977893</v>
      </c>
      <c r="T123" s="5"/>
      <c r="U123" s="5">
        <f t="shared" si="148"/>
        <v>20000</v>
      </c>
      <c r="V123" s="5">
        <f t="shared" si="148"/>
        <v>20000</v>
      </c>
      <c r="W123" s="5">
        <f t="shared" si="148"/>
        <v>20000</v>
      </c>
      <c r="X123" s="5">
        <f t="shared" si="148"/>
        <v>20000</v>
      </c>
      <c r="Y123" s="5">
        <f t="shared" si="148"/>
        <v>1020000</v>
      </c>
      <c r="Z123" s="5">
        <f t="shared" si="148"/>
        <v>0</v>
      </c>
      <c r="AA123" s="5">
        <f t="shared" si="148"/>
        <v>0</v>
      </c>
      <c r="AB123" s="5">
        <f t="shared" si="148"/>
        <v>0</v>
      </c>
      <c r="AC123" s="5">
        <f t="shared" si="148"/>
        <v>0</v>
      </c>
      <c r="AD123" s="5">
        <f t="shared" si="148"/>
        <v>0</v>
      </c>
      <c r="AE123" s="5">
        <f t="shared" si="149"/>
        <v>0</v>
      </c>
      <c r="AF123" s="5">
        <f t="shared" si="149"/>
        <v>0</v>
      </c>
      <c r="AG123" s="5">
        <f t="shared" si="149"/>
        <v>0</v>
      </c>
      <c r="AH123" s="5">
        <f t="shared" si="149"/>
        <v>0</v>
      </c>
      <c r="AI123" s="5">
        <f t="shared" si="149"/>
        <v>0</v>
      </c>
      <c r="AJ123" s="5">
        <f t="shared" si="149"/>
        <v>0</v>
      </c>
      <c r="AK123" s="5">
        <f t="shared" si="149"/>
        <v>0</v>
      </c>
      <c r="AL123" s="5">
        <f t="shared" si="149"/>
        <v>0</v>
      </c>
      <c r="AM123" s="5">
        <f t="shared" si="149"/>
        <v>0</v>
      </c>
      <c r="AN123" s="5">
        <f t="shared" si="149"/>
        <v>0</v>
      </c>
      <c r="AP123" s="3">
        <f t="shared" si="144"/>
        <v>85</v>
      </c>
      <c r="BN123" s="38">
        <f t="shared" ref="BN123:BN186" si="153">Q123</f>
        <v>1053545.6326290469</v>
      </c>
      <c r="BO123" s="5">
        <f t="shared" ref="BO123:BO186" si="154">BN123*(1+$M123)-U123</f>
        <v>1043027.5433227082</v>
      </c>
      <c r="BP123" s="5">
        <f t="shared" ref="BP123:BP186" si="155">BO123*(1+$M123)-V123</f>
        <v>1032414.7912126125</v>
      </c>
      <c r="BQ123" s="5">
        <f t="shared" ref="BQ123:BQ186" si="156">BP123*(1+$M123)-W123</f>
        <v>1021706.5243335259</v>
      </c>
      <c r="BR123" s="5">
        <f t="shared" ref="BR123:BR186" si="157">BQ123*(1+$M123)-X123</f>
        <v>1010901.8830525276</v>
      </c>
      <c r="BS123" s="5">
        <f t="shared" ref="BS123:BS186" si="158">BR123*(1+$M123)-Y123</f>
        <v>0</v>
      </c>
      <c r="BT123" s="5">
        <f t="shared" ref="BT123:BT186" si="159">BS123*(1+$M123)-Z123</f>
        <v>0</v>
      </c>
      <c r="BU123" s="5">
        <f t="shared" ref="BU123:BU186" si="160">BT123*(1+$M123)-AA123</f>
        <v>0</v>
      </c>
      <c r="BV123" s="5">
        <f t="shared" ref="BV123:BV186" si="161">BU123*(1+$M123)-AB123</f>
        <v>0</v>
      </c>
      <c r="BW123" s="5">
        <f t="shared" ref="BW123:BW186" si="162">BV123*(1+$M123)-AC123</f>
        <v>0</v>
      </c>
      <c r="BX123" s="5">
        <f t="shared" ref="BX123:BX186" si="163">BW123*(1+$M123)-AD123</f>
        <v>0</v>
      </c>
      <c r="BY123" s="5">
        <f t="shared" ref="BY123:BY186" si="164">BX123*(1+$M123)-AE123</f>
        <v>0</v>
      </c>
      <c r="BZ123" s="5">
        <f t="shared" ref="BZ123:BZ186" si="165">BY123*(1+$M123)-AF123</f>
        <v>0</v>
      </c>
      <c r="CA123" s="5">
        <f t="shared" ref="CA123:CA186" si="166">BZ123*(1+$M123)-AG123</f>
        <v>0</v>
      </c>
      <c r="CB123" s="5">
        <f t="shared" ref="CB123:CB186" si="167">CA123*(1+$M123)-AH123</f>
        <v>0</v>
      </c>
      <c r="CC123" s="5">
        <f t="shared" ref="CC123:CC186" si="168">CB123*(1+$M123)-AI123</f>
        <v>0</v>
      </c>
      <c r="CD123" s="5">
        <f t="shared" ref="CD123:CD186" si="169">CC123*(1+$M123)-AJ123</f>
        <v>0</v>
      </c>
      <c r="CE123" s="5">
        <f t="shared" ref="CE123:CE186" si="170">CD123*(1+$M123)-AK123</f>
        <v>0</v>
      </c>
      <c r="CF123" s="5">
        <f t="shared" ref="CF123:CF186" si="171">CE123*(1+$M123)-AL123</f>
        <v>0</v>
      </c>
      <c r="CG123" s="5">
        <f t="shared" ref="CG123:CG186" si="172">CF123*(1+$M123)-AM123</f>
        <v>0</v>
      </c>
      <c r="CH123" s="45">
        <f t="shared" ref="CH123:CH186" si="173">CG123*(1+$M123)-AN123</f>
        <v>0</v>
      </c>
      <c r="CJ123" s="21">
        <f t="shared" si="152"/>
        <v>78827.524779509986</v>
      </c>
      <c r="CK123" s="21">
        <f t="shared" si="152"/>
        <v>65198.263972269371</v>
      </c>
      <c r="CL123" s="21">
        <f t="shared" si="152"/>
        <v>51770.103843603516</v>
      </c>
      <c r="CM123" s="21">
        <f t="shared" si="152"/>
        <v>38539.569887099089</v>
      </c>
      <c r="CN123" s="21">
        <f t="shared" si="152"/>
        <v>25503.256203629775</v>
      </c>
      <c r="CO123" s="21">
        <f t="shared" si="152"/>
        <v>12657.82397915842</v>
      </c>
      <c r="CP123" s="21">
        <f t="shared" si="152"/>
        <v>502.75134180253372</v>
      </c>
      <c r="CQ123" s="21">
        <f t="shared" si="152"/>
        <v>0</v>
      </c>
      <c r="CR123" s="21">
        <f t="shared" si="152"/>
        <v>-502.45631146128289</v>
      </c>
      <c r="CS123" s="21">
        <f t="shared" si="152"/>
        <v>-12473.424795464729</v>
      </c>
      <c r="CT123" s="21">
        <f t="shared" si="152"/>
        <v>-24765.596729607787</v>
      </c>
      <c r="CU123" s="21">
        <f t="shared" si="152"/>
        <v>-36879.600763871684</v>
      </c>
      <c r="CV123" s="21">
        <f t="shared" si="152"/>
        <v>-48818.461843486875</v>
      </c>
      <c r="CW123" s="21">
        <f t="shared" si="152"/>
        <v>-60585.146209507366</v>
      </c>
      <c r="CX123" s="21">
        <f t="shared" si="152"/>
        <v>-72182.562679026159</v>
      </c>
      <c r="CZ123" s="21">
        <f t="shared" si="142"/>
        <v>-502.6038266319083</v>
      </c>
      <c r="DA123" s="21">
        <f t="shared" si="143"/>
        <v>-50294.282843545196</v>
      </c>
    </row>
    <row r="124" spans="9:105" x14ac:dyDescent="0.25">
      <c r="I124" s="4" t="s">
        <v>18</v>
      </c>
      <c r="J124" s="15">
        <f t="shared" si="138"/>
        <v>0.02</v>
      </c>
      <c r="K124" s="3">
        <v>6</v>
      </c>
      <c r="L124" s="3" t="s">
        <v>28</v>
      </c>
      <c r="M124" s="15">
        <f t="shared" si="150"/>
        <v>9.7999999999999997E-3</v>
      </c>
      <c r="N124" s="18">
        <f>INDEX(Results!$B$7:$C$206,Example!$AP124,MATCH(Example!$N$38,Results!$B$1:$C$1,FALSE))</f>
        <v>2.0615258983541498</v>
      </c>
      <c r="O124" s="15">
        <f t="shared" si="151"/>
        <v>4.8000000000000001E-2</v>
      </c>
      <c r="P124" s="5">
        <v>1000000</v>
      </c>
      <c r="Q124" s="35">
        <f t="shared" si="139"/>
        <v>1059154.5117176729</v>
      </c>
      <c r="R124" s="5">
        <f t="shared" si="140"/>
        <v>2183474.4562646267</v>
      </c>
      <c r="S124" s="5">
        <f t="shared" si="141"/>
        <v>104806.77390070209</v>
      </c>
      <c r="T124" s="5"/>
      <c r="U124" s="5">
        <f t="shared" si="148"/>
        <v>20000</v>
      </c>
      <c r="V124" s="5">
        <f t="shared" si="148"/>
        <v>20000</v>
      </c>
      <c r="W124" s="5">
        <f t="shared" si="148"/>
        <v>20000</v>
      </c>
      <c r="X124" s="5">
        <f t="shared" si="148"/>
        <v>20000</v>
      </c>
      <c r="Y124" s="5">
        <f t="shared" si="148"/>
        <v>20000</v>
      </c>
      <c r="Z124" s="5">
        <f t="shared" si="148"/>
        <v>1020000</v>
      </c>
      <c r="AA124" s="5">
        <f t="shared" si="148"/>
        <v>0</v>
      </c>
      <c r="AB124" s="5">
        <f t="shared" si="148"/>
        <v>0</v>
      </c>
      <c r="AC124" s="5">
        <f t="shared" si="148"/>
        <v>0</v>
      </c>
      <c r="AD124" s="5">
        <f t="shared" si="148"/>
        <v>0</v>
      </c>
      <c r="AE124" s="5">
        <f t="shared" si="149"/>
        <v>0</v>
      </c>
      <c r="AF124" s="5">
        <f t="shared" si="149"/>
        <v>0</v>
      </c>
      <c r="AG124" s="5">
        <f t="shared" si="149"/>
        <v>0</v>
      </c>
      <c r="AH124" s="5">
        <f t="shared" si="149"/>
        <v>0</v>
      </c>
      <c r="AI124" s="5">
        <f t="shared" si="149"/>
        <v>0</v>
      </c>
      <c r="AJ124" s="5">
        <f t="shared" si="149"/>
        <v>0</v>
      </c>
      <c r="AK124" s="5">
        <f t="shared" si="149"/>
        <v>0</v>
      </c>
      <c r="AL124" s="5">
        <f t="shared" si="149"/>
        <v>0</v>
      </c>
      <c r="AM124" s="5">
        <f t="shared" si="149"/>
        <v>0</v>
      </c>
      <c r="AN124" s="5">
        <f t="shared" si="149"/>
        <v>0</v>
      </c>
      <c r="AP124" s="3">
        <f t="shared" si="144"/>
        <v>86</v>
      </c>
      <c r="BN124" s="38">
        <f t="shared" si="153"/>
        <v>1059154.5117176729</v>
      </c>
      <c r="BO124" s="5">
        <f t="shared" si="154"/>
        <v>1049534.2259325061</v>
      </c>
      <c r="BP124" s="5">
        <f t="shared" si="155"/>
        <v>1039819.6613466446</v>
      </c>
      <c r="BQ124" s="5">
        <f t="shared" si="156"/>
        <v>1030009.8940278417</v>
      </c>
      <c r="BR124" s="5">
        <f t="shared" si="157"/>
        <v>1020103.9909893146</v>
      </c>
      <c r="BS124" s="5">
        <f t="shared" si="158"/>
        <v>1010101.01010101</v>
      </c>
      <c r="BT124" s="5">
        <f t="shared" si="159"/>
        <v>0</v>
      </c>
      <c r="BU124" s="5">
        <f t="shared" si="160"/>
        <v>0</v>
      </c>
      <c r="BV124" s="5">
        <f t="shared" si="161"/>
        <v>0</v>
      </c>
      <c r="BW124" s="5">
        <f t="shared" si="162"/>
        <v>0</v>
      </c>
      <c r="BX124" s="5">
        <f t="shared" si="163"/>
        <v>0</v>
      </c>
      <c r="BY124" s="5">
        <f t="shared" si="164"/>
        <v>0</v>
      </c>
      <c r="BZ124" s="5">
        <f t="shared" si="165"/>
        <v>0</v>
      </c>
      <c r="CA124" s="5">
        <f t="shared" si="166"/>
        <v>0</v>
      </c>
      <c r="CB124" s="5">
        <f t="shared" si="167"/>
        <v>0</v>
      </c>
      <c r="CC124" s="5">
        <f t="shared" si="168"/>
        <v>0</v>
      </c>
      <c r="CD124" s="5">
        <f t="shared" si="169"/>
        <v>0</v>
      </c>
      <c r="CE124" s="5">
        <f t="shared" si="170"/>
        <v>0</v>
      </c>
      <c r="CF124" s="5">
        <f t="shared" si="171"/>
        <v>0</v>
      </c>
      <c r="CG124" s="5">
        <f t="shared" si="172"/>
        <v>0</v>
      </c>
      <c r="CH124" s="45">
        <f t="shared" si="173"/>
        <v>0</v>
      </c>
      <c r="CJ124" s="21">
        <f t="shared" si="152"/>
        <v>94835.938276680186</v>
      </c>
      <c r="CK124" s="21">
        <f t="shared" si="152"/>
        <v>78341.901933161309</v>
      </c>
      <c r="CL124" s="21">
        <f t="shared" si="152"/>
        <v>62130.373550696531</v>
      </c>
      <c r="CM124" s="21">
        <f t="shared" si="152"/>
        <v>46195.794719779864</v>
      </c>
      <c r="CN124" s="21">
        <f t="shared" si="152"/>
        <v>30532.730140117463</v>
      </c>
      <c r="CO124" s="21">
        <f t="shared" si="152"/>
        <v>15135.864593765233</v>
      </c>
      <c r="CP124" s="21">
        <f t="shared" si="152"/>
        <v>600.48750401986763</v>
      </c>
      <c r="CQ124" s="21">
        <f t="shared" si="152"/>
        <v>0</v>
      </c>
      <c r="CR124" s="21">
        <f t="shared" si="152"/>
        <v>-600.07805143017322</v>
      </c>
      <c r="CS124" s="21">
        <f t="shared" si="152"/>
        <v>-14879.947450485779</v>
      </c>
      <c r="CT124" s="21">
        <f t="shared" si="152"/>
        <v>-29508.950084373821</v>
      </c>
      <c r="CU124" s="21">
        <f t="shared" si="152"/>
        <v>-43891.87145976536</v>
      </c>
      <c r="CV124" s="21">
        <f t="shared" si="152"/>
        <v>-58033.469007647363</v>
      </c>
      <c r="CW124" s="21">
        <f t="shared" si="152"/>
        <v>-71938.396602916182</v>
      </c>
      <c r="CX124" s="21">
        <f t="shared" si="152"/>
        <v>-85611.207066974253</v>
      </c>
      <c r="CZ124" s="21">
        <f t="shared" si="142"/>
        <v>-600.28277772502042</v>
      </c>
      <c r="DA124" s="21">
        <f t="shared" si="143"/>
        <v>-60081.921279171947</v>
      </c>
    </row>
    <row r="125" spans="9:105" x14ac:dyDescent="0.25">
      <c r="I125" s="4" t="s">
        <v>18</v>
      </c>
      <c r="J125" s="15">
        <f t="shared" si="138"/>
        <v>0.02</v>
      </c>
      <c r="K125" s="3">
        <v>7</v>
      </c>
      <c r="L125" s="3" t="s">
        <v>28</v>
      </c>
      <c r="M125" s="15">
        <f t="shared" si="150"/>
        <v>1.06E-2</v>
      </c>
      <c r="N125" s="18">
        <f>INDEX(Results!$B$7:$C$206,Example!$AP125,MATCH(Example!$N$38,Results!$B$1:$C$1,FALSE))</f>
        <v>1.23499647648762</v>
      </c>
      <c r="O125" s="15">
        <f t="shared" si="151"/>
        <v>5.6000000000000001E-2</v>
      </c>
      <c r="P125" s="5">
        <v>1000000</v>
      </c>
      <c r="Q125" s="35">
        <f t="shared" si="139"/>
        <v>1063096.5020774009</v>
      </c>
      <c r="R125" s="5">
        <f t="shared" si="140"/>
        <v>1312920.4342319039</v>
      </c>
      <c r="S125" s="5">
        <f t="shared" si="141"/>
        <v>73523.544316986619</v>
      </c>
      <c r="T125" s="5"/>
      <c r="U125" s="5">
        <f t="shared" si="148"/>
        <v>20000</v>
      </c>
      <c r="V125" s="5">
        <f t="shared" si="148"/>
        <v>20000</v>
      </c>
      <c r="W125" s="5">
        <f t="shared" si="148"/>
        <v>20000</v>
      </c>
      <c r="X125" s="5">
        <f t="shared" si="148"/>
        <v>20000</v>
      </c>
      <c r="Y125" s="5">
        <f t="shared" si="148"/>
        <v>20000</v>
      </c>
      <c r="Z125" s="5">
        <f t="shared" si="148"/>
        <v>20000</v>
      </c>
      <c r="AA125" s="5">
        <f t="shared" si="148"/>
        <v>1020000</v>
      </c>
      <c r="AB125" s="5">
        <f t="shared" si="148"/>
        <v>0</v>
      </c>
      <c r="AC125" s="5">
        <f t="shared" si="148"/>
        <v>0</v>
      </c>
      <c r="AD125" s="5">
        <f t="shared" si="148"/>
        <v>0</v>
      </c>
      <c r="AE125" s="5">
        <f t="shared" si="149"/>
        <v>0</v>
      </c>
      <c r="AF125" s="5">
        <f t="shared" si="149"/>
        <v>0</v>
      </c>
      <c r="AG125" s="5">
        <f t="shared" si="149"/>
        <v>0</v>
      </c>
      <c r="AH125" s="5">
        <f t="shared" si="149"/>
        <v>0</v>
      </c>
      <c r="AI125" s="5">
        <f t="shared" si="149"/>
        <v>0</v>
      </c>
      <c r="AJ125" s="5">
        <f t="shared" si="149"/>
        <v>0</v>
      </c>
      <c r="AK125" s="5">
        <f t="shared" si="149"/>
        <v>0</v>
      </c>
      <c r="AL125" s="5">
        <f t="shared" si="149"/>
        <v>0</v>
      </c>
      <c r="AM125" s="5">
        <f t="shared" si="149"/>
        <v>0</v>
      </c>
      <c r="AN125" s="5">
        <f t="shared" si="149"/>
        <v>0</v>
      </c>
      <c r="AP125" s="3">
        <f t="shared" si="144"/>
        <v>87</v>
      </c>
      <c r="BN125" s="38">
        <f t="shared" si="153"/>
        <v>1063096.5020774009</v>
      </c>
      <c r="BO125" s="5">
        <f t="shared" si="154"/>
        <v>1054365.3249994214</v>
      </c>
      <c r="BP125" s="5">
        <f t="shared" si="155"/>
        <v>1045541.5974444151</v>
      </c>
      <c r="BQ125" s="5">
        <f t="shared" si="156"/>
        <v>1036624.3383773258</v>
      </c>
      <c r="BR125" s="5">
        <f t="shared" si="157"/>
        <v>1027612.5563641253</v>
      </c>
      <c r="BS125" s="5">
        <f t="shared" si="158"/>
        <v>1018505.249461585</v>
      </c>
      <c r="BT125" s="5">
        <f t="shared" si="159"/>
        <v>1009301.4051058777</v>
      </c>
      <c r="BU125" s="5">
        <f t="shared" si="160"/>
        <v>0</v>
      </c>
      <c r="BV125" s="5">
        <f t="shared" si="161"/>
        <v>0</v>
      </c>
      <c r="BW125" s="5">
        <f t="shared" si="162"/>
        <v>0</v>
      </c>
      <c r="BX125" s="5">
        <f t="shared" si="163"/>
        <v>0</v>
      </c>
      <c r="BY125" s="5">
        <f t="shared" si="164"/>
        <v>0</v>
      </c>
      <c r="BZ125" s="5">
        <f t="shared" si="165"/>
        <v>0</v>
      </c>
      <c r="CA125" s="5">
        <f t="shared" si="166"/>
        <v>0</v>
      </c>
      <c r="CB125" s="5">
        <f t="shared" si="167"/>
        <v>0</v>
      </c>
      <c r="CC125" s="5">
        <f t="shared" si="168"/>
        <v>0</v>
      </c>
      <c r="CD125" s="5">
        <f t="shared" si="169"/>
        <v>0</v>
      </c>
      <c r="CE125" s="5">
        <f t="shared" si="170"/>
        <v>0</v>
      </c>
      <c r="CF125" s="5">
        <f t="shared" si="171"/>
        <v>0</v>
      </c>
      <c r="CG125" s="5">
        <f t="shared" si="172"/>
        <v>0</v>
      </c>
      <c r="CH125" s="45">
        <f t="shared" si="173"/>
        <v>0</v>
      </c>
      <c r="CJ125" s="21">
        <f t="shared" si="152"/>
        <v>110749.69892405602</v>
      </c>
      <c r="CK125" s="21">
        <f t="shared" si="152"/>
        <v>91375.250555498991</v>
      </c>
      <c r="CL125" s="21">
        <f t="shared" si="152"/>
        <v>72378.163699775701</v>
      </c>
      <c r="CM125" s="21">
        <f t="shared" si="152"/>
        <v>53750.115266960813</v>
      </c>
      <c r="CN125" s="21">
        <f t="shared" si="152"/>
        <v>35482.986385984812</v>
      </c>
      <c r="CO125" s="21">
        <f t="shared" si="152"/>
        <v>17568.856896060286</v>
      </c>
      <c r="CP125" s="21">
        <f t="shared" si="152"/>
        <v>696.22021042509004</v>
      </c>
      <c r="CQ125" s="21">
        <f t="shared" si="152"/>
        <v>0</v>
      </c>
      <c r="CR125" s="21">
        <f t="shared" si="152"/>
        <v>-695.67986044986174</v>
      </c>
      <c r="CS125" s="21">
        <f t="shared" si="152"/>
        <v>-17231.122925751726</v>
      </c>
      <c r="CT125" s="21">
        <f t="shared" si="152"/>
        <v>-34131.867369320011</v>
      </c>
      <c r="CU125" s="21">
        <f t="shared" si="152"/>
        <v>-50709.410574654001</v>
      </c>
      <c r="CV125" s="21">
        <f t="shared" si="152"/>
        <v>-66970.756290445453</v>
      </c>
      <c r="CW125" s="21">
        <f t="shared" si="152"/>
        <v>-82922.739381209598</v>
      </c>
      <c r="CX125" s="21">
        <f t="shared" si="152"/>
        <v>-98572.030304845306</v>
      </c>
      <c r="CZ125" s="21">
        <f t="shared" si="142"/>
        <v>-695.95003543747589</v>
      </c>
      <c r="DA125" s="21">
        <f t="shared" si="143"/>
        <v>-69674.459995110577</v>
      </c>
    </row>
    <row r="126" spans="9:105" x14ac:dyDescent="0.25">
      <c r="I126" s="4" t="s">
        <v>18</v>
      </c>
      <c r="J126" s="15">
        <f t="shared" si="138"/>
        <v>0.02</v>
      </c>
      <c r="K126" s="3">
        <v>8</v>
      </c>
      <c r="L126" s="3" t="s">
        <v>28</v>
      </c>
      <c r="M126" s="15">
        <f t="shared" si="150"/>
        <v>1.14E-2</v>
      </c>
      <c r="N126" s="18">
        <f>INDEX(Results!$B$7:$C$206,Example!$AP126,MATCH(Example!$N$38,Results!$B$1:$C$1,FALSE))</f>
        <v>0.34984538151644101</v>
      </c>
      <c r="O126" s="15">
        <f t="shared" si="151"/>
        <v>6.4000000000000001E-2</v>
      </c>
      <c r="P126" s="5">
        <v>1000000</v>
      </c>
      <c r="Q126" s="35">
        <f t="shared" si="139"/>
        <v>1065400.5863585598</v>
      </c>
      <c r="R126" s="5">
        <f t="shared" si="140"/>
        <v>372725.47460245033</v>
      </c>
      <c r="S126" s="5">
        <f t="shared" si="141"/>
        <v>23854.430374556821</v>
      </c>
      <c r="T126" s="5"/>
      <c r="U126" s="5">
        <f t="shared" si="148"/>
        <v>20000</v>
      </c>
      <c r="V126" s="5">
        <f t="shared" si="148"/>
        <v>20000</v>
      </c>
      <c r="W126" s="5">
        <f t="shared" si="148"/>
        <v>20000</v>
      </c>
      <c r="X126" s="5">
        <f t="shared" si="148"/>
        <v>20000</v>
      </c>
      <c r="Y126" s="5">
        <f t="shared" si="148"/>
        <v>20000</v>
      </c>
      <c r="Z126" s="5">
        <f t="shared" si="148"/>
        <v>20000</v>
      </c>
      <c r="AA126" s="5">
        <f t="shared" si="148"/>
        <v>20000</v>
      </c>
      <c r="AB126" s="5">
        <f t="shared" si="148"/>
        <v>1020000</v>
      </c>
      <c r="AC126" s="5">
        <f t="shared" si="148"/>
        <v>0</v>
      </c>
      <c r="AD126" s="5">
        <f t="shared" si="148"/>
        <v>0</v>
      </c>
      <c r="AE126" s="5">
        <f t="shared" si="149"/>
        <v>0</v>
      </c>
      <c r="AF126" s="5">
        <f t="shared" si="149"/>
        <v>0</v>
      </c>
      <c r="AG126" s="5">
        <f t="shared" si="149"/>
        <v>0</v>
      </c>
      <c r="AH126" s="5">
        <f t="shared" si="149"/>
        <v>0</v>
      </c>
      <c r="AI126" s="5">
        <f t="shared" si="149"/>
        <v>0</v>
      </c>
      <c r="AJ126" s="5">
        <f t="shared" si="149"/>
        <v>0</v>
      </c>
      <c r="AK126" s="5">
        <f t="shared" si="149"/>
        <v>0</v>
      </c>
      <c r="AL126" s="5">
        <f t="shared" si="149"/>
        <v>0</v>
      </c>
      <c r="AM126" s="5">
        <f t="shared" si="149"/>
        <v>0</v>
      </c>
      <c r="AN126" s="5">
        <f t="shared" si="149"/>
        <v>0</v>
      </c>
      <c r="AP126" s="3">
        <f t="shared" si="144"/>
        <v>88</v>
      </c>
      <c r="BN126" s="38">
        <f t="shared" si="153"/>
        <v>1065400.5863585598</v>
      </c>
      <c r="BO126" s="5">
        <f t="shared" si="154"/>
        <v>1057546.1530430475</v>
      </c>
      <c r="BP126" s="5">
        <f t="shared" si="155"/>
        <v>1049602.1791877383</v>
      </c>
      <c r="BQ126" s="5">
        <f t="shared" si="156"/>
        <v>1041567.6440304786</v>
      </c>
      <c r="BR126" s="5">
        <f t="shared" si="157"/>
        <v>1033441.5151724261</v>
      </c>
      <c r="BS126" s="5">
        <f t="shared" si="158"/>
        <v>1025222.7484453919</v>
      </c>
      <c r="BT126" s="5">
        <f t="shared" si="159"/>
        <v>1016910.2877776694</v>
      </c>
      <c r="BU126" s="5">
        <f t="shared" si="160"/>
        <v>1008503.0650583348</v>
      </c>
      <c r="BV126" s="5">
        <f t="shared" si="161"/>
        <v>0</v>
      </c>
      <c r="BW126" s="5">
        <f t="shared" si="162"/>
        <v>0</v>
      </c>
      <c r="BX126" s="5">
        <f t="shared" si="163"/>
        <v>0</v>
      </c>
      <c r="BY126" s="5">
        <f t="shared" si="164"/>
        <v>0</v>
      </c>
      <c r="BZ126" s="5">
        <f t="shared" si="165"/>
        <v>0</v>
      </c>
      <c r="CA126" s="5">
        <f t="shared" si="166"/>
        <v>0</v>
      </c>
      <c r="CB126" s="5">
        <f t="shared" si="167"/>
        <v>0</v>
      </c>
      <c r="CC126" s="5">
        <f t="shared" si="168"/>
        <v>0</v>
      </c>
      <c r="CD126" s="5">
        <f t="shared" si="169"/>
        <v>0</v>
      </c>
      <c r="CE126" s="5">
        <f t="shared" si="170"/>
        <v>0</v>
      </c>
      <c r="CF126" s="5">
        <f t="shared" si="171"/>
        <v>0</v>
      </c>
      <c r="CG126" s="5">
        <f t="shared" si="172"/>
        <v>0</v>
      </c>
      <c r="CH126" s="45">
        <f t="shared" si="173"/>
        <v>0</v>
      </c>
      <c r="CJ126" s="21">
        <f t="shared" si="152"/>
        <v>126495.04288243758</v>
      </c>
      <c r="CK126" s="21">
        <f t="shared" si="152"/>
        <v>104238.04665371822</v>
      </c>
      <c r="CL126" s="21">
        <f t="shared" si="152"/>
        <v>82466.331575187854</v>
      </c>
      <c r="CM126" s="21">
        <f t="shared" si="152"/>
        <v>61168.047124774195</v>
      </c>
      <c r="CN126" s="21">
        <f t="shared" si="152"/>
        <v>40331.661682827165</v>
      </c>
      <c r="CO126" s="21">
        <f t="shared" si="152"/>
        <v>19945.953172945417</v>
      </c>
      <c r="CP126" s="21">
        <f t="shared" si="152"/>
        <v>789.52910057036206</v>
      </c>
      <c r="CQ126" s="21">
        <f t="shared" si="152"/>
        <v>0</v>
      </c>
      <c r="CR126" s="21">
        <f t="shared" si="152"/>
        <v>-788.84253754932433</v>
      </c>
      <c r="CS126" s="21">
        <f t="shared" si="152"/>
        <v>-19516.827724769013</v>
      </c>
      <c r="CT126" s="21">
        <f t="shared" si="152"/>
        <v>-38614.876681399764</v>
      </c>
      <c r="CU126" s="21">
        <f t="shared" si="152"/>
        <v>-57304.218570973724</v>
      </c>
      <c r="CV126" s="21">
        <f t="shared" si="152"/>
        <v>-75594.658086610143</v>
      </c>
      <c r="CW126" s="21">
        <f t="shared" si="152"/>
        <v>-93495.740634416696</v>
      </c>
      <c r="CX126" s="21">
        <f t="shared" si="152"/>
        <v>-111016.75981285819</v>
      </c>
      <c r="CZ126" s="21">
        <f t="shared" si="142"/>
        <v>-789.1858190598432</v>
      </c>
      <c r="DA126" s="21">
        <f t="shared" si="143"/>
        <v>-79030.494830898999</v>
      </c>
    </row>
    <row r="127" spans="9:105" x14ac:dyDescent="0.25">
      <c r="I127" s="4" t="s">
        <v>18</v>
      </c>
      <c r="J127" s="15">
        <f t="shared" si="138"/>
        <v>0.02</v>
      </c>
      <c r="K127" s="3">
        <v>9</v>
      </c>
      <c r="L127" s="3" t="s">
        <v>28</v>
      </c>
      <c r="M127" s="15">
        <f t="shared" si="150"/>
        <v>1.2200000000000001E-2</v>
      </c>
      <c r="N127" s="18">
        <f>INDEX(Results!$B$7:$C$206,Example!$AP127,MATCH(Example!$N$38,Results!$B$1:$C$1,FALSE))</f>
        <v>9.9999999618676899E-5</v>
      </c>
      <c r="O127" s="15">
        <f t="shared" si="151"/>
        <v>7.2000000000000008E-2</v>
      </c>
      <c r="P127" s="5">
        <v>1000000</v>
      </c>
      <c r="Q127" s="35">
        <f t="shared" si="139"/>
        <v>1066102.5623103401</v>
      </c>
      <c r="R127" s="5">
        <f t="shared" si="140"/>
        <v>106.61025582450448</v>
      </c>
      <c r="S127" s="5">
        <f t="shared" si="141"/>
        <v>7.6759384193643232</v>
      </c>
      <c r="T127" s="5"/>
      <c r="U127" s="5">
        <f t="shared" si="148"/>
        <v>20000</v>
      </c>
      <c r="V127" s="5">
        <f t="shared" si="148"/>
        <v>20000</v>
      </c>
      <c r="W127" s="5">
        <f t="shared" si="148"/>
        <v>20000</v>
      </c>
      <c r="X127" s="5">
        <f t="shared" si="148"/>
        <v>20000</v>
      </c>
      <c r="Y127" s="5">
        <f t="shared" si="148"/>
        <v>20000</v>
      </c>
      <c r="Z127" s="5">
        <f t="shared" si="148"/>
        <v>20000</v>
      </c>
      <c r="AA127" s="5">
        <f t="shared" si="148"/>
        <v>20000</v>
      </c>
      <c r="AB127" s="5">
        <f t="shared" si="148"/>
        <v>20000</v>
      </c>
      <c r="AC127" s="5">
        <f t="shared" si="148"/>
        <v>1020000</v>
      </c>
      <c r="AD127" s="5">
        <f t="shared" si="148"/>
        <v>0</v>
      </c>
      <c r="AE127" s="5">
        <f t="shared" si="149"/>
        <v>0</v>
      </c>
      <c r="AF127" s="5">
        <f t="shared" si="149"/>
        <v>0</v>
      </c>
      <c r="AG127" s="5">
        <f t="shared" si="149"/>
        <v>0</v>
      </c>
      <c r="AH127" s="5">
        <f t="shared" si="149"/>
        <v>0</v>
      </c>
      <c r="AI127" s="5">
        <f t="shared" si="149"/>
        <v>0</v>
      </c>
      <c r="AJ127" s="5">
        <f t="shared" si="149"/>
        <v>0</v>
      </c>
      <c r="AK127" s="5">
        <f t="shared" si="149"/>
        <v>0</v>
      </c>
      <c r="AL127" s="5">
        <f t="shared" si="149"/>
        <v>0</v>
      </c>
      <c r="AM127" s="5">
        <f t="shared" si="149"/>
        <v>0</v>
      </c>
      <c r="AN127" s="5">
        <f t="shared" si="149"/>
        <v>0</v>
      </c>
      <c r="AP127" s="3">
        <f t="shared" si="144"/>
        <v>89</v>
      </c>
      <c r="BN127" s="38">
        <f t="shared" si="153"/>
        <v>1066102.5623103401</v>
      </c>
      <c r="BO127" s="5">
        <f t="shared" si="154"/>
        <v>1059109.0135705261</v>
      </c>
      <c r="BP127" s="5">
        <f t="shared" si="155"/>
        <v>1052030.1435360867</v>
      </c>
      <c r="BQ127" s="5">
        <f t="shared" si="156"/>
        <v>1044864.9112872269</v>
      </c>
      <c r="BR127" s="5">
        <f t="shared" si="157"/>
        <v>1037612.263204931</v>
      </c>
      <c r="BS127" s="5">
        <f t="shared" si="158"/>
        <v>1030271.1328160311</v>
      </c>
      <c r="BT127" s="5">
        <f t="shared" si="159"/>
        <v>1022840.4406363866</v>
      </c>
      <c r="BU127" s="5">
        <f t="shared" si="160"/>
        <v>1015319.0940121505</v>
      </c>
      <c r="BV127" s="5">
        <f t="shared" si="161"/>
        <v>1007705.9869590987</v>
      </c>
      <c r="BW127" s="5">
        <f t="shared" si="162"/>
        <v>0</v>
      </c>
      <c r="BX127" s="5">
        <f t="shared" si="163"/>
        <v>0</v>
      </c>
      <c r="BY127" s="5">
        <f t="shared" si="164"/>
        <v>0</v>
      </c>
      <c r="BZ127" s="5">
        <f t="shared" si="165"/>
        <v>0</v>
      </c>
      <c r="CA127" s="5">
        <f t="shared" si="166"/>
        <v>0</v>
      </c>
      <c r="CB127" s="5">
        <f t="shared" si="167"/>
        <v>0</v>
      </c>
      <c r="CC127" s="5">
        <f t="shared" si="168"/>
        <v>0</v>
      </c>
      <c r="CD127" s="5">
        <f t="shared" si="169"/>
        <v>0</v>
      </c>
      <c r="CE127" s="5">
        <f t="shared" si="170"/>
        <v>0</v>
      </c>
      <c r="CF127" s="5">
        <f t="shared" si="171"/>
        <v>0</v>
      </c>
      <c r="CG127" s="5">
        <f t="shared" si="172"/>
        <v>0</v>
      </c>
      <c r="CH127" s="45">
        <f t="shared" si="173"/>
        <v>0</v>
      </c>
      <c r="CJ127" s="21">
        <f t="shared" si="152"/>
        <v>141999.98133540899</v>
      </c>
      <c r="CK127" s="21">
        <f t="shared" si="152"/>
        <v>116871.78941618092</v>
      </c>
      <c r="CL127" s="21">
        <f t="shared" si="152"/>
        <v>92349.359484038316</v>
      </c>
      <c r="CM127" s="21">
        <f t="shared" si="152"/>
        <v>68416.47709547542</v>
      </c>
      <c r="CN127" s="21">
        <f t="shared" si="152"/>
        <v>45057.40240880684</v>
      </c>
      <c r="CO127" s="21">
        <f t="shared" si="152"/>
        <v>22256.855134685757</v>
      </c>
      <c r="CP127" s="21">
        <f t="shared" si="152"/>
        <v>880.01738292980008</v>
      </c>
      <c r="CQ127" s="21">
        <f t="shared" si="152"/>
        <v>0</v>
      </c>
      <c r="CR127" s="21">
        <f t="shared" si="152"/>
        <v>-879.1705779414624</v>
      </c>
      <c r="CS127" s="21">
        <f t="shared" si="152"/>
        <v>-21727.567293548025</v>
      </c>
      <c r="CT127" s="21">
        <f t="shared" si="152"/>
        <v>-42939.833634230425</v>
      </c>
      <c r="CU127" s="21">
        <f t="shared" si="152"/>
        <v>-63650.381605723407</v>
      </c>
      <c r="CV127" s="21">
        <f t="shared" si="152"/>
        <v>-83872.402149855858</v>
      </c>
      <c r="CW127" s="21">
        <f t="shared" si="152"/>
        <v>-103618.70680264139</v>
      </c>
      <c r="CX127" s="21">
        <f t="shared" si="152"/>
        <v>-122901.73951899621</v>
      </c>
      <c r="CZ127" s="21">
        <f t="shared" si="142"/>
        <v>-879.59398043563124</v>
      </c>
      <c r="DA127" s="21">
        <f t="shared" si="143"/>
        <v>-88110.880816947087</v>
      </c>
    </row>
    <row r="128" spans="9:105" x14ac:dyDescent="0.25">
      <c r="I128" s="4" t="s">
        <v>18</v>
      </c>
      <c r="J128" s="15">
        <f t="shared" si="138"/>
        <v>0.02</v>
      </c>
      <c r="K128" s="3">
        <v>10</v>
      </c>
      <c r="L128" s="3" t="s">
        <v>28</v>
      </c>
      <c r="M128" s="15">
        <f t="shared" si="150"/>
        <v>1.3000000000000001E-2</v>
      </c>
      <c r="N128" s="18">
        <f>INDEX(Results!$B$7:$C$206,Example!$AP128,MATCH(Example!$N$38,Results!$B$1:$C$1,FALSE))</f>
        <v>9.9999999612083296E-5</v>
      </c>
      <c r="O128" s="15">
        <f t="shared" si="151"/>
        <v>0.08</v>
      </c>
      <c r="P128" s="5">
        <v>1000000</v>
      </c>
      <c r="Q128" s="35">
        <f t="shared" si="139"/>
        <v>1065244.6516367286</v>
      </c>
      <c r="R128" s="5">
        <f t="shared" si="140"/>
        <v>106.52446475044665</v>
      </c>
      <c r="S128" s="5">
        <f t="shared" si="141"/>
        <v>8.5219571800357325</v>
      </c>
      <c r="T128" s="5"/>
      <c r="U128" s="5">
        <f t="shared" si="148"/>
        <v>20000</v>
      </c>
      <c r="V128" s="5">
        <f t="shared" si="148"/>
        <v>20000</v>
      </c>
      <c r="W128" s="5">
        <f t="shared" si="148"/>
        <v>20000</v>
      </c>
      <c r="X128" s="5">
        <f t="shared" si="148"/>
        <v>20000</v>
      </c>
      <c r="Y128" s="5">
        <f t="shared" si="148"/>
        <v>20000</v>
      </c>
      <c r="Z128" s="5">
        <f t="shared" si="148"/>
        <v>20000</v>
      </c>
      <c r="AA128" s="5">
        <f t="shared" si="148"/>
        <v>20000</v>
      </c>
      <c r="AB128" s="5">
        <f t="shared" si="148"/>
        <v>20000</v>
      </c>
      <c r="AC128" s="5">
        <f t="shared" si="148"/>
        <v>20000</v>
      </c>
      <c r="AD128" s="5">
        <f t="shared" si="148"/>
        <v>1020000</v>
      </c>
      <c r="AE128" s="5">
        <f t="shared" si="149"/>
        <v>0</v>
      </c>
      <c r="AF128" s="5">
        <f t="shared" si="149"/>
        <v>0</v>
      </c>
      <c r="AG128" s="5">
        <f t="shared" si="149"/>
        <v>0</v>
      </c>
      <c r="AH128" s="5">
        <f t="shared" si="149"/>
        <v>0</v>
      </c>
      <c r="AI128" s="5">
        <f t="shared" si="149"/>
        <v>0</v>
      </c>
      <c r="AJ128" s="5">
        <f t="shared" si="149"/>
        <v>0</v>
      </c>
      <c r="AK128" s="5">
        <f t="shared" si="149"/>
        <v>0</v>
      </c>
      <c r="AL128" s="5">
        <f t="shared" si="149"/>
        <v>0</v>
      </c>
      <c r="AM128" s="5">
        <f t="shared" si="149"/>
        <v>0</v>
      </c>
      <c r="AN128" s="5">
        <f t="shared" si="149"/>
        <v>0</v>
      </c>
      <c r="AP128" s="3">
        <f t="shared" si="144"/>
        <v>90</v>
      </c>
      <c r="BN128" s="38">
        <f t="shared" si="153"/>
        <v>1065244.6516367286</v>
      </c>
      <c r="BO128" s="5">
        <f t="shared" si="154"/>
        <v>1059092.8321080059</v>
      </c>
      <c r="BP128" s="5">
        <f t="shared" si="155"/>
        <v>1052861.0389254098</v>
      </c>
      <c r="BQ128" s="5">
        <f t="shared" si="156"/>
        <v>1046548.2324314399</v>
      </c>
      <c r="BR128" s="5">
        <f t="shared" si="157"/>
        <v>1040153.3594530486</v>
      </c>
      <c r="BS128" s="5">
        <f t="shared" si="158"/>
        <v>1033675.353125938</v>
      </c>
      <c r="BT128" s="5">
        <f t="shared" si="159"/>
        <v>1027113.1327165751</v>
      </c>
      <c r="BU128" s="5">
        <f t="shared" si="160"/>
        <v>1020465.6034418904</v>
      </c>
      <c r="BV128" s="5">
        <f t="shared" si="161"/>
        <v>1013731.656286635</v>
      </c>
      <c r="BW128" s="5">
        <f t="shared" si="162"/>
        <v>1006910.1678183611</v>
      </c>
      <c r="BX128" s="5">
        <f t="shared" si="163"/>
        <v>0</v>
      </c>
      <c r="BY128" s="5">
        <f t="shared" si="164"/>
        <v>0</v>
      </c>
      <c r="BZ128" s="5">
        <f t="shared" si="165"/>
        <v>0</v>
      </c>
      <c r="CA128" s="5">
        <f t="shared" si="166"/>
        <v>0</v>
      </c>
      <c r="CB128" s="5">
        <f t="shared" si="167"/>
        <v>0</v>
      </c>
      <c r="CC128" s="5">
        <f t="shared" si="168"/>
        <v>0</v>
      </c>
      <c r="CD128" s="5">
        <f t="shared" si="169"/>
        <v>0</v>
      </c>
      <c r="CE128" s="5">
        <f t="shared" si="170"/>
        <v>0</v>
      </c>
      <c r="CF128" s="5">
        <f t="shared" si="171"/>
        <v>0</v>
      </c>
      <c r="CG128" s="5">
        <f t="shared" si="172"/>
        <v>0</v>
      </c>
      <c r="CH128" s="45">
        <f t="shared" si="173"/>
        <v>0</v>
      </c>
      <c r="CJ128" s="21">
        <f t="shared" si="152"/>
        <v>157194.834911515</v>
      </c>
      <c r="CK128" s="21">
        <f t="shared" si="152"/>
        <v>129220.16912289662</v>
      </c>
      <c r="CL128" s="21">
        <f t="shared" si="152"/>
        <v>101983.68291448941</v>
      </c>
      <c r="CM128" s="21">
        <f t="shared" si="152"/>
        <v>75463.897173100384</v>
      </c>
      <c r="CN128" s="21">
        <f t="shared" si="152"/>
        <v>49640.011872914154</v>
      </c>
      <c r="CO128" s="21">
        <f t="shared" si="152"/>
        <v>24491.882946651662</v>
      </c>
      <c r="CP128" s="21">
        <f t="shared" si="152"/>
        <v>967.3144102205988</v>
      </c>
      <c r="CQ128" s="21">
        <f t="shared" si="152"/>
        <v>0</v>
      </c>
      <c r="CR128" s="21">
        <f t="shared" si="152"/>
        <v>-966.29473249684088</v>
      </c>
      <c r="CS128" s="21">
        <f t="shared" si="152"/>
        <v>-23854.53516342002</v>
      </c>
      <c r="CT128" s="21">
        <f t="shared" si="152"/>
        <v>-47090.029237930663</v>
      </c>
      <c r="CU128" s="21">
        <f t="shared" si="152"/>
        <v>-69724.217362672789</v>
      </c>
      <c r="CV128" s="21">
        <f t="shared" si="152"/>
        <v>-91774.282348304638</v>
      </c>
      <c r="CW128" s="21">
        <f t="shared" si="152"/>
        <v>-113256.87321125995</v>
      </c>
      <c r="CX128" s="21">
        <f t="shared" si="152"/>
        <v>-134188.1230420972</v>
      </c>
      <c r="CZ128" s="21">
        <f t="shared" si="142"/>
        <v>-966.80457135871984</v>
      </c>
      <c r="DA128" s="21">
        <f t="shared" si="143"/>
        <v>-96878.982631397026</v>
      </c>
    </row>
    <row r="129" spans="9:105" x14ac:dyDescent="0.25">
      <c r="I129" s="4" t="s">
        <v>18</v>
      </c>
      <c r="J129" s="15">
        <f t="shared" si="138"/>
        <v>0.02</v>
      </c>
      <c r="K129" s="3">
        <v>11</v>
      </c>
      <c r="L129" s="3" t="s">
        <v>28</v>
      </c>
      <c r="M129" s="15">
        <f t="shared" si="150"/>
        <v>1.38E-2</v>
      </c>
      <c r="N129" s="18">
        <f>INDEX(Results!$B$7:$C$206,Example!$AP129,MATCH(Example!$N$38,Results!$B$1:$C$1,FALSE))</f>
        <v>9.9999999619105497E-5</v>
      </c>
      <c r="O129" s="15">
        <f t="shared" si="151"/>
        <v>8.7999999999999995E-2</v>
      </c>
      <c r="P129" s="5">
        <v>1000000</v>
      </c>
      <c r="Q129" s="35">
        <f t="shared" si="139"/>
        <v>1062875.0690741935</v>
      </c>
      <c r="R129" s="5">
        <f t="shared" si="140"/>
        <v>106.28750650257608</v>
      </c>
      <c r="S129" s="5">
        <f t="shared" si="141"/>
        <v>9.3533005722266935</v>
      </c>
      <c r="T129" s="5"/>
      <c r="U129" s="5">
        <f t="shared" ref="U129:AD138" si="174">$P129*((U$38&lt;=$K129)*$J129+(U$38=$K129)*1)</f>
        <v>20000</v>
      </c>
      <c r="V129" s="5">
        <f t="shared" si="174"/>
        <v>20000</v>
      </c>
      <c r="W129" s="5">
        <f t="shared" si="174"/>
        <v>20000</v>
      </c>
      <c r="X129" s="5">
        <f t="shared" si="174"/>
        <v>20000</v>
      </c>
      <c r="Y129" s="5">
        <f t="shared" si="174"/>
        <v>20000</v>
      </c>
      <c r="Z129" s="5">
        <f t="shared" si="174"/>
        <v>20000</v>
      </c>
      <c r="AA129" s="5">
        <f t="shared" si="174"/>
        <v>20000</v>
      </c>
      <c r="AB129" s="5">
        <f t="shared" si="174"/>
        <v>20000</v>
      </c>
      <c r="AC129" s="5">
        <f t="shared" si="174"/>
        <v>20000</v>
      </c>
      <c r="AD129" s="5">
        <f t="shared" si="174"/>
        <v>20000</v>
      </c>
      <c r="AE129" s="5">
        <f t="shared" ref="AE129:AN138" si="175">$P129*((AE$38&lt;=$K129)*$J129+(AE$38=$K129)*1)</f>
        <v>1020000</v>
      </c>
      <c r="AF129" s="5">
        <f t="shared" si="175"/>
        <v>0</v>
      </c>
      <c r="AG129" s="5">
        <f t="shared" si="175"/>
        <v>0</v>
      </c>
      <c r="AH129" s="5">
        <f t="shared" si="175"/>
        <v>0</v>
      </c>
      <c r="AI129" s="5">
        <f t="shared" si="175"/>
        <v>0</v>
      </c>
      <c r="AJ129" s="5">
        <f t="shared" si="175"/>
        <v>0</v>
      </c>
      <c r="AK129" s="5">
        <f t="shared" si="175"/>
        <v>0</v>
      </c>
      <c r="AL129" s="5">
        <f t="shared" si="175"/>
        <v>0</v>
      </c>
      <c r="AM129" s="5">
        <f t="shared" si="175"/>
        <v>0</v>
      </c>
      <c r="AN129" s="5">
        <f t="shared" si="175"/>
        <v>0</v>
      </c>
      <c r="AP129" s="3">
        <f t="shared" si="144"/>
        <v>91</v>
      </c>
      <c r="BN129" s="38">
        <f t="shared" si="153"/>
        <v>1062875.0690741935</v>
      </c>
      <c r="BO129" s="5">
        <f t="shared" si="154"/>
        <v>1057542.7450274173</v>
      </c>
      <c r="BP129" s="5">
        <f t="shared" si="155"/>
        <v>1052136.8349087958</v>
      </c>
      <c r="BQ129" s="5">
        <f t="shared" si="156"/>
        <v>1046656.3232305371</v>
      </c>
      <c r="BR129" s="5">
        <f t="shared" si="157"/>
        <v>1041100.1804911185</v>
      </c>
      <c r="BS129" s="5">
        <f t="shared" si="158"/>
        <v>1035467.3629818959</v>
      </c>
      <c r="BT129" s="5">
        <f t="shared" si="159"/>
        <v>1029756.8125910461</v>
      </c>
      <c r="BU129" s="5">
        <f t="shared" si="160"/>
        <v>1023967.4566048025</v>
      </c>
      <c r="BV129" s="5">
        <f t="shared" si="161"/>
        <v>1018098.2075059488</v>
      </c>
      <c r="BW129" s="5">
        <f t="shared" si="162"/>
        <v>1012147.9627695309</v>
      </c>
      <c r="BX129" s="5">
        <f t="shared" si="163"/>
        <v>1006115.6046557506</v>
      </c>
      <c r="BY129" s="5">
        <f t="shared" si="164"/>
        <v>0</v>
      </c>
      <c r="BZ129" s="5">
        <f t="shared" si="165"/>
        <v>0</v>
      </c>
      <c r="CA129" s="5">
        <f t="shared" si="166"/>
        <v>0</v>
      </c>
      <c r="CB129" s="5">
        <f t="shared" si="167"/>
        <v>0</v>
      </c>
      <c r="CC129" s="5">
        <f t="shared" si="168"/>
        <v>0</v>
      </c>
      <c r="CD129" s="5">
        <f t="shared" si="169"/>
        <v>0</v>
      </c>
      <c r="CE129" s="5">
        <f t="shared" si="170"/>
        <v>0</v>
      </c>
      <c r="CF129" s="5">
        <f t="shared" si="171"/>
        <v>0</v>
      </c>
      <c r="CG129" s="5">
        <f t="shared" si="172"/>
        <v>0</v>
      </c>
      <c r="CH129" s="45">
        <f t="shared" si="173"/>
        <v>0</v>
      </c>
      <c r="CJ129" s="21">
        <f t="shared" si="152"/>
        <v>172012.73873647652</v>
      </c>
      <c r="CK129" s="21">
        <f t="shared" si="152"/>
        <v>141229.46841865499</v>
      </c>
      <c r="CL129" s="21">
        <f t="shared" si="152"/>
        <v>111327.99456052366</v>
      </c>
      <c r="CM129" s="21">
        <f t="shared" si="152"/>
        <v>82280.618951304583</v>
      </c>
      <c r="CN129" s="21">
        <f t="shared" si="152"/>
        <v>54060.583680042299</v>
      </c>
      <c r="CO129" s="21">
        <f t="shared" si="152"/>
        <v>26642.036913209129</v>
      </c>
      <c r="CP129" s="21">
        <f t="shared" si="152"/>
        <v>1051.0779482140206</v>
      </c>
      <c r="CQ129" s="21">
        <f t="shared" si="152"/>
        <v>0</v>
      </c>
      <c r="CR129" s="21">
        <f t="shared" si="152"/>
        <v>-1049.8742597529199</v>
      </c>
      <c r="CS129" s="21">
        <f t="shared" si="152"/>
        <v>-25889.664149385178</v>
      </c>
      <c r="CT129" s="21">
        <f t="shared" si="152"/>
        <v>-51050.28146468848</v>
      </c>
      <c r="CU129" s="21">
        <f t="shared" si="152"/>
        <v>-75504.395945823868</v>
      </c>
      <c r="CV129" s="21">
        <f t="shared" si="152"/>
        <v>-99273.797770201694</v>
      </c>
      <c r="CW129" s="21">
        <f t="shared" si="152"/>
        <v>-122379.55032295699</v>
      </c>
      <c r="CX129" s="21">
        <f t="shared" si="152"/>
        <v>-144842.0161938396</v>
      </c>
      <c r="CZ129" s="21">
        <f t="shared" si="142"/>
        <v>-1050.4761039834702</v>
      </c>
      <c r="DA129" s="21">
        <f t="shared" si="143"/>
        <v>-105300.89616536268</v>
      </c>
    </row>
    <row r="130" spans="9:105" x14ac:dyDescent="0.25">
      <c r="I130" s="4" t="s">
        <v>18</v>
      </c>
      <c r="J130" s="15">
        <f t="shared" si="138"/>
        <v>0.02</v>
      </c>
      <c r="K130" s="3">
        <v>12</v>
      </c>
      <c r="L130" s="3" t="s">
        <v>28</v>
      </c>
      <c r="M130" s="15">
        <f t="shared" si="150"/>
        <v>1.4600000000000002E-2</v>
      </c>
      <c r="N130" s="18">
        <f>INDEX(Results!$B$7:$C$206,Example!$AP130,MATCH(Example!$N$38,Results!$B$1:$C$1,FALSE))</f>
        <v>9.9999999613099099E-5</v>
      </c>
      <c r="O130" s="15">
        <f t="shared" si="151"/>
        <v>9.6000000000000002E-2</v>
      </c>
      <c r="P130" s="5">
        <v>1000000</v>
      </c>
      <c r="Q130" s="35">
        <f t="shared" si="139"/>
        <v>1059047.5567519171</v>
      </c>
      <c r="R130" s="5">
        <f t="shared" si="140"/>
        <v>105.90475526544526</v>
      </c>
      <c r="S130" s="5">
        <f t="shared" si="141"/>
        <v>10.166856505482745</v>
      </c>
      <c r="T130" s="5"/>
      <c r="U130" s="5">
        <f t="shared" si="174"/>
        <v>20000</v>
      </c>
      <c r="V130" s="5">
        <f t="shared" si="174"/>
        <v>20000</v>
      </c>
      <c r="W130" s="5">
        <f t="shared" si="174"/>
        <v>20000</v>
      </c>
      <c r="X130" s="5">
        <f t="shared" si="174"/>
        <v>20000</v>
      </c>
      <c r="Y130" s="5">
        <f t="shared" si="174"/>
        <v>20000</v>
      </c>
      <c r="Z130" s="5">
        <f t="shared" si="174"/>
        <v>20000</v>
      </c>
      <c r="AA130" s="5">
        <f t="shared" si="174"/>
        <v>20000</v>
      </c>
      <c r="AB130" s="5">
        <f t="shared" si="174"/>
        <v>20000</v>
      </c>
      <c r="AC130" s="5">
        <f t="shared" si="174"/>
        <v>20000</v>
      </c>
      <c r="AD130" s="5">
        <f t="shared" si="174"/>
        <v>20000</v>
      </c>
      <c r="AE130" s="5">
        <f t="shared" si="175"/>
        <v>20000</v>
      </c>
      <c r="AF130" s="5">
        <f t="shared" si="175"/>
        <v>1020000</v>
      </c>
      <c r="AG130" s="5">
        <f t="shared" si="175"/>
        <v>0</v>
      </c>
      <c r="AH130" s="5">
        <f t="shared" si="175"/>
        <v>0</v>
      </c>
      <c r="AI130" s="5">
        <f t="shared" si="175"/>
        <v>0</v>
      </c>
      <c r="AJ130" s="5">
        <f t="shared" si="175"/>
        <v>0</v>
      </c>
      <c r="AK130" s="5">
        <f t="shared" si="175"/>
        <v>0</v>
      </c>
      <c r="AL130" s="5">
        <f t="shared" si="175"/>
        <v>0</v>
      </c>
      <c r="AM130" s="5">
        <f t="shared" si="175"/>
        <v>0</v>
      </c>
      <c r="AN130" s="5">
        <f t="shared" si="175"/>
        <v>0</v>
      </c>
      <c r="AP130" s="3">
        <f t="shared" si="144"/>
        <v>92</v>
      </c>
      <c r="BN130" s="38">
        <f t="shared" si="153"/>
        <v>1059047.5567519171</v>
      </c>
      <c r="BO130" s="5">
        <f t="shared" si="154"/>
        <v>1054509.651080495</v>
      </c>
      <c r="BP130" s="5">
        <f t="shared" si="155"/>
        <v>1049905.4919862701</v>
      </c>
      <c r="BQ130" s="5">
        <f t="shared" si="156"/>
        <v>1045234.1121692695</v>
      </c>
      <c r="BR130" s="5">
        <f t="shared" si="157"/>
        <v>1040494.5302069408</v>
      </c>
      <c r="BS130" s="5">
        <f t="shared" si="158"/>
        <v>1035685.7503479621</v>
      </c>
      <c r="BT130" s="5">
        <f t="shared" si="159"/>
        <v>1030806.7623030422</v>
      </c>
      <c r="BU130" s="5">
        <f t="shared" si="160"/>
        <v>1025856.5410326666</v>
      </c>
      <c r="BV130" s="5">
        <f t="shared" si="161"/>
        <v>1020834.0465317435</v>
      </c>
      <c r="BW130" s="5">
        <f t="shared" si="162"/>
        <v>1015738.2236111069</v>
      </c>
      <c r="BX130" s="5">
        <f t="shared" si="163"/>
        <v>1010568.0016758289</v>
      </c>
      <c r="BY130" s="5">
        <f t="shared" si="164"/>
        <v>1005322.294500296</v>
      </c>
      <c r="BZ130" s="5">
        <f t="shared" si="165"/>
        <v>0</v>
      </c>
      <c r="CA130" s="5">
        <f t="shared" si="166"/>
        <v>0</v>
      </c>
      <c r="CB130" s="5">
        <f t="shared" si="167"/>
        <v>0</v>
      </c>
      <c r="CC130" s="5">
        <f t="shared" si="168"/>
        <v>0</v>
      </c>
      <c r="CD130" s="5">
        <f t="shared" si="169"/>
        <v>0</v>
      </c>
      <c r="CE130" s="5">
        <f t="shared" si="170"/>
        <v>0</v>
      </c>
      <c r="CF130" s="5">
        <f t="shared" si="171"/>
        <v>0</v>
      </c>
      <c r="CG130" s="5">
        <f t="shared" si="172"/>
        <v>0</v>
      </c>
      <c r="CH130" s="45">
        <f t="shared" si="173"/>
        <v>0</v>
      </c>
      <c r="CJ130" s="21">
        <f t="shared" si="152"/>
        <v>186390.11312850984</v>
      </c>
      <c r="CK130" s="21">
        <f t="shared" si="152"/>
        <v>152848.93227703287</v>
      </c>
      <c r="CL130" s="21">
        <f t="shared" si="152"/>
        <v>120343.52137466776</v>
      </c>
      <c r="CM130" s="21">
        <f t="shared" si="152"/>
        <v>88838.966527201701</v>
      </c>
      <c r="CN130" s="21">
        <f t="shared" si="152"/>
        <v>58301.620024777949</v>
      </c>
      <c r="CO130" s="21">
        <f t="shared" si="152"/>
        <v>28699.051316344645</v>
      </c>
      <c r="CP130" s="21">
        <f t="shared" si="152"/>
        <v>1130.9961210370529</v>
      </c>
      <c r="CQ130" s="21">
        <f t="shared" si="152"/>
        <v>0</v>
      </c>
      <c r="CR130" s="21">
        <f t="shared" si="152"/>
        <v>-1129.5988537268713</v>
      </c>
      <c r="CS130" s="21">
        <f t="shared" si="152"/>
        <v>-27825.669258467155</v>
      </c>
      <c r="CT130" s="21">
        <f t="shared" si="152"/>
        <v>-54807.009962470736</v>
      </c>
      <c r="CU130" s="21">
        <f t="shared" si="152"/>
        <v>-80972.035256767063</v>
      </c>
      <c r="CV130" s="21">
        <f t="shared" si="152"/>
        <v>-106347.75771104207</v>
      </c>
      <c r="CW130" s="21">
        <f t="shared" si="152"/>
        <v>-130960.22748763103</v>
      </c>
      <c r="CX130" s="21">
        <f t="shared" si="152"/>
        <v>-154834.56896280136</v>
      </c>
      <c r="CZ130" s="21">
        <f t="shared" si="142"/>
        <v>-1130.2974873819621</v>
      </c>
      <c r="DA130" s="21">
        <f t="shared" si="143"/>
        <v>-113345.63954285491</v>
      </c>
    </row>
    <row r="131" spans="9:105" x14ac:dyDescent="0.25">
      <c r="I131" s="4" t="s">
        <v>18</v>
      </c>
      <c r="J131" s="15">
        <f t="shared" si="138"/>
        <v>0.02</v>
      </c>
      <c r="K131" s="3">
        <v>13</v>
      </c>
      <c r="L131" s="3" t="s">
        <v>28</v>
      </c>
      <c r="M131" s="15">
        <f t="shared" si="150"/>
        <v>1.54E-2</v>
      </c>
      <c r="N131" s="18">
        <f>INDEX(Results!$B$7:$C$206,Example!$AP131,MATCH(Example!$N$38,Results!$B$1:$C$1,FALSE))</f>
        <v>9.9999999616512601E-5</v>
      </c>
      <c r="O131" s="15">
        <f t="shared" si="151"/>
        <v>0.10400000000000001</v>
      </c>
      <c r="P131" s="5">
        <v>1000000</v>
      </c>
      <c r="Q131" s="35">
        <f t="shared" si="139"/>
        <v>1053820.8891353828</v>
      </c>
      <c r="R131" s="5">
        <f t="shared" si="140"/>
        <v>105.38208850941125</v>
      </c>
      <c r="S131" s="5">
        <f t="shared" si="141"/>
        <v>10.95973720497877</v>
      </c>
      <c r="T131" s="5"/>
      <c r="U131" s="5">
        <f t="shared" si="174"/>
        <v>20000</v>
      </c>
      <c r="V131" s="5">
        <f t="shared" si="174"/>
        <v>20000</v>
      </c>
      <c r="W131" s="5">
        <f t="shared" si="174"/>
        <v>20000</v>
      </c>
      <c r="X131" s="5">
        <f t="shared" si="174"/>
        <v>20000</v>
      </c>
      <c r="Y131" s="5">
        <f t="shared" si="174"/>
        <v>20000</v>
      </c>
      <c r="Z131" s="5">
        <f t="shared" si="174"/>
        <v>20000</v>
      </c>
      <c r="AA131" s="5">
        <f t="shared" si="174"/>
        <v>20000</v>
      </c>
      <c r="AB131" s="5">
        <f t="shared" si="174"/>
        <v>20000</v>
      </c>
      <c r="AC131" s="5">
        <f t="shared" si="174"/>
        <v>20000</v>
      </c>
      <c r="AD131" s="5">
        <f t="shared" si="174"/>
        <v>20000</v>
      </c>
      <c r="AE131" s="5">
        <f t="shared" si="175"/>
        <v>20000</v>
      </c>
      <c r="AF131" s="5">
        <f t="shared" si="175"/>
        <v>20000</v>
      </c>
      <c r="AG131" s="5">
        <f t="shared" si="175"/>
        <v>1020000</v>
      </c>
      <c r="AH131" s="5">
        <f t="shared" si="175"/>
        <v>0</v>
      </c>
      <c r="AI131" s="5">
        <f t="shared" si="175"/>
        <v>0</v>
      </c>
      <c r="AJ131" s="5">
        <f t="shared" si="175"/>
        <v>0</v>
      </c>
      <c r="AK131" s="5">
        <f t="shared" si="175"/>
        <v>0</v>
      </c>
      <c r="AL131" s="5">
        <f t="shared" si="175"/>
        <v>0</v>
      </c>
      <c r="AM131" s="5">
        <f t="shared" si="175"/>
        <v>0</v>
      </c>
      <c r="AN131" s="5">
        <f t="shared" si="175"/>
        <v>0</v>
      </c>
      <c r="AP131" s="3">
        <f t="shared" si="144"/>
        <v>93</v>
      </c>
      <c r="BN131" s="38">
        <f t="shared" si="153"/>
        <v>1053820.8891353828</v>
      </c>
      <c r="BO131" s="5">
        <f t="shared" si="154"/>
        <v>1050049.7308280678</v>
      </c>
      <c r="BP131" s="5">
        <f t="shared" si="155"/>
        <v>1046220.4966828201</v>
      </c>
      <c r="BQ131" s="5">
        <f t="shared" si="156"/>
        <v>1042332.2923317356</v>
      </c>
      <c r="BR131" s="5">
        <f t="shared" si="157"/>
        <v>1038384.2096336444</v>
      </c>
      <c r="BS131" s="5">
        <f t="shared" si="158"/>
        <v>1034375.3264620027</v>
      </c>
      <c r="BT131" s="5">
        <f t="shared" si="159"/>
        <v>1030304.7064895176</v>
      </c>
      <c r="BU131" s="5">
        <f t="shared" si="160"/>
        <v>1026171.3989694562</v>
      </c>
      <c r="BV131" s="5">
        <f t="shared" si="161"/>
        <v>1021974.4385135859</v>
      </c>
      <c r="BW131" s="5">
        <f t="shared" si="162"/>
        <v>1017712.8448666952</v>
      </c>
      <c r="BX131" s="5">
        <f t="shared" si="163"/>
        <v>1013385.6226776424</v>
      </c>
      <c r="BY131" s="5">
        <f t="shared" si="164"/>
        <v>1008991.7612668781</v>
      </c>
      <c r="BZ131" s="5">
        <f t="shared" si="165"/>
        <v>1004530.2343903881</v>
      </c>
      <c r="CA131" s="5">
        <f t="shared" si="166"/>
        <v>0</v>
      </c>
      <c r="CB131" s="5">
        <f t="shared" si="167"/>
        <v>0</v>
      </c>
      <c r="CC131" s="5">
        <f t="shared" si="168"/>
        <v>0</v>
      </c>
      <c r="CD131" s="5">
        <f t="shared" si="169"/>
        <v>0</v>
      </c>
      <c r="CE131" s="5">
        <f t="shared" si="170"/>
        <v>0</v>
      </c>
      <c r="CF131" s="5">
        <f t="shared" si="171"/>
        <v>0</v>
      </c>
      <c r="CG131" s="5">
        <f t="shared" si="172"/>
        <v>0</v>
      </c>
      <c r="CH131" s="45">
        <f t="shared" si="173"/>
        <v>0</v>
      </c>
      <c r="CJ131" s="21">
        <f t="shared" si="152"/>
        <v>200267.09546471154</v>
      </c>
      <c r="CK131" s="21">
        <f t="shared" si="152"/>
        <v>164031.10325463722</v>
      </c>
      <c r="CL131" s="21">
        <f t="shared" si="152"/>
        <v>128994.27220540005</v>
      </c>
      <c r="CM131" s="21">
        <f t="shared" si="152"/>
        <v>95113.446286226856</v>
      </c>
      <c r="CN131" s="21">
        <f t="shared" si="152"/>
        <v>62347.133986970643</v>
      </c>
      <c r="CO131" s="21">
        <f t="shared" si="152"/>
        <v>30655.440021965653</v>
      </c>
      <c r="CP131" s="21">
        <f t="shared" si="152"/>
        <v>1206.7890204482246</v>
      </c>
      <c r="CQ131" s="21">
        <f t="shared" si="152"/>
        <v>0</v>
      </c>
      <c r="CR131" s="21">
        <f t="shared" si="152"/>
        <v>-1205.1902352010366</v>
      </c>
      <c r="CS131" s="21">
        <f t="shared" si="152"/>
        <v>-29656.082075390499</v>
      </c>
      <c r="CT131" s="21">
        <f t="shared" si="152"/>
        <v>-58348.293604646344</v>
      </c>
      <c r="CU131" s="21">
        <f t="shared" si="152"/>
        <v>-86110.770612953929</v>
      </c>
      <c r="CV131" s="21">
        <f t="shared" si="152"/>
        <v>-112976.35251029197</v>
      </c>
      <c r="CW131" s="21">
        <f t="shared" si="152"/>
        <v>-138976.63450230833</v>
      </c>
      <c r="CX131" s="21">
        <f t="shared" si="152"/>
        <v>-164142.01775834931</v>
      </c>
      <c r="CZ131" s="21">
        <f t="shared" si="142"/>
        <v>-1205.9896278246306</v>
      </c>
      <c r="DA131" s="21">
        <f t="shared" si="143"/>
        <v>-120985.31235784601</v>
      </c>
    </row>
    <row r="132" spans="9:105" x14ac:dyDescent="0.25">
      <c r="I132" s="4" t="s">
        <v>18</v>
      </c>
      <c r="J132" s="15">
        <f t="shared" si="138"/>
        <v>0.02</v>
      </c>
      <c r="K132" s="3">
        <v>14</v>
      </c>
      <c r="L132" s="3" t="s">
        <v>28</v>
      </c>
      <c r="M132" s="15">
        <f t="shared" si="150"/>
        <v>1.6199999999999999E-2</v>
      </c>
      <c r="N132" s="18">
        <f>INDEX(Results!$B$7:$C$206,Example!$AP132,MATCH(Example!$N$38,Results!$B$1:$C$1,FALSE))</f>
        <v>9.9999999618051802E-5</v>
      </c>
      <c r="O132" s="15">
        <f t="shared" si="151"/>
        <v>0.112</v>
      </c>
      <c r="P132" s="5">
        <v>1000000</v>
      </c>
      <c r="Q132" s="35">
        <f t="shared" si="139"/>
        <v>1047258.3540215901</v>
      </c>
      <c r="R132" s="5">
        <f t="shared" si="140"/>
        <v>104.72583500216057</v>
      </c>
      <c r="S132" s="5">
        <f t="shared" si="141"/>
        <v>11.729293520241983</v>
      </c>
      <c r="T132" s="5"/>
      <c r="U132" s="5">
        <f t="shared" si="174"/>
        <v>20000</v>
      </c>
      <c r="V132" s="5">
        <f t="shared" si="174"/>
        <v>20000</v>
      </c>
      <c r="W132" s="5">
        <f t="shared" si="174"/>
        <v>20000</v>
      </c>
      <c r="X132" s="5">
        <f t="shared" si="174"/>
        <v>20000</v>
      </c>
      <c r="Y132" s="5">
        <f t="shared" si="174"/>
        <v>20000</v>
      </c>
      <c r="Z132" s="5">
        <f t="shared" si="174"/>
        <v>20000</v>
      </c>
      <c r="AA132" s="5">
        <f t="shared" si="174"/>
        <v>20000</v>
      </c>
      <c r="AB132" s="5">
        <f t="shared" si="174"/>
        <v>20000</v>
      </c>
      <c r="AC132" s="5">
        <f t="shared" si="174"/>
        <v>20000</v>
      </c>
      <c r="AD132" s="5">
        <f t="shared" si="174"/>
        <v>20000</v>
      </c>
      <c r="AE132" s="5">
        <f t="shared" si="175"/>
        <v>20000</v>
      </c>
      <c r="AF132" s="5">
        <f t="shared" si="175"/>
        <v>20000</v>
      </c>
      <c r="AG132" s="5">
        <f t="shared" si="175"/>
        <v>20000</v>
      </c>
      <c r="AH132" s="5">
        <f t="shared" si="175"/>
        <v>1020000</v>
      </c>
      <c r="AI132" s="5">
        <f t="shared" si="175"/>
        <v>0</v>
      </c>
      <c r="AJ132" s="5">
        <f t="shared" si="175"/>
        <v>0</v>
      </c>
      <c r="AK132" s="5">
        <f t="shared" si="175"/>
        <v>0</v>
      </c>
      <c r="AL132" s="5">
        <f t="shared" si="175"/>
        <v>0</v>
      </c>
      <c r="AM132" s="5">
        <f t="shared" si="175"/>
        <v>0</v>
      </c>
      <c r="AN132" s="5">
        <f t="shared" si="175"/>
        <v>0</v>
      </c>
      <c r="AP132" s="3">
        <f t="shared" si="144"/>
        <v>94</v>
      </c>
      <c r="BN132" s="38">
        <f t="shared" si="153"/>
        <v>1047258.3540215901</v>
      </c>
      <c r="BO132" s="5">
        <f t="shared" si="154"/>
        <v>1044223.9393567399</v>
      </c>
      <c r="BP132" s="5">
        <f t="shared" si="155"/>
        <v>1041140.367174319</v>
      </c>
      <c r="BQ132" s="5">
        <f t="shared" si="156"/>
        <v>1038006.841122543</v>
      </c>
      <c r="BR132" s="5">
        <f t="shared" si="157"/>
        <v>1034822.5519487283</v>
      </c>
      <c r="BS132" s="5">
        <f t="shared" si="158"/>
        <v>1031586.6772902976</v>
      </c>
      <c r="BT132" s="5">
        <f t="shared" si="159"/>
        <v>1028298.3814624004</v>
      </c>
      <c r="BU132" s="5">
        <f t="shared" si="160"/>
        <v>1024956.8152420913</v>
      </c>
      <c r="BV132" s="5">
        <f t="shared" si="161"/>
        <v>1021561.1156490132</v>
      </c>
      <c r="BW132" s="5">
        <f t="shared" si="162"/>
        <v>1018110.4057225272</v>
      </c>
      <c r="BX132" s="5">
        <f t="shared" si="163"/>
        <v>1014603.7942952322</v>
      </c>
      <c r="BY132" s="5">
        <f t="shared" si="164"/>
        <v>1011040.3757628149</v>
      </c>
      <c r="BZ132" s="5">
        <f t="shared" si="165"/>
        <v>1007419.2298501725</v>
      </c>
      <c r="CA132" s="5">
        <f t="shared" si="166"/>
        <v>1003739.4213737453</v>
      </c>
      <c r="CB132" s="5">
        <f t="shared" si="167"/>
        <v>0</v>
      </c>
      <c r="CC132" s="5">
        <f t="shared" si="168"/>
        <v>0</v>
      </c>
      <c r="CD132" s="5">
        <f t="shared" si="169"/>
        <v>0</v>
      </c>
      <c r="CE132" s="5">
        <f t="shared" si="170"/>
        <v>0</v>
      </c>
      <c r="CF132" s="5">
        <f t="shared" si="171"/>
        <v>0</v>
      </c>
      <c r="CG132" s="5">
        <f t="shared" si="172"/>
        <v>0</v>
      </c>
      <c r="CH132" s="45">
        <f t="shared" si="173"/>
        <v>0</v>
      </c>
      <c r="CJ132" s="21">
        <f t="shared" si="152"/>
        <v>213587.92931352428</v>
      </c>
      <c r="CK132" s="21">
        <f t="shared" si="152"/>
        <v>174732.11913669633</v>
      </c>
      <c r="CL132" s="21">
        <f t="shared" si="152"/>
        <v>137247.25399620144</v>
      </c>
      <c r="CM132" s="21">
        <f t="shared" si="152"/>
        <v>101080.89227921388</v>
      </c>
      <c r="CN132" s="21">
        <f t="shared" si="152"/>
        <v>66182.735124810017</v>
      </c>
      <c r="CO132" s="21">
        <f t="shared" si="152"/>
        <v>32504.533579740557</v>
      </c>
      <c r="CP132" s="21">
        <f t="shared" si="152"/>
        <v>1278.2099711073097</v>
      </c>
      <c r="CQ132" s="21">
        <f t="shared" si="152"/>
        <v>0</v>
      </c>
      <c r="CR132" s="21">
        <f t="shared" si="152"/>
        <v>-1276.4033988133306</v>
      </c>
      <c r="CS132" s="21">
        <f t="shared" si="152"/>
        <v>-31375.27650594851</v>
      </c>
      <c r="CT132" s="21">
        <f t="shared" si="152"/>
        <v>-61663.910786222667</v>
      </c>
      <c r="CU132" s="21">
        <f t="shared" si="152"/>
        <v>-90906.798690938973</v>
      </c>
      <c r="CV132" s="21">
        <f t="shared" si="152"/>
        <v>-119143.19062895142</v>
      </c>
      <c r="CW132" s="21">
        <f t="shared" si="152"/>
        <v>-146410.76180199138</v>
      </c>
      <c r="CX132" s="21">
        <f t="shared" si="152"/>
        <v>-172745.67927409231</v>
      </c>
      <c r="CZ132" s="21">
        <f t="shared" si="142"/>
        <v>-1277.3066849603201</v>
      </c>
      <c r="DA132" s="21">
        <f t="shared" si="143"/>
        <v>-128195.22231257643</v>
      </c>
    </row>
    <row r="133" spans="9:105" x14ac:dyDescent="0.25">
      <c r="I133" s="4" t="s">
        <v>18</v>
      </c>
      <c r="J133" s="15">
        <f t="shared" si="138"/>
        <v>0.02</v>
      </c>
      <c r="K133" s="3">
        <v>15</v>
      </c>
      <c r="L133" s="3" t="s">
        <v>28</v>
      </c>
      <c r="M133" s="15">
        <f t="shared" si="150"/>
        <v>1.7000000000000001E-2</v>
      </c>
      <c r="N133" s="18">
        <f>INDEX(Results!$B$7:$C$206,Example!$AP133,MATCH(Example!$N$38,Results!$B$1:$C$1,FALSE))</f>
        <v>1.00000000004126E-4</v>
      </c>
      <c r="O133" s="15">
        <f t="shared" si="151"/>
        <v>0.12</v>
      </c>
      <c r="P133" s="5">
        <v>1000000</v>
      </c>
      <c r="Q133" s="35">
        <f t="shared" si="139"/>
        <v>1039427.2151485308</v>
      </c>
      <c r="R133" s="5">
        <f t="shared" si="140"/>
        <v>103.94272151914176</v>
      </c>
      <c r="S133" s="5">
        <f t="shared" si="141"/>
        <v>12.473126582297009</v>
      </c>
      <c r="T133" s="5"/>
      <c r="U133" s="5">
        <f t="shared" si="174"/>
        <v>20000</v>
      </c>
      <c r="V133" s="5">
        <f t="shared" si="174"/>
        <v>20000</v>
      </c>
      <c r="W133" s="5">
        <f t="shared" si="174"/>
        <v>20000</v>
      </c>
      <c r="X133" s="5">
        <f t="shared" si="174"/>
        <v>20000</v>
      </c>
      <c r="Y133" s="5">
        <f t="shared" si="174"/>
        <v>20000</v>
      </c>
      <c r="Z133" s="5">
        <f t="shared" si="174"/>
        <v>20000</v>
      </c>
      <c r="AA133" s="5">
        <f t="shared" si="174"/>
        <v>20000</v>
      </c>
      <c r="AB133" s="5">
        <f t="shared" si="174"/>
        <v>20000</v>
      </c>
      <c r="AC133" s="5">
        <f t="shared" si="174"/>
        <v>20000</v>
      </c>
      <c r="AD133" s="5">
        <f t="shared" si="174"/>
        <v>20000</v>
      </c>
      <c r="AE133" s="5">
        <f t="shared" si="175"/>
        <v>20000</v>
      </c>
      <c r="AF133" s="5">
        <f t="shared" si="175"/>
        <v>20000</v>
      </c>
      <c r="AG133" s="5">
        <f t="shared" si="175"/>
        <v>20000</v>
      </c>
      <c r="AH133" s="5">
        <f t="shared" si="175"/>
        <v>20000</v>
      </c>
      <c r="AI133" s="5">
        <f t="shared" si="175"/>
        <v>1020000</v>
      </c>
      <c r="AJ133" s="5">
        <f t="shared" si="175"/>
        <v>0</v>
      </c>
      <c r="AK133" s="5">
        <f t="shared" si="175"/>
        <v>0</v>
      </c>
      <c r="AL133" s="5">
        <f t="shared" si="175"/>
        <v>0</v>
      </c>
      <c r="AM133" s="5">
        <f t="shared" si="175"/>
        <v>0</v>
      </c>
      <c r="AN133" s="5">
        <f t="shared" si="175"/>
        <v>0</v>
      </c>
      <c r="AP133" s="3">
        <f t="shared" si="144"/>
        <v>95</v>
      </c>
      <c r="BN133" s="38">
        <f t="shared" si="153"/>
        <v>1039427.2151485308</v>
      </c>
      <c r="BO133" s="5">
        <f t="shared" si="154"/>
        <v>1037097.4778060557</v>
      </c>
      <c r="BP133" s="5">
        <f t="shared" si="155"/>
        <v>1034728.1349287585</v>
      </c>
      <c r="BQ133" s="5">
        <f t="shared" si="156"/>
        <v>1032318.5132225472</v>
      </c>
      <c r="BR133" s="5">
        <f t="shared" si="157"/>
        <v>1029867.9279473305</v>
      </c>
      <c r="BS133" s="5">
        <f t="shared" si="158"/>
        <v>1027375.682722435</v>
      </c>
      <c r="BT133" s="5">
        <f t="shared" si="159"/>
        <v>1024841.0693287163</v>
      </c>
      <c r="BU133" s="5">
        <f t="shared" si="160"/>
        <v>1022263.3675073043</v>
      </c>
      <c r="BV133" s="5">
        <f t="shared" si="161"/>
        <v>1019641.8447549284</v>
      </c>
      <c r="BW133" s="5">
        <f t="shared" si="162"/>
        <v>1016975.7561157621</v>
      </c>
      <c r="BX133" s="5">
        <f t="shared" si="163"/>
        <v>1014264.34396973</v>
      </c>
      <c r="BY133" s="5">
        <f t="shared" si="164"/>
        <v>1011506.8378172152</v>
      </c>
      <c r="BZ133" s="5">
        <f t="shared" si="165"/>
        <v>1008702.4540601078</v>
      </c>
      <c r="CA133" s="5">
        <f t="shared" si="166"/>
        <v>1005850.3957791296</v>
      </c>
      <c r="CB133" s="5">
        <f t="shared" si="167"/>
        <v>1002949.8525073747</v>
      </c>
      <c r="CC133" s="5">
        <f t="shared" si="168"/>
        <v>0</v>
      </c>
      <c r="CD133" s="5">
        <f t="shared" si="169"/>
        <v>0</v>
      </c>
      <c r="CE133" s="5">
        <f t="shared" si="170"/>
        <v>0</v>
      </c>
      <c r="CF133" s="5">
        <f t="shared" si="171"/>
        <v>0</v>
      </c>
      <c r="CG133" s="5">
        <f t="shared" si="172"/>
        <v>0</v>
      </c>
      <c r="CH133" s="45">
        <f t="shared" si="173"/>
        <v>0</v>
      </c>
      <c r="CJ133" s="21">
        <f t="shared" si="152"/>
        <v>226301.30753814045</v>
      </c>
      <c r="CK133" s="21">
        <f t="shared" si="152"/>
        <v>184911.97060610016</v>
      </c>
      <c r="CL133" s="21">
        <f t="shared" si="152"/>
        <v>145072.65496200335</v>
      </c>
      <c r="CM133" s="21">
        <f t="shared" si="152"/>
        <v>106720.58623925445</v>
      </c>
      <c r="CN133" s="21">
        <f t="shared" si="152"/>
        <v>69795.69788805733</v>
      </c>
      <c r="CO133" s="21">
        <f t="shared" si="152"/>
        <v>34240.507656005793</v>
      </c>
      <c r="CP133" s="21">
        <f t="shared" si="152"/>
        <v>1345.0464483682299</v>
      </c>
      <c r="CQ133" s="21">
        <f t="shared" si="152"/>
        <v>0</v>
      </c>
      <c r="CR133" s="21">
        <f t="shared" si="152"/>
        <v>-1343.0275126926135</v>
      </c>
      <c r="CS133" s="21">
        <f t="shared" si="152"/>
        <v>-32978.485869386117</v>
      </c>
      <c r="CT133" s="21">
        <f t="shared" si="152"/>
        <v>-64745.362594081671</v>
      </c>
      <c r="CU133" s="21">
        <f t="shared" si="152"/>
        <v>-95348.896193464519</v>
      </c>
      <c r="CV133" s="21">
        <f t="shared" si="152"/>
        <v>-124835.30276211805</v>
      </c>
      <c r="CW133" s="21">
        <f t="shared" si="152"/>
        <v>-153248.84058125981</v>
      </c>
      <c r="CX133" s="21">
        <f t="shared" si="152"/>
        <v>-180631.8978720447</v>
      </c>
      <c r="CZ133" s="21">
        <f t="shared" si="142"/>
        <v>-1344.0369805304217</v>
      </c>
      <c r="DA133" s="21">
        <f t="shared" si="143"/>
        <v>-134953.9788620607</v>
      </c>
    </row>
    <row r="134" spans="9:105" x14ac:dyDescent="0.25">
      <c r="I134" s="4" t="s">
        <v>18</v>
      </c>
      <c r="J134" s="15">
        <f t="shared" si="138"/>
        <v>0.02</v>
      </c>
      <c r="K134" s="3">
        <v>16</v>
      </c>
      <c r="L134" s="3" t="s">
        <v>28</v>
      </c>
      <c r="M134" s="15">
        <f t="shared" si="150"/>
        <v>1.78E-2</v>
      </c>
      <c r="N134" s="18">
        <f>INDEX(Results!$B$7:$C$206,Example!$AP134,MATCH(Example!$N$38,Results!$B$1:$C$1,FALSE))</f>
        <v>1.00000000006412E-4</v>
      </c>
      <c r="O134" s="15">
        <f t="shared" si="151"/>
        <v>0.128</v>
      </c>
      <c r="P134" s="5">
        <v>1000000</v>
      </c>
      <c r="Q134" s="35">
        <f t="shared" si="139"/>
        <v>1030398.1620042386</v>
      </c>
      <c r="R134" s="5">
        <f t="shared" si="140"/>
        <v>103.03981620703077</v>
      </c>
      <c r="S134" s="5">
        <f t="shared" si="141"/>
        <v>13.189096474499939</v>
      </c>
      <c r="T134" s="5"/>
      <c r="U134" s="5">
        <f t="shared" si="174"/>
        <v>20000</v>
      </c>
      <c r="V134" s="5">
        <f t="shared" si="174"/>
        <v>20000</v>
      </c>
      <c r="W134" s="5">
        <f t="shared" si="174"/>
        <v>20000</v>
      </c>
      <c r="X134" s="5">
        <f t="shared" si="174"/>
        <v>20000</v>
      </c>
      <c r="Y134" s="5">
        <f t="shared" si="174"/>
        <v>20000</v>
      </c>
      <c r="Z134" s="5">
        <f t="shared" si="174"/>
        <v>20000</v>
      </c>
      <c r="AA134" s="5">
        <f t="shared" si="174"/>
        <v>20000</v>
      </c>
      <c r="AB134" s="5">
        <f t="shared" si="174"/>
        <v>20000</v>
      </c>
      <c r="AC134" s="5">
        <f t="shared" si="174"/>
        <v>20000</v>
      </c>
      <c r="AD134" s="5">
        <f t="shared" si="174"/>
        <v>20000</v>
      </c>
      <c r="AE134" s="5">
        <f t="shared" si="175"/>
        <v>20000</v>
      </c>
      <c r="AF134" s="5">
        <f t="shared" si="175"/>
        <v>20000</v>
      </c>
      <c r="AG134" s="5">
        <f t="shared" si="175"/>
        <v>20000</v>
      </c>
      <c r="AH134" s="5">
        <f t="shared" si="175"/>
        <v>20000</v>
      </c>
      <c r="AI134" s="5">
        <f t="shared" si="175"/>
        <v>20000</v>
      </c>
      <c r="AJ134" s="5">
        <f t="shared" si="175"/>
        <v>1020000</v>
      </c>
      <c r="AK134" s="5">
        <f t="shared" si="175"/>
        <v>0</v>
      </c>
      <c r="AL134" s="5">
        <f t="shared" si="175"/>
        <v>0</v>
      </c>
      <c r="AM134" s="5">
        <f t="shared" si="175"/>
        <v>0</v>
      </c>
      <c r="AN134" s="5">
        <f t="shared" si="175"/>
        <v>0</v>
      </c>
      <c r="AP134" s="3">
        <f t="shared" si="144"/>
        <v>96</v>
      </c>
      <c r="BN134" s="38">
        <f t="shared" si="153"/>
        <v>1030398.1620042386</v>
      </c>
      <c r="BO134" s="5">
        <f t="shared" si="154"/>
        <v>1028739.249287914</v>
      </c>
      <c r="BP134" s="5">
        <f t="shared" si="155"/>
        <v>1027050.807925239</v>
      </c>
      <c r="BQ134" s="5">
        <f t="shared" si="156"/>
        <v>1025332.3123063083</v>
      </c>
      <c r="BR134" s="5">
        <f t="shared" si="157"/>
        <v>1023583.2274653607</v>
      </c>
      <c r="BS134" s="5">
        <f t="shared" si="158"/>
        <v>1021803.0089142441</v>
      </c>
      <c r="BT134" s="5">
        <f t="shared" si="159"/>
        <v>1019991.1024729178</v>
      </c>
      <c r="BU134" s="5">
        <f t="shared" si="160"/>
        <v>1018146.9440969357</v>
      </c>
      <c r="BV134" s="5">
        <f t="shared" si="161"/>
        <v>1016269.9597018611</v>
      </c>
      <c r="BW134" s="5">
        <f t="shared" si="162"/>
        <v>1014359.5649845543</v>
      </c>
      <c r="BX134" s="5">
        <f t="shared" si="163"/>
        <v>1012415.1652412794</v>
      </c>
      <c r="BY134" s="5">
        <f t="shared" si="164"/>
        <v>1010436.1551825742</v>
      </c>
      <c r="BZ134" s="5">
        <f t="shared" si="165"/>
        <v>1008421.918744824</v>
      </c>
      <c r="CA134" s="5">
        <f t="shared" si="166"/>
        <v>1006371.8288984819</v>
      </c>
      <c r="CB134" s="5">
        <f t="shared" si="167"/>
        <v>1004285.2474528749</v>
      </c>
      <c r="CC134" s="5">
        <f t="shared" si="168"/>
        <v>1002161.5248575361</v>
      </c>
      <c r="CD134" s="5">
        <f t="shared" si="169"/>
        <v>0</v>
      </c>
      <c r="CE134" s="5">
        <f t="shared" si="170"/>
        <v>0</v>
      </c>
      <c r="CF134" s="5">
        <f t="shared" si="171"/>
        <v>0</v>
      </c>
      <c r="CG134" s="5">
        <f t="shared" si="172"/>
        <v>0</v>
      </c>
      <c r="CH134" s="45">
        <f t="shared" si="173"/>
        <v>0</v>
      </c>
      <c r="CJ134" s="21">
        <f t="shared" si="152"/>
        <v>238360.66671711777</v>
      </c>
      <c r="CK134" s="21">
        <f t="shared" si="152"/>
        <v>194534.71711902774</v>
      </c>
      <c r="CL134" s="21">
        <f t="shared" si="152"/>
        <v>152443.99360833957</v>
      </c>
      <c r="CM134" s="21">
        <f t="shared" si="152"/>
        <v>112014.35162611364</v>
      </c>
      <c r="CN134" s="21">
        <f t="shared" si="152"/>
        <v>73175.012600750779</v>
      </c>
      <c r="CO134" s="21">
        <f t="shared" si="152"/>
        <v>35858.402751580463</v>
      </c>
      <c r="CP134" s="21">
        <f t="shared" si="152"/>
        <v>1407.1206495644292</v>
      </c>
      <c r="CQ134" s="21">
        <f t="shared" si="152"/>
        <v>0</v>
      </c>
      <c r="CR134" s="21">
        <f t="shared" si="152"/>
        <v>-1404.8864718399709</v>
      </c>
      <c r="CS134" s="21">
        <f t="shared" si="152"/>
        <v>-34461.81143877795</v>
      </c>
      <c r="CT134" s="21">
        <f t="shared" si="152"/>
        <v>-67585.879186689504</v>
      </c>
      <c r="CU134" s="21">
        <f t="shared" si="152"/>
        <v>-99428.413937861449</v>
      </c>
      <c r="CV134" s="21">
        <f t="shared" si="152"/>
        <v>-130043.11415810301</v>
      </c>
      <c r="CW134" s="21">
        <f t="shared" si="152"/>
        <v>-159481.28458966303</v>
      </c>
      <c r="CX134" s="21">
        <f t="shared" si="152"/>
        <v>-187791.94888338936</v>
      </c>
      <c r="CZ134" s="21">
        <f t="shared" si="142"/>
        <v>-1406.0035607022</v>
      </c>
      <c r="DA134" s="21">
        <f t="shared" si="143"/>
        <v>-141243.55388322129</v>
      </c>
    </row>
    <row r="135" spans="9:105" x14ac:dyDescent="0.25">
      <c r="I135" s="4" t="s">
        <v>18</v>
      </c>
      <c r="J135" s="15">
        <f t="shared" si="138"/>
        <v>0.02</v>
      </c>
      <c r="K135" s="3">
        <v>17</v>
      </c>
      <c r="L135" s="3" t="s">
        <v>28</v>
      </c>
      <c r="M135" s="15">
        <f t="shared" si="150"/>
        <v>1.8600000000000002E-2</v>
      </c>
      <c r="N135" s="18">
        <f>INDEX(Results!$B$7:$C$206,Example!$AP135,MATCH(Example!$N$38,Results!$B$1:$C$1,FALSE))</f>
        <v>9.9999999615342503E-5</v>
      </c>
      <c r="O135" s="15">
        <f t="shared" si="151"/>
        <v>0.13600000000000001</v>
      </c>
      <c r="P135" s="5">
        <v>1000000</v>
      </c>
      <c r="Q135" s="35">
        <f t="shared" si="139"/>
        <v>1020244.7523732239</v>
      </c>
      <c r="R135" s="5">
        <f t="shared" si="140"/>
        <v>102.0244748448776</v>
      </c>
      <c r="S135" s="5">
        <f t="shared" si="141"/>
        <v>13.875328578903355</v>
      </c>
      <c r="T135" s="5"/>
      <c r="U135" s="5">
        <f t="shared" si="174"/>
        <v>20000</v>
      </c>
      <c r="V135" s="5">
        <f t="shared" si="174"/>
        <v>20000</v>
      </c>
      <c r="W135" s="5">
        <f t="shared" si="174"/>
        <v>20000</v>
      </c>
      <c r="X135" s="5">
        <f t="shared" si="174"/>
        <v>20000</v>
      </c>
      <c r="Y135" s="5">
        <f t="shared" si="174"/>
        <v>20000</v>
      </c>
      <c r="Z135" s="5">
        <f t="shared" si="174"/>
        <v>20000</v>
      </c>
      <c r="AA135" s="5">
        <f t="shared" si="174"/>
        <v>20000</v>
      </c>
      <c r="AB135" s="5">
        <f t="shared" si="174"/>
        <v>20000</v>
      </c>
      <c r="AC135" s="5">
        <f t="shared" si="174"/>
        <v>20000</v>
      </c>
      <c r="AD135" s="5">
        <f t="shared" si="174"/>
        <v>20000</v>
      </c>
      <c r="AE135" s="5">
        <f t="shared" si="175"/>
        <v>20000</v>
      </c>
      <c r="AF135" s="5">
        <f t="shared" si="175"/>
        <v>20000</v>
      </c>
      <c r="AG135" s="5">
        <f t="shared" si="175"/>
        <v>20000</v>
      </c>
      <c r="AH135" s="5">
        <f t="shared" si="175"/>
        <v>20000</v>
      </c>
      <c r="AI135" s="5">
        <f t="shared" si="175"/>
        <v>20000</v>
      </c>
      <c r="AJ135" s="5">
        <f t="shared" si="175"/>
        <v>20000</v>
      </c>
      <c r="AK135" s="5">
        <f t="shared" si="175"/>
        <v>1020000</v>
      </c>
      <c r="AL135" s="5">
        <f t="shared" si="175"/>
        <v>0</v>
      </c>
      <c r="AM135" s="5">
        <f t="shared" si="175"/>
        <v>0</v>
      </c>
      <c r="AN135" s="5">
        <f t="shared" si="175"/>
        <v>0</v>
      </c>
      <c r="AP135" s="3">
        <f t="shared" si="144"/>
        <v>97</v>
      </c>
      <c r="BN135" s="38">
        <f t="shared" si="153"/>
        <v>1020244.7523732239</v>
      </c>
      <c r="BO135" s="5">
        <f t="shared" si="154"/>
        <v>1019221.3047673658</v>
      </c>
      <c r="BP135" s="5">
        <f t="shared" si="155"/>
        <v>1018178.8210360388</v>
      </c>
      <c r="BQ135" s="5">
        <f t="shared" si="156"/>
        <v>1017116.9471073091</v>
      </c>
      <c r="BR135" s="5">
        <f t="shared" si="157"/>
        <v>1016035.3223235051</v>
      </c>
      <c r="BS135" s="5">
        <f t="shared" si="158"/>
        <v>1014933.5793187222</v>
      </c>
      <c r="BT135" s="5">
        <f t="shared" si="159"/>
        <v>1013811.3438940505</v>
      </c>
      <c r="BU135" s="5">
        <f t="shared" si="160"/>
        <v>1012668.2348904797</v>
      </c>
      <c r="BV135" s="5">
        <f t="shared" si="161"/>
        <v>1011503.8640594425</v>
      </c>
      <c r="BW135" s="5">
        <f t="shared" si="162"/>
        <v>1010317.8359309481</v>
      </c>
      <c r="BX135" s="5">
        <f t="shared" si="163"/>
        <v>1009109.7476792637</v>
      </c>
      <c r="BY135" s="5">
        <f t="shared" si="164"/>
        <v>1007879.1889860979</v>
      </c>
      <c r="BZ135" s="5">
        <f t="shared" si="165"/>
        <v>1006625.7419012393</v>
      </c>
      <c r="CA135" s="5">
        <f t="shared" si="166"/>
        <v>1005348.9807006023</v>
      </c>
      <c r="CB135" s="5">
        <f t="shared" si="167"/>
        <v>1004048.4717416335</v>
      </c>
      <c r="CC135" s="5">
        <f t="shared" si="168"/>
        <v>1002723.7733160278</v>
      </c>
      <c r="CD135" s="5">
        <f t="shared" si="169"/>
        <v>1001374.4354997058</v>
      </c>
      <c r="CE135" s="5">
        <f t="shared" si="170"/>
        <v>0</v>
      </c>
      <c r="CF135" s="5">
        <f t="shared" si="171"/>
        <v>0</v>
      </c>
      <c r="CG135" s="5">
        <f t="shared" si="172"/>
        <v>0</v>
      </c>
      <c r="CH135" s="45">
        <f t="shared" si="173"/>
        <v>0</v>
      </c>
      <c r="CJ135" s="21">
        <f t="shared" si="152"/>
        <v>249724.43089183886</v>
      </c>
      <c r="CK135" s="21">
        <f t="shared" si="152"/>
        <v>203568.65973289893</v>
      </c>
      <c r="CL135" s="21">
        <f t="shared" si="152"/>
        <v>159338.23291182425</v>
      </c>
      <c r="CM135" s="21">
        <f t="shared" si="152"/>
        <v>116946.62142533204</v>
      </c>
      <c r="CN135" s="21">
        <f t="shared" si="152"/>
        <v>76311.418986622943</v>
      </c>
      <c r="CO135" s="21">
        <f t="shared" si="152"/>
        <v>37354.135266153142</v>
      </c>
      <c r="CP135" s="21">
        <f t="shared" si="152"/>
        <v>1464.2897239994491</v>
      </c>
      <c r="CQ135" s="21">
        <f t="shared" si="152"/>
        <v>0</v>
      </c>
      <c r="CR135" s="21">
        <f t="shared" si="152"/>
        <v>-1461.8391107083298</v>
      </c>
      <c r="CS135" s="21">
        <f t="shared" si="152"/>
        <v>-35822.222631069017</v>
      </c>
      <c r="CT135" s="21">
        <f t="shared" si="152"/>
        <v>-70180.409914429532</v>
      </c>
      <c r="CU135" s="21">
        <f t="shared" si="152"/>
        <v>-103139.2473408638</v>
      </c>
      <c r="CV135" s="21">
        <f t="shared" si="152"/>
        <v>-134760.38666258694</v>
      </c>
      <c r="CW135" s="21">
        <f t="shared" si="152"/>
        <v>-165102.5957458748</v>
      </c>
      <c r="CX135" s="21">
        <f t="shared" si="152"/>
        <v>-194221.90066345199</v>
      </c>
      <c r="CZ135" s="21">
        <f t="shared" si="142"/>
        <v>-1463.0644173538894</v>
      </c>
      <c r="DA135" s="21">
        <f t="shared" si="143"/>
        <v>-147049.3097872056</v>
      </c>
    </row>
    <row r="136" spans="9:105" x14ac:dyDescent="0.25">
      <c r="I136" s="4" t="s">
        <v>18</v>
      </c>
      <c r="J136" s="15">
        <f t="shared" si="138"/>
        <v>0.02</v>
      </c>
      <c r="K136" s="3">
        <v>18</v>
      </c>
      <c r="L136" s="3" t="s">
        <v>28</v>
      </c>
      <c r="M136" s="15">
        <f t="shared" si="150"/>
        <v>1.9400000000000001E-2</v>
      </c>
      <c r="N136" s="18">
        <f>INDEX(Results!$B$7:$C$206,Example!$AP136,MATCH(Example!$N$38,Results!$B$1:$C$1,FALSE))</f>
        <v>9.9999999613757494E-5</v>
      </c>
      <c r="O136" s="15">
        <f t="shared" si="151"/>
        <v>0.14400000000000002</v>
      </c>
      <c r="P136" s="5">
        <v>1000000</v>
      </c>
      <c r="Q136" s="35">
        <f t="shared" si="139"/>
        <v>1009042.8530437317</v>
      </c>
      <c r="R136" s="5">
        <f t="shared" si="140"/>
        <v>100.90428491463793</v>
      </c>
      <c r="S136" s="5">
        <f t="shared" si="141"/>
        <v>14.530217027707863</v>
      </c>
      <c r="T136" s="5"/>
      <c r="U136" s="5">
        <f t="shared" si="174"/>
        <v>20000</v>
      </c>
      <c r="V136" s="5">
        <f t="shared" si="174"/>
        <v>20000</v>
      </c>
      <c r="W136" s="5">
        <f t="shared" si="174"/>
        <v>20000</v>
      </c>
      <c r="X136" s="5">
        <f t="shared" si="174"/>
        <v>20000</v>
      </c>
      <c r="Y136" s="5">
        <f t="shared" si="174"/>
        <v>20000</v>
      </c>
      <c r="Z136" s="5">
        <f t="shared" si="174"/>
        <v>20000</v>
      </c>
      <c r="AA136" s="5">
        <f t="shared" si="174"/>
        <v>20000</v>
      </c>
      <c r="AB136" s="5">
        <f t="shared" si="174"/>
        <v>20000</v>
      </c>
      <c r="AC136" s="5">
        <f t="shared" si="174"/>
        <v>20000</v>
      </c>
      <c r="AD136" s="5">
        <f t="shared" si="174"/>
        <v>20000</v>
      </c>
      <c r="AE136" s="5">
        <f t="shared" si="175"/>
        <v>20000</v>
      </c>
      <c r="AF136" s="5">
        <f t="shared" si="175"/>
        <v>20000</v>
      </c>
      <c r="AG136" s="5">
        <f t="shared" si="175"/>
        <v>20000</v>
      </c>
      <c r="AH136" s="5">
        <f t="shared" si="175"/>
        <v>20000</v>
      </c>
      <c r="AI136" s="5">
        <f t="shared" si="175"/>
        <v>20000</v>
      </c>
      <c r="AJ136" s="5">
        <f t="shared" si="175"/>
        <v>20000</v>
      </c>
      <c r="AK136" s="5">
        <f t="shared" si="175"/>
        <v>20000</v>
      </c>
      <c r="AL136" s="5">
        <f t="shared" si="175"/>
        <v>1020000</v>
      </c>
      <c r="AM136" s="5">
        <f t="shared" si="175"/>
        <v>0</v>
      </c>
      <c r="AN136" s="5">
        <f t="shared" si="175"/>
        <v>0</v>
      </c>
      <c r="AP136" s="3">
        <f t="shared" si="144"/>
        <v>98</v>
      </c>
      <c r="BN136" s="38">
        <f t="shared" si="153"/>
        <v>1009042.8530437317</v>
      </c>
      <c r="BO136" s="5">
        <f t="shared" si="154"/>
        <v>1008618.2843927802</v>
      </c>
      <c r="BP136" s="5">
        <f t="shared" si="155"/>
        <v>1008185.4791100002</v>
      </c>
      <c r="BQ136" s="5">
        <f t="shared" si="156"/>
        <v>1007744.2774047343</v>
      </c>
      <c r="BR136" s="5">
        <f t="shared" si="157"/>
        <v>1007294.5163863862</v>
      </c>
      <c r="BS136" s="5">
        <f t="shared" si="158"/>
        <v>1006836.0300042822</v>
      </c>
      <c r="BT136" s="5">
        <f t="shared" si="159"/>
        <v>1006368.6489863654</v>
      </c>
      <c r="BU136" s="5">
        <f t="shared" si="160"/>
        <v>1005892.200776701</v>
      </c>
      <c r="BV136" s="5">
        <f t="shared" si="161"/>
        <v>1005406.5094717691</v>
      </c>
      <c r="BW136" s="5">
        <f t="shared" si="162"/>
        <v>1004911.3957555215</v>
      </c>
      <c r="BX136" s="5">
        <f t="shared" si="163"/>
        <v>1004406.6768331787</v>
      </c>
      <c r="BY136" s="5">
        <f t="shared" si="164"/>
        <v>1003892.1663637424</v>
      </c>
      <c r="BZ136" s="5">
        <f t="shared" si="165"/>
        <v>1003367.6743911991</v>
      </c>
      <c r="CA136" s="5">
        <f t="shared" si="166"/>
        <v>1002833.0072743885</v>
      </c>
      <c r="CB136" s="5">
        <f t="shared" si="167"/>
        <v>1002287.9676155116</v>
      </c>
      <c r="CC136" s="5">
        <f t="shared" si="168"/>
        <v>1001732.3541872526</v>
      </c>
      <c r="CD136" s="5">
        <f t="shared" si="169"/>
        <v>1001165.9618584854</v>
      </c>
      <c r="CE136" s="5">
        <f t="shared" si="170"/>
        <v>1000588.58151854</v>
      </c>
      <c r="CF136" s="5">
        <f t="shared" si="171"/>
        <v>0</v>
      </c>
      <c r="CG136" s="5">
        <f t="shared" si="172"/>
        <v>0</v>
      </c>
      <c r="CH136" s="45">
        <f t="shared" si="173"/>
        <v>0</v>
      </c>
      <c r="CJ136" s="21">
        <f t="shared" si="152"/>
        <v>260356.20332419721</v>
      </c>
      <c r="CK136" s="21">
        <f t="shared" si="152"/>
        <v>211986.47019691521</v>
      </c>
      <c r="CL136" s="21">
        <f t="shared" si="152"/>
        <v>165735.85943050904</v>
      </c>
      <c r="CM136" s="21">
        <f t="shared" si="152"/>
        <v>121504.47976227605</v>
      </c>
      <c r="CN136" s="21">
        <f t="shared" si="152"/>
        <v>79197.422427473241</v>
      </c>
      <c r="CO136" s="21">
        <f t="shared" si="152"/>
        <v>38724.5000759369</v>
      </c>
      <c r="CP136" s="21">
        <f t="shared" si="152"/>
        <v>1516.4456709191436</v>
      </c>
      <c r="CQ136" s="21">
        <f t="shared" si="152"/>
        <v>0</v>
      </c>
      <c r="CR136" s="21">
        <f t="shared" si="152"/>
        <v>-1513.7790844654664</v>
      </c>
      <c r="CS136" s="21">
        <f t="shared" si="152"/>
        <v>-37057.549144407152</v>
      </c>
      <c r="CT136" s="21">
        <f t="shared" si="152"/>
        <v>-72525.597893055994</v>
      </c>
      <c r="CU136" s="21">
        <f t="shared" si="152"/>
        <v>-106477.78452887421</v>
      </c>
      <c r="CV136" s="21">
        <f t="shared" si="152"/>
        <v>-138984.13231862197</v>
      </c>
      <c r="CW136" s="21">
        <f t="shared" si="152"/>
        <v>-170111.23607152223</v>
      </c>
      <c r="CX136" s="21">
        <f t="shared" si="152"/>
        <v>-199922.43862292566</v>
      </c>
      <c r="CZ136" s="21">
        <f t="shared" si="142"/>
        <v>-1515.112377692305</v>
      </c>
      <c r="DA136" s="21">
        <f t="shared" si="143"/>
        <v>-152359.9958745655</v>
      </c>
    </row>
    <row r="137" spans="9:105" x14ac:dyDescent="0.25">
      <c r="I137" s="4" t="s">
        <v>18</v>
      </c>
      <c r="J137" s="15">
        <f t="shared" si="138"/>
        <v>0.02</v>
      </c>
      <c r="K137" s="3">
        <v>19</v>
      </c>
      <c r="L137" s="3" t="s">
        <v>28</v>
      </c>
      <c r="M137" s="15">
        <f t="shared" si="150"/>
        <v>2.0199999999999999E-2</v>
      </c>
      <c r="N137" s="18">
        <f>INDEX(Results!$B$7:$C$206,Example!$AP137,MATCH(Example!$N$38,Results!$B$1:$C$1,FALSE))</f>
        <v>1.00000000006548E-4</v>
      </c>
      <c r="O137" s="15">
        <f t="shared" si="151"/>
        <v>0.152</v>
      </c>
      <c r="P137" s="5">
        <v>1000000</v>
      </c>
      <c r="Q137" s="35">
        <f t="shared" si="139"/>
        <v>996870.08392203657</v>
      </c>
      <c r="R137" s="5">
        <f t="shared" si="140"/>
        <v>99.687008398731166</v>
      </c>
      <c r="S137" s="5">
        <f t="shared" si="141"/>
        <v>15.152425276607136</v>
      </c>
      <c r="T137" s="5"/>
      <c r="U137" s="5">
        <f t="shared" si="174"/>
        <v>20000</v>
      </c>
      <c r="V137" s="5">
        <f t="shared" si="174"/>
        <v>20000</v>
      </c>
      <c r="W137" s="5">
        <f t="shared" si="174"/>
        <v>20000</v>
      </c>
      <c r="X137" s="5">
        <f t="shared" si="174"/>
        <v>20000</v>
      </c>
      <c r="Y137" s="5">
        <f t="shared" si="174"/>
        <v>20000</v>
      </c>
      <c r="Z137" s="5">
        <f t="shared" si="174"/>
        <v>20000</v>
      </c>
      <c r="AA137" s="5">
        <f t="shared" si="174"/>
        <v>20000</v>
      </c>
      <c r="AB137" s="5">
        <f t="shared" si="174"/>
        <v>20000</v>
      </c>
      <c r="AC137" s="5">
        <f t="shared" si="174"/>
        <v>20000</v>
      </c>
      <c r="AD137" s="5">
        <f t="shared" si="174"/>
        <v>20000</v>
      </c>
      <c r="AE137" s="5">
        <f t="shared" si="175"/>
        <v>20000</v>
      </c>
      <c r="AF137" s="5">
        <f t="shared" si="175"/>
        <v>20000</v>
      </c>
      <c r="AG137" s="5">
        <f t="shared" si="175"/>
        <v>20000</v>
      </c>
      <c r="AH137" s="5">
        <f t="shared" si="175"/>
        <v>20000</v>
      </c>
      <c r="AI137" s="5">
        <f t="shared" si="175"/>
        <v>20000</v>
      </c>
      <c r="AJ137" s="5">
        <f t="shared" si="175"/>
        <v>20000</v>
      </c>
      <c r="AK137" s="5">
        <f t="shared" si="175"/>
        <v>20000</v>
      </c>
      <c r="AL137" s="5">
        <f t="shared" si="175"/>
        <v>20000</v>
      </c>
      <c r="AM137" s="5">
        <f t="shared" si="175"/>
        <v>1020000</v>
      </c>
      <c r="AN137" s="5">
        <f t="shared" si="175"/>
        <v>0</v>
      </c>
      <c r="AP137" s="3">
        <f t="shared" si="144"/>
        <v>99</v>
      </c>
      <c r="BN137" s="38">
        <f t="shared" si="153"/>
        <v>996870.08392203657</v>
      </c>
      <c r="BO137" s="5">
        <f t="shared" si="154"/>
        <v>997006.85961726168</v>
      </c>
      <c r="BP137" s="5">
        <f t="shared" si="155"/>
        <v>997146.39818153041</v>
      </c>
      <c r="BQ137" s="5">
        <f t="shared" si="156"/>
        <v>997288.7554247973</v>
      </c>
      <c r="BR137" s="5">
        <f t="shared" si="157"/>
        <v>997433.9882843782</v>
      </c>
      <c r="BS137" s="5">
        <f t="shared" si="158"/>
        <v>997582.15484772262</v>
      </c>
      <c r="BT137" s="5">
        <f t="shared" si="159"/>
        <v>997733.31437564665</v>
      </c>
      <c r="BU137" s="5">
        <f t="shared" si="160"/>
        <v>997887.52732603473</v>
      </c>
      <c r="BV137" s="5">
        <f t="shared" si="161"/>
        <v>998044.85537802067</v>
      </c>
      <c r="BW137" s="5">
        <f t="shared" si="162"/>
        <v>998205.36145665671</v>
      </c>
      <c r="BX137" s="5">
        <f t="shared" si="163"/>
        <v>998369.10975808115</v>
      </c>
      <c r="BY137" s="5">
        <f t="shared" si="164"/>
        <v>998536.16577519441</v>
      </c>
      <c r="BZ137" s="5">
        <f t="shared" si="165"/>
        <v>998706.59632385336</v>
      </c>
      <c r="CA137" s="5">
        <f t="shared" si="166"/>
        <v>998880.46956959518</v>
      </c>
      <c r="CB137" s="5">
        <f t="shared" si="167"/>
        <v>999057.85505490098</v>
      </c>
      <c r="CC137" s="5">
        <f t="shared" si="168"/>
        <v>999238.82372700993</v>
      </c>
      <c r="CD137" s="5">
        <f t="shared" si="169"/>
        <v>999423.44796629553</v>
      </c>
      <c r="CE137" s="5">
        <f t="shared" si="170"/>
        <v>999611.80161521467</v>
      </c>
      <c r="CF137" s="5">
        <f t="shared" si="171"/>
        <v>999803.96000784205</v>
      </c>
      <c r="CG137" s="5">
        <f t="shared" si="172"/>
        <v>0</v>
      </c>
      <c r="CH137" s="45">
        <f t="shared" si="173"/>
        <v>0</v>
      </c>
      <c r="CJ137" s="21">
        <f t="shared" si="152"/>
        <v>270224.90562151547</v>
      </c>
      <c r="CK137" s="21">
        <f t="shared" si="152"/>
        <v>219765.27617363969</v>
      </c>
      <c r="CL137" s="21">
        <f t="shared" si="152"/>
        <v>171620.92755231855</v>
      </c>
      <c r="CM137" s="21">
        <f t="shared" si="152"/>
        <v>125677.67771273444</v>
      </c>
      <c r="CN137" s="21">
        <f t="shared" si="152"/>
        <v>81827.29335191648</v>
      </c>
      <c r="CO137" s="21">
        <f t="shared" si="152"/>
        <v>39967.164890643791</v>
      </c>
      <c r="CP137" s="21">
        <f t="shared" si="152"/>
        <v>1563.5149185176706</v>
      </c>
      <c r="CQ137" s="21">
        <f t="shared" si="152"/>
        <v>0</v>
      </c>
      <c r="CR137" s="21">
        <f t="shared" si="152"/>
        <v>-1560.6344321715878</v>
      </c>
      <c r="CS137" s="21">
        <f t="shared" si="152"/>
        <v>-38166.4654291193</v>
      </c>
      <c r="CT137" s="21">
        <f t="shared" si="152"/>
        <v>-74619.739907389972</v>
      </c>
      <c r="CU137" s="21">
        <f t="shared" si="152"/>
        <v>-109442.83352942858</v>
      </c>
      <c r="CV137" s="21">
        <f t="shared" si="152"/>
        <v>-142714.50062767463</v>
      </c>
      <c r="CW137" s="21">
        <f t="shared" si="152"/>
        <v>-174509.46875255799</v>
      </c>
      <c r="CX137" s="21">
        <f t="shared" si="152"/>
        <v>-204898.65478138928</v>
      </c>
      <c r="CZ137" s="21">
        <f t="shared" si="142"/>
        <v>-1562.0746753446292</v>
      </c>
      <c r="DA137" s="21">
        <f t="shared" si="143"/>
        <v>-157167.71408999659</v>
      </c>
    </row>
    <row r="138" spans="9:105" x14ac:dyDescent="0.25">
      <c r="I138" s="9" t="s">
        <v>18</v>
      </c>
      <c r="J138" s="16">
        <f t="shared" si="138"/>
        <v>0.02</v>
      </c>
      <c r="K138" s="10">
        <v>20</v>
      </c>
      <c r="L138" s="10" t="s">
        <v>28</v>
      </c>
      <c r="M138" s="16">
        <f t="shared" si="150"/>
        <v>2.1000000000000001E-2</v>
      </c>
      <c r="N138" s="19">
        <f>INDEX(Results!$B$7:$C$206,Example!$AP138,MATCH(Example!$N$38,Results!$B$1:$C$1,FALSE))</f>
        <v>1.00000000001567E-4</v>
      </c>
      <c r="O138" s="16">
        <f t="shared" si="151"/>
        <v>0.16</v>
      </c>
      <c r="P138" s="14">
        <v>1000000</v>
      </c>
      <c r="Q138" s="36">
        <f t="shared" si="139"/>
        <v>983805.27056426869</v>
      </c>
      <c r="R138" s="14">
        <f t="shared" si="140"/>
        <v>98.380527057968493</v>
      </c>
      <c r="S138" s="14">
        <f t="shared" si="141"/>
        <v>15.740884329274959</v>
      </c>
      <c r="T138" s="14"/>
      <c r="U138" s="14">
        <f t="shared" si="174"/>
        <v>20000</v>
      </c>
      <c r="V138" s="14">
        <f t="shared" si="174"/>
        <v>20000</v>
      </c>
      <c r="W138" s="14">
        <f t="shared" si="174"/>
        <v>20000</v>
      </c>
      <c r="X138" s="14">
        <f t="shared" si="174"/>
        <v>20000</v>
      </c>
      <c r="Y138" s="14">
        <f t="shared" si="174"/>
        <v>20000</v>
      </c>
      <c r="Z138" s="14">
        <f t="shared" si="174"/>
        <v>20000</v>
      </c>
      <c r="AA138" s="14">
        <f t="shared" si="174"/>
        <v>20000</v>
      </c>
      <c r="AB138" s="14">
        <f t="shared" si="174"/>
        <v>20000</v>
      </c>
      <c r="AC138" s="14">
        <f t="shared" si="174"/>
        <v>20000</v>
      </c>
      <c r="AD138" s="14">
        <f t="shared" si="174"/>
        <v>20000</v>
      </c>
      <c r="AE138" s="14">
        <f t="shared" si="175"/>
        <v>20000</v>
      </c>
      <c r="AF138" s="14">
        <f t="shared" si="175"/>
        <v>20000</v>
      </c>
      <c r="AG138" s="14">
        <f t="shared" si="175"/>
        <v>20000</v>
      </c>
      <c r="AH138" s="14">
        <f t="shared" si="175"/>
        <v>20000</v>
      </c>
      <c r="AI138" s="14">
        <f t="shared" si="175"/>
        <v>20000</v>
      </c>
      <c r="AJ138" s="14">
        <f t="shared" si="175"/>
        <v>20000</v>
      </c>
      <c r="AK138" s="14">
        <f t="shared" si="175"/>
        <v>20000</v>
      </c>
      <c r="AL138" s="14">
        <f t="shared" si="175"/>
        <v>20000</v>
      </c>
      <c r="AM138" s="14">
        <f t="shared" si="175"/>
        <v>20000</v>
      </c>
      <c r="AN138" s="14">
        <f t="shared" si="175"/>
        <v>1020000</v>
      </c>
      <c r="AP138" s="3">
        <f t="shared" si="144"/>
        <v>100</v>
      </c>
      <c r="BN138" s="39">
        <f t="shared" si="153"/>
        <v>983805.27056426869</v>
      </c>
      <c r="BO138" s="14">
        <f t="shared" si="154"/>
        <v>984465.18124611827</v>
      </c>
      <c r="BP138" s="14">
        <f t="shared" si="155"/>
        <v>985138.95005228661</v>
      </c>
      <c r="BQ138" s="14">
        <f t="shared" si="156"/>
        <v>985826.86800338456</v>
      </c>
      <c r="BR138" s="14">
        <f t="shared" si="157"/>
        <v>986529.23223145551</v>
      </c>
      <c r="BS138" s="14">
        <f t="shared" si="158"/>
        <v>987246.34610831598</v>
      </c>
      <c r="BT138" s="14">
        <f t="shared" si="159"/>
        <v>987978.5193765905</v>
      </c>
      <c r="BU138" s="14">
        <f t="shared" si="160"/>
        <v>988726.06828349875</v>
      </c>
      <c r="BV138" s="14">
        <f t="shared" si="161"/>
        <v>989489.31571745209</v>
      </c>
      <c r="BW138" s="14">
        <f t="shared" si="162"/>
        <v>990268.59134751849</v>
      </c>
      <c r="BX138" s="14">
        <f t="shared" si="163"/>
        <v>991064.23176581634</v>
      </c>
      <c r="BY138" s="14">
        <f t="shared" si="164"/>
        <v>991876.58063289837</v>
      </c>
      <c r="BZ138" s="14">
        <f t="shared" si="165"/>
        <v>992705.98882618919</v>
      </c>
      <c r="CA138" s="14">
        <f t="shared" si="166"/>
        <v>993552.81459153909</v>
      </c>
      <c r="CB138" s="14">
        <f t="shared" si="167"/>
        <v>994417.42369796138</v>
      </c>
      <c r="CC138" s="14">
        <f t="shared" si="168"/>
        <v>995300.18959561852</v>
      </c>
      <c r="CD138" s="14">
        <f t="shared" si="169"/>
        <v>996201.49357712641</v>
      </c>
      <c r="CE138" s="14">
        <f t="shared" si="170"/>
        <v>997121.72494224599</v>
      </c>
      <c r="CF138" s="14">
        <f t="shared" si="171"/>
        <v>998061.281166033</v>
      </c>
      <c r="CG138" s="14">
        <f t="shared" si="172"/>
        <v>999020.5680705196</v>
      </c>
      <c r="CH138" s="46">
        <f t="shared" si="173"/>
        <v>0</v>
      </c>
      <c r="CJ138" s="48">
        <f t="shared" si="152"/>
        <v>279304.86424961651</v>
      </c>
      <c r="CK138" s="48">
        <f t="shared" si="152"/>
        <v>226886.70300338615</v>
      </c>
      <c r="CL138" s="48">
        <f t="shared" si="152"/>
        <v>176981.06951266143</v>
      </c>
      <c r="CM138" s="48">
        <f t="shared" si="152"/>
        <v>129458.62399785977</v>
      </c>
      <c r="CN138" s="48">
        <f t="shared" si="152"/>
        <v>84197.050346876378</v>
      </c>
      <c r="CO138" s="48">
        <f t="shared" si="152"/>
        <v>41080.656747902045</v>
      </c>
      <c r="CP138" s="48">
        <f t="shared" si="152"/>
        <v>1605.4576004866976</v>
      </c>
      <c r="CQ138" s="48">
        <f t="shared" si="152"/>
        <v>0</v>
      </c>
      <c r="CR138" s="48">
        <f t="shared" si="152"/>
        <v>-1602.3668385595083</v>
      </c>
      <c r="CS138" s="48">
        <f t="shared" si="152"/>
        <v>-39148.467958205496</v>
      </c>
      <c r="CT138" s="48">
        <f t="shared" si="152"/>
        <v>-76462.732667931239</v>
      </c>
      <c r="CU138" s="48">
        <f t="shared" si="152"/>
        <v>-112035.53019686521</v>
      </c>
      <c r="CV138" s="48">
        <f t="shared" si="152"/>
        <v>-145954.64181062509</v>
      </c>
      <c r="CW138" s="48">
        <f t="shared" si="152"/>
        <v>-178303.17139073752</v>
      </c>
      <c r="CX138" s="48">
        <f t="shared" si="152"/>
        <v>-209159.80664969177</v>
      </c>
      <c r="CZ138" s="48">
        <f t="shared" si="142"/>
        <v>-1603.912219523103</v>
      </c>
      <c r="DA138" s="48">
        <f t="shared" si="143"/>
        <v>-161467.85566164326</v>
      </c>
    </row>
    <row r="139" spans="9:105" x14ac:dyDescent="0.25">
      <c r="I139" s="4" t="s">
        <v>18</v>
      </c>
      <c r="J139" s="15">
        <f t="shared" si="138"/>
        <v>0.02</v>
      </c>
      <c r="K139" s="3">
        <v>1</v>
      </c>
      <c r="L139" s="3" t="s">
        <v>29</v>
      </c>
      <c r="M139" s="15">
        <f>$B$2+$B$12*$K139</f>
        <v>6.5000000000000006E-3</v>
      </c>
      <c r="N139" s="18">
        <f>INDEX(Results!$B$7:$C$206,Example!$AP139,MATCH(Example!$N$38,Results!$B$1:$C$1,FALSE))</f>
        <v>4.9349704021284202</v>
      </c>
      <c r="O139" s="15">
        <f>$K139*B$24</f>
        <v>1.2E-2</v>
      </c>
      <c r="P139" s="5">
        <v>1000000</v>
      </c>
      <c r="Q139" s="35">
        <f t="shared" si="139"/>
        <v>1013412.8166915053</v>
      </c>
      <c r="R139" s="5">
        <f t="shared" si="140"/>
        <v>5001162.2555101728</v>
      </c>
      <c r="S139" s="5">
        <f t="shared" si="141"/>
        <v>60013.947066122077</v>
      </c>
      <c r="T139" s="5"/>
      <c r="U139" s="5">
        <f t="shared" ref="U139:AD148" si="176">$P139*((U$38&lt;=$K139)*$J139+(U$38=$K139)*1)</f>
        <v>1020000</v>
      </c>
      <c r="V139" s="5">
        <f t="shared" si="176"/>
        <v>0</v>
      </c>
      <c r="W139" s="5">
        <f t="shared" si="176"/>
        <v>0</v>
      </c>
      <c r="X139" s="5">
        <f t="shared" si="176"/>
        <v>0</v>
      </c>
      <c r="Y139" s="5">
        <f t="shared" si="176"/>
        <v>0</v>
      </c>
      <c r="Z139" s="5">
        <f t="shared" si="176"/>
        <v>0</v>
      </c>
      <c r="AA139" s="5">
        <f t="shared" si="176"/>
        <v>0</v>
      </c>
      <c r="AB139" s="5">
        <f t="shared" si="176"/>
        <v>0</v>
      </c>
      <c r="AC139" s="5">
        <f t="shared" si="176"/>
        <v>0</v>
      </c>
      <c r="AD139" s="5">
        <f t="shared" si="176"/>
        <v>0</v>
      </c>
      <c r="AE139" s="5">
        <f t="shared" ref="AE139:AN148" si="177">$P139*((AE$38&lt;=$K139)*$J139+(AE$38=$K139)*1)</f>
        <v>0</v>
      </c>
      <c r="AF139" s="5">
        <f t="shared" si="177"/>
        <v>0</v>
      </c>
      <c r="AG139" s="5">
        <f t="shared" si="177"/>
        <v>0</v>
      </c>
      <c r="AH139" s="5">
        <f t="shared" si="177"/>
        <v>0</v>
      </c>
      <c r="AI139" s="5">
        <f t="shared" si="177"/>
        <v>0</v>
      </c>
      <c r="AJ139" s="5">
        <f t="shared" si="177"/>
        <v>0</v>
      </c>
      <c r="AK139" s="5">
        <f t="shared" si="177"/>
        <v>0</v>
      </c>
      <c r="AL139" s="5">
        <f t="shared" si="177"/>
        <v>0</v>
      </c>
      <c r="AM139" s="5">
        <f t="shared" si="177"/>
        <v>0</v>
      </c>
      <c r="AN139" s="5">
        <f t="shared" si="177"/>
        <v>0</v>
      </c>
      <c r="AP139" s="3">
        <f t="shared" si="144"/>
        <v>101</v>
      </c>
      <c r="BN139" s="38">
        <f t="shared" si="153"/>
        <v>1013412.8166915053</v>
      </c>
      <c r="BO139" s="5">
        <f t="shared" si="154"/>
        <v>0</v>
      </c>
      <c r="BP139" s="5">
        <f t="shared" si="155"/>
        <v>0</v>
      </c>
      <c r="BQ139" s="5">
        <f t="shared" si="156"/>
        <v>0</v>
      </c>
      <c r="BR139" s="5">
        <f t="shared" si="157"/>
        <v>0</v>
      </c>
      <c r="BS139" s="5">
        <f t="shared" si="158"/>
        <v>0</v>
      </c>
      <c r="BT139" s="5">
        <f t="shared" si="159"/>
        <v>0</v>
      </c>
      <c r="BU139" s="5">
        <f t="shared" si="160"/>
        <v>0</v>
      </c>
      <c r="BV139" s="5">
        <f t="shared" si="161"/>
        <v>0</v>
      </c>
      <c r="BW139" s="5">
        <f t="shared" si="162"/>
        <v>0</v>
      </c>
      <c r="BX139" s="5">
        <f t="shared" si="163"/>
        <v>0</v>
      </c>
      <c r="BY139" s="5">
        <f t="shared" si="164"/>
        <v>0</v>
      </c>
      <c r="BZ139" s="5">
        <f t="shared" si="165"/>
        <v>0</v>
      </c>
      <c r="CA139" s="5">
        <f t="shared" si="166"/>
        <v>0</v>
      </c>
      <c r="CB139" s="5">
        <f t="shared" si="167"/>
        <v>0</v>
      </c>
      <c r="CC139" s="5">
        <f t="shared" si="168"/>
        <v>0</v>
      </c>
      <c r="CD139" s="5">
        <f t="shared" si="169"/>
        <v>0</v>
      </c>
      <c r="CE139" s="5">
        <f t="shared" si="170"/>
        <v>0</v>
      </c>
      <c r="CF139" s="5">
        <f t="shared" si="171"/>
        <v>0</v>
      </c>
      <c r="CG139" s="5">
        <f t="shared" si="172"/>
        <v>0</v>
      </c>
      <c r="CH139" s="45">
        <f t="shared" si="173"/>
        <v>0</v>
      </c>
      <c r="CJ139" s="21">
        <f t="shared" ref="CJ139:CX155" si="178">NPV($M139+CJ$38,$U139:$AN139)-$Q139</f>
        <v>15331.51008610439</v>
      </c>
      <c r="CK139" s="21">
        <f t="shared" si="178"/>
        <v>12744.124958394095</v>
      </c>
      <c r="CL139" s="21">
        <f t="shared" si="178"/>
        <v>10169.722194596077</v>
      </c>
      <c r="CM139" s="21">
        <f t="shared" si="178"/>
        <v>7608.2043295158073</v>
      </c>
      <c r="CN139" s="21">
        <f t="shared" si="178"/>
        <v>5059.4748711506836</v>
      </c>
      <c r="CO139" s="21">
        <f t="shared" si="178"/>
        <v>2523.4382885744562</v>
      </c>
      <c r="CP139" s="21">
        <f t="shared" si="178"/>
        <v>100.69682200835086</v>
      </c>
      <c r="CQ139" s="21">
        <f t="shared" si="178"/>
        <v>0</v>
      </c>
      <c r="CR139" s="21">
        <f t="shared" si="178"/>
        <v>-100.67681469221134</v>
      </c>
      <c r="CS139" s="21">
        <f t="shared" si="178"/>
        <v>-2510.9336389779346</v>
      </c>
      <c r="CT139" s="21">
        <f t="shared" si="178"/>
        <v>-5009.4553469675593</v>
      </c>
      <c r="CU139" s="21">
        <f t="shared" si="178"/>
        <v>-7495.65692819166</v>
      </c>
      <c r="CV139" s="21">
        <f t="shared" si="178"/>
        <v>-9969.6292837334331</v>
      </c>
      <c r="CW139" s="21">
        <f t="shared" si="178"/>
        <v>-12431.462422614102</v>
      </c>
      <c r="CX139" s="21">
        <f t="shared" si="178"/>
        <v>-14881.245472709415</v>
      </c>
      <c r="CZ139" s="21">
        <f t="shared" si="142"/>
        <v>-100.6868183502811</v>
      </c>
      <c r="DA139" s="21">
        <f t="shared" si="143"/>
        <v>-10069.675739164755</v>
      </c>
    </row>
    <row r="140" spans="9:105" x14ac:dyDescent="0.25">
      <c r="I140" s="4" t="s">
        <v>18</v>
      </c>
      <c r="J140" s="15">
        <f t="shared" si="138"/>
        <v>0.02</v>
      </c>
      <c r="K140" s="3">
        <v>2</v>
      </c>
      <c r="L140" s="3" t="s">
        <v>29</v>
      </c>
      <c r="M140" s="15">
        <f t="shared" ref="M140:M158" si="179">$B$2+$B$12*$K140</f>
        <v>8.0000000000000002E-3</v>
      </c>
      <c r="N140" s="18">
        <f>INDEX(Results!$B$7:$C$206,Example!$AP140,MATCH(Example!$N$38,Results!$B$1:$C$1,FALSE))</f>
        <v>2.6377291156275899</v>
      </c>
      <c r="O140" s="15">
        <f t="shared" ref="O140:O158" si="180">$K140*B$24</f>
        <v>2.4E-2</v>
      </c>
      <c r="P140" s="5">
        <v>1000000</v>
      </c>
      <c r="Q140" s="35">
        <f t="shared" si="139"/>
        <v>1023715.0415721844</v>
      </c>
      <c r="R140" s="5">
        <f t="shared" si="140"/>
        <v>2700282.9712608596</v>
      </c>
      <c r="S140" s="5">
        <f t="shared" si="141"/>
        <v>64806.791310260633</v>
      </c>
      <c r="T140" s="5"/>
      <c r="U140" s="5">
        <f t="shared" si="176"/>
        <v>20000</v>
      </c>
      <c r="V140" s="5">
        <f t="shared" si="176"/>
        <v>1020000</v>
      </c>
      <c r="W140" s="5">
        <f t="shared" si="176"/>
        <v>0</v>
      </c>
      <c r="X140" s="5">
        <f t="shared" si="176"/>
        <v>0</v>
      </c>
      <c r="Y140" s="5">
        <f t="shared" si="176"/>
        <v>0</v>
      </c>
      <c r="Z140" s="5">
        <f t="shared" si="176"/>
        <v>0</v>
      </c>
      <c r="AA140" s="5">
        <f t="shared" si="176"/>
        <v>0</v>
      </c>
      <c r="AB140" s="5">
        <f t="shared" si="176"/>
        <v>0</v>
      </c>
      <c r="AC140" s="5">
        <f t="shared" si="176"/>
        <v>0</v>
      </c>
      <c r="AD140" s="5">
        <f t="shared" si="176"/>
        <v>0</v>
      </c>
      <c r="AE140" s="5">
        <f t="shared" si="177"/>
        <v>0</v>
      </c>
      <c r="AF140" s="5">
        <f t="shared" si="177"/>
        <v>0</v>
      </c>
      <c r="AG140" s="5">
        <f t="shared" si="177"/>
        <v>0</v>
      </c>
      <c r="AH140" s="5">
        <f t="shared" si="177"/>
        <v>0</v>
      </c>
      <c r="AI140" s="5">
        <f t="shared" si="177"/>
        <v>0</v>
      </c>
      <c r="AJ140" s="5">
        <f t="shared" si="177"/>
        <v>0</v>
      </c>
      <c r="AK140" s="5">
        <f t="shared" si="177"/>
        <v>0</v>
      </c>
      <c r="AL140" s="5">
        <f t="shared" si="177"/>
        <v>0</v>
      </c>
      <c r="AM140" s="5">
        <f t="shared" si="177"/>
        <v>0</v>
      </c>
      <c r="AN140" s="5">
        <f t="shared" si="177"/>
        <v>0</v>
      </c>
      <c r="AP140" s="3">
        <f t="shared" si="144"/>
        <v>102</v>
      </c>
      <c r="BN140" s="38">
        <f t="shared" si="153"/>
        <v>1023715.0415721844</v>
      </c>
      <c r="BO140" s="5">
        <f t="shared" si="154"/>
        <v>1011904.7619047619</v>
      </c>
      <c r="BP140" s="5">
        <f t="shared" si="155"/>
        <v>0</v>
      </c>
      <c r="BQ140" s="5">
        <f t="shared" si="156"/>
        <v>0</v>
      </c>
      <c r="BR140" s="5">
        <f t="shared" si="157"/>
        <v>0</v>
      </c>
      <c r="BS140" s="5">
        <f t="shared" si="158"/>
        <v>0</v>
      </c>
      <c r="BT140" s="5">
        <f t="shared" si="159"/>
        <v>0</v>
      </c>
      <c r="BU140" s="5">
        <f t="shared" si="160"/>
        <v>0</v>
      </c>
      <c r="BV140" s="5">
        <f t="shared" si="161"/>
        <v>0</v>
      </c>
      <c r="BW140" s="5">
        <f t="shared" si="162"/>
        <v>0</v>
      </c>
      <c r="BX140" s="5">
        <f t="shared" si="163"/>
        <v>0</v>
      </c>
      <c r="BY140" s="5">
        <f t="shared" si="164"/>
        <v>0</v>
      </c>
      <c r="BZ140" s="5">
        <f t="shared" si="165"/>
        <v>0</v>
      </c>
      <c r="CA140" s="5">
        <f t="shared" si="166"/>
        <v>0</v>
      </c>
      <c r="CB140" s="5">
        <f t="shared" si="167"/>
        <v>0</v>
      </c>
      <c r="CC140" s="5">
        <f t="shared" si="168"/>
        <v>0</v>
      </c>
      <c r="CD140" s="5">
        <f t="shared" si="169"/>
        <v>0</v>
      </c>
      <c r="CE140" s="5">
        <f t="shared" si="170"/>
        <v>0</v>
      </c>
      <c r="CF140" s="5">
        <f t="shared" si="171"/>
        <v>0</v>
      </c>
      <c r="CG140" s="5">
        <f t="shared" si="172"/>
        <v>0</v>
      </c>
      <c r="CH140" s="45">
        <f t="shared" si="173"/>
        <v>0</v>
      </c>
      <c r="CJ140" s="21">
        <f t="shared" si="178"/>
        <v>30857.297124979668</v>
      </c>
      <c r="CK140" s="21">
        <f t="shared" si="178"/>
        <v>25617.70415122516</v>
      </c>
      <c r="CL140" s="21">
        <f t="shared" si="178"/>
        <v>20417.311309932498</v>
      </c>
      <c r="CM140" s="21">
        <f t="shared" si="178"/>
        <v>15255.727915635449</v>
      </c>
      <c r="CN140" s="21">
        <f t="shared" si="178"/>
        <v>10132.568141048541</v>
      </c>
      <c r="CO140" s="21">
        <f t="shared" si="178"/>
        <v>5047.4509447307792</v>
      </c>
      <c r="CP140" s="21">
        <f t="shared" si="178"/>
        <v>201.17952315078583</v>
      </c>
      <c r="CQ140" s="21">
        <f t="shared" si="178"/>
        <v>0</v>
      </c>
      <c r="CR140" s="21">
        <f t="shared" si="178"/>
        <v>-201.11985244823154</v>
      </c>
      <c r="CS140" s="21">
        <f t="shared" si="178"/>
        <v>-5010.1563749199267</v>
      </c>
      <c r="CT140" s="21">
        <f t="shared" si="178"/>
        <v>-9983.3852855490986</v>
      </c>
      <c r="CU140" s="21">
        <f t="shared" si="178"/>
        <v>-14920.049328621593</v>
      </c>
      <c r="CV140" s="21">
        <f t="shared" si="178"/>
        <v>-19820.506658392958</v>
      </c>
      <c r="CW140" s="21">
        <f t="shared" si="178"/>
        <v>-24685.111051820451</v>
      </c>
      <c r="CX140" s="21">
        <f t="shared" si="178"/>
        <v>-29514.211972622317</v>
      </c>
      <c r="CZ140" s="21">
        <f t="shared" si="142"/>
        <v>-201.14968779950868</v>
      </c>
      <c r="DA140" s="21">
        <f t="shared" si="143"/>
        <v>-20118.908984162728</v>
      </c>
    </row>
    <row r="141" spans="9:105" x14ac:dyDescent="0.25">
      <c r="I141" s="4" t="s">
        <v>18</v>
      </c>
      <c r="J141" s="15">
        <f t="shared" si="138"/>
        <v>0.02</v>
      </c>
      <c r="K141" s="3">
        <v>3</v>
      </c>
      <c r="L141" s="3" t="s">
        <v>29</v>
      </c>
      <c r="M141" s="15">
        <f t="shared" si="179"/>
        <v>9.5000000000000015E-3</v>
      </c>
      <c r="N141" s="18">
        <f>INDEX(Results!$B$7:$C$206,Example!$AP141,MATCH(Example!$N$38,Results!$B$1:$C$1,FALSE))</f>
        <v>0.46887332874572102</v>
      </c>
      <c r="O141" s="15">
        <f t="shared" si="180"/>
        <v>3.6000000000000004E-2</v>
      </c>
      <c r="P141" s="5">
        <v>1000000</v>
      </c>
      <c r="Q141" s="35">
        <f t="shared" si="139"/>
        <v>1030910.842986949</v>
      </c>
      <c r="R141" s="5">
        <f t="shared" si="140"/>
        <v>483366.59859134816</v>
      </c>
      <c r="S141" s="5">
        <f t="shared" si="141"/>
        <v>17401.197549288536</v>
      </c>
      <c r="T141" s="5"/>
      <c r="U141" s="5">
        <f t="shared" si="176"/>
        <v>20000</v>
      </c>
      <c r="V141" s="5">
        <f t="shared" si="176"/>
        <v>20000</v>
      </c>
      <c r="W141" s="5">
        <f t="shared" si="176"/>
        <v>1020000</v>
      </c>
      <c r="X141" s="5">
        <f t="shared" si="176"/>
        <v>0</v>
      </c>
      <c r="Y141" s="5">
        <f t="shared" si="176"/>
        <v>0</v>
      </c>
      <c r="Z141" s="5">
        <f t="shared" si="176"/>
        <v>0</v>
      </c>
      <c r="AA141" s="5">
        <f t="shared" si="176"/>
        <v>0</v>
      </c>
      <c r="AB141" s="5">
        <f t="shared" si="176"/>
        <v>0</v>
      </c>
      <c r="AC141" s="5">
        <f t="shared" si="176"/>
        <v>0</v>
      </c>
      <c r="AD141" s="5">
        <f t="shared" si="176"/>
        <v>0</v>
      </c>
      <c r="AE141" s="5">
        <f t="shared" si="177"/>
        <v>0</v>
      </c>
      <c r="AF141" s="5">
        <f t="shared" si="177"/>
        <v>0</v>
      </c>
      <c r="AG141" s="5">
        <f t="shared" si="177"/>
        <v>0</v>
      </c>
      <c r="AH141" s="5">
        <f t="shared" si="177"/>
        <v>0</v>
      </c>
      <c r="AI141" s="5">
        <f t="shared" si="177"/>
        <v>0</v>
      </c>
      <c r="AJ141" s="5">
        <f t="shared" si="177"/>
        <v>0</v>
      </c>
      <c r="AK141" s="5">
        <f t="shared" si="177"/>
        <v>0</v>
      </c>
      <c r="AL141" s="5">
        <f t="shared" si="177"/>
        <v>0</v>
      </c>
      <c r="AM141" s="5">
        <f t="shared" si="177"/>
        <v>0</v>
      </c>
      <c r="AN141" s="5">
        <f t="shared" si="177"/>
        <v>0</v>
      </c>
      <c r="AP141" s="3">
        <f t="shared" si="144"/>
        <v>103</v>
      </c>
      <c r="BN141" s="38">
        <f t="shared" si="153"/>
        <v>1030910.842986949</v>
      </c>
      <c r="BO141" s="5">
        <f t="shared" si="154"/>
        <v>1020704.4959953252</v>
      </c>
      <c r="BP141" s="5">
        <f t="shared" si="155"/>
        <v>1010401.1887072808</v>
      </c>
      <c r="BQ141" s="5">
        <f t="shared" si="156"/>
        <v>0</v>
      </c>
      <c r="BR141" s="5">
        <f t="shared" si="157"/>
        <v>0</v>
      </c>
      <c r="BS141" s="5">
        <f t="shared" si="158"/>
        <v>0</v>
      </c>
      <c r="BT141" s="5">
        <f t="shared" si="159"/>
        <v>0</v>
      </c>
      <c r="BU141" s="5">
        <f t="shared" si="160"/>
        <v>0</v>
      </c>
      <c r="BV141" s="5">
        <f t="shared" si="161"/>
        <v>0</v>
      </c>
      <c r="BW141" s="5">
        <f t="shared" si="162"/>
        <v>0</v>
      </c>
      <c r="BX141" s="5">
        <f t="shared" si="163"/>
        <v>0</v>
      </c>
      <c r="BY141" s="5">
        <f t="shared" si="164"/>
        <v>0</v>
      </c>
      <c r="BZ141" s="5">
        <f t="shared" si="165"/>
        <v>0</v>
      </c>
      <c r="CA141" s="5">
        <f t="shared" si="166"/>
        <v>0</v>
      </c>
      <c r="CB141" s="5">
        <f t="shared" si="167"/>
        <v>0</v>
      </c>
      <c r="CC141" s="5">
        <f t="shared" si="168"/>
        <v>0</v>
      </c>
      <c r="CD141" s="5">
        <f t="shared" si="169"/>
        <v>0</v>
      </c>
      <c r="CE141" s="5">
        <f t="shared" si="170"/>
        <v>0</v>
      </c>
      <c r="CF141" s="5">
        <f t="shared" si="171"/>
        <v>0</v>
      </c>
      <c r="CG141" s="5">
        <f t="shared" si="172"/>
        <v>0</v>
      </c>
      <c r="CH141" s="45">
        <f t="shared" si="173"/>
        <v>0</v>
      </c>
      <c r="CJ141" s="21">
        <f t="shared" si="178"/>
        <v>46438.434895123355</v>
      </c>
      <c r="CK141" s="21">
        <f t="shared" si="178"/>
        <v>38505.236367331119</v>
      </c>
      <c r="CL141" s="21">
        <f t="shared" si="178"/>
        <v>30650.708301515086</v>
      </c>
      <c r="CM141" s="21">
        <f t="shared" si="178"/>
        <v>22873.874859082978</v>
      </c>
      <c r="CN141" s="21">
        <f t="shared" si="178"/>
        <v>15173.774709167774</v>
      </c>
      <c r="CO141" s="21">
        <f t="shared" si="178"/>
        <v>7549.4607774611795</v>
      </c>
      <c r="CP141" s="21">
        <f t="shared" si="178"/>
        <v>300.55282662005629</v>
      </c>
      <c r="CQ141" s="21">
        <f t="shared" si="178"/>
        <v>0</v>
      </c>
      <c r="CR141" s="21">
        <f t="shared" si="178"/>
        <v>-300.43453424621839</v>
      </c>
      <c r="CS141" s="21">
        <f t="shared" si="178"/>
        <v>-7475.5269181921612</v>
      </c>
      <c r="CT141" s="21">
        <f t="shared" si="178"/>
        <v>-14878.025739729172</v>
      </c>
      <c r="CU141" s="21">
        <f t="shared" si="178"/>
        <v>-22208.388926841202</v>
      </c>
      <c r="CV141" s="21">
        <f t="shared" si="178"/>
        <v>-29467.495868823258</v>
      </c>
      <c r="CW141" s="21">
        <f t="shared" si="178"/>
        <v>-36656.213105042465</v>
      </c>
      <c r="CX141" s="21">
        <f t="shared" si="178"/>
        <v>-43775.394543615053</v>
      </c>
      <c r="CZ141" s="21">
        <f t="shared" si="142"/>
        <v>-300.49368043313734</v>
      </c>
      <c r="DA141" s="21">
        <f t="shared" si="143"/>
        <v>-30059.102085169172</v>
      </c>
    </row>
    <row r="142" spans="9:105" x14ac:dyDescent="0.25">
      <c r="I142" s="4" t="s">
        <v>18</v>
      </c>
      <c r="J142" s="15">
        <f t="shared" si="138"/>
        <v>0.02</v>
      </c>
      <c r="K142" s="3">
        <v>4</v>
      </c>
      <c r="L142" s="3" t="s">
        <v>29</v>
      </c>
      <c r="M142" s="15">
        <f t="shared" si="179"/>
        <v>1.0999999999999999E-2</v>
      </c>
      <c r="N142" s="18">
        <f>INDEX(Results!$B$7:$C$206,Example!$AP142,MATCH(Example!$N$38,Results!$B$1:$C$1,FALSE))</f>
        <v>9.9999999618080194E-5</v>
      </c>
      <c r="O142" s="15">
        <f t="shared" si="180"/>
        <v>4.8000000000000001E-2</v>
      </c>
      <c r="P142" s="5">
        <v>1000000</v>
      </c>
      <c r="Q142" s="35">
        <f t="shared" si="139"/>
        <v>1035031.3679941945</v>
      </c>
      <c r="R142" s="5">
        <f t="shared" si="140"/>
        <v>103.50313640412047</v>
      </c>
      <c r="S142" s="5">
        <f t="shared" si="141"/>
        <v>4.9681505473977827</v>
      </c>
      <c r="T142" s="5"/>
      <c r="U142" s="5">
        <f t="shared" si="176"/>
        <v>20000</v>
      </c>
      <c r="V142" s="5">
        <f t="shared" si="176"/>
        <v>20000</v>
      </c>
      <c r="W142" s="5">
        <f t="shared" si="176"/>
        <v>20000</v>
      </c>
      <c r="X142" s="5">
        <f t="shared" si="176"/>
        <v>1020000</v>
      </c>
      <c r="Y142" s="5">
        <f t="shared" si="176"/>
        <v>0</v>
      </c>
      <c r="Z142" s="5">
        <f t="shared" si="176"/>
        <v>0</v>
      </c>
      <c r="AA142" s="5">
        <f t="shared" si="176"/>
        <v>0</v>
      </c>
      <c r="AB142" s="5">
        <f t="shared" si="176"/>
        <v>0</v>
      </c>
      <c r="AC142" s="5">
        <f t="shared" si="176"/>
        <v>0</v>
      </c>
      <c r="AD142" s="5">
        <f t="shared" si="176"/>
        <v>0</v>
      </c>
      <c r="AE142" s="5">
        <f t="shared" si="177"/>
        <v>0</v>
      </c>
      <c r="AF142" s="5">
        <f t="shared" si="177"/>
        <v>0</v>
      </c>
      <c r="AG142" s="5">
        <f t="shared" si="177"/>
        <v>0</v>
      </c>
      <c r="AH142" s="5">
        <f t="shared" si="177"/>
        <v>0</v>
      </c>
      <c r="AI142" s="5">
        <f t="shared" si="177"/>
        <v>0</v>
      </c>
      <c r="AJ142" s="5">
        <f t="shared" si="177"/>
        <v>0</v>
      </c>
      <c r="AK142" s="5">
        <f t="shared" si="177"/>
        <v>0</v>
      </c>
      <c r="AL142" s="5">
        <f t="shared" si="177"/>
        <v>0</v>
      </c>
      <c r="AM142" s="5">
        <f t="shared" si="177"/>
        <v>0</v>
      </c>
      <c r="AN142" s="5">
        <f t="shared" si="177"/>
        <v>0</v>
      </c>
      <c r="AP142" s="3">
        <f t="shared" si="144"/>
        <v>104</v>
      </c>
      <c r="BN142" s="38">
        <f t="shared" si="153"/>
        <v>1035031.3679941945</v>
      </c>
      <c r="BO142" s="5">
        <f t="shared" si="154"/>
        <v>1026416.7130421306</v>
      </c>
      <c r="BP142" s="5">
        <f t="shared" si="155"/>
        <v>1017707.2968855939</v>
      </c>
      <c r="BQ142" s="5">
        <f t="shared" si="156"/>
        <v>1008902.0771513353</v>
      </c>
      <c r="BR142" s="5">
        <f t="shared" si="157"/>
        <v>0</v>
      </c>
      <c r="BS142" s="5">
        <f t="shared" si="158"/>
        <v>0</v>
      </c>
      <c r="BT142" s="5">
        <f t="shared" si="159"/>
        <v>0</v>
      </c>
      <c r="BU142" s="5">
        <f t="shared" si="160"/>
        <v>0</v>
      </c>
      <c r="BV142" s="5">
        <f t="shared" si="161"/>
        <v>0</v>
      </c>
      <c r="BW142" s="5">
        <f t="shared" si="162"/>
        <v>0</v>
      </c>
      <c r="BX142" s="5">
        <f t="shared" si="163"/>
        <v>0</v>
      </c>
      <c r="BY142" s="5">
        <f t="shared" si="164"/>
        <v>0</v>
      </c>
      <c r="BZ142" s="5">
        <f t="shared" si="165"/>
        <v>0</v>
      </c>
      <c r="CA142" s="5">
        <f t="shared" si="166"/>
        <v>0</v>
      </c>
      <c r="CB142" s="5">
        <f t="shared" si="167"/>
        <v>0</v>
      </c>
      <c r="CC142" s="5">
        <f t="shared" si="168"/>
        <v>0</v>
      </c>
      <c r="CD142" s="5">
        <f t="shared" si="169"/>
        <v>0</v>
      </c>
      <c r="CE142" s="5">
        <f t="shared" si="170"/>
        <v>0</v>
      </c>
      <c r="CF142" s="5">
        <f t="shared" si="171"/>
        <v>0</v>
      </c>
      <c r="CG142" s="5">
        <f t="shared" si="172"/>
        <v>0</v>
      </c>
      <c r="CH142" s="45">
        <f t="shared" si="173"/>
        <v>0</v>
      </c>
      <c r="CJ142" s="21">
        <f t="shared" si="178"/>
        <v>61936.36611194571</v>
      </c>
      <c r="CK142" s="21">
        <f t="shared" si="178"/>
        <v>51292.102051601862</v>
      </c>
      <c r="CL142" s="21">
        <f t="shared" si="178"/>
        <v>40779.011341868551</v>
      </c>
      <c r="CM142" s="21">
        <f t="shared" si="178"/>
        <v>30395.149883426144</v>
      </c>
      <c r="CN142" s="21">
        <f t="shared" si="178"/>
        <v>20138.607172802906</v>
      </c>
      <c r="CO142" s="21">
        <f t="shared" si="178"/>
        <v>10007.505639865878</v>
      </c>
      <c r="CP142" s="21">
        <f t="shared" si="178"/>
        <v>397.95003668114077</v>
      </c>
      <c r="CQ142" s="21">
        <f t="shared" si="178"/>
        <v>0</v>
      </c>
      <c r="CR142" s="21">
        <f t="shared" si="178"/>
        <v>-397.75518919504248</v>
      </c>
      <c r="CS142" s="21">
        <f t="shared" si="178"/>
        <v>-9885.7233794172062</v>
      </c>
      <c r="CT142" s="21">
        <f t="shared" si="178"/>
        <v>-19651.447098572506</v>
      </c>
      <c r="CU142" s="21">
        <f t="shared" si="178"/>
        <v>-29298.923331166618</v>
      </c>
      <c r="CV142" s="21">
        <f t="shared" si="178"/>
        <v>-38829.874417068437</v>
      </c>
      <c r="CW142" s="21">
        <f t="shared" si="178"/>
        <v>-48245.993442014675</v>
      </c>
      <c r="CX142" s="21">
        <f t="shared" si="178"/>
        <v>-57548.944804651546</v>
      </c>
      <c r="CZ142" s="21">
        <f t="shared" si="142"/>
        <v>-397.85261293809162</v>
      </c>
      <c r="DA142" s="21">
        <f t="shared" si="143"/>
        <v>-39804.442879468494</v>
      </c>
    </row>
    <row r="143" spans="9:105" x14ac:dyDescent="0.25">
      <c r="I143" s="4" t="s">
        <v>18</v>
      </c>
      <c r="J143" s="15">
        <f t="shared" si="138"/>
        <v>0.02</v>
      </c>
      <c r="K143" s="3">
        <v>5</v>
      </c>
      <c r="L143" s="3" t="s">
        <v>29</v>
      </c>
      <c r="M143" s="15">
        <f t="shared" si="179"/>
        <v>1.2500000000000001E-2</v>
      </c>
      <c r="N143" s="18">
        <f>INDEX(Results!$B$7:$C$206,Example!$AP143,MATCH(Example!$N$38,Results!$B$1:$C$1,FALSE))</f>
        <v>1.00000000004223E-4</v>
      </c>
      <c r="O143" s="15">
        <f t="shared" si="180"/>
        <v>0.06</v>
      </c>
      <c r="P143" s="5">
        <v>1000000</v>
      </c>
      <c r="Q143" s="35">
        <f t="shared" si="139"/>
        <v>1036133.76283428</v>
      </c>
      <c r="R143" s="5">
        <f t="shared" si="140"/>
        <v>103.61337628780359</v>
      </c>
      <c r="S143" s="5">
        <f t="shared" si="141"/>
        <v>6.2168025772682149</v>
      </c>
      <c r="T143" s="5"/>
      <c r="U143" s="5">
        <f t="shared" si="176"/>
        <v>20000</v>
      </c>
      <c r="V143" s="5">
        <f t="shared" si="176"/>
        <v>20000</v>
      </c>
      <c r="W143" s="5">
        <f t="shared" si="176"/>
        <v>20000</v>
      </c>
      <c r="X143" s="5">
        <f t="shared" si="176"/>
        <v>20000</v>
      </c>
      <c r="Y143" s="5">
        <f t="shared" si="176"/>
        <v>1020000</v>
      </c>
      <c r="Z143" s="5">
        <f t="shared" si="176"/>
        <v>0</v>
      </c>
      <c r="AA143" s="5">
        <f t="shared" si="176"/>
        <v>0</v>
      </c>
      <c r="AB143" s="5">
        <f t="shared" si="176"/>
        <v>0</v>
      </c>
      <c r="AC143" s="5">
        <f t="shared" si="176"/>
        <v>0</v>
      </c>
      <c r="AD143" s="5">
        <f t="shared" si="176"/>
        <v>0</v>
      </c>
      <c r="AE143" s="5">
        <f t="shared" si="177"/>
        <v>0</v>
      </c>
      <c r="AF143" s="5">
        <f t="shared" si="177"/>
        <v>0</v>
      </c>
      <c r="AG143" s="5">
        <f t="shared" si="177"/>
        <v>0</v>
      </c>
      <c r="AH143" s="5">
        <f t="shared" si="177"/>
        <v>0</v>
      </c>
      <c r="AI143" s="5">
        <f t="shared" si="177"/>
        <v>0</v>
      </c>
      <c r="AJ143" s="5">
        <f t="shared" si="177"/>
        <v>0</v>
      </c>
      <c r="AK143" s="5">
        <f t="shared" si="177"/>
        <v>0</v>
      </c>
      <c r="AL143" s="5">
        <f t="shared" si="177"/>
        <v>0</v>
      </c>
      <c r="AM143" s="5">
        <f t="shared" si="177"/>
        <v>0</v>
      </c>
      <c r="AN143" s="5">
        <f t="shared" si="177"/>
        <v>0</v>
      </c>
      <c r="AP143" s="3">
        <f t="shared" si="144"/>
        <v>105</v>
      </c>
      <c r="BN143" s="38">
        <f t="shared" si="153"/>
        <v>1036133.76283428</v>
      </c>
      <c r="BO143" s="5">
        <f t="shared" si="154"/>
        <v>1029085.4348697085</v>
      </c>
      <c r="BP143" s="5">
        <f t="shared" si="155"/>
        <v>1021949.0028055798</v>
      </c>
      <c r="BQ143" s="5">
        <f t="shared" si="156"/>
        <v>1014723.3653406495</v>
      </c>
      <c r="BR143" s="5">
        <f t="shared" si="157"/>
        <v>1007407.4074074075</v>
      </c>
      <c r="BS143" s="5">
        <f t="shared" si="158"/>
        <v>0</v>
      </c>
      <c r="BT143" s="5">
        <f t="shared" si="159"/>
        <v>0</v>
      </c>
      <c r="BU143" s="5">
        <f t="shared" si="160"/>
        <v>0</v>
      </c>
      <c r="BV143" s="5">
        <f t="shared" si="161"/>
        <v>0</v>
      </c>
      <c r="BW143" s="5">
        <f t="shared" si="162"/>
        <v>0</v>
      </c>
      <c r="BX143" s="5">
        <f t="shared" si="163"/>
        <v>0</v>
      </c>
      <c r="BY143" s="5">
        <f t="shared" si="164"/>
        <v>0</v>
      </c>
      <c r="BZ143" s="5">
        <f t="shared" si="165"/>
        <v>0</v>
      </c>
      <c r="CA143" s="5">
        <f t="shared" si="166"/>
        <v>0</v>
      </c>
      <c r="CB143" s="5">
        <f t="shared" si="167"/>
        <v>0</v>
      </c>
      <c r="CC143" s="5">
        <f t="shared" si="168"/>
        <v>0</v>
      </c>
      <c r="CD143" s="5">
        <f t="shared" si="169"/>
        <v>0</v>
      </c>
      <c r="CE143" s="5">
        <f t="shared" si="170"/>
        <v>0</v>
      </c>
      <c r="CF143" s="5">
        <f t="shared" si="171"/>
        <v>0</v>
      </c>
      <c r="CG143" s="5">
        <f t="shared" si="172"/>
        <v>0</v>
      </c>
      <c r="CH143" s="45">
        <f t="shared" si="173"/>
        <v>0</v>
      </c>
      <c r="CJ143" s="21">
        <f t="shared" si="178"/>
        <v>77214.933761300053</v>
      </c>
      <c r="CK143" s="21">
        <f t="shared" si="178"/>
        <v>63866.237165719969</v>
      </c>
      <c r="CL143" s="21">
        <f t="shared" si="178"/>
        <v>50713.79623587057</v>
      </c>
      <c r="CM143" s="21">
        <f t="shared" si="178"/>
        <v>37754.232087203534</v>
      </c>
      <c r="CN143" s="21">
        <f t="shared" si="178"/>
        <v>24984.232321926393</v>
      </c>
      <c r="CO143" s="21">
        <f t="shared" si="178"/>
        <v>12400.549558971194</v>
      </c>
      <c r="CP143" s="21">
        <f t="shared" si="178"/>
        <v>492.54518252634443</v>
      </c>
      <c r="CQ143" s="21">
        <f t="shared" si="178"/>
        <v>0</v>
      </c>
      <c r="CR143" s="21">
        <f t="shared" si="178"/>
        <v>-492.25717207894195</v>
      </c>
      <c r="CS143" s="21">
        <f t="shared" si="178"/>
        <v>-12220.537969492609</v>
      </c>
      <c r="CT143" s="21">
        <f t="shared" si="178"/>
        <v>-24264.125144947669</v>
      </c>
      <c r="CU143" s="21">
        <f t="shared" si="178"/>
        <v>-36133.762834280031</v>
      </c>
      <c r="CV143" s="21">
        <f t="shared" si="178"/>
        <v>-47832.394157086848</v>
      </c>
      <c r="CW143" s="21">
        <f t="shared" si="178"/>
        <v>-59362.90531237633</v>
      </c>
      <c r="CX143" s="21">
        <f t="shared" si="178"/>
        <v>-70728.126815661089</v>
      </c>
      <c r="CZ143" s="21">
        <f t="shared" si="142"/>
        <v>-492.40117730264319</v>
      </c>
      <c r="DA143" s="21">
        <f t="shared" si="143"/>
        <v>-49273.095196478709</v>
      </c>
    </row>
    <row r="144" spans="9:105" x14ac:dyDescent="0.25">
      <c r="I144" s="4" t="s">
        <v>18</v>
      </c>
      <c r="J144" s="15">
        <f t="shared" si="138"/>
        <v>0.02</v>
      </c>
      <c r="K144" s="3">
        <v>6</v>
      </c>
      <c r="L144" s="3" t="s">
        <v>29</v>
      </c>
      <c r="M144" s="15">
        <f t="shared" si="179"/>
        <v>1.4000000000000002E-2</v>
      </c>
      <c r="N144" s="18">
        <f>INDEX(Results!$B$7:$C$206,Example!$AP144,MATCH(Example!$N$38,Results!$B$1:$C$1,FALSE))</f>
        <v>9.9999999618997795E-5</v>
      </c>
      <c r="O144" s="15">
        <f t="shared" si="180"/>
        <v>7.2000000000000008E-2</v>
      </c>
      <c r="P144" s="5">
        <v>1000000</v>
      </c>
      <c r="Q144" s="35">
        <f t="shared" si="139"/>
        <v>1034299.8381651271</v>
      </c>
      <c r="R144" s="5">
        <f t="shared" si="140"/>
        <v>103.42998342244219</v>
      </c>
      <c r="S144" s="5">
        <f t="shared" si="141"/>
        <v>7.4469588064158385</v>
      </c>
      <c r="T144" s="5"/>
      <c r="U144" s="5">
        <f t="shared" si="176"/>
        <v>20000</v>
      </c>
      <c r="V144" s="5">
        <f t="shared" si="176"/>
        <v>20000</v>
      </c>
      <c r="W144" s="5">
        <f t="shared" si="176"/>
        <v>20000</v>
      </c>
      <c r="X144" s="5">
        <f t="shared" si="176"/>
        <v>20000</v>
      </c>
      <c r="Y144" s="5">
        <f t="shared" si="176"/>
        <v>20000</v>
      </c>
      <c r="Z144" s="5">
        <f t="shared" si="176"/>
        <v>1020000</v>
      </c>
      <c r="AA144" s="5">
        <f t="shared" si="176"/>
        <v>0</v>
      </c>
      <c r="AB144" s="5">
        <f t="shared" si="176"/>
        <v>0</v>
      </c>
      <c r="AC144" s="5">
        <f t="shared" si="176"/>
        <v>0</v>
      </c>
      <c r="AD144" s="5">
        <f t="shared" si="176"/>
        <v>0</v>
      </c>
      <c r="AE144" s="5">
        <f t="shared" si="177"/>
        <v>0</v>
      </c>
      <c r="AF144" s="5">
        <f t="shared" si="177"/>
        <v>0</v>
      </c>
      <c r="AG144" s="5">
        <f t="shared" si="177"/>
        <v>0</v>
      </c>
      <c r="AH144" s="5">
        <f t="shared" si="177"/>
        <v>0</v>
      </c>
      <c r="AI144" s="5">
        <f t="shared" si="177"/>
        <v>0</v>
      </c>
      <c r="AJ144" s="5">
        <f t="shared" si="177"/>
        <v>0</v>
      </c>
      <c r="AK144" s="5">
        <f t="shared" si="177"/>
        <v>0</v>
      </c>
      <c r="AL144" s="5">
        <f t="shared" si="177"/>
        <v>0</v>
      </c>
      <c r="AM144" s="5">
        <f t="shared" si="177"/>
        <v>0</v>
      </c>
      <c r="AN144" s="5">
        <f t="shared" si="177"/>
        <v>0</v>
      </c>
      <c r="AP144" s="3">
        <f t="shared" si="144"/>
        <v>106</v>
      </c>
      <c r="BN144" s="38">
        <f t="shared" si="153"/>
        <v>1034299.8381651271</v>
      </c>
      <c r="BO144" s="5">
        <f t="shared" si="154"/>
        <v>1028780.0358994389</v>
      </c>
      <c r="BP144" s="5">
        <f t="shared" si="155"/>
        <v>1023182.956402031</v>
      </c>
      <c r="BQ144" s="5">
        <f t="shared" si="156"/>
        <v>1017507.5177916595</v>
      </c>
      <c r="BR144" s="5">
        <f t="shared" si="157"/>
        <v>1011752.6230407427</v>
      </c>
      <c r="BS144" s="5">
        <f t="shared" si="158"/>
        <v>1005917.1597633131</v>
      </c>
      <c r="BT144" s="5">
        <f t="shared" si="159"/>
        <v>0</v>
      </c>
      <c r="BU144" s="5">
        <f t="shared" si="160"/>
        <v>0</v>
      </c>
      <c r="BV144" s="5">
        <f t="shared" si="161"/>
        <v>0</v>
      </c>
      <c r="BW144" s="5">
        <f t="shared" si="162"/>
        <v>0</v>
      </c>
      <c r="BX144" s="5">
        <f t="shared" si="163"/>
        <v>0</v>
      </c>
      <c r="BY144" s="5">
        <f t="shared" si="164"/>
        <v>0</v>
      </c>
      <c r="BZ144" s="5">
        <f t="shared" si="165"/>
        <v>0</v>
      </c>
      <c r="CA144" s="5">
        <f t="shared" si="166"/>
        <v>0</v>
      </c>
      <c r="CB144" s="5">
        <f t="shared" si="167"/>
        <v>0</v>
      </c>
      <c r="CC144" s="5">
        <f t="shared" si="168"/>
        <v>0</v>
      </c>
      <c r="CD144" s="5">
        <f t="shared" si="169"/>
        <v>0</v>
      </c>
      <c r="CE144" s="5">
        <f t="shared" si="170"/>
        <v>0</v>
      </c>
      <c r="CF144" s="5">
        <f t="shared" si="171"/>
        <v>0</v>
      </c>
      <c r="CG144" s="5">
        <f t="shared" si="172"/>
        <v>0</v>
      </c>
      <c r="CH144" s="45">
        <f t="shared" si="173"/>
        <v>0</v>
      </c>
      <c r="CJ144" s="21">
        <f t="shared" si="178"/>
        <v>92142.340486174566</v>
      </c>
      <c r="CK144" s="21">
        <f t="shared" si="178"/>
        <v>76119.734991283971</v>
      </c>
      <c r="CL144" s="21">
        <f t="shared" si="178"/>
        <v>60370.369835547055</v>
      </c>
      <c r="CM144" s="21">
        <f t="shared" si="178"/>
        <v>44888.891698961495</v>
      </c>
      <c r="CN144" s="21">
        <f t="shared" si="178"/>
        <v>29670.065332441707</v>
      </c>
      <c r="CO144" s="21">
        <f t="shared" si="178"/>
        <v>14708.770666886936</v>
      </c>
      <c r="CP144" s="21">
        <f t="shared" si="178"/>
        <v>583.56415968900546</v>
      </c>
      <c r="CQ144" s="21">
        <f t="shared" si="178"/>
        <v>0</v>
      </c>
      <c r="CR144" s="21">
        <f t="shared" si="178"/>
        <v>-583.16797244525515</v>
      </c>
      <c r="CS144" s="21">
        <f t="shared" si="178"/>
        <v>-14461.14474144252</v>
      </c>
      <c r="CT144" s="21">
        <f t="shared" si="178"/>
        <v>-28679.454666049452</v>
      </c>
      <c r="CU144" s="21">
        <f t="shared" si="178"/>
        <v>-42659.616511148168</v>
      </c>
      <c r="CV144" s="21">
        <f t="shared" si="178"/>
        <v>-56406.215167060029</v>
      </c>
      <c r="CW144" s="21">
        <f t="shared" si="178"/>
        <v>-69923.736134326668</v>
      </c>
      <c r="CX144" s="21">
        <f t="shared" si="178"/>
        <v>-83216.567915809806</v>
      </c>
      <c r="CZ144" s="21">
        <f t="shared" si="142"/>
        <v>-583.3660660671303</v>
      </c>
      <c r="DA144" s="21">
        <f t="shared" si="143"/>
        <v>-58388.292501303542</v>
      </c>
    </row>
    <row r="145" spans="9:105" x14ac:dyDescent="0.25">
      <c r="I145" s="4" t="s">
        <v>18</v>
      </c>
      <c r="J145" s="15">
        <f t="shared" si="138"/>
        <v>0.02</v>
      </c>
      <c r="K145" s="3">
        <v>7</v>
      </c>
      <c r="L145" s="3" t="s">
        <v>29</v>
      </c>
      <c r="M145" s="15">
        <f t="shared" si="179"/>
        <v>1.55E-2</v>
      </c>
      <c r="N145" s="18">
        <f>INDEX(Results!$B$7:$C$206,Example!$AP145,MATCH(Example!$N$38,Results!$B$1:$C$1,FALSE))</f>
        <v>1.0000000000416901E-4</v>
      </c>
      <c r="O145" s="15">
        <f t="shared" si="180"/>
        <v>8.4000000000000005E-2</v>
      </c>
      <c r="P145" s="5">
        <v>1000000</v>
      </c>
      <c r="Q145" s="35">
        <f t="shared" si="139"/>
        <v>1029634.4118223856</v>
      </c>
      <c r="R145" s="5">
        <f t="shared" si="140"/>
        <v>102.96344118653111</v>
      </c>
      <c r="S145" s="5">
        <f t="shared" si="141"/>
        <v>8.6489290596686139</v>
      </c>
      <c r="T145" s="5"/>
      <c r="U145" s="5">
        <f t="shared" si="176"/>
        <v>20000</v>
      </c>
      <c r="V145" s="5">
        <f t="shared" si="176"/>
        <v>20000</v>
      </c>
      <c r="W145" s="5">
        <f t="shared" si="176"/>
        <v>20000</v>
      </c>
      <c r="X145" s="5">
        <f t="shared" si="176"/>
        <v>20000</v>
      </c>
      <c r="Y145" s="5">
        <f t="shared" si="176"/>
        <v>20000</v>
      </c>
      <c r="Z145" s="5">
        <f t="shared" si="176"/>
        <v>20000</v>
      </c>
      <c r="AA145" s="5">
        <f t="shared" si="176"/>
        <v>1020000</v>
      </c>
      <c r="AB145" s="5">
        <f t="shared" si="176"/>
        <v>0</v>
      </c>
      <c r="AC145" s="5">
        <f t="shared" si="176"/>
        <v>0</v>
      </c>
      <c r="AD145" s="5">
        <f t="shared" si="176"/>
        <v>0</v>
      </c>
      <c r="AE145" s="5">
        <f t="shared" si="177"/>
        <v>0</v>
      </c>
      <c r="AF145" s="5">
        <f t="shared" si="177"/>
        <v>0</v>
      </c>
      <c r="AG145" s="5">
        <f t="shared" si="177"/>
        <v>0</v>
      </c>
      <c r="AH145" s="5">
        <f t="shared" si="177"/>
        <v>0</v>
      </c>
      <c r="AI145" s="5">
        <f t="shared" si="177"/>
        <v>0</v>
      </c>
      <c r="AJ145" s="5">
        <f t="shared" si="177"/>
        <v>0</v>
      </c>
      <c r="AK145" s="5">
        <f t="shared" si="177"/>
        <v>0</v>
      </c>
      <c r="AL145" s="5">
        <f t="shared" si="177"/>
        <v>0</v>
      </c>
      <c r="AM145" s="5">
        <f t="shared" si="177"/>
        <v>0</v>
      </c>
      <c r="AN145" s="5">
        <f t="shared" si="177"/>
        <v>0</v>
      </c>
      <c r="AP145" s="3">
        <f t="shared" si="144"/>
        <v>107</v>
      </c>
      <c r="BN145" s="38">
        <f t="shared" si="153"/>
        <v>1029634.4118223856</v>
      </c>
      <c r="BO145" s="5">
        <f t="shared" si="154"/>
        <v>1025593.7452056326</v>
      </c>
      <c r="BP145" s="5">
        <f t="shared" si="155"/>
        <v>1021490.44825632</v>
      </c>
      <c r="BQ145" s="5">
        <f t="shared" si="156"/>
        <v>1017323.550204293</v>
      </c>
      <c r="BR145" s="5">
        <f t="shared" si="157"/>
        <v>1013092.0652324596</v>
      </c>
      <c r="BS145" s="5">
        <f t="shared" si="158"/>
        <v>1008794.9922435627</v>
      </c>
      <c r="BT145" s="5">
        <f t="shared" si="159"/>
        <v>1004431.3146233381</v>
      </c>
      <c r="BU145" s="5">
        <f t="shared" si="160"/>
        <v>0</v>
      </c>
      <c r="BV145" s="5">
        <f t="shared" si="161"/>
        <v>0</v>
      </c>
      <c r="BW145" s="5">
        <f t="shared" si="162"/>
        <v>0</v>
      </c>
      <c r="BX145" s="5">
        <f t="shared" si="163"/>
        <v>0</v>
      </c>
      <c r="BY145" s="5">
        <f t="shared" si="164"/>
        <v>0</v>
      </c>
      <c r="BZ145" s="5">
        <f t="shared" si="165"/>
        <v>0</v>
      </c>
      <c r="CA145" s="5">
        <f t="shared" si="166"/>
        <v>0</v>
      </c>
      <c r="CB145" s="5">
        <f t="shared" si="167"/>
        <v>0</v>
      </c>
      <c r="CC145" s="5">
        <f t="shared" si="168"/>
        <v>0</v>
      </c>
      <c r="CD145" s="5">
        <f t="shared" si="169"/>
        <v>0</v>
      </c>
      <c r="CE145" s="5">
        <f t="shared" si="170"/>
        <v>0</v>
      </c>
      <c r="CF145" s="5">
        <f t="shared" si="171"/>
        <v>0</v>
      </c>
      <c r="CG145" s="5">
        <f t="shared" si="172"/>
        <v>0</v>
      </c>
      <c r="CH145" s="45">
        <f t="shared" si="173"/>
        <v>0</v>
      </c>
      <c r="CJ145" s="21">
        <f t="shared" si="178"/>
        <v>106592.99716630229</v>
      </c>
      <c r="CK145" s="21">
        <f t="shared" si="178"/>
        <v>87950.344419993227</v>
      </c>
      <c r="CL145" s="21">
        <f t="shared" si="178"/>
        <v>69668.932128994726</v>
      </c>
      <c r="CM145" s="21">
        <f t="shared" si="178"/>
        <v>51740.832287830068</v>
      </c>
      <c r="CN145" s="21">
        <f t="shared" si="178"/>
        <v>34158.310465440387</v>
      </c>
      <c r="CO145" s="21">
        <f t="shared" si="178"/>
        <v>16913.820609054295</v>
      </c>
      <c r="CP145" s="21">
        <f t="shared" si="178"/>
        <v>670.29466713173315</v>
      </c>
      <c r="CQ145" s="21">
        <f t="shared" si="178"/>
        <v>0</v>
      </c>
      <c r="CR145" s="21">
        <f t="shared" si="178"/>
        <v>-669.7771143047139</v>
      </c>
      <c r="CS145" s="21">
        <f t="shared" si="178"/>
        <v>-16590.335643323138</v>
      </c>
      <c r="CT145" s="21">
        <f t="shared" si="178"/>
        <v>-32864.19691998302</v>
      </c>
      <c r="CU145" s="21">
        <f t="shared" si="178"/>
        <v>-48828.425363017013</v>
      </c>
      <c r="CV145" s="21">
        <f t="shared" si="178"/>
        <v>-64489.697922255611</v>
      </c>
      <c r="CW145" s="21">
        <f t="shared" si="178"/>
        <v>-79854.531317634974</v>
      </c>
      <c r="CX145" s="21">
        <f t="shared" si="178"/>
        <v>-94929.286267070682</v>
      </c>
      <c r="CZ145" s="21">
        <f t="shared" si="142"/>
        <v>-670.03589071822353</v>
      </c>
      <c r="DA145" s="21">
        <f t="shared" si="143"/>
        <v>-67079.315025625168</v>
      </c>
    </row>
    <row r="146" spans="9:105" x14ac:dyDescent="0.25">
      <c r="I146" s="4" t="s">
        <v>18</v>
      </c>
      <c r="J146" s="15">
        <f t="shared" si="138"/>
        <v>0.02</v>
      </c>
      <c r="K146" s="3">
        <v>8</v>
      </c>
      <c r="L146" s="3" t="s">
        <v>29</v>
      </c>
      <c r="M146" s="15">
        <f t="shared" si="179"/>
        <v>1.7000000000000001E-2</v>
      </c>
      <c r="N146" s="18">
        <f>INDEX(Results!$B$7:$C$206,Example!$AP146,MATCH(Example!$N$38,Results!$B$1:$C$1,FALSE))</f>
        <v>9.9999999616085005E-5</v>
      </c>
      <c r="O146" s="15">
        <f t="shared" si="180"/>
        <v>9.6000000000000002E-2</v>
      </c>
      <c r="P146" s="5">
        <v>1000000</v>
      </c>
      <c r="Q146" s="35">
        <f t="shared" si="139"/>
        <v>1022263.3675073048</v>
      </c>
      <c r="R146" s="5">
        <f t="shared" si="140"/>
        <v>102.22633635826824</v>
      </c>
      <c r="S146" s="5">
        <f t="shared" si="141"/>
        <v>9.8137282903937511</v>
      </c>
      <c r="T146" s="5"/>
      <c r="U146" s="5">
        <f t="shared" si="176"/>
        <v>20000</v>
      </c>
      <c r="V146" s="5">
        <f t="shared" si="176"/>
        <v>20000</v>
      </c>
      <c r="W146" s="5">
        <f t="shared" si="176"/>
        <v>20000</v>
      </c>
      <c r="X146" s="5">
        <f t="shared" si="176"/>
        <v>20000</v>
      </c>
      <c r="Y146" s="5">
        <f t="shared" si="176"/>
        <v>20000</v>
      </c>
      <c r="Z146" s="5">
        <f t="shared" si="176"/>
        <v>20000</v>
      </c>
      <c r="AA146" s="5">
        <f t="shared" si="176"/>
        <v>20000</v>
      </c>
      <c r="AB146" s="5">
        <f t="shared" si="176"/>
        <v>1020000</v>
      </c>
      <c r="AC146" s="5">
        <f t="shared" si="176"/>
        <v>0</v>
      </c>
      <c r="AD146" s="5">
        <f t="shared" si="176"/>
        <v>0</v>
      </c>
      <c r="AE146" s="5">
        <f t="shared" si="177"/>
        <v>0</v>
      </c>
      <c r="AF146" s="5">
        <f t="shared" si="177"/>
        <v>0</v>
      </c>
      <c r="AG146" s="5">
        <f t="shared" si="177"/>
        <v>0</v>
      </c>
      <c r="AH146" s="5">
        <f t="shared" si="177"/>
        <v>0</v>
      </c>
      <c r="AI146" s="5">
        <f t="shared" si="177"/>
        <v>0</v>
      </c>
      <c r="AJ146" s="5">
        <f t="shared" si="177"/>
        <v>0</v>
      </c>
      <c r="AK146" s="5">
        <f t="shared" si="177"/>
        <v>0</v>
      </c>
      <c r="AL146" s="5">
        <f t="shared" si="177"/>
        <v>0</v>
      </c>
      <c r="AM146" s="5">
        <f t="shared" si="177"/>
        <v>0</v>
      </c>
      <c r="AN146" s="5">
        <f t="shared" si="177"/>
        <v>0</v>
      </c>
      <c r="AP146" s="3">
        <f t="shared" si="144"/>
        <v>108</v>
      </c>
      <c r="BN146" s="38">
        <f t="shared" si="153"/>
        <v>1022263.3675073048</v>
      </c>
      <c r="BO146" s="5">
        <f t="shared" si="154"/>
        <v>1019641.8447549288</v>
      </c>
      <c r="BP146" s="5">
        <f t="shared" si="155"/>
        <v>1016975.7561157625</v>
      </c>
      <c r="BQ146" s="5">
        <f t="shared" si="156"/>
        <v>1014264.3439697304</v>
      </c>
      <c r="BR146" s="5">
        <f t="shared" si="157"/>
        <v>1011506.8378172157</v>
      </c>
      <c r="BS146" s="5">
        <f t="shared" si="158"/>
        <v>1008702.4540601083</v>
      </c>
      <c r="BT146" s="5">
        <f t="shared" si="159"/>
        <v>1005850.39577913</v>
      </c>
      <c r="BU146" s="5">
        <f t="shared" si="160"/>
        <v>1002949.8525073752</v>
      </c>
      <c r="BV146" s="5">
        <f t="shared" si="161"/>
        <v>0</v>
      </c>
      <c r="BW146" s="5">
        <f t="shared" si="162"/>
        <v>0</v>
      </c>
      <c r="BX146" s="5">
        <f t="shared" si="163"/>
        <v>0</v>
      </c>
      <c r="BY146" s="5">
        <f t="shared" si="164"/>
        <v>0</v>
      </c>
      <c r="BZ146" s="5">
        <f t="shared" si="165"/>
        <v>0</v>
      </c>
      <c r="CA146" s="5">
        <f t="shared" si="166"/>
        <v>0</v>
      </c>
      <c r="CB146" s="5">
        <f t="shared" si="167"/>
        <v>0</v>
      </c>
      <c r="CC146" s="5">
        <f t="shared" si="168"/>
        <v>0</v>
      </c>
      <c r="CD146" s="5">
        <f t="shared" si="169"/>
        <v>0</v>
      </c>
      <c r="CE146" s="5">
        <f t="shared" si="170"/>
        <v>0</v>
      </c>
      <c r="CF146" s="5">
        <f t="shared" si="171"/>
        <v>0</v>
      </c>
      <c r="CG146" s="5">
        <f t="shared" si="172"/>
        <v>0</v>
      </c>
      <c r="CH146" s="45">
        <f t="shared" si="173"/>
        <v>0</v>
      </c>
      <c r="CJ146" s="21">
        <f t="shared" si="178"/>
        <v>120449.22519980674</v>
      </c>
      <c r="CK146" s="21">
        <f t="shared" si="178"/>
        <v>99262.8363736053</v>
      </c>
      <c r="CL146" s="21">
        <f t="shared" si="178"/>
        <v>78535.625373642426</v>
      </c>
      <c r="CM146" s="21">
        <f t="shared" si="178"/>
        <v>58256.443054486532</v>
      </c>
      <c r="CN146" s="21">
        <f t="shared" si="178"/>
        <v>38414.438620202709</v>
      </c>
      <c r="CO146" s="21">
        <f t="shared" si="178"/>
        <v>18999.050916851847</v>
      </c>
      <c r="CP146" s="21">
        <f t="shared" si="178"/>
        <v>752.09477202326525</v>
      </c>
      <c r="CQ146" s="21">
        <f t="shared" si="178"/>
        <v>0</v>
      </c>
      <c r="CR146" s="21">
        <f t="shared" si="178"/>
        <v>-751.44467949820682</v>
      </c>
      <c r="CS146" s="21">
        <f t="shared" si="178"/>
        <v>-18592.721032139496</v>
      </c>
      <c r="CT146" s="21">
        <f t="shared" si="178"/>
        <v>-36788.853948891396</v>
      </c>
      <c r="CU146" s="21">
        <f t="shared" si="178"/>
        <v>-54597.883049349999</v>
      </c>
      <c r="CV146" s="21">
        <f t="shared" si="178"/>
        <v>-72029.042584963259</v>
      </c>
      <c r="CW146" s="21">
        <f t="shared" si="178"/>
        <v>-89091.323950566584</v>
      </c>
      <c r="CX146" s="21">
        <f t="shared" si="178"/>
        <v>-105793.48265160841</v>
      </c>
      <c r="CZ146" s="21">
        <f t="shared" si="142"/>
        <v>-751.76972576073604</v>
      </c>
      <c r="DA146" s="21">
        <f t="shared" si="143"/>
        <v>-75282.333979302843</v>
      </c>
    </row>
    <row r="147" spans="9:105" x14ac:dyDescent="0.25">
      <c r="I147" s="4" t="s">
        <v>18</v>
      </c>
      <c r="J147" s="15">
        <f t="shared" si="138"/>
        <v>0.02</v>
      </c>
      <c r="K147" s="3">
        <v>9</v>
      </c>
      <c r="L147" s="3" t="s">
        <v>29</v>
      </c>
      <c r="M147" s="15">
        <f t="shared" si="179"/>
        <v>1.8499999999999999E-2</v>
      </c>
      <c r="N147" s="18">
        <f>INDEX(Results!$B$7:$C$206,Example!$AP147,MATCH(Example!$N$38,Results!$B$1:$C$1,FALSE))</f>
        <v>9.9999999618562502E-5</v>
      </c>
      <c r="O147" s="15">
        <f t="shared" si="180"/>
        <v>0.108</v>
      </c>
      <c r="P147" s="5">
        <v>1000000</v>
      </c>
      <c r="Q147" s="35">
        <f t="shared" si="139"/>
        <v>1012331.4723845607</v>
      </c>
      <c r="R147" s="5">
        <f t="shared" si="140"/>
        <v>101.23314685231489</v>
      </c>
      <c r="S147" s="5">
        <f t="shared" si="141"/>
        <v>10.933179860050007</v>
      </c>
      <c r="T147" s="5"/>
      <c r="U147" s="5">
        <f t="shared" si="176"/>
        <v>20000</v>
      </c>
      <c r="V147" s="5">
        <f t="shared" si="176"/>
        <v>20000</v>
      </c>
      <c r="W147" s="5">
        <f t="shared" si="176"/>
        <v>20000</v>
      </c>
      <c r="X147" s="5">
        <f t="shared" si="176"/>
        <v>20000</v>
      </c>
      <c r="Y147" s="5">
        <f t="shared" si="176"/>
        <v>20000</v>
      </c>
      <c r="Z147" s="5">
        <f t="shared" si="176"/>
        <v>20000</v>
      </c>
      <c r="AA147" s="5">
        <f t="shared" si="176"/>
        <v>20000</v>
      </c>
      <c r="AB147" s="5">
        <f t="shared" si="176"/>
        <v>20000</v>
      </c>
      <c r="AC147" s="5">
        <f t="shared" si="176"/>
        <v>1020000</v>
      </c>
      <c r="AD147" s="5">
        <f t="shared" si="176"/>
        <v>0</v>
      </c>
      <c r="AE147" s="5">
        <f t="shared" si="177"/>
        <v>0</v>
      </c>
      <c r="AF147" s="5">
        <f t="shared" si="177"/>
        <v>0</v>
      </c>
      <c r="AG147" s="5">
        <f t="shared" si="177"/>
        <v>0</v>
      </c>
      <c r="AH147" s="5">
        <f t="shared" si="177"/>
        <v>0</v>
      </c>
      <c r="AI147" s="5">
        <f t="shared" si="177"/>
        <v>0</v>
      </c>
      <c r="AJ147" s="5">
        <f t="shared" si="177"/>
        <v>0</v>
      </c>
      <c r="AK147" s="5">
        <f t="shared" si="177"/>
        <v>0</v>
      </c>
      <c r="AL147" s="5">
        <f t="shared" si="177"/>
        <v>0</v>
      </c>
      <c r="AM147" s="5">
        <f t="shared" si="177"/>
        <v>0</v>
      </c>
      <c r="AN147" s="5">
        <f t="shared" si="177"/>
        <v>0</v>
      </c>
      <c r="AP147" s="3">
        <f t="shared" si="144"/>
        <v>109</v>
      </c>
      <c r="BN147" s="38">
        <f t="shared" si="153"/>
        <v>1012331.4723845607</v>
      </c>
      <c r="BO147" s="5">
        <f t="shared" si="154"/>
        <v>1011059.6046236751</v>
      </c>
      <c r="BP147" s="5">
        <f t="shared" si="155"/>
        <v>1009764.2073092131</v>
      </c>
      <c r="BQ147" s="5">
        <f t="shared" si="156"/>
        <v>1008444.8451444336</v>
      </c>
      <c r="BR147" s="5">
        <f t="shared" si="157"/>
        <v>1007101.0747796055</v>
      </c>
      <c r="BS147" s="5">
        <f t="shared" si="158"/>
        <v>1005732.4446630281</v>
      </c>
      <c r="BT147" s="5">
        <f t="shared" si="159"/>
        <v>1004338.4948892941</v>
      </c>
      <c r="BU147" s="5">
        <f t="shared" si="160"/>
        <v>1002918.7570447461</v>
      </c>
      <c r="BV147" s="5">
        <f t="shared" si="161"/>
        <v>1001472.7540500738</v>
      </c>
      <c r="BW147" s="5">
        <f t="shared" si="162"/>
        <v>0</v>
      </c>
      <c r="BX147" s="5">
        <f t="shared" si="163"/>
        <v>0</v>
      </c>
      <c r="BY147" s="5">
        <f t="shared" si="164"/>
        <v>0</v>
      </c>
      <c r="BZ147" s="5">
        <f t="shared" si="165"/>
        <v>0</v>
      </c>
      <c r="CA147" s="5">
        <f t="shared" si="166"/>
        <v>0</v>
      </c>
      <c r="CB147" s="5">
        <f t="shared" si="167"/>
        <v>0</v>
      </c>
      <c r="CC147" s="5">
        <f t="shared" si="168"/>
        <v>0</v>
      </c>
      <c r="CD147" s="5">
        <f t="shared" si="169"/>
        <v>0</v>
      </c>
      <c r="CE147" s="5">
        <f t="shared" si="170"/>
        <v>0</v>
      </c>
      <c r="CF147" s="5">
        <f t="shared" si="171"/>
        <v>0</v>
      </c>
      <c r="CG147" s="5">
        <f t="shared" si="172"/>
        <v>0</v>
      </c>
      <c r="CH147" s="45">
        <f t="shared" si="173"/>
        <v>0</v>
      </c>
      <c r="CJ147" s="21">
        <f t="shared" si="178"/>
        <v>133602.78121969814</v>
      </c>
      <c r="CK147" s="21">
        <f t="shared" si="178"/>
        <v>109970.2137640022</v>
      </c>
      <c r="CL147" s="21">
        <f t="shared" si="178"/>
        <v>86903.451838540961</v>
      </c>
      <c r="CM147" s="21">
        <f t="shared" si="178"/>
        <v>64387.448344806326</v>
      </c>
      <c r="CN147" s="21">
        <f t="shared" si="178"/>
        <v>42407.593838406843</v>
      </c>
      <c r="CO147" s="21">
        <f t="shared" si="178"/>
        <v>20949.702737704618</v>
      </c>
      <c r="CP147" s="21">
        <f t="shared" si="178"/>
        <v>828.39997142215725</v>
      </c>
      <c r="CQ147" s="21">
        <f t="shared" si="178"/>
        <v>0</v>
      </c>
      <c r="CR147" s="21">
        <f t="shared" si="178"/>
        <v>-827.60832511843182</v>
      </c>
      <c r="CS147" s="21">
        <f t="shared" si="178"/>
        <v>-20454.891751662479</v>
      </c>
      <c r="CT147" s="21">
        <f t="shared" si="178"/>
        <v>-40427.964667393011</v>
      </c>
      <c r="CU147" s="21">
        <f t="shared" si="178"/>
        <v>-59931.837690717424</v>
      </c>
      <c r="CV147" s="21">
        <f t="shared" si="178"/>
        <v>-78978.768175300327</v>
      </c>
      <c r="CW147" s="21">
        <f t="shared" si="178"/>
        <v>-97580.663112592651</v>
      </c>
      <c r="CX147" s="21">
        <f t="shared" si="178"/>
        <v>-115749.08998436667</v>
      </c>
      <c r="CZ147" s="21">
        <f t="shared" si="142"/>
        <v>-828.00414827029454</v>
      </c>
      <c r="DA147" s="21">
        <f t="shared" si="143"/>
        <v>-82941.110006920644</v>
      </c>
    </row>
    <row r="148" spans="9:105" x14ac:dyDescent="0.25">
      <c r="I148" s="4" t="s">
        <v>18</v>
      </c>
      <c r="J148" s="15">
        <f t="shared" si="138"/>
        <v>0.02</v>
      </c>
      <c r="K148" s="3">
        <v>10</v>
      </c>
      <c r="L148" s="3" t="s">
        <v>29</v>
      </c>
      <c r="M148" s="15">
        <f t="shared" si="179"/>
        <v>0.02</v>
      </c>
      <c r="N148" s="18">
        <f>INDEX(Results!$B$7:$C$206,Example!$AP148,MATCH(Example!$N$38,Results!$B$1:$C$1,FALSE))</f>
        <v>9.9999999612403895E-5</v>
      </c>
      <c r="O148" s="15">
        <f t="shared" si="180"/>
        <v>0.12</v>
      </c>
      <c r="P148" s="5">
        <v>1000000</v>
      </c>
      <c r="Q148" s="35">
        <f t="shared" si="139"/>
        <v>1000000</v>
      </c>
      <c r="R148" s="5">
        <f t="shared" si="140"/>
        <v>99.999999612403897</v>
      </c>
      <c r="S148" s="5">
        <f t="shared" si="141"/>
        <v>11.999999953488468</v>
      </c>
      <c r="T148" s="5"/>
      <c r="U148" s="5">
        <f t="shared" si="176"/>
        <v>20000</v>
      </c>
      <c r="V148" s="5">
        <f t="shared" si="176"/>
        <v>20000</v>
      </c>
      <c r="W148" s="5">
        <f t="shared" si="176"/>
        <v>20000</v>
      </c>
      <c r="X148" s="5">
        <f t="shared" si="176"/>
        <v>20000</v>
      </c>
      <c r="Y148" s="5">
        <f t="shared" si="176"/>
        <v>20000</v>
      </c>
      <c r="Z148" s="5">
        <f t="shared" si="176"/>
        <v>20000</v>
      </c>
      <c r="AA148" s="5">
        <f t="shared" si="176"/>
        <v>20000</v>
      </c>
      <c r="AB148" s="5">
        <f t="shared" si="176"/>
        <v>20000</v>
      </c>
      <c r="AC148" s="5">
        <f t="shared" si="176"/>
        <v>20000</v>
      </c>
      <c r="AD148" s="5">
        <f t="shared" si="176"/>
        <v>1020000</v>
      </c>
      <c r="AE148" s="5">
        <f t="shared" si="177"/>
        <v>0</v>
      </c>
      <c r="AF148" s="5">
        <f t="shared" si="177"/>
        <v>0</v>
      </c>
      <c r="AG148" s="5">
        <f t="shared" si="177"/>
        <v>0</v>
      </c>
      <c r="AH148" s="5">
        <f t="shared" si="177"/>
        <v>0</v>
      </c>
      <c r="AI148" s="5">
        <f t="shared" si="177"/>
        <v>0</v>
      </c>
      <c r="AJ148" s="5">
        <f t="shared" si="177"/>
        <v>0</v>
      </c>
      <c r="AK148" s="5">
        <f t="shared" si="177"/>
        <v>0</v>
      </c>
      <c r="AL148" s="5">
        <f t="shared" si="177"/>
        <v>0</v>
      </c>
      <c r="AM148" s="5">
        <f t="shared" si="177"/>
        <v>0</v>
      </c>
      <c r="AN148" s="5">
        <f t="shared" si="177"/>
        <v>0</v>
      </c>
      <c r="AP148" s="3">
        <f t="shared" si="144"/>
        <v>110</v>
      </c>
      <c r="BN148" s="38">
        <f t="shared" si="153"/>
        <v>1000000</v>
      </c>
      <c r="BO148" s="5">
        <f t="shared" si="154"/>
        <v>1000000</v>
      </c>
      <c r="BP148" s="5">
        <f t="shared" si="155"/>
        <v>1000000</v>
      </c>
      <c r="BQ148" s="5">
        <f t="shared" si="156"/>
        <v>1000000</v>
      </c>
      <c r="BR148" s="5">
        <f t="shared" si="157"/>
        <v>1000000</v>
      </c>
      <c r="BS148" s="5">
        <f t="shared" si="158"/>
        <v>1000000</v>
      </c>
      <c r="BT148" s="5">
        <f t="shared" si="159"/>
        <v>1000000</v>
      </c>
      <c r="BU148" s="5">
        <f t="shared" si="160"/>
        <v>1000000</v>
      </c>
      <c r="BV148" s="5">
        <f t="shared" si="161"/>
        <v>1000000</v>
      </c>
      <c r="BW148" s="5">
        <f t="shared" si="162"/>
        <v>1000000</v>
      </c>
      <c r="BX148" s="5">
        <f t="shared" si="163"/>
        <v>0</v>
      </c>
      <c r="BY148" s="5">
        <f t="shared" si="164"/>
        <v>0</v>
      </c>
      <c r="BZ148" s="5">
        <f t="shared" si="165"/>
        <v>0</v>
      </c>
      <c r="CA148" s="5">
        <f t="shared" si="166"/>
        <v>0</v>
      </c>
      <c r="CB148" s="5">
        <f t="shared" si="167"/>
        <v>0</v>
      </c>
      <c r="CC148" s="5">
        <f t="shared" si="168"/>
        <v>0</v>
      </c>
      <c r="CD148" s="5">
        <f t="shared" si="169"/>
        <v>0</v>
      </c>
      <c r="CE148" s="5">
        <f t="shared" si="170"/>
        <v>0</v>
      </c>
      <c r="CF148" s="5">
        <f t="shared" si="171"/>
        <v>0</v>
      </c>
      <c r="CG148" s="5">
        <f t="shared" si="172"/>
        <v>0</v>
      </c>
      <c r="CH148" s="45">
        <f t="shared" si="173"/>
        <v>0</v>
      </c>
      <c r="CJ148" s="21">
        <f t="shared" si="178"/>
        <v>145956.17791179498</v>
      </c>
      <c r="CK148" s="21">
        <f t="shared" si="178"/>
        <v>119994.74471326498</v>
      </c>
      <c r="CL148" s="21">
        <f t="shared" si="178"/>
        <v>94713.045307016931</v>
      </c>
      <c r="CM148" s="21">
        <f t="shared" si="178"/>
        <v>70091.444307619939</v>
      </c>
      <c r="CN148" s="21">
        <f t="shared" si="178"/>
        <v>46110.922759273439</v>
      </c>
      <c r="CO148" s="21">
        <f t="shared" si="178"/>
        <v>22753.05728653213</v>
      </c>
      <c r="CP148" s="21">
        <f t="shared" si="178"/>
        <v>898.72865951922722</v>
      </c>
      <c r="CQ148" s="21">
        <f t="shared" si="178"/>
        <v>0</v>
      </c>
      <c r="CR148" s="21">
        <f t="shared" si="178"/>
        <v>-897.78870478982572</v>
      </c>
      <c r="CS148" s="21">
        <f t="shared" si="178"/>
        <v>-22165.540872170823</v>
      </c>
      <c r="CT148" s="21">
        <f t="shared" si="178"/>
        <v>-43760.319654854015</v>
      </c>
      <c r="CU148" s="21">
        <f t="shared" si="178"/>
        <v>-64800.571225415915</v>
      </c>
      <c r="CV148" s="21">
        <f t="shared" si="178"/>
        <v>-85302.028367758379</v>
      </c>
      <c r="CW148" s="21">
        <f t="shared" si="178"/>
        <v>-105279.93850560614</v>
      </c>
      <c r="CX148" s="21">
        <f t="shared" si="178"/>
        <v>-124749.07983866858</v>
      </c>
      <c r="CZ148" s="21">
        <f t="shared" si="142"/>
        <v>-898.25868215452647</v>
      </c>
      <c r="DA148" s="21">
        <f t="shared" si="143"/>
        <v>-90007.536837387655</v>
      </c>
    </row>
    <row r="149" spans="9:105" x14ac:dyDescent="0.25">
      <c r="I149" s="4" t="s">
        <v>18</v>
      </c>
      <c r="J149" s="15">
        <f t="shared" si="138"/>
        <v>0.02</v>
      </c>
      <c r="K149" s="3">
        <v>11</v>
      </c>
      <c r="L149" s="3" t="s">
        <v>29</v>
      </c>
      <c r="M149" s="15">
        <f t="shared" si="179"/>
        <v>2.1500000000000002E-2</v>
      </c>
      <c r="N149" s="18">
        <f>INDEX(Results!$B$7:$C$206,Example!$AP149,MATCH(Example!$N$38,Results!$B$1:$C$1,FALSE))</f>
        <v>9.9999999618205E-5</v>
      </c>
      <c r="O149" s="15">
        <f t="shared" si="180"/>
        <v>0.13200000000000001</v>
      </c>
      <c r="P149" s="5">
        <v>1000000</v>
      </c>
      <c r="Q149" s="35">
        <f t="shared" si="139"/>
        <v>985444.20715600101</v>
      </c>
      <c r="R149" s="5">
        <f t="shared" si="140"/>
        <v>98.544420339362432</v>
      </c>
      <c r="S149" s="5">
        <f t="shared" si="141"/>
        <v>13.007863484795841</v>
      </c>
      <c r="T149" s="5"/>
      <c r="U149" s="5">
        <f t="shared" ref="U149:AD158" si="181">$P149*((U$38&lt;=$K149)*$J149+(U$38=$K149)*1)</f>
        <v>20000</v>
      </c>
      <c r="V149" s="5">
        <f t="shared" si="181"/>
        <v>20000</v>
      </c>
      <c r="W149" s="5">
        <f t="shared" si="181"/>
        <v>20000</v>
      </c>
      <c r="X149" s="5">
        <f t="shared" si="181"/>
        <v>20000</v>
      </c>
      <c r="Y149" s="5">
        <f t="shared" si="181"/>
        <v>20000</v>
      </c>
      <c r="Z149" s="5">
        <f t="shared" si="181"/>
        <v>20000</v>
      </c>
      <c r="AA149" s="5">
        <f t="shared" si="181"/>
        <v>20000</v>
      </c>
      <c r="AB149" s="5">
        <f t="shared" si="181"/>
        <v>20000</v>
      </c>
      <c r="AC149" s="5">
        <f t="shared" si="181"/>
        <v>20000</v>
      </c>
      <c r="AD149" s="5">
        <f t="shared" si="181"/>
        <v>20000</v>
      </c>
      <c r="AE149" s="5">
        <f t="shared" ref="AE149:AN158" si="182">$P149*((AE$38&lt;=$K149)*$J149+(AE$38=$K149)*1)</f>
        <v>1020000</v>
      </c>
      <c r="AF149" s="5">
        <f t="shared" si="182"/>
        <v>0</v>
      </c>
      <c r="AG149" s="5">
        <f t="shared" si="182"/>
        <v>0</v>
      </c>
      <c r="AH149" s="5">
        <f t="shared" si="182"/>
        <v>0</v>
      </c>
      <c r="AI149" s="5">
        <f t="shared" si="182"/>
        <v>0</v>
      </c>
      <c r="AJ149" s="5">
        <f t="shared" si="182"/>
        <v>0</v>
      </c>
      <c r="AK149" s="5">
        <f t="shared" si="182"/>
        <v>0</v>
      </c>
      <c r="AL149" s="5">
        <f t="shared" si="182"/>
        <v>0</v>
      </c>
      <c r="AM149" s="5">
        <f t="shared" si="182"/>
        <v>0</v>
      </c>
      <c r="AN149" s="5">
        <f t="shared" si="182"/>
        <v>0</v>
      </c>
      <c r="AP149" s="3">
        <f t="shared" si="144"/>
        <v>111</v>
      </c>
      <c r="BN149" s="38">
        <f t="shared" si="153"/>
        <v>985444.20715600101</v>
      </c>
      <c r="BO149" s="5">
        <f t="shared" si="154"/>
        <v>986631.25760985515</v>
      </c>
      <c r="BP149" s="5">
        <f t="shared" si="155"/>
        <v>987843.82964846713</v>
      </c>
      <c r="BQ149" s="5">
        <f t="shared" si="156"/>
        <v>989082.47198590927</v>
      </c>
      <c r="BR149" s="5">
        <f t="shared" si="157"/>
        <v>990347.74513360637</v>
      </c>
      <c r="BS149" s="5">
        <f t="shared" si="158"/>
        <v>991640.22165397892</v>
      </c>
      <c r="BT149" s="5">
        <f t="shared" si="159"/>
        <v>992960.48641953955</v>
      </c>
      <c r="BU149" s="5">
        <f t="shared" si="160"/>
        <v>994309.13687755971</v>
      </c>
      <c r="BV149" s="5">
        <f t="shared" si="161"/>
        <v>995686.78332042729</v>
      </c>
      <c r="BW149" s="5">
        <f t="shared" si="162"/>
        <v>997094.0491618166</v>
      </c>
      <c r="BX149" s="5">
        <f t="shared" si="163"/>
        <v>998531.57121879573</v>
      </c>
      <c r="BY149" s="5">
        <f t="shared" si="164"/>
        <v>0</v>
      </c>
      <c r="BZ149" s="5">
        <f t="shared" si="165"/>
        <v>0</v>
      </c>
      <c r="CA149" s="5">
        <f t="shared" si="166"/>
        <v>0</v>
      </c>
      <c r="CB149" s="5">
        <f t="shared" si="167"/>
        <v>0</v>
      </c>
      <c r="CC149" s="5">
        <f t="shared" si="168"/>
        <v>0</v>
      </c>
      <c r="CD149" s="5">
        <f t="shared" si="169"/>
        <v>0</v>
      </c>
      <c r="CE149" s="5">
        <f t="shared" si="170"/>
        <v>0</v>
      </c>
      <c r="CF149" s="5">
        <f t="shared" si="171"/>
        <v>0</v>
      </c>
      <c r="CG149" s="5">
        <f t="shared" si="172"/>
        <v>0</v>
      </c>
      <c r="CH149" s="45">
        <f t="shared" si="173"/>
        <v>0</v>
      </c>
      <c r="CJ149" s="21">
        <f t="shared" si="178"/>
        <v>157423.78008153697</v>
      </c>
      <c r="CK149" s="21">
        <f t="shared" si="178"/>
        <v>129268.80346443586</v>
      </c>
      <c r="CL149" s="21">
        <f t="shared" si="178"/>
        <v>101913.28535345348</v>
      </c>
      <c r="CM149" s="21">
        <f t="shared" si="178"/>
        <v>75332.315569844912</v>
      </c>
      <c r="CN149" s="21">
        <f t="shared" si="178"/>
        <v>49501.823019549716</v>
      </c>
      <c r="CO149" s="21">
        <f t="shared" si="178"/>
        <v>24398.545387707534</v>
      </c>
      <c r="CP149" s="21">
        <f t="shared" si="178"/>
        <v>962.6859494051896</v>
      </c>
      <c r="CQ149" s="21">
        <f t="shared" si="178"/>
        <v>0</v>
      </c>
      <c r="CR149" s="21">
        <f t="shared" si="178"/>
        <v>-961.59324395016301</v>
      </c>
      <c r="CS149" s="21">
        <f t="shared" si="178"/>
        <v>-23715.54419685225</v>
      </c>
      <c r="CT149" s="21">
        <f t="shared" si="178"/>
        <v>-46769.093581062625</v>
      </c>
      <c r="CU149" s="21">
        <f t="shared" si="178"/>
        <v>-69180.955771842739</v>
      </c>
      <c r="CV149" s="21">
        <f t="shared" si="178"/>
        <v>-90970.764557352872</v>
      </c>
      <c r="CW149" s="21">
        <f t="shared" si="178"/>
        <v>-112157.50387450901</v>
      </c>
      <c r="CX149" s="21">
        <f t="shared" si="178"/>
        <v>-132759.53087893443</v>
      </c>
      <c r="CZ149" s="21">
        <f t="shared" si="142"/>
        <v>-962.13959667767631</v>
      </c>
      <c r="DA149" s="21">
        <f t="shared" si="143"/>
        <v>-96442.024955403176</v>
      </c>
    </row>
    <row r="150" spans="9:105" x14ac:dyDescent="0.25">
      <c r="I150" s="4" t="s">
        <v>18</v>
      </c>
      <c r="J150" s="15">
        <f t="shared" si="138"/>
        <v>0.02</v>
      </c>
      <c r="K150" s="3">
        <v>12</v>
      </c>
      <c r="L150" s="3" t="s">
        <v>29</v>
      </c>
      <c r="M150" s="15">
        <f t="shared" si="179"/>
        <v>2.3000000000000003E-2</v>
      </c>
      <c r="N150" s="18">
        <f>INDEX(Results!$B$7:$C$206,Example!$AP150,MATCH(Example!$N$38,Results!$B$1:$C$1,FALSE))</f>
        <v>0.352353982547917</v>
      </c>
      <c r="O150" s="15">
        <f t="shared" si="180"/>
        <v>0.14400000000000002</v>
      </c>
      <c r="P150" s="5">
        <v>1000000</v>
      </c>
      <c r="Q150" s="35">
        <f t="shared" si="139"/>
        <v>968850.71439819073</v>
      </c>
      <c r="R150" s="5">
        <f t="shared" si="140"/>
        <v>341378.40771259699</v>
      </c>
      <c r="S150" s="5">
        <f t="shared" si="141"/>
        <v>49158.490710613973</v>
      </c>
      <c r="T150" s="5"/>
      <c r="U150" s="5">
        <f t="shared" si="181"/>
        <v>20000</v>
      </c>
      <c r="V150" s="5">
        <f t="shared" si="181"/>
        <v>20000</v>
      </c>
      <c r="W150" s="5">
        <f t="shared" si="181"/>
        <v>20000</v>
      </c>
      <c r="X150" s="5">
        <f t="shared" si="181"/>
        <v>20000</v>
      </c>
      <c r="Y150" s="5">
        <f t="shared" si="181"/>
        <v>20000</v>
      </c>
      <c r="Z150" s="5">
        <f t="shared" si="181"/>
        <v>20000</v>
      </c>
      <c r="AA150" s="5">
        <f t="shared" si="181"/>
        <v>20000</v>
      </c>
      <c r="AB150" s="5">
        <f t="shared" si="181"/>
        <v>20000</v>
      </c>
      <c r="AC150" s="5">
        <f t="shared" si="181"/>
        <v>20000</v>
      </c>
      <c r="AD150" s="5">
        <f t="shared" si="181"/>
        <v>20000</v>
      </c>
      <c r="AE150" s="5">
        <f t="shared" si="182"/>
        <v>20000</v>
      </c>
      <c r="AF150" s="5">
        <f t="shared" si="182"/>
        <v>1020000</v>
      </c>
      <c r="AG150" s="5">
        <f t="shared" si="182"/>
        <v>0</v>
      </c>
      <c r="AH150" s="5">
        <f t="shared" si="182"/>
        <v>0</v>
      </c>
      <c r="AI150" s="5">
        <f t="shared" si="182"/>
        <v>0</v>
      </c>
      <c r="AJ150" s="5">
        <f t="shared" si="182"/>
        <v>0</v>
      </c>
      <c r="AK150" s="5">
        <f t="shared" si="182"/>
        <v>0</v>
      </c>
      <c r="AL150" s="5">
        <f t="shared" si="182"/>
        <v>0</v>
      </c>
      <c r="AM150" s="5">
        <f t="shared" si="182"/>
        <v>0</v>
      </c>
      <c r="AN150" s="5">
        <f t="shared" si="182"/>
        <v>0</v>
      </c>
      <c r="AP150" s="3">
        <f t="shared" si="144"/>
        <v>112</v>
      </c>
      <c r="BN150" s="38">
        <f t="shared" si="153"/>
        <v>968850.71439819073</v>
      </c>
      <c r="BO150" s="5">
        <f t="shared" si="154"/>
        <v>971134.28082934907</v>
      </c>
      <c r="BP150" s="5">
        <f t="shared" si="155"/>
        <v>973470.36928842403</v>
      </c>
      <c r="BQ150" s="5">
        <f t="shared" si="156"/>
        <v>975860.18778205768</v>
      </c>
      <c r="BR150" s="5">
        <f t="shared" si="157"/>
        <v>978304.97210104496</v>
      </c>
      <c r="BS150" s="5">
        <f t="shared" si="158"/>
        <v>980805.98645936896</v>
      </c>
      <c r="BT150" s="5">
        <f t="shared" si="159"/>
        <v>983364.5241479344</v>
      </c>
      <c r="BU150" s="5">
        <f t="shared" si="160"/>
        <v>985981.90820333676</v>
      </c>
      <c r="BV150" s="5">
        <f t="shared" si="161"/>
        <v>988659.49209201336</v>
      </c>
      <c r="BW150" s="5">
        <f t="shared" si="162"/>
        <v>991398.66041012958</v>
      </c>
      <c r="BX150" s="5">
        <f t="shared" si="163"/>
        <v>994200.82959956245</v>
      </c>
      <c r="BY150" s="5">
        <f t="shared" si="164"/>
        <v>997067.4486803523</v>
      </c>
      <c r="BZ150" s="5">
        <f t="shared" si="165"/>
        <v>0</v>
      </c>
      <c r="CA150" s="5">
        <f t="shared" si="166"/>
        <v>0</v>
      </c>
      <c r="CB150" s="5">
        <f t="shared" si="167"/>
        <v>0</v>
      </c>
      <c r="CC150" s="5">
        <f t="shared" si="168"/>
        <v>0</v>
      </c>
      <c r="CD150" s="5">
        <f t="shared" si="169"/>
        <v>0</v>
      </c>
      <c r="CE150" s="5">
        <f t="shared" si="170"/>
        <v>0</v>
      </c>
      <c r="CF150" s="5">
        <f t="shared" si="171"/>
        <v>0</v>
      </c>
      <c r="CG150" s="5">
        <f t="shared" si="172"/>
        <v>0</v>
      </c>
      <c r="CH150" s="45">
        <f t="shared" si="173"/>
        <v>0</v>
      </c>
      <c r="CJ150" s="21">
        <f t="shared" si="178"/>
        <v>167932.66096954478</v>
      </c>
      <c r="CK150" s="21">
        <f t="shared" si="178"/>
        <v>137735.50837587344</v>
      </c>
      <c r="CL150" s="21">
        <f t="shared" si="178"/>
        <v>108461.74742508482</v>
      </c>
      <c r="CM150" s="21">
        <f t="shared" si="178"/>
        <v>80080.527834943845</v>
      </c>
      <c r="CN150" s="21">
        <f t="shared" si="178"/>
        <v>52562.108617389458</v>
      </c>
      <c r="CO150" s="21">
        <f t="shared" si="178"/>
        <v>25877.815485932282</v>
      </c>
      <c r="CP150" s="21">
        <f t="shared" si="178"/>
        <v>1019.9658384016948</v>
      </c>
      <c r="CQ150" s="21">
        <f t="shared" si="178"/>
        <v>0</v>
      </c>
      <c r="CR150" s="21">
        <f t="shared" si="178"/>
        <v>-1018.7182593406178</v>
      </c>
      <c r="CS150" s="21">
        <f t="shared" si="178"/>
        <v>-25097.999628742808</v>
      </c>
      <c r="CT150" s="21">
        <f t="shared" si="178"/>
        <v>-49441.896139557706</v>
      </c>
      <c r="CU150" s="21">
        <f t="shared" si="178"/>
        <v>-73056.48930359364</v>
      </c>
      <c r="CV150" s="21">
        <f t="shared" si="178"/>
        <v>-95965.700547770713</v>
      </c>
      <c r="CW150" s="21">
        <f t="shared" si="178"/>
        <v>-118192.60618385824</v>
      </c>
      <c r="CX150" s="21">
        <f t="shared" si="178"/>
        <v>-139759.46930215554</v>
      </c>
      <c r="CZ150" s="21">
        <f t="shared" si="142"/>
        <v>-1019.3420488711563</v>
      </c>
      <c r="DA150" s="21">
        <f t="shared" si="143"/>
        <v>-102213.72398642777</v>
      </c>
    </row>
    <row r="151" spans="9:105" x14ac:dyDescent="0.25">
      <c r="I151" s="4" t="s">
        <v>18</v>
      </c>
      <c r="J151" s="15">
        <f t="shared" si="138"/>
        <v>0.02</v>
      </c>
      <c r="K151" s="3">
        <v>13</v>
      </c>
      <c r="L151" s="3" t="s">
        <v>29</v>
      </c>
      <c r="M151" s="15">
        <f t="shared" si="179"/>
        <v>2.4500000000000001E-2</v>
      </c>
      <c r="N151" s="18">
        <f>INDEX(Results!$B$7:$C$206,Example!$AP151,MATCH(Example!$N$38,Results!$B$1:$C$1,FALSE))</f>
        <v>1.6119877059958601</v>
      </c>
      <c r="O151" s="15">
        <f t="shared" si="180"/>
        <v>0.156</v>
      </c>
      <c r="P151" s="5">
        <v>1000000</v>
      </c>
      <c r="Q151" s="35">
        <f t="shared" si="139"/>
        <v>950414.83959481725</v>
      </c>
      <c r="R151" s="5">
        <f t="shared" si="140"/>
        <v>1532057.0370228728</v>
      </c>
      <c r="S151" s="5">
        <f t="shared" si="141"/>
        <v>239000.89777556816</v>
      </c>
      <c r="T151" s="5"/>
      <c r="U151" s="5">
        <f t="shared" si="181"/>
        <v>20000</v>
      </c>
      <c r="V151" s="5">
        <f t="shared" si="181"/>
        <v>20000</v>
      </c>
      <c r="W151" s="5">
        <f t="shared" si="181"/>
        <v>20000</v>
      </c>
      <c r="X151" s="5">
        <f t="shared" si="181"/>
        <v>20000</v>
      </c>
      <c r="Y151" s="5">
        <f t="shared" si="181"/>
        <v>20000</v>
      </c>
      <c r="Z151" s="5">
        <f t="shared" si="181"/>
        <v>20000</v>
      </c>
      <c r="AA151" s="5">
        <f t="shared" si="181"/>
        <v>20000</v>
      </c>
      <c r="AB151" s="5">
        <f t="shared" si="181"/>
        <v>20000</v>
      </c>
      <c r="AC151" s="5">
        <f t="shared" si="181"/>
        <v>20000</v>
      </c>
      <c r="AD151" s="5">
        <f t="shared" si="181"/>
        <v>20000</v>
      </c>
      <c r="AE151" s="5">
        <f t="shared" si="182"/>
        <v>20000</v>
      </c>
      <c r="AF151" s="5">
        <f t="shared" si="182"/>
        <v>20000</v>
      </c>
      <c r="AG151" s="5">
        <f t="shared" si="182"/>
        <v>1020000</v>
      </c>
      <c r="AH151" s="5">
        <f t="shared" si="182"/>
        <v>0</v>
      </c>
      <c r="AI151" s="5">
        <f t="shared" si="182"/>
        <v>0</v>
      </c>
      <c r="AJ151" s="5">
        <f t="shared" si="182"/>
        <v>0</v>
      </c>
      <c r="AK151" s="5">
        <f t="shared" si="182"/>
        <v>0</v>
      </c>
      <c r="AL151" s="5">
        <f t="shared" si="182"/>
        <v>0</v>
      </c>
      <c r="AM151" s="5">
        <f t="shared" si="182"/>
        <v>0</v>
      </c>
      <c r="AN151" s="5">
        <f t="shared" si="182"/>
        <v>0</v>
      </c>
      <c r="AP151" s="3">
        <f t="shared" si="144"/>
        <v>113</v>
      </c>
      <c r="BN151" s="38">
        <f t="shared" si="153"/>
        <v>950414.83959481725</v>
      </c>
      <c r="BO151" s="5">
        <f t="shared" si="154"/>
        <v>953700.00316489022</v>
      </c>
      <c r="BP151" s="5">
        <f t="shared" si="155"/>
        <v>957065.65324242995</v>
      </c>
      <c r="BQ151" s="5">
        <f t="shared" si="156"/>
        <v>960513.76174686942</v>
      </c>
      <c r="BR151" s="5">
        <f t="shared" si="157"/>
        <v>964046.34890966769</v>
      </c>
      <c r="BS151" s="5">
        <f t="shared" si="158"/>
        <v>967665.48445795453</v>
      </c>
      <c r="BT151" s="5">
        <f t="shared" si="159"/>
        <v>971373.28882717434</v>
      </c>
      <c r="BU151" s="5">
        <f t="shared" si="160"/>
        <v>975171.9344034401</v>
      </c>
      <c r="BV151" s="5">
        <f t="shared" si="161"/>
        <v>979063.64679632441</v>
      </c>
      <c r="BW151" s="5">
        <f t="shared" si="162"/>
        <v>983050.70614283427</v>
      </c>
      <c r="BX151" s="5">
        <f t="shared" si="163"/>
        <v>987135.44844333373</v>
      </c>
      <c r="BY151" s="5">
        <f t="shared" si="164"/>
        <v>991320.26693019539</v>
      </c>
      <c r="BZ151" s="5">
        <f t="shared" si="165"/>
        <v>995607.6134699852</v>
      </c>
      <c r="CA151" s="5">
        <f t="shared" si="166"/>
        <v>0</v>
      </c>
      <c r="CB151" s="5">
        <f t="shared" si="167"/>
        <v>0</v>
      </c>
      <c r="CC151" s="5">
        <f t="shared" si="168"/>
        <v>0</v>
      </c>
      <c r="CD151" s="5">
        <f t="shared" si="169"/>
        <v>0</v>
      </c>
      <c r="CE151" s="5">
        <f t="shared" si="170"/>
        <v>0</v>
      </c>
      <c r="CF151" s="5">
        <f t="shared" si="171"/>
        <v>0</v>
      </c>
      <c r="CG151" s="5">
        <f t="shared" si="172"/>
        <v>0</v>
      </c>
      <c r="CH151" s="45">
        <f t="shared" si="173"/>
        <v>0</v>
      </c>
      <c r="CJ151" s="21">
        <f t="shared" si="178"/>
        <v>177423.20985841146</v>
      </c>
      <c r="CK151" s="21">
        <f t="shared" si="178"/>
        <v>145349.15145412623</v>
      </c>
      <c r="CL151" s="21">
        <f t="shared" si="178"/>
        <v>114324.98580977041</v>
      </c>
      <c r="CM151" s="21">
        <f t="shared" si="178"/>
        <v>84313.295333941467</v>
      </c>
      <c r="CN151" s="21">
        <f t="shared" si="178"/>
        <v>55278.092255522497</v>
      </c>
      <c r="CO151" s="21">
        <f t="shared" si="178"/>
        <v>27184.760488664033</v>
      </c>
      <c r="CP151" s="21">
        <f t="shared" si="178"/>
        <v>1070.3517446717015</v>
      </c>
      <c r="CQ151" s="21">
        <f t="shared" si="178"/>
        <v>0</v>
      </c>
      <c r="CR151" s="21">
        <f t="shared" si="178"/>
        <v>-1068.9494514684193</v>
      </c>
      <c r="CS151" s="21">
        <f t="shared" si="178"/>
        <v>-26308.226435408578</v>
      </c>
      <c r="CT151" s="21">
        <f t="shared" si="178"/>
        <v>-51770.744197610067</v>
      </c>
      <c r="CU151" s="21">
        <f t="shared" si="178"/>
        <v>-76417.215607744991</v>
      </c>
      <c r="CV151" s="21">
        <f t="shared" si="178"/>
        <v>-100276.18663463555</v>
      </c>
      <c r="CW151" s="21">
        <f t="shared" si="178"/>
        <v>-123375.13161540218</v>
      </c>
      <c r="CX151" s="21">
        <f t="shared" si="178"/>
        <v>-145740.49607919704</v>
      </c>
      <c r="CZ151" s="21">
        <f t="shared" si="142"/>
        <v>-1069.6505980700604</v>
      </c>
      <c r="DA151" s="21">
        <f t="shared" si="143"/>
        <v>-107300.58622220298</v>
      </c>
    </row>
    <row r="152" spans="9:105" x14ac:dyDescent="0.25">
      <c r="I152" s="4" t="s">
        <v>18</v>
      </c>
      <c r="J152" s="15">
        <f t="shared" si="138"/>
        <v>0.02</v>
      </c>
      <c r="K152" s="3">
        <v>14</v>
      </c>
      <c r="L152" s="3" t="s">
        <v>29</v>
      </c>
      <c r="M152" s="15">
        <f t="shared" si="179"/>
        <v>2.6000000000000002E-2</v>
      </c>
      <c r="N152" s="18">
        <f>INDEX(Results!$B$7:$C$206,Example!$AP152,MATCH(Example!$N$38,Results!$B$1:$C$1,FALSE))</f>
        <v>2.15953910315435</v>
      </c>
      <c r="O152" s="15">
        <f t="shared" si="180"/>
        <v>0.16800000000000001</v>
      </c>
      <c r="P152" s="5">
        <v>1000000</v>
      </c>
      <c r="Q152" s="35">
        <f t="shared" si="139"/>
        <v>930337.93278622231</v>
      </c>
      <c r="R152" s="5">
        <f t="shared" si="140"/>
        <v>2009101.1449996305</v>
      </c>
      <c r="S152" s="5">
        <f t="shared" si="141"/>
        <v>337528.99235993793</v>
      </c>
      <c r="T152" s="5"/>
      <c r="U152" s="5">
        <f t="shared" si="181"/>
        <v>20000</v>
      </c>
      <c r="V152" s="5">
        <f t="shared" si="181"/>
        <v>20000</v>
      </c>
      <c r="W152" s="5">
        <f t="shared" si="181"/>
        <v>20000</v>
      </c>
      <c r="X152" s="5">
        <f t="shared" si="181"/>
        <v>20000</v>
      </c>
      <c r="Y152" s="5">
        <f t="shared" si="181"/>
        <v>20000</v>
      </c>
      <c r="Z152" s="5">
        <f t="shared" si="181"/>
        <v>20000</v>
      </c>
      <c r="AA152" s="5">
        <f t="shared" si="181"/>
        <v>20000</v>
      </c>
      <c r="AB152" s="5">
        <f t="shared" si="181"/>
        <v>20000</v>
      </c>
      <c r="AC152" s="5">
        <f t="shared" si="181"/>
        <v>20000</v>
      </c>
      <c r="AD152" s="5">
        <f t="shared" si="181"/>
        <v>20000</v>
      </c>
      <c r="AE152" s="5">
        <f t="shared" si="182"/>
        <v>20000</v>
      </c>
      <c r="AF152" s="5">
        <f t="shared" si="182"/>
        <v>20000</v>
      </c>
      <c r="AG152" s="5">
        <f t="shared" si="182"/>
        <v>20000</v>
      </c>
      <c r="AH152" s="5">
        <f t="shared" si="182"/>
        <v>1020000</v>
      </c>
      <c r="AI152" s="5">
        <f t="shared" si="182"/>
        <v>0</v>
      </c>
      <c r="AJ152" s="5">
        <f t="shared" si="182"/>
        <v>0</v>
      </c>
      <c r="AK152" s="5">
        <f t="shared" si="182"/>
        <v>0</v>
      </c>
      <c r="AL152" s="5">
        <f t="shared" si="182"/>
        <v>0</v>
      </c>
      <c r="AM152" s="5">
        <f t="shared" si="182"/>
        <v>0</v>
      </c>
      <c r="AN152" s="5">
        <f t="shared" si="182"/>
        <v>0</v>
      </c>
      <c r="AP152" s="3">
        <f t="shared" si="144"/>
        <v>114</v>
      </c>
      <c r="BN152" s="38">
        <f t="shared" si="153"/>
        <v>930337.93278622231</v>
      </c>
      <c r="BO152" s="5">
        <f t="shared" si="154"/>
        <v>934526.71903866413</v>
      </c>
      <c r="BP152" s="5">
        <f t="shared" si="155"/>
        <v>938824.41373366944</v>
      </c>
      <c r="BQ152" s="5">
        <f t="shared" si="156"/>
        <v>943233.84849074483</v>
      </c>
      <c r="BR152" s="5">
        <f t="shared" si="157"/>
        <v>947757.92855150427</v>
      </c>
      <c r="BS152" s="5">
        <f t="shared" si="158"/>
        <v>952399.63469384343</v>
      </c>
      <c r="BT152" s="5">
        <f t="shared" si="159"/>
        <v>957162.02519588335</v>
      </c>
      <c r="BU152" s="5">
        <f t="shared" si="160"/>
        <v>962048.23785097629</v>
      </c>
      <c r="BV152" s="5">
        <f t="shared" si="161"/>
        <v>967061.49203510175</v>
      </c>
      <c r="BW152" s="5">
        <f t="shared" si="162"/>
        <v>972205.09082801442</v>
      </c>
      <c r="BX152" s="5">
        <f t="shared" si="163"/>
        <v>977482.42318954284</v>
      </c>
      <c r="BY152" s="5">
        <f t="shared" si="164"/>
        <v>982896.96619247098</v>
      </c>
      <c r="BZ152" s="5">
        <f t="shared" si="165"/>
        <v>988452.28731347527</v>
      </c>
      <c r="CA152" s="5">
        <f t="shared" si="166"/>
        <v>994152.04678362561</v>
      </c>
      <c r="CB152" s="5">
        <f t="shared" si="167"/>
        <v>0</v>
      </c>
      <c r="CC152" s="5">
        <f t="shared" si="168"/>
        <v>0</v>
      </c>
      <c r="CD152" s="5">
        <f t="shared" si="169"/>
        <v>0</v>
      </c>
      <c r="CE152" s="5">
        <f t="shared" si="170"/>
        <v>0</v>
      </c>
      <c r="CF152" s="5">
        <f t="shared" si="171"/>
        <v>0</v>
      </c>
      <c r="CG152" s="5">
        <f t="shared" si="172"/>
        <v>0</v>
      </c>
      <c r="CH152" s="45">
        <f t="shared" si="173"/>
        <v>0</v>
      </c>
      <c r="CJ152" s="21">
        <f t="shared" si="178"/>
        <v>185849.48806507885</v>
      </c>
      <c r="CK152" s="21">
        <f t="shared" si="178"/>
        <v>152075.4188918483</v>
      </c>
      <c r="CL152" s="21">
        <f t="shared" si="178"/>
        <v>119478.6505357381</v>
      </c>
      <c r="CM152" s="21">
        <f t="shared" si="178"/>
        <v>88014.624984883936</v>
      </c>
      <c r="CN152" s="21">
        <f t="shared" si="178"/>
        <v>57640.586590368301</v>
      </c>
      <c r="CO152" s="21">
        <f t="shared" si="178"/>
        <v>28315.504734253278</v>
      </c>
      <c r="CP152" s="21">
        <f t="shared" si="178"/>
        <v>1113.7154790182831</v>
      </c>
      <c r="CQ152" s="21">
        <f t="shared" si="178"/>
        <v>0</v>
      </c>
      <c r="CR152" s="21">
        <f t="shared" si="178"/>
        <v>-1112.1608349666931</v>
      </c>
      <c r="CS152" s="21">
        <f t="shared" si="178"/>
        <v>-27343.726321586757</v>
      </c>
      <c r="CT152" s="21">
        <f t="shared" si="178"/>
        <v>-53751.959549330641</v>
      </c>
      <c r="CU152" s="21">
        <f t="shared" si="178"/>
        <v>-79259.535902204574</v>
      </c>
      <c r="CV152" s="21">
        <f t="shared" si="178"/>
        <v>-103899.9039064917</v>
      </c>
      <c r="CW152" s="21">
        <f t="shared" si="178"/>
        <v>-127705.18305562483</v>
      </c>
      <c r="CX152" s="21">
        <f t="shared" si="178"/>
        <v>-150706.21985196229</v>
      </c>
      <c r="CZ152" s="21">
        <f t="shared" si="142"/>
        <v>-1112.9381569924881</v>
      </c>
      <c r="DA152" s="21">
        <f t="shared" si="143"/>
        <v>-111689.2772211149</v>
      </c>
    </row>
    <row r="153" spans="9:105" x14ac:dyDescent="0.25">
      <c r="I153" s="4" t="s">
        <v>18</v>
      </c>
      <c r="J153" s="15">
        <f t="shared" si="138"/>
        <v>0.02</v>
      </c>
      <c r="K153" s="3">
        <v>15</v>
      </c>
      <c r="L153" s="3" t="s">
        <v>29</v>
      </c>
      <c r="M153" s="15">
        <f t="shared" si="179"/>
        <v>2.75E-2</v>
      </c>
      <c r="N153" s="18">
        <f>INDEX(Results!$B$7:$C$206,Example!$AP153,MATCH(Example!$N$38,Results!$B$1:$C$1,FALSE))</f>
        <v>2.0449128896185398</v>
      </c>
      <c r="O153" s="15">
        <f t="shared" si="180"/>
        <v>0.18</v>
      </c>
      <c r="P153" s="5">
        <v>1000000</v>
      </c>
      <c r="Q153" s="35">
        <f t="shared" si="139"/>
        <v>908824.75813283888</v>
      </c>
      <c r="R153" s="5">
        <f t="shared" si="140"/>
        <v>1858467.4623102942</v>
      </c>
      <c r="S153" s="5">
        <f t="shared" si="141"/>
        <v>334524.14321585296</v>
      </c>
      <c r="T153" s="5"/>
      <c r="U153" s="5">
        <f t="shared" si="181"/>
        <v>20000</v>
      </c>
      <c r="V153" s="5">
        <f t="shared" si="181"/>
        <v>20000</v>
      </c>
      <c r="W153" s="5">
        <f t="shared" si="181"/>
        <v>20000</v>
      </c>
      <c r="X153" s="5">
        <f t="shared" si="181"/>
        <v>20000</v>
      </c>
      <c r="Y153" s="5">
        <f t="shared" si="181"/>
        <v>20000</v>
      </c>
      <c r="Z153" s="5">
        <f t="shared" si="181"/>
        <v>20000</v>
      </c>
      <c r="AA153" s="5">
        <f t="shared" si="181"/>
        <v>20000</v>
      </c>
      <c r="AB153" s="5">
        <f t="shared" si="181"/>
        <v>20000</v>
      </c>
      <c r="AC153" s="5">
        <f t="shared" si="181"/>
        <v>20000</v>
      </c>
      <c r="AD153" s="5">
        <f t="shared" si="181"/>
        <v>20000</v>
      </c>
      <c r="AE153" s="5">
        <f t="shared" si="182"/>
        <v>20000</v>
      </c>
      <c r="AF153" s="5">
        <f t="shared" si="182"/>
        <v>20000</v>
      </c>
      <c r="AG153" s="5">
        <f t="shared" si="182"/>
        <v>20000</v>
      </c>
      <c r="AH153" s="5">
        <f t="shared" si="182"/>
        <v>20000</v>
      </c>
      <c r="AI153" s="5">
        <f t="shared" si="182"/>
        <v>1020000</v>
      </c>
      <c r="AJ153" s="5">
        <f t="shared" si="182"/>
        <v>0</v>
      </c>
      <c r="AK153" s="5">
        <f t="shared" si="182"/>
        <v>0</v>
      </c>
      <c r="AL153" s="5">
        <f t="shared" si="182"/>
        <v>0</v>
      </c>
      <c r="AM153" s="5">
        <f t="shared" si="182"/>
        <v>0</v>
      </c>
      <c r="AN153" s="5">
        <f t="shared" si="182"/>
        <v>0</v>
      </c>
      <c r="AP153" s="3">
        <f t="shared" si="144"/>
        <v>115</v>
      </c>
      <c r="BN153" s="38">
        <f t="shared" si="153"/>
        <v>908824.75813283888</v>
      </c>
      <c r="BO153" s="5">
        <f t="shared" si="154"/>
        <v>913817.43898149207</v>
      </c>
      <c r="BP153" s="5">
        <f t="shared" si="155"/>
        <v>918947.41855348321</v>
      </c>
      <c r="BQ153" s="5">
        <f t="shared" si="156"/>
        <v>924218.47256370413</v>
      </c>
      <c r="BR153" s="5">
        <f t="shared" si="157"/>
        <v>929634.4805592061</v>
      </c>
      <c r="BS153" s="5">
        <f t="shared" si="158"/>
        <v>935199.42877458432</v>
      </c>
      <c r="BT153" s="5">
        <f t="shared" si="159"/>
        <v>940917.41306588543</v>
      </c>
      <c r="BU153" s="5">
        <f t="shared" si="160"/>
        <v>946792.64192519733</v>
      </c>
      <c r="BV153" s="5">
        <f t="shared" si="161"/>
        <v>952829.43957814039</v>
      </c>
      <c r="BW153" s="5">
        <f t="shared" si="162"/>
        <v>959032.24916653929</v>
      </c>
      <c r="BX153" s="5">
        <f t="shared" si="163"/>
        <v>965405.63601861917</v>
      </c>
      <c r="BY153" s="5">
        <f t="shared" si="164"/>
        <v>971954.29100913124</v>
      </c>
      <c r="BZ153" s="5">
        <f t="shared" si="165"/>
        <v>978683.03401188238</v>
      </c>
      <c r="CA153" s="5">
        <f t="shared" si="166"/>
        <v>985596.81744720927</v>
      </c>
      <c r="CB153" s="5">
        <f t="shared" si="167"/>
        <v>992700.72992700757</v>
      </c>
      <c r="CC153" s="5">
        <f t="shared" si="168"/>
        <v>0</v>
      </c>
      <c r="CD153" s="5">
        <f t="shared" si="169"/>
        <v>0</v>
      </c>
      <c r="CE153" s="5">
        <f t="shared" si="170"/>
        <v>0</v>
      </c>
      <c r="CF153" s="5">
        <f t="shared" si="171"/>
        <v>0</v>
      </c>
      <c r="CG153" s="5">
        <f t="shared" si="172"/>
        <v>0</v>
      </c>
      <c r="CH153" s="45">
        <f t="shared" si="173"/>
        <v>0</v>
      </c>
      <c r="CJ153" s="21">
        <f t="shared" si="178"/>
        <v>193179.33630018821</v>
      </c>
      <c r="CK153" s="21">
        <f t="shared" si="178"/>
        <v>157891.40689722588</v>
      </c>
      <c r="CL153" s="21">
        <f t="shared" si="178"/>
        <v>123907.44301881525</v>
      </c>
      <c r="CM153" s="21">
        <f t="shared" si="178"/>
        <v>91175.241867161007</v>
      </c>
      <c r="CN153" s="21">
        <f t="shared" si="178"/>
        <v>59644.828088790644</v>
      </c>
      <c r="CO153" s="21">
        <f t="shared" si="178"/>
        <v>29268.353234959184</v>
      </c>
      <c r="CP153" s="21">
        <f t="shared" si="178"/>
        <v>1150.0147486128844</v>
      </c>
      <c r="CQ153" s="21">
        <f t="shared" si="178"/>
        <v>0</v>
      </c>
      <c r="CR153" s="21">
        <f t="shared" si="178"/>
        <v>-1148.3122044387273</v>
      </c>
      <c r="CS153" s="21">
        <f t="shared" si="178"/>
        <v>-28204.109000599943</v>
      </c>
      <c r="CT153" s="21">
        <f t="shared" si="178"/>
        <v>-55385.998138235533</v>
      </c>
      <c r="CU153" s="21">
        <f t="shared" si="178"/>
        <v>-81585.921579350368</v>
      </c>
      <c r="CV153" s="21">
        <f t="shared" si="178"/>
        <v>-106842.44219671178</v>
      </c>
      <c r="CW153" s="21">
        <f t="shared" si="178"/>
        <v>-131192.50677620177</v>
      </c>
      <c r="CX153" s="21">
        <f t="shared" si="178"/>
        <v>-154671.51770164946</v>
      </c>
      <c r="CZ153" s="21">
        <f t="shared" si="142"/>
        <v>-1149.1634765258059</v>
      </c>
      <c r="DA153" s="21">
        <f t="shared" si="143"/>
        <v>-115374.94260776351</v>
      </c>
    </row>
    <row r="154" spans="9:105" x14ac:dyDescent="0.25">
      <c r="I154" s="4" t="s">
        <v>18</v>
      </c>
      <c r="J154" s="15">
        <f t="shared" si="138"/>
        <v>0.02</v>
      </c>
      <c r="K154" s="3">
        <v>16</v>
      </c>
      <c r="L154" s="3" t="s">
        <v>29</v>
      </c>
      <c r="M154" s="15">
        <f t="shared" si="179"/>
        <v>2.9000000000000001E-2</v>
      </c>
      <c r="N154" s="18">
        <f>INDEX(Results!$B$7:$C$206,Example!$AP154,MATCH(Example!$N$38,Results!$B$1:$C$1,FALSE))</f>
        <v>2.2271687673263298</v>
      </c>
      <c r="O154" s="15">
        <f t="shared" si="180"/>
        <v>0.192</v>
      </c>
      <c r="P154" s="5">
        <v>1000000</v>
      </c>
      <c r="Q154" s="35">
        <f t="shared" si="139"/>
        <v>886080.9655087135</v>
      </c>
      <c r="R154" s="5">
        <f t="shared" si="140"/>
        <v>1973451.8517033656</v>
      </c>
      <c r="S154" s="5">
        <f t="shared" si="141"/>
        <v>378902.75552704622</v>
      </c>
      <c r="T154" s="5"/>
      <c r="U154" s="5">
        <f t="shared" si="181"/>
        <v>20000</v>
      </c>
      <c r="V154" s="5">
        <f t="shared" si="181"/>
        <v>20000</v>
      </c>
      <c r="W154" s="5">
        <f t="shared" si="181"/>
        <v>20000</v>
      </c>
      <c r="X154" s="5">
        <f t="shared" si="181"/>
        <v>20000</v>
      </c>
      <c r="Y154" s="5">
        <f t="shared" si="181"/>
        <v>20000</v>
      </c>
      <c r="Z154" s="5">
        <f t="shared" si="181"/>
        <v>20000</v>
      </c>
      <c r="AA154" s="5">
        <f t="shared" si="181"/>
        <v>20000</v>
      </c>
      <c r="AB154" s="5">
        <f t="shared" si="181"/>
        <v>20000</v>
      </c>
      <c r="AC154" s="5">
        <f t="shared" si="181"/>
        <v>20000</v>
      </c>
      <c r="AD154" s="5">
        <f t="shared" si="181"/>
        <v>20000</v>
      </c>
      <c r="AE154" s="5">
        <f t="shared" si="182"/>
        <v>20000</v>
      </c>
      <c r="AF154" s="5">
        <f t="shared" si="182"/>
        <v>20000</v>
      </c>
      <c r="AG154" s="5">
        <f t="shared" si="182"/>
        <v>20000</v>
      </c>
      <c r="AH154" s="5">
        <f t="shared" si="182"/>
        <v>20000</v>
      </c>
      <c r="AI154" s="5">
        <f t="shared" si="182"/>
        <v>20000</v>
      </c>
      <c r="AJ154" s="5">
        <f t="shared" si="182"/>
        <v>1020000</v>
      </c>
      <c r="AK154" s="5">
        <f t="shared" si="182"/>
        <v>0</v>
      </c>
      <c r="AL154" s="5">
        <f t="shared" si="182"/>
        <v>0</v>
      </c>
      <c r="AM154" s="5">
        <f t="shared" si="182"/>
        <v>0</v>
      </c>
      <c r="AN154" s="5">
        <f t="shared" si="182"/>
        <v>0</v>
      </c>
      <c r="AP154" s="3">
        <f t="shared" si="144"/>
        <v>116</v>
      </c>
      <c r="BN154" s="38">
        <f t="shared" si="153"/>
        <v>886080.9655087135</v>
      </c>
      <c r="BO154" s="5">
        <f t="shared" si="154"/>
        <v>891777.31350846612</v>
      </c>
      <c r="BP154" s="5">
        <f t="shared" si="155"/>
        <v>897638.85560021154</v>
      </c>
      <c r="BQ154" s="5">
        <f t="shared" si="156"/>
        <v>903670.38241261756</v>
      </c>
      <c r="BR154" s="5">
        <f t="shared" si="157"/>
        <v>909876.82350258343</v>
      </c>
      <c r="BS154" s="5">
        <f t="shared" si="158"/>
        <v>916263.25138415827</v>
      </c>
      <c r="BT154" s="5">
        <f t="shared" si="159"/>
        <v>922834.88567429874</v>
      </c>
      <c r="BU154" s="5">
        <f t="shared" si="160"/>
        <v>929597.09735885332</v>
      </c>
      <c r="BV154" s="5">
        <f t="shared" si="161"/>
        <v>936555.41318226</v>
      </c>
      <c r="BW154" s="5">
        <f t="shared" si="162"/>
        <v>943715.52016454551</v>
      </c>
      <c r="BX154" s="5">
        <f t="shared" si="163"/>
        <v>951083.27024931728</v>
      </c>
      <c r="BY154" s="5">
        <f t="shared" si="164"/>
        <v>958664.6850865474</v>
      </c>
      <c r="BZ154" s="5">
        <f t="shared" si="165"/>
        <v>966465.96095405717</v>
      </c>
      <c r="CA154" s="5">
        <f t="shared" si="166"/>
        <v>974493.47382172477</v>
      </c>
      <c r="CB154" s="5">
        <f t="shared" si="167"/>
        <v>982753.78456255468</v>
      </c>
      <c r="CC154" s="5">
        <f t="shared" si="168"/>
        <v>991253.64431486872</v>
      </c>
      <c r="CD154" s="5">
        <f t="shared" si="169"/>
        <v>0</v>
      </c>
      <c r="CE154" s="5">
        <f t="shared" si="170"/>
        <v>0</v>
      </c>
      <c r="CF154" s="5">
        <f t="shared" si="171"/>
        <v>0</v>
      </c>
      <c r="CG154" s="5">
        <f t="shared" si="172"/>
        <v>0</v>
      </c>
      <c r="CH154" s="45">
        <f t="shared" si="173"/>
        <v>0</v>
      </c>
      <c r="CJ154" s="21">
        <f t="shared" si="178"/>
        <v>199394.24193615501</v>
      </c>
      <c r="CK154" s="21">
        <f t="shared" si="178"/>
        <v>162785.44159895333</v>
      </c>
      <c r="CL154" s="21">
        <f t="shared" si="178"/>
        <v>127604.91874734708</v>
      </c>
      <c r="CM154" s="21">
        <f t="shared" si="178"/>
        <v>93792.403120222734</v>
      </c>
      <c r="CN154" s="21">
        <f t="shared" si="178"/>
        <v>61290.328788553015</v>
      </c>
      <c r="CO154" s="21">
        <f t="shared" si="178"/>
        <v>30043.706101146876</v>
      </c>
      <c r="CP154" s="21">
        <f t="shared" si="178"/>
        <v>1179.2893180660903</v>
      </c>
      <c r="CQ154" s="21">
        <f t="shared" si="178"/>
        <v>0</v>
      </c>
      <c r="CR154" s="21">
        <f t="shared" si="178"/>
        <v>-1177.4452619376825</v>
      </c>
      <c r="CS154" s="21">
        <f t="shared" si="178"/>
        <v>-28890.985626502428</v>
      </c>
      <c r="CT154" s="21">
        <f t="shared" si="178"/>
        <v>-56677.217866194318</v>
      </c>
      <c r="CU154" s="21">
        <f t="shared" si="178"/>
        <v>-83404.53927823226</v>
      </c>
      <c r="CV154" s="21">
        <f t="shared" si="178"/>
        <v>-109116.76724126074</v>
      </c>
      <c r="CW154" s="21">
        <f t="shared" si="178"/>
        <v>-133855.78842013131</v>
      </c>
      <c r="CX154" s="21">
        <f t="shared" si="178"/>
        <v>-157661.64860230603</v>
      </c>
      <c r="CZ154" s="21">
        <f t="shared" si="142"/>
        <v>-1178.3672900018864</v>
      </c>
      <c r="DA154" s="21">
        <f t="shared" si="143"/>
        <v>-118360.84299430391</v>
      </c>
    </row>
    <row r="155" spans="9:105" x14ac:dyDescent="0.25">
      <c r="I155" s="4" t="s">
        <v>18</v>
      </c>
      <c r="J155" s="15">
        <f t="shared" si="138"/>
        <v>0.02</v>
      </c>
      <c r="K155" s="3">
        <v>17</v>
      </c>
      <c r="L155" s="3" t="s">
        <v>29</v>
      </c>
      <c r="M155" s="15">
        <f t="shared" si="179"/>
        <v>3.0500000000000003E-2</v>
      </c>
      <c r="N155" s="18">
        <f>INDEX(Results!$B$7:$C$206,Example!$AP155,MATCH(Example!$N$38,Results!$B$1:$C$1,FALSE))</f>
        <v>1.7281472637547</v>
      </c>
      <c r="O155" s="15">
        <f t="shared" si="180"/>
        <v>0.20400000000000001</v>
      </c>
      <c r="P155" s="5">
        <v>1000000</v>
      </c>
      <c r="Q155" s="35">
        <f t="shared" si="139"/>
        <v>862310.69020655099</v>
      </c>
      <c r="R155" s="5">
        <f t="shared" si="140"/>
        <v>1490199.8597868779</v>
      </c>
      <c r="S155" s="5">
        <f t="shared" si="141"/>
        <v>304000.77139652311</v>
      </c>
      <c r="T155" s="5"/>
      <c r="U155" s="5">
        <f t="shared" si="181"/>
        <v>20000</v>
      </c>
      <c r="V155" s="5">
        <f t="shared" si="181"/>
        <v>20000</v>
      </c>
      <c r="W155" s="5">
        <f t="shared" si="181"/>
        <v>20000</v>
      </c>
      <c r="X155" s="5">
        <f t="shared" si="181"/>
        <v>20000</v>
      </c>
      <c r="Y155" s="5">
        <f t="shared" si="181"/>
        <v>20000</v>
      </c>
      <c r="Z155" s="5">
        <f t="shared" si="181"/>
        <v>20000</v>
      </c>
      <c r="AA155" s="5">
        <f t="shared" si="181"/>
        <v>20000</v>
      </c>
      <c r="AB155" s="5">
        <f t="shared" si="181"/>
        <v>20000</v>
      </c>
      <c r="AC155" s="5">
        <f t="shared" si="181"/>
        <v>20000</v>
      </c>
      <c r="AD155" s="5">
        <f t="shared" si="181"/>
        <v>20000</v>
      </c>
      <c r="AE155" s="5">
        <f t="shared" si="182"/>
        <v>20000</v>
      </c>
      <c r="AF155" s="5">
        <f t="shared" si="182"/>
        <v>20000</v>
      </c>
      <c r="AG155" s="5">
        <f t="shared" si="182"/>
        <v>20000</v>
      </c>
      <c r="AH155" s="5">
        <f t="shared" si="182"/>
        <v>20000</v>
      </c>
      <c r="AI155" s="5">
        <f t="shared" si="182"/>
        <v>20000</v>
      </c>
      <c r="AJ155" s="5">
        <f t="shared" si="182"/>
        <v>20000</v>
      </c>
      <c r="AK155" s="5">
        <f t="shared" si="182"/>
        <v>1020000</v>
      </c>
      <c r="AL155" s="5">
        <f t="shared" si="182"/>
        <v>0</v>
      </c>
      <c r="AM155" s="5">
        <f t="shared" si="182"/>
        <v>0</v>
      </c>
      <c r="AN155" s="5">
        <f t="shared" si="182"/>
        <v>0</v>
      </c>
      <c r="AP155" s="3">
        <f t="shared" si="144"/>
        <v>117</v>
      </c>
      <c r="BN155" s="38">
        <f t="shared" si="153"/>
        <v>862310.69020655099</v>
      </c>
      <c r="BO155" s="5">
        <f t="shared" si="154"/>
        <v>868611.16625785083</v>
      </c>
      <c r="BP155" s="5">
        <f t="shared" si="155"/>
        <v>875103.80682871526</v>
      </c>
      <c r="BQ155" s="5">
        <f t="shared" si="156"/>
        <v>881794.47293699102</v>
      </c>
      <c r="BR155" s="5">
        <f t="shared" si="157"/>
        <v>888689.20436156925</v>
      </c>
      <c r="BS155" s="5">
        <f t="shared" si="158"/>
        <v>895794.22509459709</v>
      </c>
      <c r="BT155" s="5">
        <f t="shared" si="159"/>
        <v>903115.94895998226</v>
      </c>
      <c r="BU155" s="5">
        <f t="shared" si="160"/>
        <v>910660.98540326173</v>
      </c>
      <c r="BV155" s="5">
        <f t="shared" si="161"/>
        <v>918436.14545806113</v>
      </c>
      <c r="BW155" s="5">
        <f t="shared" si="162"/>
        <v>926448.447894532</v>
      </c>
      <c r="BX155" s="5">
        <f t="shared" si="163"/>
        <v>934705.12555531517</v>
      </c>
      <c r="BY155" s="5">
        <f t="shared" si="164"/>
        <v>943213.63188475231</v>
      </c>
      <c r="BZ155" s="5">
        <f t="shared" si="165"/>
        <v>951981.64765723725</v>
      </c>
      <c r="CA155" s="5">
        <f t="shared" si="166"/>
        <v>961017.08791078301</v>
      </c>
      <c r="CB155" s="5">
        <f t="shared" si="167"/>
        <v>970328.10909206187</v>
      </c>
      <c r="CC155" s="5">
        <f t="shared" si="168"/>
        <v>979923.1164193697</v>
      </c>
      <c r="CD155" s="5">
        <f t="shared" si="169"/>
        <v>989810.77147016046</v>
      </c>
      <c r="CE155" s="5">
        <f t="shared" si="170"/>
        <v>0</v>
      </c>
      <c r="CF155" s="5">
        <f t="shared" si="171"/>
        <v>0</v>
      </c>
      <c r="CG155" s="5">
        <f t="shared" si="172"/>
        <v>0</v>
      </c>
      <c r="CH155" s="45">
        <f t="shared" si="173"/>
        <v>0</v>
      </c>
      <c r="CJ155" s="21">
        <f t="shared" si="178"/>
        <v>204488.9798152158</v>
      </c>
      <c r="CK155" s="21">
        <f t="shared" si="178"/>
        <v>166756.71587316145</v>
      </c>
      <c r="CL155" s="21">
        <f t="shared" si="178"/>
        <v>130573.14838954736</v>
      </c>
      <c r="CM155" s="21">
        <f t="shared" si="178"/>
        <v>95869.609573053895</v>
      </c>
      <c r="CN155" s="21">
        <f t="shared" si="178"/>
        <v>62580.662635666202</v>
      </c>
      <c r="CO155" s="21">
        <f t="shared" si="178"/>
        <v>30643.941696212976</v>
      </c>
      <c r="CP155" s="21">
        <f t="shared" si="178"/>
        <v>1201.6559771711472</v>
      </c>
      <c r="CQ155" s="21">
        <f t="shared" si="178"/>
        <v>0</v>
      </c>
      <c r="CR155" s="21">
        <f t="shared" si="178"/>
        <v>-1199.6785559961572</v>
      </c>
      <c r="CS155" s="21">
        <f t="shared" si="178"/>
        <v>-29407.833996801055</v>
      </c>
      <c r="CT155" s="21">
        <f t="shared" si="178"/>
        <v>-57633.593103917199</v>
      </c>
      <c r="CU155" s="21">
        <f t="shared" si="178"/>
        <v>-84728.800836689305</v>
      </c>
      <c r="CV155" s="21">
        <f t="shared" si="178"/>
        <v>-110742.59419797885</v>
      </c>
      <c r="CW155" s="21">
        <f t="shared" si="178"/>
        <v>-135721.84016011213</v>
      </c>
      <c r="CX155" s="21">
        <f t="shared" si="178"/>
        <v>-159711.24618475616</v>
      </c>
      <c r="CZ155" s="21">
        <f t="shared" si="142"/>
        <v>-1200.6672665836522</v>
      </c>
      <c r="DA155" s="21">
        <f t="shared" si="143"/>
        <v>-120657.87129376311</v>
      </c>
    </row>
    <row r="156" spans="9:105" x14ac:dyDescent="0.25">
      <c r="I156" s="4" t="s">
        <v>18</v>
      </c>
      <c r="J156" s="15">
        <f t="shared" si="138"/>
        <v>0.02</v>
      </c>
      <c r="K156" s="3">
        <v>18</v>
      </c>
      <c r="L156" s="3" t="s">
        <v>29</v>
      </c>
      <c r="M156" s="15">
        <f t="shared" si="179"/>
        <v>3.2000000000000001E-2</v>
      </c>
      <c r="N156" s="18">
        <f>INDEX(Results!$B$7:$C$206,Example!$AP156,MATCH(Example!$N$38,Results!$B$1:$C$1,FALSE))</f>
        <v>1.3232732077340199</v>
      </c>
      <c r="O156" s="15">
        <f t="shared" si="180"/>
        <v>0.216</v>
      </c>
      <c r="P156" s="5">
        <v>1000000</v>
      </c>
      <c r="Q156" s="35">
        <f t="shared" si="139"/>
        <v>837714.31448879477</v>
      </c>
      <c r="R156" s="5">
        <f t="shared" si="140"/>
        <v>1108524.908098293</v>
      </c>
      <c r="S156" s="5">
        <f t="shared" si="141"/>
        <v>239441.38014923129</v>
      </c>
      <c r="T156" s="5"/>
      <c r="U156" s="5">
        <f t="shared" si="181"/>
        <v>20000</v>
      </c>
      <c r="V156" s="5">
        <f t="shared" si="181"/>
        <v>20000</v>
      </c>
      <c r="W156" s="5">
        <f t="shared" si="181"/>
        <v>20000</v>
      </c>
      <c r="X156" s="5">
        <f t="shared" si="181"/>
        <v>20000</v>
      </c>
      <c r="Y156" s="5">
        <f t="shared" si="181"/>
        <v>20000</v>
      </c>
      <c r="Z156" s="5">
        <f t="shared" si="181"/>
        <v>20000</v>
      </c>
      <c r="AA156" s="5">
        <f t="shared" si="181"/>
        <v>20000</v>
      </c>
      <c r="AB156" s="5">
        <f t="shared" si="181"/>
        <v>20000</v>
      </c>
      <c r="AC156" s="5">
        <f t="shared" si="181"/>
        <v>20000</v>
      </c>
      <c r="AD156" s="5">
        <f t="shared" si="181"/>
        <v>20000</v>
      </c>
      <c r="AE156" s="5">
        <f t="shared" si="182"/>
        <v>20000</v>
      </c>
      <c r="AF156" s="5">
        <f t="shared" si="182"/>
        <v>20000</v>
      </c>
      <c r="AG156" s="5">
        <f t="shared" si="182"/>
        <v>20000</v>
      </c>
      <c r="AH156" s="5">
        <f t="shared" si="182"/>
        <v>20000</v>
      </c>
      <c r="AI156" s="5">
        <f t="shared" si="182"/>
        <v>20000</v>
      </c>
      <c r="AJ156" s="5">
        <f t="shared" si="182"/>
        <v>20000</v>
      </c>
      <c r="AK156" s="5">
        <f t="shared" si="182"/>
        <v>20000</v>
      </c>
      <c r="AL156" s="5">
        <f t="shared" si="182"/>
        <v>1020000</v>
      </c>
      <c r="AM156" s="5">
        <f t="shared" si="182"/>
        <v>0</v>
      </c>
      <c r="AN156" s="5">
        <f t="shared" si="182"/>
        <v>0</v>
      </c>
      <c r="AP156" s="3">
        <f t="shared" si="144"/>
        <v>118</v>
      </c>
      <c r="BN156" s="38">
        <f t="shared" si="153"/>
        <v>837714.31448879477</v>
      </c>
      <c r="BO156" s="5">
        <f t="shared" si="154"/>
        <v>844521.17255243624</v>
      </c>
      <c r="BP156" s="5">
        <f t="shared" si="155"/>
        <v>851545.85007411428</v>
      </c>
      <c r="BQ156" s="5">
        <f t="shared" si="156"/>
        <v>858795.31727648596</v>
      </c>
      <c r="BR156" s="5">
        <f t="shared" si="157"/>
        <v>866276.76742933353</v>
      </c>
      <c r="BS156" s="5">
        <f t="shared" si="158"/>
        <v>873997.62398707226</v>
      </c>
      <c r="BT156" s="5">
        <f t="shared" si="159"/>
        <v>881965.54795465863</v>
      </c>
      <c r="BU156" s="5">
        <f t="shared" si="160"/>
        <v>890188.44548920775</v>
      </c>
      <c r="BV156" s="5">
        <f t="shared" si="161"/>
        <v>898674.47574486246</v>
      </c>
      <c r="BW156" s="5">
        <f t="shared" si="162"/>
        <v>907432.05896869814</v>
      </c>
      <c r="BX156" s="5">
        <f t="shared" si="163"/>
        <v>916469.88485569647</v>
      </c>
      <c r="BY156" s="5">
        <f t="shared" si="164"/>
        <v>925796.92117107881</v>
      </c>
      <c r="BZ156" s="5">
        <f t="shared" si="165"/>
        <v>935422.42264855339</v>
      </c>
      <c r="CA156" s="5">
        <f t="shared" si="166"/>
        <v>945355.94017330708</v>
      </c>
      <c r="CB156" s="5">
        <f t="shared" si="167"/>
        <v>955607.33025885292</v>
      </c>
      <c r="CC156" s="5">
        <f t="shared" si="168"/>
        <v>966186.76482713618</v>
      </c>
      <c r="CD156" s="5">
        <f t="shared" si="169"/>
        <v>977104.74130160455</v>
      </c>
      <c r="CE156" s="5">
        <f t="shared" si="170"/>
        <v>988372.09302325593</v>
      </c>
      <c r="CF156" s="5">
        <f t="shared" si="171"/>
        <v>0</v>
      </c>
      <c r="CG156" s="5">
        <f t="shared" si="172"/>
        <v>0</v>
      </c>
      <c r="CH156" s="45">
        <f t="shared" si="173"/>
        <v>0</v>
      </c>
      <c r="CJ156" s="21">
        <f t="shared" ref="CJ156:CX172" si="183">NPV($M156+CJ$38,$U156:$AN156)-$Q156</f>
        <v>208471.04472473811</v>
      </c>
      <c r="CK156" s="21">
        <f t="shared" si="183"/>
        <v>169814.75947047141</v>
      </c>
      <c r="CL156" s="21">
        <f t="shared" si="183"/>
        <v>132822.25135313172</v>
      </c>
      <c r="CM156" s="21">
        <f t="shared" si="183"/>
        <v>97416.226253823494</v>
      </c>
      <c r="CN156" s="21">
        <f t="shared" si="183"/>
        <v>63523.194204098894</v>
      </c>
      <c r="CO156" s="21">
        <f t="shared" si="183"/>
        <v>31073.272588447318</v>
      </c>
      <c r="CP156" s="21">
        <f t="shared" si="183"/>
        <v>1217.302483414649</v>
      </c>
      <c r="CQ156" s="21">
        <f t="shared" si="183"/>
        <v>0</v>
      </c>
      <c r="CR156" s="21">
        <f t="shared" si="183"/>
        <v>-1215.2014006889658</v>
      </c>
      <c r="CS156" s="21">
        <f t="shared" si="183"/>
        <v>-29759.839852168923</v>
      </c>
      <c r="CT156" s="21">
        <f t="shared" si="183"/>
        <v>-58266.384750310099</v>
      </c>
      <c r="CU156" s="21">
        <f t="shared" si="183"/>
        <v>-85576.851622906746</v>
      </c>
      <c r="CV156" s="21">
        <f t="shared" si="183"/>
        <v>-111745.68574904406</v>
      </c>
      <c r="CW156" s="21">
        <f t="shared" si="183"/>
        <v>-136824.70198486268</v>
      </c>
      <c r="CX156" s="21">
        <f t="shared" si="183"/>
        <v>-160863.21845711616</v>
      </c>
      <c r="CZ156" s="21">
        <f t="shared" si="142"/>
        <v>-1216.2519420518074</v>
      </c>
      <c r="DA156" s="21">
        <f t="shared" si="143"/>
        <v>-122283.96855108789</v>
      </c>
    </row>
    <row r="157" spans="9:105" x14ac:dyDescent="0.25">
      <c r="I157" s="4" t="s">
        <v>18</v>
      </c>
      <c r="J157" s="15">
        <f t="shared" si="138"/>
        <v>0.02</v>
      </c>
      <c r="K157" s="3">
        <v>19</v>
      </c>
      <c r="L157" s="3" t="s">
        <v>29</v>
      </c>
      <c r="M157" s="15">
        <f t="shared" si="179"/>
        <v>3.3500000000000002E-2</v>
      </c>
      <c r="N157" s="18">
        <f>INDEX(Results!$B$7:$C$206,Example!$AP157,MATCH(Example!$N$38,Results!$B$1:$C$1,FALSE))</f>
        <v>1.0377777965253301</v>
      </c>
      <c r="O157" s="15">
        <f t="shared" si="180"/>
        <v>0.22800000000000001</v>
      </c>
      <c r="P157" s="5">
        <v>1000000</v>
      </c>
      <c r="Q157" s="35">
        <f t="shared" si="139"/>
        <v>812486.41949584463</v>
      </c>
      <c r="R157" s="5">
        <f t="shared" si="140"/>
        <v>843180.36613115261</v>
      </c>
      <c r="S157" s="5">
        <f t="shared" si="141"/>
        <v>192245.12347790279</v>
      </c>
      <c r="T157" s="5"/>
      <c r="U157" s="5">
        <f t="shared" si="181"/>
        <v>20000</v>
      </c>
      <c r="V157" s="5">
        <f t="shared" si="181"/>
        <v>20000</v>
      </c>
      <c r="W157" s="5">
        <f t="shared" si="181"/>
        <v>20000</v>
      </c>
      <c r="X157" s="5">
        <f t="shared" si="181"/>
        <v>20000</v>
      </c>
      <c r="Y157" s="5">
        <f t="shared" si="181"/>
        <v>20000</v>
      </c>
      <c r="Z157" s="5">
        <f t="shared" si="181"/>
        <v>20000</v>
      </c>
      <c r="AA157" s="5">
        <f t="shared" si="181"/>
        <v>20000</v>
      </c>
      <c r="AB157" s="5">
        <f t="shared" si="181"/>
        <v>20000</v>
      </c>
      <c r="AC157" s="5">
        <f t="shared" si="181"/>
        <v>20000</v>
      </c>
      <c r="AD157" s="5">
        <f t="shared" si="181"/>
        <v>20000</v>
      </c>
      <c r="AE157" s="5">
        <f t="shared" si="182"/>
        <v>20000</v>
      </c>
      <c r="AF157" s="5">
        <f t="shared" si="182"/>
        <v>20000</v>
      </c>
      <c r="AG157" s="5">
        <f t="shared" si="182"/>
        <v>20000</v>
      </c>
      <c r="AH157" s="5">
        <f t="shared" si="182"/>
        <v>20000</v>
      </c>
      <c r="AI157" s="5">
        <f t="shared" si="182"/>
        <v>20000</v>
      </c>
      <c r="AJ157" s="5">
        <f t="shared" si="182"/>
        <v>20000</v>
      </c>
      <c r="AK157" s="5">
        <f t="shared" si="182"/>
        <v>20000</v>
      </c>
      <c r="AL157" s="5">
        <f t="shared" si="182"/>
        <v>20000</v>
      </c>
      <c r="AM157" s="5">
        <f t="shared" si="182"/>
        <v>1020000</v>
      </c>
      <c r="AN157" s="5">
        <f t="shared" si="182"/>
        <v>0</v>
      </c>
      <c r="AP157" s="3">
        <f t="shared" si="144"/>
        <v>119</v>
      </c>
      <c r="BN157" s="38">
        <f t="shared" si="153"/>
        <v>812486.41949584463</v>
      </c>
      <c r="BO157" s="5">
        <f t="shared" si="154"/>
        <v>819704.71454895544</v>
      </c>
      <c r="BP157" s="5">
        <f t="shared" si="155"/>
        <v>827164.82248634554</v>
      </c>
      <c r="BQ157" s="5">
        <f t="shared" si="156"/>
        <v>834874.84403963818</v>
      </c>
      <c r="BR157" s="5">
        <f t="shared" si="157"/>
        <v>842843.15131496615</v>
      </c>
      <c r="BS157" s="5">
        <f t="shared" si="158"/>
        <v>851078.39688401762</v>
      </c>
      <c r="BT157" s="5">
        <f t="shared" si="159"/>
        <v>859589.52317963226</v>
      </c>
      <c r="BU157" s="5">
        <f t="shared" si="160"/>
        <v>868385.77220615</v>
      </c>
      <c r="BV157" s="5">
        <f t="shared" si="161"/>
        <v>877476.69557505613</v>
      </c>
      <c r="BW157" s="5">
        <f t="shared" si="162"/>
        <v>886872.16487682064</v>
      </c>
      <c r="BX157" s="5">
        <f t="shared" si="163"/>
        <v>896582.38240019418</v>
      </c>
      <c r="BY157" s="5">
        <f t="shared" si="164"/>
        <v>906617.89221060078</v>
      </c>
      <c r="BZ157" s="5">
        <f t="shared" si="165"/>
        <v>916989.59159965604</v>
      </c>
      <c r="CA157" s="5">
        <f t="shared" si="166"/>
        <v>927708.74291824456</v>
      </c>
      <c r="CB157" s="5">
        <f t="shared" si="167"/>
        <v>938786.98580600589</v>
      </c>
      <c r="CC157" s="5">
        <f t="shared" si="168"/>
        <v>950236.34983050718</v>
      </c>
      <c r="CD157" s="5">
        <f t="shared" si="169"/>
        <v>962069.26754982921</v>
      </c>
      <c r="CE157" s="5">
        <f t="shared" si="170"/>
        <v>974298.58801274851</v>
      </c>
      <c r="CF157" s="5">
        <f t="shared" si="171"/>
        <v>986937.5907111757</v>
      </c>
      <c r="CG157" s="5">
        <f t="shared" si="172"/>
        <v>0</v>
      </c>
      <c r="CH157" s="45">
        <f t="shared" si="173"/>
        <v>0</v>
      </c>
      <c r="CJ157" s="21">
        <f t="shared" si="183"/>
        <v>211359.89747160114</v>
      </c>
      <c r="CK157" s="21">
        <f t="shared" si="183"/>
        <v>171978.76175027364</v>
      </c>
      <c r="CL157" s="21">
        <f t="shared" si="183"/>
        <v>134369.8179714611</v>
      </c>
      <c r="CM157" s="21">
        <f t="shared" si="183"/>
        <v>98447.024385797675</v>
      </c>
      <c r="CN157" s="21">
        <f t="shared" si="183"/>
        <v>64128.758472029935</v>
      </c>
      <c r="CO157" s="21">
        <f t="shared" si="183"/>
        <v>31337.578749161796</v>
      </c>
      <c r="CP157" s="21">
        <f t="shared" si="183"/>
        <v>1226.4806606830098</v>
      </c>
      <c r="CQ157" s="21">
        <f t="shared" si="183"/>
        <v>0</v>
      </c>
      <c r="CR157" s="21">
        <f t="shared" si="183"/>
        <v>-1224.2669564511161</v>
      </c>
      <c r="CS157" s="21">
        <f t="shared" si="183"/>
        <v>-29953.718880342902</v>
      </c>
      <c r="CT157" s="21">
        <f t="shared" si="183"/>
        <v>-58589.775149588473</v>
      </c>
      <c r="CU157" s="21">
        <f t="shared" si="183"/>
        <v>-85971.011290686671</v>
      </c>
      <c r="CV157" s="21">
        <f t="shared" si="183"/>
        <v>-112157.09354309516</v>
      </c>
      <c r="CW157" s="21">
        <f t="shared" si="183"/>
        <v>-137204.68050510599</v>
      </c>
      <c r="CX157" s="21">
        <f t="shared" si="183"/>
        <v>-161167.58238247747</v>
      </c>
      <c r="CZ157" s="21">
        <f t="shared" si="142"/>
        <v>-1225.373808567063</v>
      </c>
      <c r="DA157" s="21">
        <f t="shared" si="143"/>
        <v>-123263.45575727813</v>
      </c>
    </row>
    <row r="158" spans="9:105" x14ac:dyDescent="0.25">
      <c r="I158" s="9" t="s">
        <v>18</v>
      </c>
      <c r="J158" s="16">
        <f t="shared" si="138"/>
        <v>0.02</v>
      </c>
      <c r="K158" s="10">
        <v>20</v>
      </c>
      <c r="L158" s="10" t="s">
        <v>29</v>
      </c>
      <c r="M158" s="16">
        <f t="shared" si="179"/>
        <v>3.4999999999999996E-2</v>
      </c>
      <c r="N158" s="19">
        <f>INDEX(Results!$B$7:$C$206,Example!$AP158,MATCH(Example!$N$38,Results!$B$1:$C$1,FALSE))</f>
        <v>0.99977634283477101</v>
      </c>
      <c r="O158" s="16">
        <f t="shared" si="180"/>
        <v>0.24</v>
      </c>
      <c r="P158" s="14">
        <v>1000000</v>
      </c>
      <c r="Q158" s="36">
        <f t="shared" si="139"/>
        <v>786813.95047071681</v>
      </c>
      <c r="R158" s="14">
        <f t="shared" si="140"/>
        <v>786637.9738929919</v>
      </c>
      <c r="S158" s="14">
        <f t="shared" si="141"/>
        <v>188793.11373431806</v>
      </c>
      <c r="T158" s="14"/>
      <c r="U158" s="14">
        <f t="shared" si="181"/>
        <v>20000</v>
      </c>
      <c r="V158" s="14">
        <f t="shared" si="181"/>
        <v>20000</v>
      </c>
      <c r="W158" s="14">
        <f t="shared" si="181"/>
        <v>20000</v>
      </c>
      <c r="X158" s="14">
        <f t="shared" si="181"/>
        <v>20000</v>
      </c>
      <c r="Y158" s="14">
        <f t="shared" si="181"/>
        <v>20000</v>
      </c>
      <c r="Z158" s="14">
        <f t="shared" si="181"/>
        <v>20000</v>
      </c>
      <c r="AA158" s="14">
        <f t="shared" si="181"/>
        <v>20000</v>
      </c>
      <c r="AB158" s="14">
        <f t="shared" si="181"/>
        <v>20000</v>
      </c>
      <c r="AC158" s="14">
        <f t="shared" si="181"/>
        <v>20000</v>
      </c>
      <c r="AD158" s="14">
        <f t="shared" si="181"/>
        <v>20000</v>
      </c>
      <c r="AE158" s="14">
        <f t="shared" si="182"/>
        <v>20000</v>
      </c>
      <c r="AF158" s="14">
        <f t="shared" si="182"/>
        <v>20000</v>
      </c>
      <c r="AG158" s="14">
        <f t="shared" si="182"/>
        <v>20000</v>
      </c>
      <c r="AH158" s="14">
        <f t="shared" si="182"/>
        <v>20000</v>
      </c>
      <c r="AI158" s="14">
        <f t="shared" si="182"/>
        <v>20000</v>
      </c>
      <c r="AJ158" s="14">
        <f t="shared" si="182"/>
        <v>20000</v>
      </c>
      <c r="AK158" s="14">
        <f t="shared" si="182"/>
        <v>20000</v>
      </c>
      <c r="AL158" s="14">
        <f t="shared" si="182"/>
        <v>20000</v>
      </c>
      <c r="AM158" s="14">
        <f t="shared" si="182"/>
        <v>20000</v>
      </c>
      <c r="AN158" s="14">
        <f t="shared" si="182"/>
        <v>1020000</v>
      </c>
      <c r="AP158" s="3">
        <f t="shared" si="144"/>
        <v>120</v>
      </c>
      <c r="BN158" s="39">
        <f t="shared" si="153"/>
        <v>786813.95047071681</v>
      </c>
      <c r="BO158" s="14">
        <f t="shared" si="154"/>
        <v>794352.43873719184</v>
      </c>
      <c r="BP158" s="14">
        <f t="shared" si="155"/>
        <v>802154.77409299347</v>
      </c>
      <c r="BQ158" s="14">
        <f t="shared" si="156"/>
        <v>810230.19118624821</v>
      </c>
      <c r="BR158" s="14">
        <f t="shared" si="157"/>
        <v>818588.24787776684</v>
      </c>
      <c r="BS158" s="14">
        <f t="shared" si="158"/>
        <v>827238.83655348863</v>
      </c>
      <c r="BT158" s="14">
        <f t="shared" si="159"/>
        <v>836192.19583286066</v>
      </c>
      <c r="BU158" s="14">
        <f t="shared" si="160"/>
        <v>845458.92268701072</v>
      </c>
      <c r="BV158" s="14">
        <f t="shared" si="161"/>
        <v>855049.98498105607</v>
      </c>
      <c r="BW158" s="14">
        <f t="shared" si="162"/>
        <v>864976.73445539293</v>
      </c>
      <c r="BX158" s="14">
        <f t="shared" si="163"/>
        <v>875250.92016133165</v>
      </c>
      <c r="BY158" s="14">
        <f t="shared" si="164"/>
        <v>885884.70236697816</v>
      </c>
      <c r="BZ158" s="14">
        <f t="shared" si="165"/>
        <v>896890.66694982233</v>
      </c>
      <c r="CA158" s="14">
        <f t="shared" si="166"/>
        <v>908281.84029306599</v>
      </c>
      <c r="CB158" s="14">
        <f t="shared" si="167"/>
        <v>920071.70470332319</v>
      </c>
      <c r="CC158" s="14">
        <f t="shared" si="168"/>
        <v>932274.21436793939</v>
      </c>
      <c r="CD158" s="14">
        <f t="shared" si="169"/>
        <v>944903.81187081721</v>
      </c>
      <c r="CE158" s="14">
        <f t="shared" si="170"/>
        <v>957975.44528629573</v>
      </c>
      <c r="CF158" s="14">
        <f t="shared" si="171"/>
        <v>971504.58587131603</v>
      </c>
      <c r="CG158" s="14">
        <f t="shared" si="172"/>
        <v>985507.24637681199</v>
      </c>
      <c r="CH158" s="46">
        <f t="shared" si="173"/>
        <v>0</v>
      </c>
      <c r="CJ158" s="48">
        <f t="shared" si="183"/>
        <v>213186.04952928296</v>
      </c>
      <c r="CK158" s="48">
        <f t="shared" si="183"/>
        <v>173276.76860434422</v>
      </c>
      <c r="CL158" s="48">
        <f t="shared" si="183"/>
        <v>135240.23810105049</v>
      </c>
      <c r="CM158" s="48">
        <f t="shared" si="183"/>
        <v>98981.658525965293</v>
      </c>
      <c r="CN158" s="48">
        <f t="shared" si="183"/>
        <v>64411.300924727926</v>
      </c>
      <c r="CO158" s="48">
        <f t="shared" si="183"/>
        <v>31444.222692605807</v>
      </c>
      <c r="CP158" s="48">
        <f t="shared" si="183"/>
        <v>1229.4988435073756</v>
      </c>
      <c r="CQ158" s="48">
        <f t="shared" si="183"/>
        <v>0</v>
      </c>
      <c r="CR158" s="48">
        <f t="shared" si="183"/>
        <v>-1227.1846620453289</v>
      </c>
      <c r="CS158" s="48">
        <f t="shared" si="183"/>
        <v>-29997.524177371757</v>
      </c>
      <c r="CT158" s="48">
        <f t="shared" si="183"/>
        <v>-58620.477370070992</v>
      </c>
      <c r="CU158" s="48">
        <f t="shared" si="183"/>
        <v>-85937.181155279162</v>
      </c>
      <c r="CV158" s="48">
        <f t="shared" si="183"/>
        <v>-112012.36175705865</v>
      </c>
      <c r="CW158" s="48">
        <f t="shared" si="183"/>
        <v>-136907.34848574561</v>
      </c>
      <c r="CX158" s="48">
        <f t="shared" si="183"/>
        <v>-160680.26074691676</v>
      </c>
      <c r="CZ158" s="48">
        <f t="shared" si="142"/>
        <v>-1228.3417527763522</v>
      </c>
      <c r="DA158" s="48">
        <f t="shared" si="143"/>
        <v>-123626.29992905457</v>
      </c>
    </row>
    <row r="159" spans="9:105" x14ac:dyDescent="0.25">
      <c r="I159" s="4" t="s">
        <v>18</v>
      </c>
      <c r="J159" s="15">
        <f t="shared" si="138"/>
        <v>0.02</v>
      </c>
      <c r="K159" s="3">
        <v>1</v>
      </c>
      <c r="L159" s="3" t="s">
        <v>30</v>
      </c>
      <c r="M159" s="15">
        <f>$B$2+$B$13*$K159</f>
        <v>7.0000000000000001E-3</v>
      </c>
      <c r="N159" s="18">
        <f>INDEX(Results!$B$7:$C$206,Example!$AP159,MATCH(Example!$N$38,Results!$B$1:$C$1,FALSE))</f>
        <v>1.62490034776568</v>
      </c>
      <c r="O159" s="15">
        <f>$K159*B$25</f>
        <v>2.5000000000000001E-2</v>
      </c>
      <c r="P159" s="5">
        <v>1000000</v>
      </c>
      <c r="Q159" s="35">
        <f t="shared" si="139"/>
        <v>1012909.6325719962</v>
      </c>
      <c r="R159" s="5">
        <f t="shared" si="140"/>
        <v>1645877.2142214437</v>
      </c>
      <c r="S159" s="5">
        <f t="shared" si="141"/>
        <v>41146.930355536097</v>
      </c>
      <c r="T159" s="5"/>
      <c r="U159" s="5">
        <f t="shared" ref="U159:AD168" si="184">$P159*((U$38&lt;=$K159)*$J159+(U$38=$K159)*1)</f>
        <v>1020000</v>
      </c>
      <c r="V159" s="5">
        <f t="shared" si="184"/>
        <v>0</v>
      </c>
      <c r="W159" s="5">
        <f t="shared" si="184"/>
        <v>0</v>
      </c>
      <c r="X159" s="5">
        <f t="shared" si="184"/>
        <v>0</v>
      </c>
      <c r="Y159" s="5">
        <f t="shared" si="184"/>
        <v>0</v>
      </c>
      <c r="Z159" s="5">
        <f t="shared" si="184"/>
        <v>0</v>
      </c>
      <c r="AA159" s="5">
        <f t="shared" si="184"/>
        <v>0</v>
      </c>
      <c r="AB159" s="5">
        <f t="shared" si="184"/>
        <v>0</v>
      </c>
      <c r="AC159" s="5">
        <f t="shared" si="184"/>
        <v>0</v>
      </c>
      <c r="AD159" s="5">
        <f t="shared" si="184"/>
        <v>0</v>
      </c>
      <c r="AE159" s="5">
        <f t="shared" ref="AE159:AN168" si="185">$P159*((AE$38&lt;=$K159)*$J159+(AE$38=$K159)*1)</f>
        <v>0</v>
      </c>
      <c r="AF159" s="5">
        <f t="shared" si="185"/>
        <v>0</v>
      </c>
      <c r="AG159" s="5">
        <f t="shared" si="185"/>
        <v>0</v>
      </c>
      <c r="AH159" s="5">
        <f t="shared" si="185"/>
        <v>0</v>
      </c>
      <c r="AI159" s="5">
        <f t="shared" si="185"/>
        <v>0</v>
      </c>
      <c r="AJ159" s="5">
        <f t="shared" si="185"/>
        <v>0</v>
      </c>
      <c r="AK159" s="5">
        <f t="shared" si="185"/>
        <v>0</v>
      </c>
      <c r="AL159" s="5">
        <f t="shared" si="185"/>
        <v>0</v>
      </c>
      <c r="AM159" s="5">
        <f t="shared" si="185"/>
        <v>0</v>
      </c>
      <c r="AN159" s="5">
        <f t="shared" si="185"/>
        <v>0</v>
      </c>
      <c r="AP159" s="3">
        <f t="shared" si="144"/>
        <v>121</v>
      </c>
      <c r="BN159" s="38">
        <f t="shared" si="153"/>
        <v>1012909.6325719962</v>
      </c>
      <c r="BO159" s="5">
        <f t="shared" si="154"/>
        <v>0</v>
      </c>
      <c r="BP159" s="5">
        <f t="shared" si="155"/>
        <v>0</v>
      </c>
      <c r="BQ159" s="5">
        <f t="shared" si="156"/>
        <v>0</v>
      </c>
      <c r="BR159" s="5">
        <f t="shared" si="157"/>
        <v>0</v>
      </c>
      <c r="BS159" s="5">
        <f t="shared" si="158"/>
        <v>0</v>
      </c>
      <c r="BT159" s="5">
        <f t="shared" si="159"/>
        <v>0</v>
      </c>
      <c r="BU159" s="5">
        <f t="shared" si="160"/>
        <v>0</v>
      </c>
      <c r="BV159" s="5">
        <f t="shared" si="161"/>
        <v>0</v>
      </c>
      <c r="BW159" s="5">
        <f t="shared" si="162"/>
        <v>0</v>
      </c>
      <c r="BX159" s="5">
        <f t="shared" si="163"/>
        <v>0</v>
      </c>
      <c r="BY159" s="5">
        <f t="shared" si="164"/>
        <v>0</v>
      </c>
      <c r="BZ159" s="5">
        <f t="shared" si="165"/>
        <v>0</v>
      </c>
      <c r="CA159" s="5">
        <f t="shared" si="166"/>
        <v>0</v>
      </c>
      <c r="CB159" s="5">
        <f t="shared" si="167"/>
        <v>0</v>
      </c>
      <c r="CC159" s="5">
        <f t="shared" si="168"/>
        <v>0</v>
      </c>
      <c r="CD159" s="5">
        <f t="shared" si="169"/>
        <v>0</v>
      </c>
      <c r="CE159" s="5">
        <f t="shared" si="170"/>
        <v>0</v>
      </c>
      <c r="CF159" s="5">
        <f t="shared" si="171"/>
        <v>0</v>
      </c>
      <c r="CG159" s="5">
        <f t="shared" si="172"/>
        <v>0</v>
      </c>
      <c r="CH159" s="45">
        <f t="shared" si="173"/>
        <v>0</v>
      </c>
      <c r="CJ159" s="21">
        <f t="shared" si="183"/>
        <v>15316.173879616777</v>
      </c>
      <c r="CK159" s="21">
        <f t="shared" si="183"/>
        <v>12731.393069029436</v>
      </c>
      <c r="CL159" s="21">
        <f t="shared" si="183"/>
        <v>10159.575050872401</v>
      </c>
      <c r="CM159" s="21">
        <f t="shared" si="183"/>
        <v>7600.6225555675337</v>
      </c>
      <c r="CN159" s="21">
        <f t="shared" si="183"/>
        <v>5054.4392842912348</v>
      </c>
      <c r="CO159" s="21">
        <f t="shared" si="183"/>
        <v>2520.9298968939111</v>
      </c>
      <c r="CP159" s="21">
        <f t="shared" si="183"/>
        <v>100.59684502647724</v>
      </c>
      <c r="CQ159" s="21">
        <f t="shared" si="183"/>
        <v>0</v>
      </c>
      <c r="CR159" s="21">
        <f t="shared" si="183"/>
        <v>-100.5768674982246</v>
      </c>
      <c r="CS159" s="21">
        <f t="shared" si="183"/>
        <v>-2508.443864715402</v>
      </c>
      <c r="CT159" s="21">
        <f t="shared" si="183"/>
        <v>-5004.4942320752889</v>
      </c>
      <c r="CU159" s="21">
        <f t="shared" si="183"/>
        <v>-7488.2427247808082</v>
      </c>
      <c r="CV159" s="21">
        <f t="shared" si="183"/>
        <v>-9959.7800646214746</v>
      </c>
      <c r="CW159" s="21">
        <f t="shared" si="183"/>
        <v>-12419.19608352147</v>
      </c>
      <c r="CX159" s="21">
        <f t="shared" si="183"/>
        <v>-14866.579734422849</v>
      </c>
      <c r="CZ159" s="21">
        <f t="shared" si="142"/>
        <v>-100.58685626235092</v>
      </c>
      <c r="DA159" s="21">
        <f t="shared" si="143"/>
        <v>-10059.677557746938</v>
      </c>
    </row>
    <row r="160" spans="9:105" x14ac:dyDescent="0.25">
      <c r="I160" s="4" t="s">
        <v>18</v>
      </c>
      <c r="J160" s="15">
        <f t="shared" si="138"/>
        <v>0.02</v>
      </c>
      <c r="K160" s="3">
        <v>2</v>
      </c>
      <c r="L160" s="3" t="s">
        <v>30</v>
      </c>
      <c r="M160" s="15">
        <f t="shared" ref="M160:M178" si="186">$B$2+$B$13*$K160</f>
        <v>9.0000000000000011E-3</v>
      </c>
      <c r="N160" s="18">
        <f>INDEX(Results!$B$7:$C$206,Example!$AP160,MATCH(Example!$N$38,Results!$B$1:$C$1,FALSE))</f>
        <v>1.0000000000374201E-4</v>
      </c>
      <c r="O160" s="15">
        <f t="shared" ref="O160:O178" si="187">$K160*B$25</f>
        <v>0.05</v>
      </c>
      <c r="P160" s="5">
        <v>1000000</v>
      </c>
      <c r="Q160" s="35">
        <f t="shared" si="139"/>
        <v>1021706.5243335257</v>
      </c>
      <c r="R160" s="5">
        <f t="shared" si="140"/>
        <v>102.1706524371758</v>
      </c>
      <c r="S160" s="5">
        <f t="shared" si="141"/>
        <v>5.1085326218587905</v>
      </c>
      <c r="T160" s="5"/>
      <c r="U160" s="5">
        <f t="shared" si="184"/>
        <v>20000</v>
      </c>
      <c r="V160" s="5">
        <f t="shared" si="184"/>
        <v>1020000</v>
      </c>
      <c r="W160" s="5">
        <f t="shared" si="184"/>
        <v>0</v>
      </c>
      <c r="X160" s="5">
        <f t="shared" si="184"/>
        <v>0</v>
      </c>
      <c r="Y160" s="5">
        <f t="shared" si="184"/>
        <v>0</v>
      </c>
      <c r="Z160" s="5">
        <f t="shared" si="184"/>
        <v>0</v>
      </c>
      <c r="AA160" s="5">
        <f t="shared" si="184"/>
        <v>0</v>
      </c>
      <c r="AB160" s="5">
        <f t="shared" si="184"/>
        <v>0</v>
      </c>
      <c r="AC160" s="5">
        <f t="shared" si="184"/>
        <v>0</v>
      </c>
      <c r="AD160" s="5">
        <f t="shared" si="184"/>
        <v>0</v>
      </c>
      <c r="AE160" s="5">
        <f t="shared" si="185"/>
        <v>0</v>
      </c>
      <c r="AF160" s="5">
        <f t="shared" si="185"/>
        <v>0</v>
      </c>
      <c r="AG160" s="5">
        <f t="shared" si="185"/>
        <v>0</v>
      </c>
      <c r="AH160" s="5">
        <f t="shared" si="185"/>
        <v>0</v>
      </c>
      <c r="AI160" s="5">
        <f t="shared" si="185"/>
        <v>0</v>
      </c>
      <c r="AJ160" s="5">
        <f t="shared" si="185"/>
        <v>0</v>
      </c>
      <c r="AK160" s="5">
        <f t="shared" si="185"/>
        <v>0</v>
      </c>
      <c r="AL160" s="5">
        <f t="shared" si="185"/>
        <v>0</v>
      </c>
      <c r="AM160" s="5">
        <f t="shared" si="185"/>
        <v>0</v>
      </c>
      <c r="AN160" s="5">
        <f t="shared" si="185"/>
        <v>0</v>
      </c>
      <c r="AP160" s="3">
        <f t="shared" si="144"/>
        <v>122</v>
      </c>
      <c r="BN160" s="38">
        <f t="shared" si="153"/>
        <v>1021706.5243335257</v>
      </c>
      <c r="BO160" s="5">
        <f t="shared" si="154"/>
        <v>1010901.8830525273</v>
      </c>
      <c r="BP160" s="5">
        <f t="shared" si="155"/>
        <v>0</v>
      </c>
      <c r="BQ160" s="5">
        <f t="shared" si="156"/>
        <v>0</v>
      </c>
      <c r="BR160" s="5">
        <f t="shared" si="157"/>
        <v>0</v>
      </c>
      <c r="BS160" s="5">
        <f t="shared" si="158"/>
        <v>0</v>
      </c>
      <c r="BT160" s="5">
        <f t="shared" si="159"/>
        <v>0</v>
      </c>
      <c r="BU160" s="5">
        <f t="shared" si="160"/>
        <v>0</v>
      </c>
      <c r="BV160" s="5">
        <f t="shared" si="161"/>
        <v>0</v>
      </c>
      <c r="BW160" s="5">
        <f t="shared" si="162"/>
        <v>0</v>
      </c>
      <c r="BX160" s="5">
        <f t="shared" si="163"/>
        <v>0</v>
      </c>
      <c r="BY160" s="5">
        <f t="shared" si="164"/>
        <v>0</v>
      </c>
      <c r="BZ160" s="5">
        <f t="shared" si="165"/>
        <v>0</v>
      </c>
      <c r="CA160" s="5">
        <f t="shared" si="166"/>
        <v>0</v>
      </c>
      <c r="CB160" s="5">
        <f t="shared" si="167"/>
        <v>0</v>
      </c>
      <c r="CC160" s="5">
        <f t="shared" si="168"/>
        <v>0</v>
      </c>
      <c r="CD160" s="5">
        <f t="shared" si="169"/>
        <v>0</v>
      </c>
      <c r="CE160" s="5">
        <f t="shared" si="170"/>
        <v>0</v>
      </c>
      <c r="CF160" s="5">
        <f t="shared" si="171"/>
        <v>0</v>
      </c>
      <c r="CG160" s="5">
        <f t="shared" si="172"/>
        <v>0</v>
      </c>
      <c r="CH160" s="45">
        <f t="shared" si="173"/>
        <v>0</v>
      </c>
      <c r="CJ160" s="21">
        <f t="shared" si="183"/>
        <v>30765.247950075194</v>
      </c>
      <c r="CK160" s="21">
        <f t="shared" si="183"/>
        <v>25541.382225532318</v>
      </c>
      <c r="CL160" s="21">
        <f t="shared" si="183"/>
        <v>20356.559771600529</v>
      </c>
      <c r="CM160" s="21">
        <f t="shared" si="183"/>
        <v>15210.391854847665</v>
      </c>
      <c r="CN160" s="21">
        <f t="shared" si="183"/>
        <v>10102.494570936193</v>
      </c>
      <c r="CO160" s="21">
        <f t="shared" si="183"/>
        <v>5032.4887727885507</v>
      </c>
      <c r="CP160" s="21">
        <f t="shared" si="183"/>
        <v>200.58387826324906</v>
      </c>
      <c r="CQ160" s="21">
        <f t="shared" si="183"/>
        <v>0</v>
      </c>
      <c r="CR160" s="21">
        <f t="shared" si="183"/>
        <v>-200.52444337750785</v>
      </c>
      <c r="CS160" s="21">
        <f t="shared" si="183"/>
        <v>-4995.3415905324509</v>
      </c>
      <c r="CT160" s="21">
        <f t="shared" si="183"/>
        <v>-9953.9012927825097</v>
      </c>
      <c r="CU160" s="21">
        <f t="shared" si="183"/>
        <v>-14876.039918600116</v>
      </c>
      <c r="CV160" s="21">
        <f t="shared" si="183"/>
        <v>-19762.113863563747</v>
      </c>
      <c r="CW160" s="21">
        <f t="shared" si="183"/>
        <v>-24612.475171708968</v>
      </c>
      <c r="CX160" s="21">
        <f t="shared" si="183"/>
        <v>-29427.471599150682</v>
      </c>
      <c r="CZ160" s="21">
        <f t="shared" si="142"/>
        <v>-200.55416082037846</v>
      </c>
      <c r="DA160" s="21">
        <f t="shared" si="143"/>
        <v>-20059.336817582138</v>
      </c>
    </row>
    <row r="161" spans="9:105" x14ac:dyDescent="0.25">
      <c r="I161" s="4" t="s">
        <v>18</v>
      </c>
      <c r="J161" s="15">
        <f t="shared" si="138"/>
        <v>0.02</v>
      </c>
      <c r="K161" s="3">
        <v>3</v>
      </c>
      <c r="L161" s="3" t="s">
        <v>30</v>
      </c>
      <c r="M161" s="15">
        <f t="shared" si="186"/>
        <v>1.0999999999999999E-2</v>
      </c>
      <c r="N161" s="18">
        <f>INDEX(Results!$B$7:$C$206,Example!$AP161,MATCH(Example!$N$38,Results!$B$1:$C$1,FALSE))</f>
        <v>9.9999999618329507E-5</v>
      </c>
      <c r="O161" s="15">
        <f t="shared" si="187"/>
        <v>7.5000000000000011E-2</v>
      </c>
      <c r="P161" s="5">
        <v>1000000</v>
      </c>
      <c r="Q161" s="35">
        <f t="shared" si="139"/>
        <v>1026416.7130421306</v>
      </c>
      <c r="R161" s="5">
        <f t="shared" si="140"/>
        <v>102.64167091246009</v>
      </c>
      <c r="S161" s="5">
        <f t="shared" si="141"/>
        <v>7.6981253184345073</v>
      </c>
      <c r="T161" s="5"/>
      <c r="U161" s="5">
        <f t="shared" si="184"/>
        <v>20000</v>
      </c>
      <c r="V161" s="5">
        <f t="shared" si="184"/>
        <v>20000</v>
      </c>
      <c r="W161" s="5">
        <f t="shared" si="184"/>
        <v>1020000</v>
      </c>
      <c r="X161" s="5">
        <f t="shared" si="184"/>
        <v>0</v>
      </c>
      <c r="Y161" s="5">
        <f t="shared" si="184"/>
        <v>0</v>
      </c>
      <c r="Z161" s="5">
        <f t="shared" si="184"/>
        <v>0</v>
      </c>
      <c r="AA161" s="5">
        <f t="shared" si="184"/>
        <v>0</v>
      </c>
      <c r="AB161" s="5">
        <f t="shared" si="184"/>
        <v>0</v>
      </c>
      <c r="AC161" s="5">
        <f t="shared" si="184"/>
        <v>0</v>
      </c>
      <c r="AD161" s="5">
        <f t="shared" si="184"/>
        <v>0</v>
      </c>
      <c r="AE161" s="5">
        <f t="shared" si="185"/>
        <v>0</v>
      </c>
      <c r="AF161" s="5">
        <f t="shared" si="185"/>
        <v>0</v>
      </c>
      <c r="AG161" s="5">
        <f t="shared" si="185"/>
        <v>0</v>
      </c>
      <c r="AH161" s="5">
        <f t="shared" si="185"/>
        <v>0</v>
      </c>
      <c r="AI161" s="5">
        <f t="shared" si="185"/>
        <v>0</v>
      </c>
      <c r="AJ161" s="5">
        <f t="shared" si="185"/>
        <v>0</v>
      </c>
      <c r="AK161" s="5">
        <f t="shared" si="185"/>
        <v>0</v>
      </c>
      <c r="AL161" s="5">
        <f t="shared" si="185"/>
        <v>0</v>
      </c>
      <c r="AM161" s="5">
        <f t="shared" si="185"/>
        <v>0</v>
      </c>
      <c r="AN161" s="5">
        <f t="shared" si="185"/>
        <v>0</v>
      </c>
      <c r="AP161" s="3">
        <f t="shared" si="144"/>
        <v>123</v>
      </c>
      <c r="BN161" s="38">
        <f t="shared" si="153"/>
        <v>1026416.7130421306</v>
      </c>
      <c r="BO161" s="5">
        <f t="shared" si="154"/>
        <v>1017707.2968855939</v>
      </c>
      <c r="BP161" s="5">
        <f t="shared" si="155"/>
        <v>1008902.0771513353</v>
      </c>
      <c r="BQ161" s="5">
        <f t="shared" si="156"/>
        <v>0</v>
      </c>
      <c r="BR161" s="5">
        <f t="shared" si="157"/>
        <v>0</v>
      </c>
      <c r="BS161" s="5">
        <f t="shared" si="158"/>
        <v>0</v>
      </c>
      <c r="BT161" s="5">
        <f t="shared" si="159"/>
        <v>0</v>
      </c>
      <c r="BU161" s="5">
        <f t="shared" si="160"/>
        <v>0</v>
      </c>
      <c r="BV161" s="5">
        <f t="shared" si="161"/>
        <v>0</v>
      </c>
      <c r="BW161" s="5">
        <f t="shared" si="162"/>
        <v>0</v>
      </c>
      <c r="BX161" s="5">
        <f t="shared" si="163"/>
        <v>0</v>
      </c>
      <c r="BY161" s="5">
        <f t="shared" si="164"/>
        <v>0</v>
      </c>
      <c r="BZ161" s="5">
        <f t="shared" si="165"/>
        <v>0</v>
      </c>
      <c r="CA161" s="5">
        <f t="shared" si="166"/>
        <v>0</v>
      </c>
      <c r="CB161" s="5">
        <f t="shared" si="167"/>
        <v>0</v>
      </c>
      <c r="CC161" s="5">
        <f t="shared" si="168"/>
        <v>0</v>
      </c>
      <c r="CD161" s="5">
        <f t="shared" si="169"/>
        <v>0</v>
      </c>
      <c r="CE161" s="5">
        <f t="shared" si="170"/>
        <v>0</v>
      </c>
      <c r="CF161" s="5">
        <f t="shared" si="171"/>
        <v>0</v>
      </c>
      <c r="CG161" s="5">
        <f t="shared" si="172"/>
        <v>0</v>
      </c>
      <c r="CH161" s="45">
        <f t="shared" si="173"/>
        <v>0</v>
      </c>
      <c r="CJ161" s="21">
        <f t="shared" si="183"/>
        <v>46163.15012758493</v>
      </c>
      <c r="CK161" s="21">
        <f t="shared" si="183"/>
        <v>38277.271798597067</v>
      </c>
      <c r="CL161" s="21">
        <f t="shared" si="183"/>
        <v>30469.476673268364</v>
      </c>
      <c r="CM161" s="21">
        <f t="shared" si="183"/>
        <v>22738.797648061882</v>
      </c>
      <c r="CN161" s="21">
        <f t="shared" si="183"/>
        <v>15084.281975868624</v>
      </c>
      <c r="CO161" s="21">
        <f t="shared" si="183"/>
        <v>7504.9910178191494</v>
      </c>
      <c r="CP161" s="21">
        <f t="shared" si="183"/>
        <v>298.78455528151244</v>
      </c>
      <c r="CQ161" s="21">
        <f t="shared" si="183"/>
        <v>0</v>
      </c>
      <c r="CR161" s="21">
        <f t="shared" si="183"/>
        <v>-298.66713499568868</v>
      </c>
      <c r="CS161" s="21">
        <f t="shared" si="183"/>
        <v>-7431.6022250535898</v>
      </c>
      <c r="CT161" s="21">
        <f t="shared" si="183"/>
        <v>-14790.71341217868</v>
      </c>
      <c r="CU161" s="21">
        <f t="shared" si="183"/>
        <v>-22078.218152836664</v>
      </c>
      <c r="CV161" s="21">
        <f t="shared" si="183"/>
        <v>-29294.98809988494</v>
      </c>
      <c r="CW161" s="21">
        <f t="shared" si="183"/>
        <v>-36441.88218797429</v>
      </c>
      <c r="CX161" s="21">
        <f t="shared" si="183"/>
        <v>-43519.746849659365</v>
      </c>
      <c r="CZ161" s="21">
        <f t="shared" si="142"/>
        <v>-298.72584513860056</v>
      </c>
      <c r="DA161" s="21">
        <f t="shared" si="143"/>
        <v>-29882.232386576652</v>
      </c>
    </row>
    <row r="162" spans="9:105" x14ac:dyDescent="0.25">
      <c r="I162" s="4" t="s">
        <v>18</v>
      </c>
      <c r="J162" s="15">
        <f t="shared" si="138"/>
        <v>0.02</v>
      </c>
      <c r="K162" s="3">
        <v>4</v>
      </c>
      <c r="L162" s="3" t="s">
        <v>30</v>
      </c>
      <c r="M162" s="15">
        <f t="shared" si="186"/>
        <v>1.3000000000000001E-2</v>
      </c>
      <c r="N162" s="18">
        <f>INDEX(Results!$B$7:$C$206,Example!$AP162,MATCH(Example!$N$38,Results!$B$1:$C$1,FALSE))</f>
        <v>1.00000000003584E-4</v>
      </c>
      <c r="O162" s="15">
        <f t="shared" si="187"/>
        <v>0.1</v>
      </c>
      <c r="P162" s="5">
        <v>1000000</v>
      </c>
      <c r="Q162" s="35">
        <f t="shared" si="139"/>
        <v>1027113.1327165752</v>
      </c>
      <c r="R162" s="5">
        <f t="shared" si="140"/>
        <v>102.71131327533868</v>
      </c>
      <c r="S162" s="5">
        <f t="shared" si="141"/>
        <v>10.271131327533869</v>
      </c>
      <c r="T162" s="5"/>
      <c r="U162" s="5">
        <f t="shared" si="184"/>
        <v>20000</v>
      </c>
      <c r="V162" s="5">
        <f t="shared" si="184"/>
        <v>20000</v>
      </c>
      <c r="W162" s="5">
        <f t="shared" si="184"/>
        <v>20000</v>
      </c>
      <c r="X162" s="5">
        <f t="shared" si="184"/>
        <v>1020000</v>
      </c>
      <c r="Y162" s="5">
        <f t="shared" si="184"/>
        <v>0</v>
      </c>
      <c r="Z162" s="5">
        <f t="shared" si="184"/>
        <v>0</v>
      </c>
      <c r="AA162" s="5">
        <f t="shared" si="184"/>
        <v>0</v>
      </c>
      <c r="AB162" s="5">
        <f t="shared" si="184"/>
        <v>0</v>
      </c>
      <c r="AC162" s="5">
        <f t="shared" si="184"/>
        <v>0</v>
      </c>
      <c r="AD162" s="5">
        <f t="shared" si="184"/>
        <v>0</v>
      </c>
      <c r="AE162" s="5">
        <f t="shared" si="185"/>
        <v>0</v>
      </c>
      <c r="AF162" s="5">
        <f t="shared" si="185"/>
        <v>0</v>
      </c>
      <c r="AG162" s="5">
        <f t="shared" si="185"/>
        <v>0</v>
      </c>
      <c r="AH162" s="5">
        <f t="shared" si="185"/>
        <v>0</v>
      </c>
      <c r="AI162" s="5">
        <f t="shared" si="185"/>
        <v>0</v>
      </c>
      <c r="AJ162" s="5">
        <f t="shared" si="185"/>
        <v>0</v>
      </c>
      <c r="AK162" s="5">
        <f t="shared" si="185"/>
        <v>0</v>
      </c>
      <c r="AL162" s="5">
        <f t="shared" si="185"/>
        <v>0</v>
      </c>
      <c r="AM162" s="5">
        <f t="shared" si="185"/>
        <v>0</v>
      </c>
      <c r="AN162" s="5">
        <f t="shared" si="185"/>
        <v>0</v>
      </c>
      <c r="AP162" s="3">
        <f t="shared" si="144"/>
        <v>124</v>
      </c>
      <c r="BN162" s="38">
        <f t="shared" si="153"/>
        <v>1027113.1327165752</v>
      </c>
      <c r="BO162" s="5">
        <f t="shared" si="154"/>
        <v>1020465.6034418906</v>
      </c>
      <c r="BP162" s="5">
        <f t="shared" si="155"/>
        <v>1013731.6562866351</v>
      </c>
      <c r="BQ162" s="5">
        <f t="shared" si="156"/>
        <v>1006910.1678183612</v>
      </c>
      <c r="BR162" s="5">
        <f t="shared" si="157"/>
        <v>0</v>
      </c>
      <c r="BS162" s="5">
        <f t="shared" si="158"/>
        <v>0</v>
      </c>
      <c r="BT162" s="5">
        <f t="shared" si="159"/>
        <v>0</v>
      </c>
      <c r="BU162" s="5">
        <f t="shared" si="160"/>
        <v>0</v>
      </c>
      <c r="BV162" s="5">
        <f t="shared" si="161"/>
        <v>0</v>
      </c>
      <c r="BW162" s="5">
        <f t="shared" si="162"/>
        <v>0</v>
      </c>
      <c r="BX162" s="5">
        <f t="shared" si="163"/>
        <v>0</v>
      </c>
      <c r="BY162" s="5">
        <f t="shared" si="164"/>
        <v>0</v>
      </c>
      <c r="BZ162" s="5">
        <f t="shared" si="165"/>
        <v>0</v>
      </c>
      <c r="CA162" s="5">
        <f t="shared" si="166"/>
        <v>0</v>
      </c>
      <c r="CB162" s="5">
        <f t="shared" si="167"/>
        <v>0</v>
      </c>
      <c r="CC162" s="5">
        <f t="shared" si="168"/>
        <v>0</v>
      </c>
      <c r="CD162" s="5">
        <f t="shared" si="169"/>
        <v>0</v>
      </c>
      <c r="CE162" s="5">
        <f t="shared" si="170"/>
        <v>0</v>
      </c>
      <c r="CF162" s="5">
        <f t="shared" si="171"/>
        <v>0</v>
      </c>
      <c r="CG162" s="5">
        <f t="shared" si="172"/>
        <v>0</v>
      </c>
      <c r="CH162" s="45">
        <f t="shared" si="173"/>
        <v>0</v>
      </c>
      <c r="CJ162" s="21">
        <f t="shared" si="183"/>
        <v>61328.633463195991</v>
      </c>
      <c r="CK162" s="21">
        <f t="shared" si="183"/>
        <v>50789.464698180556</v>
      </c>
      <c r="CL162" s="21">
        <f t="shared" si="183"/>
        <v>40379.911295190686</v>
      </c>
      <c r="CM162" s="21">
        <f t="shared" si="183"/>
        <v>30098.056085060583</v>
      </c>
      <c r="CN162" s="21">
        <f t="shared" si="183"/>
        <v>19942.014963279827</v>
      </c>
      <c r="CO162" s="21">
        <f t="shared" si="183"/>
        <v>9909.9362392643234</v>
      </c>
      <c r="CP162" s="21">
        <f t="shared" si="183"/>
        <v>394.07485246786382</v>
      </c>
      <c r="CQ162" s="21">
        <f t="shared" si="183"/>
        <v>0</v>
      </c>
      <c r="CR162" s="21">
        <f t="shared" si="183"/>
        <v>-393.88229057134595</v>
      </c>
      <c r="CS162" s="21">
        <f t="shared" si="183"/>
        <v>-9789.5825122820679</v>
      </c>
      <c r="CT162" s="21">
        <f t="shared" si="183"/>
        <v>-19460.569508744986</v>
      </c>
      <c r="CU162" s="21">
        <f t="shared" si="183"/>
        <v>-29014.689249239047</v>
      </c>
      <c r="CV162" s="21">
        <f t="shared" si="183"/>
        <v>-38453.640624562162</v>
      </c>
      <c r="CW162" s="21">
        <f t="shared" si="183"/>
        <v>-47779.093726013904</v>
      </c>
      <c r="CX162" s="21">
        <f t="shared" si="183"/>
        <v>-56992.690402541542</v>
      </c>
      <c r="CZ162" s="21">
        <f t="shared" si="142"/>
        <v>-393.97857151960488</v>
      </c>
      <c r="DA162" s="21">
        <f t="shared" si="143"/>
        <v>-39416.775959876424</v>
      </c>
    </row>
    <row r="163" spans="9:105" x14ac:dyDescent="0.25">
      <c r="I163" s="4" t="s">
        <v>18</v>
      </c>
      <c r="J163" s="15">
        <f t="shared" si="138"/>
        <v>0.02</v>
      </c>
      <c r="K163" s="3">
        <v>5</v>
      </c>
      <c r="L163" s="3" t="s">
        <v>30</v>
      </c>
      <c r="M163" s="15">
        <f t="shared" si="186"/>
        <v>1.4999999999999999E-2</v>
      </c>
      <c r="N163" s="18">
        <f>INDEX(Results!$B$7:$C$206,Example!$AP163,MATCH(Example!$N$38,Results!$B$1:$C$1,FALSE))</f>
        <v>9.9999999617109007E-5</v>
      </c>
      <c r="O163" s="15">
        <f t="shared" si="187"/>
        <v>0.125</v>
      </c>
      <c r="P163" s="5">
        <v>1000000</v>
      </c>
      <c r="Q163" s="35">
        <f t="shared" si="139"/>
        <v>1023913.2248647874</v>
      </c>
      <c r="R163" s="5">
        <f t="shared" si="140"/>
        <v>102.39132209443159</v>
      </c>
      <c r="S163" s="5">
        <f t="shared" si="141"/>
        <v>12.798915261803948</v>
      </c>
      <c r="T163" s="5"/>
      <c r="U163" s="5">
        <f t="shared" si="184"/>
        <v>20000</v>
      </c>
      <c r="V163" s="5">
        <f t="shared" si="184"/>
        <v>20000</v>
      </c>
      <c r="W163" s="5">
        <f t="shared" si="184"/>
        <v>20000</v>
      </c>
      <c r="X163" s="5">
        <f t="shared" si="184"/>
        <v>20000</v>
      </c>
      <c r="Y163" s="5">
        <f t="shared" si="184"/>
        <v>1020000</v>
      </c>
      <c r="Z163" s="5">
        <f t="shared" si="184"/>
        <v>0</v>
      </c>
      <c r="AA163" s="5">
        <f t="shared" si="184"/>
        <v>0</v>
      </c>
      <c r="AB163" s="5">
        <f t="shared" si="184"/>
        <v>0</v>
      </c>
      <c r="AC163" s="5">
        <f t="shared" si="184"/>
        <v>0</v>
      </c>
      <c r="AD163" s="5">
        <f t="shared" si="184"/>
        <v>0</v>
      </c>
      <c r="AE163" s="5">
        <f t="shared" si="185"/>
        <v>0</v>
      </c>
      <c r="AF163" s="5">
        <f t="shared" si="185"/>
        <v>0</v>
      </c>
      <c r="AG163" s="5">
        <f t="shared" si="185"/>
        <v>0</v>
      </c>
      <c r="AH163" s="5">
        <f t="shared" si="185"/>
        <v>0</v>
      </c>
      <c r="AI163" s="5">
        <f t="shared" si="185"/>
        <v>0</v>
      </c>
      <c r="AJ163" s="5">
        <f t="shared" si="185"/>
        <v>0</v>
      </c>
      <c r="AK163" s="5">
        <f t="shared" si="185"/>
        <v>0</v>
      </c>
      <c r="AL163" s="5">
        <f t="shared" si="185"/>
        <v>0</v>
      </c>
      <c r="AM163" s="5">
        <f t="shared" si="185"/>
        <v>0</v>
      </c>
      <c r="AN163" s="5">
        <f t="shared" si="185"/>
        <v>0</v>
      </c>
      <c r="AP163" s="3">
        <f t="shared" si="144"/>
        <v>125</v>
      </c>
      <c r="BN163" s="38">
        <f t="shared" si="153"/>
        <v>1023913.2248647874</v>
      </c>
      <c r="BO163" s="5">
        <f t="shared" si="154"/>
        <v>1019271.9232377592</v>
      </c>
      <c r="BP163" s="5">
        <f t="shared" si="155"/>
        <v>1014561.0020863254</v>
      </c>
      <c r="BQ163" s="5">
        <f t="shared" si="156"/>
        <v>1009779.4171176202</v>
      </c>
      <c r="BR163" s="5">
        <f t="shared" si="157"/>
        <v>1004926.1083743845</v>
      </c>
      <c r="BS163" s="5">
        <f t="shared" si="158"/>
        <v>0</v>
      </c>
      <c r="BT163" s="5">
        <f t="shared" si="159"/>
        <v>0</v>
      </c>
      <c r="BU163" s="5">
        <f t="shared" si="160"/>
        <v>0</v>
      </c>
      <c r="BV163" s="5">
        <f t="shared" si="161"/>
        <v>0</v>
      </c>
      <c r="BW163" s="5">
        <f t="shared" si="162"/>
        <v>0</v>
      </c>
      <c r="BX163" s="5">
        <f t="shared" si="163"/>
        <v>0</v>
      </c>
      <c r="BY163" s="5">
        <f t="shared" si="164"/>
        <v>0</v>
      </c>
      <c r="BZ163" s="5">
        <f t="shared" si="165"/>
        <v>0</v>
      </c>
      <c r="CA163" s="5">
        <f t="shared" si="166"/>
        <v>0</v>
      </c>
      <c r="CB163" s="5">
        <f t="shared" si="167"/>
        <v>0</v>
      </c>
      <c r="CC163" s="5">
        <f t="shared" si="168"/>
        <v>0</v>
      </c>
      <c r="CD163" s="5">
        <f t="shared" si="169"/>
        <v>0</v>
      </c>
      <c r="CE163" s="5">
        <f t="shared" si="170"/>
        <v>0</v>
      </c>
      <c r="CF163" s="5">
        <f t="shared" si="171"/>
        <v>0</v>
      </c>
      <c r="CG163" s="5">
        <f t="shared" si="172"/>
        <v>0</v>
      </c>
      <c r="CH163" s="45">
        <f t="shared" si="173"/>
        <v>0</v>
      </c>
      <c r="CJ163" s="21">
        <f t="shared" si="183"/>
        <v>76086.775135212578</v>
      </c>
      <c r="CK163" s="21">
        <f t="shared" si="183"/>
        <v>62934.334205363179</v>
      </c>
      <c r="CL163" s="21">
        <f t="shared" si="183"/>
        <v>49974.770056696143</v>
      </c>
      <c r="CM163" s="21">
        <f t="shared" si="183"/>
        <v>37204.770291419001</v>
      </c>
      <c r="CN163" s="21">
        <f t="shared" si="183"/>
        <v>24621.087528463802</v>
      </c>
      <c r="CO163" s="21">
        <f t="shared" si="183"/>
        <v>12220.537969492609</v>
      </c>
      <c r="CP163" s="21">
        <f t="shared" si="183"/>
        <v>485.40388664486818</v>
      </c>
      <c r="CQ163" s="21">
        <f t="shared" si="183"/>
        <v>0</v>
      </c>
      <c r="CR163" s="21">
        <f t="shared" si="183"/>
        <v>-485.12077329307795</v>
      </c>
      <c r="CS163" s="21">
        <f t="shared" si="183"/>
        <v>-12043.587175455061</v>
      </c>
      <c r="CT163" s="21">
        <f t="shared" si="183"/>
        <v>-23913.224864787422</v>
      </c>
      <c r="CU163" s="21">
        <f t="shared" si="183"/>
        <v>-35611.85618759424</v>
      </c>
      <c r="CV163" s="21">
        <f t="shared" si="183"/>
        <v>-47142.367342883721</v>
      </c>
      <c r="CW163" s="21">
        <f t="shared" si="183"/>
        <v>-58507.588846168481</v>
      </c>
      <c r="CX163" s="21">
        <f t="shared" si="183"/>
        <v>-69710.29673673294</v>
      </c>
      <c r="CZ163" s="21">
        <f t="shared" si="142"/>
        <v>-485.26232996897306</v>
      </c>
      <c r="DA163" s="21">
        <f t="shared" si="143"/>
        <v>-48558.568699789932</v>
      </c>
    </row>
    <row r="164" spans="9:105" x14ac:dyDescent="0.25">
      <c r="I164" s="4" t="s">
        <v>18</v>
      </c>
      <c r="J164" s="15">
        <f t="shared" si="138"/>
        <v>0.02</v>
      </c>
      <c r="K164" s="3">
        <v>6</v>
      </c>
      <c r="L164" s="3" t="s">
        <v>30</v>
      </c>
      <c r="M164" s="15">
        <f t="shared" si="186"/>
        <v>1.7000000000000001E-2</v>
      </c>
      <c r="N164" s="18">
        <f>INDEX(Results!$B$7:$C$206,Example!$AP164,MATCH(Example!$N$38,Results!$B$1:$C$1,FALSE))</f>
        <v>9.9999999614921005E-5</v>
      </c>
      <c r="O164" s="15">
        <f t="shared" si="187"/>
        <v>0.15000000000000002</v>
      </c>
      <c r="P164" s="5">
        <v>1000000</v>
      </c>
      <c r="Q164" s="35">
        <f t="shared" si="139"/>
        <v>1016975.7561157623</v>
      </c>
      <c r="R164" s="5">
        <f t="shared" si="140"/>
        <v>101.69757521996023</v>
      </c>
      <c r="S164" s="5">
        <f t="shared" si="141"/>
        <v>15.254636282994037</v>
      </c>
      <c r="T164" s="5"/>
      <c r="U164" s="5">
        <f t="shared" si="184"/>
        <v>20000</v>
      </c>
      <c r="V164" s="5">
        <f t="shared" si="184"/>
        <v>20000</v>
      </c>
      <c r="W164" s="5">
        <f t="shared" si="184"/>
        <v>20000</v>
      </c>
      <c r="X164" s="5">
        <f t="shared" si="184"/>
        <v>20000</v>
      </c>
      <c r="Y164" s="5">
        <f t="shared" si="184"/>
        <v>20000</v>
      </c>
      <c r="Z164" s="5">
        <f t="shared" si="184"/>
        <v>1020000</v>
      </c>
      <c r="AA164" s="5">
        <f t="shared" si="184"/>
        <v>0</v>
      </c>
      <c r="AB164" s="5">
        <f t="shared" si="184"/>
        <v>0</v>
      </c>
      <c r="AC164" s="5">
        <f t="shared" si="184"/>
        <v>0</v>
      </c>
      <c r="AD164" s="5">
        <f t="shared" si="184"/>
        <v>0</v>
      </c>
      <c r="AE164" s="5">
        <f t="shared" si="185"/>
        <v>0</v>
      </c>
      <c r="AF164" s="5">
        <f t="shared" si="185"/>
        <v>0</v>
      </c>
      <c r="AG164" s="5">
        <f t="shared" si="185"/>
        <v>0</v>
      </c>
      <c r="AH164" s="5">
        <f t="shared" si="185"/>
        <v>0</v>
      </c>
      <c r="AI164" s="5">
        <f t="shared" si="185"/>
        <v>0</v>
      </c>
      <c r="AJ164" s="5">
        <f t="shared" si="185"/>
        <v>0</v>
      </c>
      <c r="AK164" s="5">
        <f t="shared" si="185"/>
        <v>0</v>
      </c>
      <c r="AL164" s="5">
        <f t="shared" si="185"/>
        <v>0</v>
      </c>
      <c r="AM164" s="5">
        <f t="shared" si="185"/>
        <v>0</v>
      </c>
      <c r="AN164" s="5">
        <f t="shared" si="185"/>
        <v>0</v>
      </c>
      <c r="AP164" s="3">
        <f t="shared" si="144"/>
        <v>126</v>
      </c>
      <c r="BN164" s="38">
        <f t="shared" si="153"/>
        <v>1016975.7561157623</v>
      </c>
      <c r="BO164" s="5">
        <f t="shared" si="154"/>
        <v>1014264.3439697302</v>
      </c>
      <c r="BP164" s="5">
        <f t="shared" si="155"/>
        <v>1011506.8378172155</v>
      </c>
      <c r="BQ164" s="5">
        <f t="shared" si="156"/>
        <v>1008702.4540601081</v>
      </c>
      <c r="BR164" s="5">
        <f t="shared" si="157"/>
        <v>1005850.3957791298</v>
      </c>
      <c r="BS164" s="5">
        <f t="shared" si="158"/>
        <v>1002949.8525073749</v>
      </c>
      <c r="BT164" s="5">
        <f t="shared" si="159"/>
        <v>0</v>
      </c>
      <c r="BU164" s="5">
        <f t="shared" si="160"/>
        <v>0</v>
      </c>
      <c r="BV164" s="5">
        <f t="shared" si="161"/>
        <v>0</v>
      </c>
      <c r="BW164" s="5">
        <f t="shared" si="162"/>
        <v>0</v>
      </c>
      <c r="BX164" s="5">
        <f t="shared" si="163"/>
        <v>0</v>
      </c>
      <c r="BY164" s="5">
        <f t="shared" si="164"/>
        <v>0</v>
      </c>
      <c r="BZ164" s="5">
        <f t="shared" si="165"/>
        <v>0</v>
      </c>
      <c r="CA164" s="5">
        <f t="shared" si="166"/>
        <v>0</v>
      </c>
      <c r="CB164" s="5">
        <f t="shared" si="167"/>
        <v>0</v>
      </c>
      <c r="CC164" s="5">
        <f t="shared" si="168"/>
        <v>0</v>
      </c>
      <c r="CD164" s="5">
        <f t="shared" si="169"/>
        <v>0</v>
      </c>
      <c r="CE164" s="5">
        <f t="shared" si="170"/>
        <v>0</v>
      </c>
      <c r="CF164" s="5">
        <f t="shared" si="171"/>
        <v>0</v>
      </c>
      <c r="CG164" s="5">
        <f t="shared" si="172"/>
        <v>0</v>
      </c>
      <c r="CH164" s="45">
        <f t="shared" si="173"/>
        <v>0</v>
      </c>
      <c r="CJ164" s="21">
        <f t="shared" si="183"/>
        <v>90272.257812548429</v>
      </c>
      <c r="CK164" s="21">
        <f t="shared" si="183"/>
        <v>74576.894505704287</v>
      </c>
      <c r="CL164" s="21">
        <f t="shared" si="183"/>
        <v>59148.361816169228</v>
      </c>
      <c r="CM164" s="21">
        <f t="shared" si="183"/>
        <v>43981.44775960641</v>
      </c>
      <c r="CN164" s="21">
        <f t="shared" si="183"/>
        <v>29071.054962887662</v>
      </c>
      <c r="CO164" s="21">
        <f t="shared" si="183"/>
        <v>14412.197866168455</v>
      </c>
      <c r="CP164" s="21">
        <f t="shared" si="183"/>
        <v>571.81223478843458</v>
      </c>
      <c r="CQ164" s="21">
        <f t="shared" si="183"/>
        <v>0</v>
      </c>
      <c r="CR164" s="21">
        <f t="shared" si="183"/>
        <v>-571.42522589094006</v>
      </c>
      <c r="CS164" s="21">
        <f t="shared" si="183"/>
        <v>-14170.308664743206</v>
      </c>
      <c r="CT164" s="21">
        <f t="shared" si="183"/>
        <v>-28103.394296216313</v>
      </c>
      <c r="CU164" s="21">
        <f t="shared" si="183"/>
        <v>-41803.821712321951</v>
      </c>
      <c r="CV164" s="21">
        <f t="shared" si="183"/>
        <v>-55276.056824746192</v>
      </c>
      <c r="CW164" s="21">
        <f t="shared" si="183"/>
        <v>-68524.469018271193</v>
      </c>
      <c r="CX164" s="21">
        <f t="shared" si="183"/>
        <v>-81553.333467209013</v>
      </c>
      <c r="CZ164" s="21">
        <f t="shared" si="142"/>
        <v>-571.61873033968732</v>
      </c>
      <c r="DA164" s="21">
        <f t="shared" si="143"/>
        <v>-57212.20932045771</v>
      </c>
    </row>
    <row r="165" spans="9:105" x14ac:dyDescent="0.25">
      <c r="I165" s="4" t="s">
        <v>18</v>
      </c>
      <c r="J165" s="15">
        <f t="shared" si="138"/>
        <v>0.02</v>
      </c>
      <c r="K165" s="3">
        <v>7</v>
      </c>
      <c r="L165" s="3" t="s">
        <v>30</v>
      </c>
      <c r="M165" s="15">
        <f t="shared" si="186"/>
        <v>1.9E-2</v>
      </c>
      <c r="N165" s="18">
        <f>INDEX(Results!$B$7:$C$206,Example!$AP165,MATCH(Example!$N$38,Results!$B$1:$C$1,FALSE))</f>
        <v>9.9999999617355093E-5</v>
      </c>
      <c r="O165" s="15">
        <f t="shared" si="187"/>
        <v>0.17500000000000002</v>
      </c>
      <c r="P165" s="5">
        <v>1000000</v>
      </c>
      <c r="Q165" s="35">
        <f t="shared" si="139"/>
        <v>1006496.9416085159</v>
      </c>
      <c r="R165" s="5">
        <f t="shared" si="140"/>
        <v>100.64969377572066</v>
      </c>
      <c r="S165" s="5">
        <f t="shared" si="141"/>
        <v>17.613696410751118</v>
      </c>
      <c r="T165" s="5"/>
      <c r="U165" s="5">
        <f t="shared" si="184"/>
        <v>20000</v>
      </c>
      <c r="V165" s="5">
        <f t="shared" si="184"/>
        <v>20000</v>
      </c>
      <c r="W165" s="5">
        <f t="shared" si="184"/>
        <v>20000</v>
      </c>
      <c r="X165" s="5">
        <f t="shared" si="184"/>
        <v>20000</v>
      </c>
      <c r="Y165" s="5">
        <f t="shared" si="184"/>
        <v>20000</v>
      </c>
      <c r="Z165" s="5">
        <f t="shared" si="184"/>
        <v>20000</v>
      </c>
      <c r="AA165" s="5">
        <f t="shared" si="184"/>
        <v>1020000</v>
      </c>
      <c r="AB165" s="5">
        <f t="shared" si="184"/>
        <v>0</v>
      </c>
      <c r="AC165" s="5">
        <f t="shared" si="184"/>
        <v>0</v>
      </c>
      <c r="AD165" s="5">
        <f t="shared" si="184"/>
        <v>0</v>
      </c>
      <c r="AE165" s="5">
        <f t="shared" si="185"/>
        <v>0</v>
      </c>
      <c r="AF165" s="5">
        <f t="shared" si="185"/>
        <v>0</v>
      </c>
      <c r="AG165" s="5">
        <f t="shared" si="185"/>
        <v>0</v>
      </c>
      <c r="AH165" s="5">
        <f t="shared" si="185"/>
        <v>0</v>
      </c>
      <c r="AI165" s="5">
        <f t="shared" si="185"/>
        <v>0</v>
      </c>
      <c r="AJ165" s="5">
        <f t="shared" si="185"/>
        <v>0</v>
      </c>
      <c r="AK165" s="5">
        <f t="shared" si="185"/>
        <v>0</v>
      </c>
      <c r="AL165" s="5">
        <f t="shared" si="185"/>
        <v>0</v>
      </c>
      <c r="AM165" s="5">
        <f t="shared" si="185"/>
        <v>0</v>
      </c>
      <c r="AN165" s="5">
        <f t="shared" si="185"/>
        <v>0</v>
      </c>
      <c r="AP165" s="3">
        <f t="shared" si="144"/>
        <v>127</v>
      </c>
      <c r="BN165" s="38">
        <f t="shared" si="153"/>
        <v>1006496.9416085159</v>
      </c>
      <c r="BO165" s="5">
        <f t="shared" si="154"/>
        <v>1005620.3834990776</v>
      </c>
      <c r="BP165" s="5">
        <f t="shared" si="155"/>
        <v>1004727.17078556</v>
      </c>
      <c r="BQ165" s="5">
        <f t="shared" si="156"/>
        <v>1003816.9870304855</v>
      </c>
      <c r="BR165" s="5">
        <f t="shared" si="157"/>
        <v>1002889.5097840646</v>
      </c>
      <c r="BS165" s="5">
        <f t="shared" si="158"/>
        <v>1001944.4104699617</v>
      </c>
      <c r="BT165" s="5">
        <f t="shared" si="159"/>
        <v>1000981.3542688909</v>
      </c>
      <c r="BU165" s="5">
        <f t="shared" si="160"/>
        <v>0</v>
      </c>
      <c r="BV165" s="5">
        <f t="shared" si="161"/>
        <v>0</v>
      </c>
      <c r="BW165" s="5">
        <f t="shared" si="162"/>
        <v>0</v>
      </c>
      <c r="BX165" s="5">
        <f t="shared" si="163"/>
        <v>0</v>
      </c>
      <c r="BY165" s="5">
        <f t="shared" si="164"/>
        <v>0</v>
      </c>
      <c r="BZ165" s="5">
        <f t="shared" si="165"/>
        <v>0</v>
      </c>
      <c r="CA165" s="5">
        <f t="shared" si="166"/>
        <v>0</v>
      </c>
      <c r="CB165" s="5">
        <f t="shared" si="167"/>
        <v>0</v>
      </c>
      <c r="CC165" s="5">
        <f t="shared" si="168"/>
        <v>0</v>
      </c>
      <c r="CD165" s="5">
        <f t="shared" si="169"/>
        <v>0</v>
      </c>
      <c r="CE165" s="5">
        <f t="shared" si="170"/>
        <v>0</v>
      </c>
      <c r="CF165" s="5">
        <f t="shared" si="171"/>
        <v>0</v>
      </c>
      <c r="CG165" s="5">
        <f t="shared" si="172"/>
        <v>0</v>
      </c>
      <c r="CH165" s="45">
        <f t="shared" si="173"/>
        <v>0</v>
      </c>
      <c r="CJ165" s="21">
        <f t="shared" si="183"/>
        <v>103732.34922880901</v>
      </c>
      <c r="CK165" s="21">
        <f t="shared" si="183"/>
        <v>85593.20232003706</v>
      </c>
      <c r="CL165" s="21">
        <f t="shared" si="183"/>
        <v>67804.251154188649</v>
      </c>
      <c r="CM165" s="21">
        <f t="shared" si="183"/>
        <v>50357.837266436429</v>
      </c>
      <c r="CN165" s="21">
        <f t="shared" si="183"/>
        <v>33246.488534607575</v>
      </c>
      <c r="CO165" s="21">
        <f t="shared" si="183"/>
        <v>16462.914194420213</v>
      </c>
      <c r="CP165" s="21">
        <f t="shared" si="183"/>
        <v>652.44753025542013</v>
      </c>
      <c r="CQ165" s="21">
        <f t="shared" si="183"/>
        <v>0</v>
      </c>
      <c r="CR165" s="21">
        <f t="shared" si="183"/>
        <v>-651.94560416671447</v>
      </c>
      <c r="CS165" s="21">
        <f t="shared" si="183"/>
        <v>-16149.196474909666</v>
      </c>
      <c r="CT165" s="21">
        <f t="shared" si="183"/>
        <v>-31991.450399466092</v>
      </c>
      <c r="CU165" s="21">
        <f t="shared" si="183"/>
        <v>-47533.374116260209</v>
      </c>
      <c r="CV165" s="21">
        <f t="shared" si="183"/>
        <v>-62781.421443970408</v>
      </c>
      <c r="CW165" s="21">
        <f t="shared" si="183"/>
        <v>-77741.891856147442</v>
      </c>
      <c r="CX165" s="21">
        <f t="shared" si="183"/>
        <v>-92420.934539977578</v>
      </c>
      <c r="CZ165" s="21">
        <f t="shared" si="142"/>
        <v>-652.1965672110673</v>
      </c>
      <c r="DA165" s="21">
        <f t="shared" si="143"/>
        <v>-65292.836299079529</v>
      </c>
    </row>
    <row r="166" spans="9:105" x14ac:dyDescent="0.25">
      <c r="I166" s="4" t="s">
        <v>18</v>
      </c>
      <c r="J166" s="15">
        <f t="shared" si="138"/>
        <v>0.02</v>
      </c>
      <c r="K166" s="3">
        <v>8</v>
      </c>
      <c r="L166" s="3" t="s">
        <v>30</v>
      </c>
      <c r="M166" s="15">
        <f t="shared" si="186"/>
        <v>2.1000000000000001E-2</v>
      </c>
      <c r="N166" s="18">
        <f>INDEX(Results!$B$7:$C$206,Example!$AP166,MATCH(Example!$N$38,Results!$B$1:$C$1,FALSE))</f>
        <v>9.9999999618812695E-5</v>
      </c>
      <c r="O166" s="15">
        <f t="shared" si="187"/>
        <v>0.2</v>
      </c>
      <c r="P166" s="5">
        <v>1000000</v>
      </c>
      <c r="Q166" s="35">
        <f t="shared" si="139"/>
        <v>992705.98882618907</v>
      </c>
      <c r="R166" s="5">
        <f t="shared" si="140"/>
        <v>99.270598504211989</v>
      </c>
      <c r="S166" s="5">
        <f t="shared" si="141"/>
        <v>19.8541197008424</v>
      </c>
      <c r="T166" s="5"/>
      <c r="U166" s="5">
        <f t="shared" si="184"/>
        <v>20000</v>
      </c>
      <c r="V166" s="5">
        <f t="shared" si="184"/>
        <v>20000</v>
      </c>
      <c r="W166" s="5">
        <f t="shared" si="184"/>
        <v>20000</v>
      </c>
      <c r="X166" s="5">
        <f t="shared" si="184"/>
        <v>20000</v>
      </c>
      <c r="Y166" s="5">
        <f t="shared" si="184"/>
        <v>20000</v>
      </c>
      <c r="Z166" s="5">
        <f t="shared" si="184"/>
        <v>20000</v>
      </c>
      <c r="AA166" s="5">
        <f t="shared" si="184"/>
        <v>20000</v>
      </c>
      <c r="AB166" s="5">
        <f t="shared" si="184"/>
        <v>1020000</v>
      </c>
      <c r="AC166" s="5">
        <f t="shared" si="184"/>
        <v>0</v>
      </c>
      <c r="AD166" s="5">
        <f t="shared" si="184"/>
        <v>0</v>
      </c>
      <c r="AE166" s="5">
        <f t="shared" si="185"/>
        <v>0</v>
      </c>
      <c r="AF166" s="5">
        <f t="shared" si="185"/>
        <v>0</v>
      </c>
      <c r="AG166" s="5">
        <f t="shared" si="185"/>
        <v>0</v>
      </c>
      <c r="AH166" s="5">
        <f t="shared" si="185"/>
        <v>0</v>
      </c>
      <c r="AI166" s="5">
        <f t="shared" si="185"/>
        <v>0</v>
      </c>
      <c r="AJ166" s="5">
        <f t="shared" si="185"/>
        <v>0</v>
      </c>
      <c r="AK166" s="5">
        <f t="shared" si="185"/>
        <v>0</v>
      </c>
      <c r="AL166" s="5">
        <f t="shared" si="185"/>
        <v>0</v>
      </c>
      <c r="AM166" s="5">
        <f t="shared" si="185"/>
        <v>0</v>
      </c>
      <c r="AN166" s="5">
        <f t="shared" si="185"/>
        <v>0</v>
      </c>
      <c r="AP166" s="3">
        <f t="shared" si="144"/>
        <v>128</v>
      </c>
      <c r="BN166" s="38">
        <f t="shared" si="153"/>
        <v>992705.98882618907</v>
      </c>
      <c r="BO166" s="5">
        <f t="shared" si="154"/>
        <v>993552.81459153898</v>
      </c>
      <c r="BP166" s="5">
        <f t="shared" si="155"/>
        <v>994417.42369796115</v>
      </c>
      <c r="BQ166" s="5">
        <f t="shared" si="156"/>
        <v>995300.18959561829</v>
      </c>
      <c r="BR166" s="5">
        <f t="shared" si="157"/>
        <v>996201.49357712618</v>
      </c>
      <c r="BS166" s="5">
        <f t="shared" si="158"/>
        <v>997121.72494224575</v>
      </c>
      <c r="BT166" s="5">
        <f t="shared" si="159"/>
        <v>998061.28116603277</v>
      </c>
      <c r="BU166" s="5">
        <f t="shared" si="160"/>
        <v>999020.56807051937</v>
      </c>
      <c r="BV166" s="5">
        <f t="shared" si="161"/>
        <v>0</v>
      </c>
      <c r="BW166" s="5">
        <f t="shared" si="162"/>
        <v>0</v>
      </c>
      <c r="BX166" s="5">
        <f t="shared" si="163"/>
        <v>0</v>
      </c>
      <c r="BY166" s="5">
        <f t="shared" si="164"/>
        <v>0</v>
      </c>
      <c r="BZ166" s="5">
        <f t="shared" si="165"/>
        <v>0</v>
      </c>
      <c r="CA166" s="5">
        <f t="shared" si="166"/>
        <v>0</v>
      </c>
      <c r="CB166" s="5">
        <f t="shared" si="167"/>
        <v>0</v>
      </c>
      <c r="CC166" s="5">
        <f t="shared" si="168"/>
        <v>0</v>
      </c>
      <c r="CD166" s="5">
        <f t="shared" si="169"/>
        <v>0</v>
      </c>
      <c r="CE166" s="5">
        <f t="shared" si="170"/>
        <v>0</v>
      </c>
      <c r="CF166" s="5">
        <f t="shared" si="171"/>
        <v>0</v>
      </c>
      <c r="CG166" s="5">
        <f t="shared" si="172"/>
        <v>0</v>
      </c>
      <c r="CH166" s="45">
        <f t="shared" si="173"/>
        <v>0</v>
      </c>
      <c r="CJ166" s="21">
        <f t="shared" si="183"/>
        <v>116329.50743926491</v>
      </c>
      <c r="CK166" s="21">
        <f t="shared" si="183"/>
        <v>95872.432252809056</v>
      </c>
      <c r="CL166" s="21">
        <f t="shared" si="183"/>
        <v>75856.840031200903</v>
      </c>
      <c r="CM166" s="21">
        <f t="shared" si="183"/>
        <v>56272.054790788447</v>
      </c>
      <c r="CN166" s="21">
        <f t="shared" si="183"/>
        <v>37107.685098032467</v>
      </c>
      <c r="CO166" s="21">
        <f t="shared" si="183"/>
        <v>18353.615797485923</v>
      </c>
      <c r="CP166" s="21">
        <f t="shared" si="183"/>
        <v>726.57701118511613</v>
      </c>
      <c r="CQ166" s="21">
        <f t="shared" si="183"/>
        <v>0</v>
      </c>
      <c r="CR166" s="21">
        <f t="shared" si="183"/>
        <v>-725.95165746752173</v>
      </c>
      <c r="CS166" s="21">
        <f t="shared" si="183"/>
        <v>-17962.748677667812</v>
      </c>
      <c r="CT166" s="21">
        <f t="shared" si="183"/>
        <v>-35543.963630305836</v>
      </c>
      <c r="CU166" s="21">
        <f t="shared" si="183"/>
        <v>-52752.732546964777</v>
      </c>
      <c r="CV166" s="21">
        <f t="shared" si="183"/>
        <v>-69597.904466790147</v>
      </c>
      <c r="CW166" s="21">
        <f t="shared" si="183"/>
        <v>-86088.096615588409</v>
      </c>
      <c r="CX166" s="21">
        <f t="shared" si="183"/>
        <v>-102231.70103044529</v>
      </c>
      <c r="CZ166" s="21">
        <f t="shared" si="142"/>
        <v>-726.26433432631893</v>
      </c>
      <c r="DA166" s="21">
        <f t="shared" si="143"/>
        <v>-72727.372248995525</v>
      </c>
    </row>
    <row r="167" spans="9:105" x14ac:dyDescent="0.25">
      <c r="I167" s="4" t="s">
        <v>18</v>
      </c>
      <c r="J167" s="15">
        <f t="shared" si="138"/>
        <v>0.02</v>
      </c>
      <c r="K167" s="3">
        <v>9</v>
      </c>
      <c r="L167" s="3" t="s">
        <v>30</v>
      </c>
      <c r="M167" s="15">
        <f t="shared" si="186"/>
        <v>2.3000000000000003E-2</v>
      </c>
      <c r="N167" s="18">
        <f>INDEX(Results!$B$7:$C$206,Example!$AP167,MATCH(Example!$N$38,Results!$B$1:$C$1,FALSE))</f>
        <v>9.9999999613217304E-5</v>
      </c>
      <c r="O167" s="15">
        <f t="shared" si="187"/>
        <v>0.22500000000000001</v>
      </c>
      <c r="P167" s="5">
        <v>1000000</v>
      </c>
      <c r="Q167" s="35">
        <f t="shared" si="139"/>
        <v>975860.18778205744</v>
      </c>
      <c r="R167" s="5">
        <f t="shared" si="140"/>
        <v>97.586018400759912</v>
      </c>
      <c r="S167" s="5">
        <f t="shared" si="141"/>
        <v>21.956854140170982</v>
      </c>
      <c r="T167" s="5"/>
      <c r="U167" s="5">
        <f t="shared" si="184"/>
        <v>20000</v>
      </c>
      <c r="V167" s="5">
        <f t="shared" si="184"/>
        <v>20000</v>
      </c>
      <c r="W167" s="5">
        <f t="shared" si="184"/>
        <v>20000</v>
      </c>
      <c r="X167" s="5">
        <f t="shared" si="184"/>
        <v>20000</v>
      </c>
      <c r="Y167" s="5">
        <f t="shared" si="184"/>
        <v>20000</v>
      </c>
      <c r="Z167" s="5">
        <f t="shared" si="184"/>
        <v>20000</v>
      </c>
      <c r="AA167" s="5">
        <f t="shared" si="184"/>
        <v>20000</v>
      </c>
      <c r="AB167" s="5">
        <f t="shared" si="184"/>
        <v>20000</v>
      </c>
      <c r="AC167" s="5">
        <f t="shared" si="184"/>
        <v>1020000</v>
      </c>
      <c r="AD167" s="5">
        <f t="shared" si="184"/>
        <v>0</v>
      </c>
      <c r="AE167" s="5">
        <f t="shared" si="185"/>
        <v>0</v>
      </c>
      <c r="AF167" s="5">
        <f t="shared" si="185"/>
        <v>0</v>
      </c>
      <c r="AG167" s="5">
        <f t="shared" si="185"/>
        <v>0</v>
      </c>
      <c r="AH167" s="5">
        <f t="shared" si="185"/>
        <v>0</v>
      </c>
      <c r="AI167" s="5">
        <f t="shared" si="185"/>
        <v>0</v>
      </c>
      <c r="AJ167" s="5">
        <f t="shared" si="185"/>
        <v>0</v>
      </c>
      <c r="AK167" s="5">
        <f t="shared" si="185"/>
        <v>0</v>
      </c>
      <c r="AL167" s="5">
        <f t="shared" si="185"/>
        <v>0</v>
      </c>
      <c r="AM167" s="5">
        <f t="shared" si="185"/>
        <v>0</v>
      </c>
      <c r="AN167" s="5">
        <f t="shared" si="185"/>
        <v>0</v>
      </c>
      <c r="AP167" s="3">
        <f t="shared" si="144"/>
        <v>129</v>
      </c>
      <c r="BN167" s="38">
        <f t="shared" si="153"/>
        <v>975860.18778205744</v>
      </c>
      <c r="BO167" s="5">
        <f t="shared" si="154"/>
        <v>978304.97210104472</v>
      </c>
      <c r="BP167" s="5">
        <f t="shared" si="155"/>
        <v>980805.98645936861</v>
      </c>
      <c r="BQ167" s="5">
        <f t="shared" si="156"/>
        <v>983364.52414793405</v>
      </c>
      <c r="BR167" s="5">
        <f t="shared" si="157"/>
        <v>985981.90820333641</v>
      </c>
      <c r="BS167" s="5">
        <f t="shared" si="158"/>
        <v>988659.49209201301</v>
      </c>
      <c r="BT167" s="5">
        <f t="shared" si="159"/>
        <v>991398.66041012923</v>
      </c>
      <c r="BU167" s="5">
        <f t="shared" si="160"/>
        <v>994200.8295995621</v>
      </c>
      <c r="BV167" s="5">
        <f t="shared" si="161"/>
        <v>997067.44868035195</v>
      </c>
      <c r="BW167" s="5">
        <f t="shared" si="162"/>
        <v>0</v>
      </c>
      <c r="BX167" s="5">
        <f t="shared" si="163"/>
        <v>0</v>
      </c>
      <c r="BY167" s="5">
        <f t="shared" si="164"/>
        <v>0</v>
      </c>
      <c r="BZ167" s="5">
        <f t="shared" si="165"/>
        <v>0</v>
      </c>
      <c r="CA167" s="5">
        <f t="shared" si="166"/>
        <v>0</v>
      </c>
      <c r="CB167" s="5">
        <f t="shared" si="167"/>
        <v>0</v>
      </c>
      <c r="CC167" s="5">
        <f t="shared" si="168"/>
        <v>0</v>
      </c>
      <c r="CD167" s="5">
        <f t="shared" si="169"/>
        <v>0</v>
      </c>
      <c r="CE167" s="5">
        <f t="shared" si="170"/>
        <v>0</v>
      </c>
      <c r="CF167" s="5">
        <f t="shared" si="171"/>
        <v>0</v>
      </c>
      <c r="CG167" s="5">
        <f t="shared" si="172"/>
        <v>0</v>
      </c>
      <c r="CH167" s="45">
        <f t="shared" si="173"/>
        <v>0</v>
      </c>
      <c r="CJ167" s="21">
        <f t="shared" si="183"/>
        <v>127943.55303566239</v>
      </c>
      <c r="CK167" s="21">
        <f t="shared" si="183"/>
        <v>105318.58041444852</v>
      </c>
      <c r="CL167" s="21">
        <f t="shared" si="183"/>
        <v>83232.644325948437</v>
      </c>
      <c r="CM167" s="21">
        <f t="shared" si="183"/>
        <v>61671.475496587344</v>
      </c>
      <c r="CN167" s="21">
        <f t="shared" si="183"/>
        <v>40621.217819918762</v>
      </c>
      <c r="CO167" s="21">
        <f t="shared" si="183"/>
        <v>20068.41539461643</v>
      </c>
      <c r="CP167" s="21">
        <f t="shared" si="183"/>
        <v>793.59680338751059</v>
      </c>
      <c r="CQ167" s="21">
        <f t="shared" si="183"/>
        <v>0</v>
      </c>
      <c r="CR167" s="21">
        <f t="shared" si="183"/>
        <v>-792.84214079985395</v>
      </c>
      <c r="CS167" s="21">
        <f t="shared" si="183"/>
        <v>-19596.721006739419</v>
      </c>
      <c r="CT167" s="21">
        <f t="shared" si="183"/>
        <v>-38734.07638677652</v>
      </c>
      <c r="CU167" s="21">
        <f t="shared" si="183"/>
        <v>-57424.042323996313</v>
      </c>
      <c r="CV167" s="21">
        <f t="shared" si="183"/>
        <v>-75678.253351454041</v>
      </c>
      <c r="CW167" s="21">
        <f t="shared" si="183"/>
        <v>-93508.012913495651</v>
      </c>
      <c r="CX167" s="21">
        <f t="shared" si="183"/>
        <v>-110924.30357651727</v>
      </c>
      <c r="CZ167" s="21">
        <f t="shared" si="142"/>
        <v>-793.21947209368227</v>
      </c>
      <c r="DA167" s="21">
        <f t="shared" si="143"/>
        <v>-79455.448838701239</v>
      </c>
    </row>
    <row r="168" spans="9:105" x14ac:dyDescent="0.25">
      <c r="I168" s="4" t="s">
        <v>18</v>
      </c>
      <c r="J168" s="15">
        <f t="shared" ref="J168:J231" si="188">$B$4</f>
        <v>0.02</v>
      </c>
      <c r="K168" s="3">
        <v>10</v>
      </c>
      <c r="L168" s="3" t="s">
        <v>30</v>
      </c>
      <c r="M168" s="15">
        <f t="shared" si="186"/>
        <v>2.5000000000000001E-2</v>
      </c>
      <c r="N168" s="18">
        <f>INDEX(Results!$B$7:$C$206,Example!$AP168,MATCH(Example!$N$38,Results!$B$1:$C$1,FALSE))</f>
        <v>9.9999999618018801E-5</v>
      </c>
      <c r="O168" s="15">
        <f t="shared" si="187"/>
        <v>0.25</v>
      </c>
      <c r="P168" s="5">
        <v>1000000</v>
      </c>
      <c r="Q168" s="35">
        <f t="shared" ref="Q168:Q231" si="189">NPV($M168,U168:AN168)</f>
        <v>956239.68034514599</v>
      </c>
      <c r="R168" s="5">
        <f t="shared" ref="R168:R231" si="190">Q168*N168</f>
        <v>95.623967669249026</v>
      </c>
      <c r="S168" s="5">
        <f t="shared" ref="S168:S231" si="191">R168*O168</f>
        <v>23.905991917312257</v>
      </c>
      <c r="T168" s="5"/>
      <c r="U168" s="5">
        <f t="shared" si="184"/>
        <v>20000</v>
      </c>
      <c r="V168" s="5">
        <f t="shared" si="184"/>
        <v>20000</v>
      </c>
      <c r="W168" s="5">
        <f t="shared" si="184"/>
        <v>20000</v>
      </c>
      <c r="X168" s="5">
        <f t="shared" si="184"/>
        <v>20000</v>
      </c>
      <c r="Y168" s="5">
        <f t="shared" si="184"/>
        <v>20000</v>
      </c>
      <c r="Z168" s="5">
        <f t="shared" si="184"/>
        <v>20000</v>
      </c>
      <c r="AA168" s="5">
        <f t="shared" si="184"/>
        <v>20000</v>
      </c>
      <c r="AB168" s="5">
        <f t="shared" si="184"/>
        <v>20000</v>
      </c>
      <c r="AC168" s="5">
        <f t="shared" si="184"/>
        <v>20000</v>
      </c>
      <c r="AD168" s="5">
        <f t="shared" si="184"/>
        <v>1020000</v>
      </c>
      <c r="AE168" s="5">
        <f t="shared" si="185"/>
        <v>0</v>
      </c>
      <c r="AF168" s="5">
        <f t="shared" si="185"/>
        <v>0</v>
      </c>
      <c r="AG168" s="5">
        <f t="shared" si="185"/>
        <v>0</v>
      </c>
      <c r="AH168" s="5">
        <f t="shared" si="185"/>
        <v>0</v>
      </c>
      <c r="AI168" s="5">
        <f t="shared" si="185"/>
        <v>0</v>
      </c>
      <c r="AJ168" s="5">
        <f t="shared" si="185"/>
        <v>0</v>
      </c>
      <c r="AK168" s="5">
        <f t="shared" si="185"/>
        <v>0</v>
      </c>
      <c r="AL168" s="5">
        <f t="shared" si="185"/>
        <v>0</v>
      </c>
      <c r="AM168" s="5">
        <f t="shared" si="185"/>
        <v>0</v>
      </c>
      <c r="AN168" s="5">
        <f t="shared" si="185"/>
        <v>0</v>
      </c>
      <c r="AP168" s="3">
        <f t="shared" si="144"/>
        <v>130</v>
      </c>
      <c r="BN168" s="38">
        <f t="shared" si="153"/>
        <v>956239.68034514599</v>
      </c>
      <c r="BO168" s="5">
        <f t="shared" si="154"/>
        <v>960145.67235377454</v>
      </c>
      <c r="BP168" s="5">
        <f t="shared" si="155"/>
        <v>964149.31416261883</v>
      </c>
      <c r="BQ168" s="5">
        <f t="shared" si="156"/>
        <v>968253.0470166842</v>
      </c>
      <c r="BR168" s="5">
        <f t="shared" si="157"/>
        <v>972459.37319210125</v>
      </c>
      <c r="BS168" s="5">
        <f t="shared" si="158"/>
        <v>976770.8575219037</v>
      </c>
      <c r="BT168" s="5">
        <f t="shared" si="159"/>
        <v>981190.12895995122</v>
      </c>
      <c r="BU168" s="5">
        <f t="shared" si="160"/>
        <v>985719.88218394993</v>
      </c>
      <c r="BV168" s="5">
        <f t="shared" si="161"/>
        <v>990362.87923854857</v>
      </c>
      <c r="BW168" s="5">
        <f t="shared" si="162"/>
        <v>995121.95121951215</v>
      </c>
      <c r="BX168" s="5">
        <f t="shared" si="163"/>
        <v>0</v>
      </c>
      <c r="BY168" s="5">
        <f t="shared" si="164"/>
        <v>0</v>
      </c>
      <c r="BZ168" s="5">
        <f t="shared" si="165"/>
        <v>0</v>
      </c>
      <c r="CA168" s="5">
        <f t="shared" si="166"/>
        <v>0</v>
      </c>
      <c r="CB168" s="5">
        <f t="shared" si="167"/>
        <v>0</v>
      </c>
      <c r="CC168" s="5">
        <f t="shared" si="168"/>
        <v>0</v>
      </c>
      <c r="CD168" s="5">
        <f t="shared" si="169"/>
        <v>0</v>
      </c>
      <c r="CE168" s="5">
        <f t="shared" si="170"/>
        <v>0</v>
      </c>
      <c r="CF168" s="5">
        <f t="shared" si="171"/>
        <v>0</v>
      </c>
      <c r="CG168" s="5">
        <f t="shared" si="172"/>
        <v>0</v>
      </c>
      <c r="CH168" s="45">
        <f t="shared" si="173"/>
        <v>0</v>
      </c>
      <c r="CJ168" s="21">
        <f t="shared" si="183"/>
        <v>138473.36496187095</v>
      </c>
      <c r="CK168" s="21">
        <f t="shared" si="183"/>
        <v>113851.76396247395</v>
      </c>
      <c r="CL168" s="21">
        <f t="shared" si="183"/>
        <v>89871.242414127453</v>
      </c>
      <c r="CM168" s="21">
        <f t="shared" si="183"/>
        <v>66513.376941386145</v>
      </c>
      <c r="CN168" s="21">
        <f t="shared" si="183"/>
        <v>43760.319654854015</v>
      </c>
      <c r="CO168" s="21">
        <f t="shared" si="183"/>
        <v>21594.778782683192</v>
      </c>
      <c r="CP168" s="21">
        <f t="shared" si="183"/>
        <v>853.03782971622422</v>
      </c>
      <c r="CQ168" s="21">
        <f t="shared" si="183"/>
        <v>0</v>
      </c>
      <c r="CR168" s="21">
        <f t="shared" si="183"/>
        <v>-852.15065300452989</v>
      </c>
      <c r="CS168" s="21">
        <f t="shared" si="183"/>
        <v>-21040.251570561901</v>
      </c>
      <c r="CT168" s="21">
        <f t="shared" si="183"/>
        <v>-41541.708712904365</v>
      </c>
      <c r="CU168" s="21">
        <f t="shared" si="183"/>
        <v>-61519.618850752129</v>
      </c>
      <c r="CV168" s="21">
        <f t="shared" si="183"/>
        <v>-80988.760183814564</v>
      </c>
      <c r="CW168" s="21">
        <f t="shared" si="183"/>
        <v>-99963.457249543048</v>
      </c>
      <c r="CX168" s="21">
        <f t="shared" si="183"/>
        <v>-118457.59593224688</v>
      </c>
      <c r="CZ168" s="21">
        <f t="shared" ref="CZ168:CZ231" si="192">(CR168-CP168)/2</f>
        <v>-852.59424136037705</v>
      </c>
      <c r="DA168" s="21">
        <f t="shared" ref="DA168:DA231" si="193">(CV168-CL168)/2</f>
        <v>-85430.001298971009</v>
      </c>
    </row>
    <row r="169" spans="9:105" x14ac:dyDescent="0.25">
      <c r="I169" s="4" t="s">
        <v>18</v>
      </c>
      <c r="J169" s="15">
        <f t="shared" si="188"/>
        <v>0.02</v>
      </c>
      <c r="K169" s="3">
        <v>11</v>
      </c>
      <c r="L169" s="3" t="s">
        <v>30</v>
      </c>
      <c r="M169" s="15">
        <f t="shared" si="186"/>
        <v>2.7E-2</v>
      </c>
      <c r="N169" s="18">
        <f>INDEX(Results!$B$7:$C$206,Example!$AP169,MATCH(Example!$N$38,Results!$B$1:$C$1,FALSE))</f>
        <v>9.9999999603056906E-5</v>
      </c>
      <c r="O169" s="15">
        <f t="shared" si="187"/>
        <v>0.27500000000000002</v>
      </c>
      <c r="P169" s="5">
        <v>1000000</v>
      </c>
      <c r="Q169" s="35">
        <f t="shared" si="189"/>
        <v>934142.04399100982</v>
      </c>
      <c r="R169" s="5">
        <f t="shared" si="190"/>
        <v>93.41420402829975</v>
      </c>
      <c r="S169" s="5">
        <f t="shared" si="191"/>
        <v>25.688906107782433</v>
      </c>
      <c r="T169" s="5"/>
      <c r="U169" s="5">
        <f t="shared" ref="U169:AD178" si="194">$P169*((U$38&lt;=$K169)*$J169+(U$38=$K169)*1)</f>
        <v>20000</v>
      </c>
      <c r="V169" s="5">
        <f t="shared" si="194"/>
        <v>20000</v>
      </c>
      <c r="W169" s="5">
        <f t="shared" si="194"/>
        <v>20000</v>
      </c>
      <c r="X169" s="5">
        <f t="shared" si="194"/>
        <v>20000</v>
      </c>
      <c r="Y169" s="5">
        <f t="shared" si="194"/>
        <v>20000</v>
      </c>
      <c r="Z169" s="5">
        <f t="shared" si="194"/>
        <v>20000</v>
      </c>
      <c r="AA169" s="5">
        <f t="shared" si="194"/>
        <v>20000</v>
      </c>
      <c r="AB169" s="5">
        <f t="shared" si="194"/>
        <v>20000</v>
      </c>
      <c r="AC169" s="5">
        <f t="shared" si="194"/>
        <v>20000</v>
      </c>
      <c r="AD169" s="5">
        <f t="shared" si="194"/>
        <v>20000</v>
      </c>
      <c r="AE169" s="5">
        <f t="shared" ref="AE169:AN178" si="195">$P169*((AE$38&lt;=$K169)*$J169+(AE$38=$K169)*1)</f>
        <v>1020000</v>
      </c>
      <c r="AF169" s="5">
        <f t="shared" si="195"/>
        <v>0</v>
      </c>
      <c r="AG169" s="5">
        <f t="shared" si="195"/>
        <v>0</v>
      </c>
      <c r="AH169" s="5">
        <f t="shared" si="195"/>
        <v>0</v>
      </c>
      <c r="AI169" s="5">
        <f t="shared" si="195"/>
        <v>0</v>
      </c>
      <c r="AJ169" s="5">
        <f t="shared" si="195"/>
        <v>0</v>
      </c>
      <c r="AK169" s="5">
        <f t="shared" si="195"/>
        <v>0</v>
      </c>
      <c r="AL169" s="5">
        <f t="shared" si="195"/>
        <v>0</v>
      </c>
      <c r="AM169" s="5">
        <f t="shared" si="195"/>
        <v>0</v>
      </c>
      <c r="AN169" s="5">
        <f t="shared" si="195"/>
        <v>0</v>
      </c>
      <c r="AP169" s="3">
        <f t="shared" ref="AP169:AP232" si="196">1+AP168</f>
        <v>131</v>
      </c>
      <c r="BN169" s="38">
        <f t="shared" si="153"/>
        <v>934142.04399100982</v>
      </c>
      <c r="BO169" s="5">
        <f t="shared" si="154"/>
        <v>939363.87917876698</v>
      </c>
      <c r="BP169" s="5">
        <f t="shared" si="155"/>
        <v>944726.70391659357</v>
      </c>
      <c r="BQ169" s="5">
        <f t="shared" si="156"/>
        <v>950234.3249223415</v>
      </c>
      <c r="BR169" s="5">
        <f t="shared" si="157"/>
        <v>955890.6516952446</v>
      </c>
      <c r="BS169" s="5">
        <f t="shared" si="158"/>
        <v>961699.69929101609</v>
      </c>
      <c r="BT169" s="5">
        <f t="shared" si="159"/>
        <v>967665.5911718735</v>
      </c>
      <c r="BU169" s="5">
        <f t="shared" si="160"/>
        <v>973792.56213351397</v>
      </c>
      <c r="BV169" s="5">
        <f t="shared" si="161"/>
        <v>980084.96131111879</v>
      </c>
      <c r="BW169" s="5">
        <f t="shared" si="162"/>
        <v>986547.25526651891</v>
      </c>
      <c r="BX169" s="5">
        <f t="shared" si="163"/>
        <v>993184.03115871479</v>
      </c>
      <c r="BY169" s="5">
        <f t="shared" si="164"/>
        <v>0</v>
      </c>
      <c r="BZ169" s="5">
        <f t="shared" si="165"/>
        <v>0</v>
      </c>
      <c r="CA169" s="5">
        <f t="shared" si="166"/>
        <v>0</v>
      </c>
      <c r="CB169" s="5">
        <f t="shared" si="167"/>
        <v>0</v>
      </c>
      <c r="CC169" s="5">
        <f t="shared" si="168"/>
        <v>0</v>
      </c>
      <c r="CD169" s="5">
        <f t="shared" si="169"/>
        <v>0</v>
      </c>
      <c r="CE169" s="5">
        <f t="shared" si="170"/>
        <v>0</v>
      </c>
      <c r="CF169" s="5">
        <f t="shared" si="171"/>
        <v>0</v>
      </c>
      <c r="CG169" s="5">
        <f t="shared" si="172"/>
        <v>0</v>
      </c>
      <c r="CH169" s="45">
        <f t="shared" si="173"/>
        <v>0</v>
      </c>
      <c r="CJ169" s="21">
        <f t="shared" si="183"/>
        <v>147838.07285781915</v>
      </c>
      <c r="CK169" s="21">
        <f t="shared" si="183"/>
        <v>121409.09789860237</v>
      </c>
      <c r="CL169" s="21">
        <f t="shared" si="183"/>
        <v>95725.883956320817</v>
      </c>
      <c r="CM169" s="21">
        <f t="shared" si="183"/>
        <v>70765.326938829268</v>
      </c>
      <c r="CN169" s="21">
        <f t="shared" si="183"/>
        <v>46505.096702585113</v>
      </c>
      <c r="CO169" s="21">
        <f t="shared" si="183"/>
        <v>22923.609251420246</v>
      </c>
      <c r="CP169" s="21">
        <f t="shared" si="183"/>
        <v>904.56834632193204</v>
      </c>
      <c r="CQ169" s="21">
        <f t="shared" si="183"/>
        <v>0</v>
      </c>
      <c r="CR169" s="21">
        <f t="shared" si="183"/>
        <v>-903.54810366162565</v>
      </c>
      <c r="CS169" s="21">
        <f t="shared" si="183"/>
        <v>-22285.901941347751</v>
      </c>
      <c r="CT169" s="21">
        <f t="shared" si="183"/>
        <v>-43953.598501802189</v>
      </c>
      <c r="CU169" s="21">
        <f t="shared" si="183"/>
        <v>-65021.946444889763</v>
      </c>
      <c r="CV169" s="21">
        <f t="shared" si="183"/>
        <v>-85509.180260894122</v>
      </c>
      <c r="CW169" s="21">
        <f t="shared" si="183"/>
        <v>-105432.93419318518</v>
      </c>
      <c r="CX169" s="21">
        <f t="shared" si="183"/>
        <v>-124810.26343321893</v>
      </c>
      <c r="CZ169" s="21">
        <f t="shared" si="192"/>
        <v>-904.05822499177884</v>
      </c>
      <c r="DA169" s="21">
        <f t="shared" si="193"/>
        <v>-90617.532108607469</v>
      </c>
    </row>
    <row r="170" spans="9:105" x14ac:dyDescent="0.25">
      <c r="I170" s="4" t="s">
        <v>18</v>
      </c>
      <c r="J170" s="15">
        <f t="shared" si="188"/>
        <v>0.02</v>
      </c>
      <c r="K170" s="3">
        <v>12</v>
      </c>
      <c r="L170" s="3" t="s">
        <v>30</v>
      </c>
      <c r="M170" s="15">
        <f t="shared" si="186"/>
        <v>2.9000000000000001E-2</v>
      </c>
      <c r="N170" s="18">
        <f>INDEX(Results!$B$7:$C$206,Example!$AP170,MATCH(Example!$N$38,Results!$B$1:$C$1,FALSE))</f>
        <v>9.9999999617795795E-5</v>
      </c>
      <c r="O170" s="15">
        <f t="shared" si="187"/>
        <v>0.30000000000000004</v>
      </c>
      <c r="P170" s="5">
        <v>1000000</v>
      </c>
      <c r="Q170" s="35">
        <f t="shared" si="189"/>
        <v>909876.82350258343</v>
      </c>
      <c r="R170" s="5">
        <f t="shared" si="190"/>
        <v>90.987682002499596</v>
      </c>
      <c r="S170" s="5">
        <f t="shared" si="191"/>
        <v>27.296304600749885</v>
      </c>
      <c r="T170" s="5"/>
      <c r="U170" s="5">
        <f t="shared" si="194"/>
        <v>20000</v>
      </c>
      <c r="V170" s="5">
        <f t="shared" si="194"/>
        <v>20000</v>
      </c>
      <c r="W170" s="5">
        <f t="shared" si="194"/>
        <v>20000</v>
      </c>
      <c r="X170" s="5">
        <f t="shared" si="194"/>
        <v>20000</v>
      </c>
      <c r="Y170" s="5">
        <f t="shared" si="194"/>
        <v>20000</v>
      </c>
      <c r="Z170" s="5">
        <f t="shared" si="194"/>
        <v>20000</v>
      </c>
      <c r="AA170" s="5">
        <f t="shared" si="194"/>
        <v>20000</v>
      </c>
      <c r="AB170" s="5">
        <f t="shared" si="194"/>
        <v>20000</v>
      </c>
      <c r="AC170" s="5">
        <f t="shared" si="194"/>
        <v>20000</v>
      </c>
      <c r="AD170" s="5">
        <f t="shared" si="194"/>
        <v>20000</v>
      </c>
      <c r="AE170" s="5">
        <f t="shared" si="195"/>
        <v>20000</v>
      </c>
      <c r="AF170" s="5">
        <f t="shared" si="195"/>
        <v>1020000</v>
      </c>
      <c r="AG170" s="5">
        <f t="shared" si="195"/>
        <v>0</v>
      </c>
      <c r="AH170" s="5">
        <f t="shared" si="195"/>
        <v>0</v>
      </c>
      <c r="AI170" s="5">
        <f t="shared" si="195"/>
        <v>0</v>
      </c>
      <c r="AJ170" s="5">
        <f t="shared" si="195"/>
        <v>0</v>
      </c>
      <c r="AK170" s="5">
        <f t="shared" si="195"/>
        <v>0</v>
      </c>
      <c r="AL170" s="5">
        <f t="shared" si="195"/>
        <v>0</v>
      </c>
      <c r="AM170" s="5">
        <f t="shared" si="195"/>
        <v>0</v>
      </c>
      <c r="AN170" s="5">
        <f t="shared" si="195"/>
        <v>0</v>
      </c>
      <c r="AP170" s="3">
        <f t="shared" si="196"/>
        <v>132</v>
      </c>
      <c r="BN170" s="38">
        <f t="shared" si="153"/>
        <v>909876.82350258343</v>
      </c>
      <c r="BO170" s="5">
        <f t="shared" si="154"/>
        <v>916263.25138415827</v>
      </c>
      <c r="BP170" s="5">
        <f t="shared" si="155"/>
        <v>922834.88567429874</v>
      </c>
      <c r="BQ170" s="5">
        <f t="shared" si="156"/>
        <v>929597.09735885332</v>
      </c>
      <c r="BR170" s="5">
        <f t="shared" si="157"/>
        <v>936555.41318226</v>
      </c>
      <c r="BS170" s="5">
        <f t="shared" si="158"/>
        <v>943715.52016454551</v>
      </c>
      <c r="BT170" s="5">
        <f t="shared" si="159"/>
        <v>951083.27024931728</v>
      </c>
      <c r="BU170" s="5">
        <f t="shared" si="160"/>
        <v>958664.6850865474</v>
      </c>
      <c r="BV170" s="5">
        <f t="shared" si="161"/>
        <v>966465.96095405717</v>
      </c>
      <c r="BW170" s="5">
        <f t="shared" si="162"/>
        <v>974493.47382172477</v>
      </c>
      <c r="BX170" s="5">
        <f t="shared" si="163"/>
        <v>982753.78456255468</v>
      </c>
      <c r="BY170" s="5">
        <f t="shared" si="164"/>
        <v>991253.64431486872</v>
      </c>
      <c r="BZ170" s="5">
        <f t="shared" si="165"/>
        <v>0</v>
      </c>
      <c r="CA170" s="5">
        <f t="shared" si="166"/>
        <v>0</v>
      </c>
      <c r="CB170" s="5">
        <f t="shared" si="167"/>
        <v>0</v>
      </c>
      <c r="CC170" s="5">
        <f t="shared" si="168"/>
        <v>0</v>
      </c>
      <c r="CD170" s="5">
        <f t="shared" si="169"/>
        <v>0</v>
      </c>
      <c r="CE170" s="5">
        <f t="shared" si="170"/>
        <v>0</v>
      </c>
      <c r="CF170" s="5">
        <f t="shared" si="171"/>
        <v>0</v>
      </c>
      <c r="CG170" s="5">
        <f t="shared" si="172"/>
        <v>0</v>
      </c>
      <c r="CH170" s="45">
        <f t="shared" si="173"/>
        <v>0</v>
      </c>
      <c r="CJ170" s="21">
        <f t="shared" si="183"/>
        <v>155977.73539864528</v>
      </c>
      <c r="CK170" s="21">
        <f t="shared" si="183"/>
        <v>127945.14420577919</v>
      </c>
      <c r="CL170" s="21">
        <f t="shared" si="183"/>
        <v>100763.75799271453</v>
      </c>
      <c r="CM170" s="21">
        <f t="shared" si="183"/>
        <v>74405.317619297071</v>
      </c>
      <c r="CN170" s="21">
        <f t="shared" si="183"/>
        <v>48842.57391846017</v>
      </c>
      <c r="CO170" s="21">
        <f t="shared" si="183"/>
        <v>24049.249147137278</v>
      </c>
      <c r="CP170" s="21">
        <f t="shared" si="183"/>
        <v>947.9932091148803</v>
      </c>
      <c r="CQ170" s="21">
        <f t="shared" si="183"/>
        <v>0</v>
      </c>
      <c r="CR170" s="21">
        <f t="shared" si="183"/>
        <v>-946.84191419824492</v>
      </c>
      <c r="CS170" s="21">
        <f t="shared" si="183"/>
        <v>-23329.617881014827</v>
      </c>
      <c r="CT170" s="21">
        <f t="shared" si="183"/>
        <v>-45963.183965357253</v>
      </c>
      <c r="CU170" s="21">
        <f t="shared" si="183"/>
        <v>-67923.445521814865</v>
      </c>
      <c r="CV170" s="21">
        <f t="shared" si="183"/>
        <v>-89232.348994079628</v>
      </c>
      <c r="CW170" s="21">
        <f t="shared" si="183"/>
        <v>-109911.07011969038</v>
      </c>
      <c r="CX170" s="21">
        <f t="shared" si="183"/>
        <v>-129980.04284556967</v>
      </c>
      <c r="CZ170" s="21">
        <f t="shared" si="192"/>
        <v>-947.41756165656261</v>
      </c>
      <c r="DA170" s="21">
        <f t="shared" si="193"/>
        <v>-94998.053493397078</v>
      </c>
    </row>
    <row r="171" spans="9:105" x14ac:dyDescent="0.25">
      <c r="I171" s="4" t="s">
        <v>18</v>
      </c>
      <c r="J171" s="15">
        <f t="shared" si="188"/>
        <v>0.02</v>
      </c>
      <c r="K171" s="3">
        <v>13</v>
      </c>
      <c r="L171" s="3" t="s">
        <v>30</v>
      </c>
      <c r="M171" s="15">
        <f t="shared" si="186"/>
        <v>3.1000000000000003E-2</v>
      </c>
      <c r="N171" s="18">
        <f>INDEX(Results!$B$7:$C$206,Example!$AP171,MATCH(Example!$N$38,Results!$B$1:$C$1,FALSE))</f>
        <v>9.9999999617629898E-5</v>
      </c>
      <c r="O171" s="15">
        <f t="shared" si="187"/>
        <v>0.32500000000000001</v>
      </c>
      <c r="P171" s="5">
        <v>1000000</v>
      </c>
      <c r="Q171" s="35">
        <f t="shared" si="189"/>
        <v>883760.13840723538</v>
      </c>
      <c r="R171" s="5">
        <f t="shared" si="190"/>
        <v>88.376013502800078</v>
      </c>
      <c r="S171" s="5">
        <f t="shared" si="191"/>
        <v>28.722204388410027</v>
      </c>
      <c r="T171" s="5"/>
      <c r="U171" s="5">
        <f t="shared" si="194"/>
        <v>20000</v>
      </c>
      <c r="V171" s="5">
        <f t="shared" si="194"/>
        <v>20000</v>
      </c>
      <c r="W171" s="5">
        <f t="shared" si="194"/>
        <v>20000</v>
      </c>
      <c r="X171" s="5">
        <f t="shared" si="194"/>
        <v>20000</v>
      </c>
      <c r="Y171" s="5">
        <f t="shared" si="194"/>
        <v>20000</v>
      </c>
      <c r="Z171" s="5">
        <f t="shared" si="194"/>
        <v>20000</v>
      </c>
      <c r="AA171" s="5">
        <f t="shared" si="194"/>
        <v>20000</v>
      </c>
      <c r="AB171" s="5">
        <f t="shared" si="194"/>
        <v>20000</v>
      </c>
      <c r="AC171" s="5">
        <f t="shared" si="194"/>
        <v>20000</v>
      </c>
      <c r="AD171" s="5">
        <f t="shared" si="194"/>
        <v>20000</v>
      </c>
      <c r="AE171" s="5">
        <f t="shared" si="195"/>
        <v>20000</v>
      </c>
      <c r="AF171" s="5">
        <f t="shared" si="195"/>
        <v>20000</v>
      </c>
      <c r="AG171" s="5">
        <f t="shared" si="195"/>
        <v>1020000</v>
      </c>
      <c r="AH171" s="5">
        <f t="shared" si="195"/>
        <v>0</v>
      </c>
      <c r="AI171" s="5">
        <f t="shared" si="195"/>
        <v>0</v>
      </c>
      <c r="AJ171" s="5">
        <f t="shared" si="195"/>
        <v>0</v>
      </c>
      <c r="AK171" s="5">
        <f t="shared" si="195"/>
        <v>0</v>
      </c>
      <c r="AL171" s="5">
        <f t="shared" si="195"/>
        <v>0</v>
      </c>
      <c r="AM171" s="5">
        <f t="shared" si="195"/>
        <v>0</v>
      </c>
      <c r="AN171" s="5">
        <f t="shared" si="195"/>
        <v>0</v>
      </c>
      <c r="AP171" s="3">
        <f t="shared" si="196"/>
        <v>133</v>
      </c>
      <c r="BN171" s="38">
        <f t="shared" si="153"/>
        <v>883760.13840723538</v>
      </c>
      <c r="BO171" s="5">
        <f t="shared" si="154"/>
        <v>891156.70269785961</v>
      </c>
      <c r="BP171" s="5">
        <f t="shared" si="155"/>
        <v>898782.56048149313</v>
      </c>
      <c r="BQ171" s="5">
        <f t="shared" si="156"/>
        <v>906644.81985641934</v>
      </c>
      <c r="BR171" s="5">
        <f t="shared" si="157"/>
        <v>914750.80927196832</v>
      </c>
      <c r="BS171" s="5">
        <f t="shared" si="158"/>
        <v>923108.08435939928</v>
      </c>
      <c r="BT171" s="5">
        <f t="shared" si="159"/>
        <v>931724.43497454061</v>
      </c>
      <c r="BU171" s="5">
        <f t="shared" si="160"/>
        <v>940607.89245875133</v>
      </c>
      <c r="BV171" s="5">
        <f t="shared" si="161"/>
        <v>949766.73712497251</v>
      </c>
      <c r="BW171" s="5">
        <f t="shared" si="162"/>
        <v>959209.50597584655</v>
      </c>
      <c r="BX171" s="5">
        <f t="shared" si="163"/>
        <v>968945.0006610977</v>
      </c>
      <c r="BY171" s="5">
        <f t="shared" si="164"/>
        <v>978982.29568159161</v>
      </c>
      <c r="BZ171" s="5">
        <f t="shared" si="165"/>
        <v>989330.74684772082</v>
      </c>
      <c r="CA171" s="5">
        <f t="shared" si="166"/>
        <v>0</v>
      </c>
      <c r="CB171" s="5">
        <f t="shared" si="167"/>
        <v>0</v>
      </c>
      <c r="CC171" s="5">
        <f t="shared" si="168"/>
        <v>0</v>
      </c>
      <c r="CD171" s="5">
        <f t="shared" si="169"/>
        <v>0</v>
      </c>
      <c r="CE171" s="5">
        <f t="shared" si="170"/>
        <v>0</v>
      </c>
      <c r="CF171" s="5">
        <f t="shared" si="171"/>
        <v>0</v>
      </c>
      <c r="CG171" s="5">
        <f t="shared" si="172"/>
        <v>0</v>
      </c>
      <c r="CH171" s="45">
        <f t="shared" si="173"/>
        <v>0</v>
      </c>
      <c r="CJ171" s="21">
        <f t="shared" si="183"/>
        <v>162853.51024787652</v>
      </c>
      <c r="CK171" s="21">
        <f t="shared" si="183"/>
        <v>133431.94168263639</v>
      </c>
      <c r="CL171" s="21">
        <f t="shared" si="183"/>
        <v>104965.92987626349</v>
      </c>
      <c r="CM171" s="21">
        <f t="shared" si="183"/>
        <v>77421.654894971405</v>
      </c>
      <c r="CN171" s="21">
        <f t="shared" si="183"/>
        <v>50766.580631428747</v>
      </c>
      <c r="CO171" s="21">
        <f t="shared" si="183"/>
        <v>24969.402941642096</v>
      </c>
      <c r="CP171" s="21">
        <f t="shared" si="183"/>
        <v>983.2500677597709</v>
      </c>
      <c r="CQ171" s="21">
        <f t="shared" si="183"/>
        <v>0</v>
      </c>
      <c r="CR171" s="21">
        <f t="shared" si="183"/>
        <v>-981.97215238923673</v>
      </c>
      <c r="CS171" s="21">
        <f t="shared" si="183"/>
        <v>-24170.615227603004</v>
      </c>
      <c r="CT171" s="21">
        <f t="shared" si="183"/>
        <v>-47570.340487834415</v>
      </c>
      <c r="CU171" s="21">
        <f t="shared" si="183"/>
        <v>-70226.02781200991</v>
      </c>
      <c r="CV171" s="21">
        <f t="shared" si="183"/>
        <v>-92163.525242670905</v>
      </c>
      <c r="CW171" s="21">
        <f t="shared" si="183"/>
        <v>-113407.71679710713</v>
      </c>
      <c r="CX171" s="21">
        <f t="shared" si="183"/>
        <v>-133982.56074638979</v>
      </c>
      <c r="CZ171" s="21">
        <f t="shared" si="192"/>
        <v>-982.61111007450381</v>
      </c>
      <c r="DA171" s="21">
        <f t="shared" si="193"/>
        <v>-98564.727559467196</v>
      </c>
    </row>
    <row r="172" spans="9:105" x14ac:dyDescent="0.25">
      <c r="I172" s="4" t="s">
        <v>18</v>
      </c>
      <c r="J172" s="15">
        <f t="shared" si="188"/>
        <v>0.02</v>
      </c>
      <c r="K172" s="3">
        <v>14</v>
      </c>
      <c r="L172" s="3" t="s">
        <v>30</v>
      </c>
      <c r="M172" s="15">
        <f t="shared" si="186"/>
        <v>3.3000000000000002E-2</v>
      </c>
      <c r="N172" s="18">
        <f>INDEX(Results!$B$7:$C$206,Example!$AP172,MATCH(Example!$N$38,Results!$B$1:$C$1,FALSE))</f>
        <v>1.00000000003049E-4</v>
      </c>
      <c r="O172" s="15">
        <f t="shared" si="187"/>
        <v>0.35000000000000003</v>
      </c>
      <c r="P172" s="5">
        <v>1000000</v>
      </c>
      <c r="Q172" s="35">
        <f t="shared" si="189"/>
        <v>856109.48463569593</v>
      </c>
      <c r="R172" s="5">
        <f t="shared" si="190"/>
        <v>85.610948466179863</v>
      </c>
      <c r="S172" s="5">
        <f t="shared" si="191"/>
        <v>29.963831963162956</v>
      </c>
      <c r="T172" s="5"/>
      <c r="U172" s="5">
        <f t="shared" si="194"/>
        <v>20000</v>
      </c>
      <c r="V172" s="5">
        <f t="shared" si="194"/>
        <v>20000</v>
      </c>
      <c r="W172" s="5">
        <f t="shared" si="194"/>
        <v>20000</v>
      </c>
      <c r="X172" s="5">
        <f t="shared" si="194"/>
        <v>20000</v>
      </c>
      <c r="Y172" s="5">
        <f t="shared" si="194"/>
        <v>20000</v>
      </c>
      <c r="Z172" s="5">
        <f t="shared" si="194"/>
        <v>20000</v>
      </c>
      <c r="AA172" s="5">
        <f t="shared" si="194"/>
        <v>20000</v>
      </c>
      <c r="AB172" s="5">
        <f t="shared" si="194"/>
        <v>20000</v>
      </c>
      <c r="AC172" s="5">
        <f t="shared" si="194"/>
        <v>20000</v>
      </c>
      <c r="AD172" s="5">
        <f t="shared" si="194"/>
        <v>20000</v>
      </c>
      <c r="AE172" s="5">
        <f t="shared" si="195"/>
        <v>20000</v>
      </c>
      <c r="AF172" s="5">
        <f t="shared" si="195"/>
        <v>20000</v>
      </c>
      <c r="AG172" s="5">
        <f t="shared" si="195"/>
        <v>20000</v>
      </c>
      <c r="AH172" s="5">
        <f t="shared" si="195"/>
        <v>1020000</v>
      </c>
      <c r="AI172" s="5">
        <f t="shared" si="195"/>
        <v>0</v>
      </c>
      <c r="AJ172" s="5">
        <f t="shared" si="195"/>
        <v>0</v>
      </c>
      <c r="AK172" s="5">
        <f t="shared" si="195"/>
        <v>0</v>
      </c>
      <c r="AL172" s="5">
        <f t="shared" si="195"/>
        <v>0</v>
      </c>
      <c r="AM172" s="5">
        <f t="shared" si="195"/>
        <v>0</v>
      </c>
      <c r="AN172" s="5">
        <f t="shared" si="195"/>
        <v>0</v>
      </c>
      <c r="AP172" s="3">
        <f t="shared" si="196"/>
        <v>134</v>
      </c>
      <c r="BN172" s="38">
        <f t="shared" si="153"/>
        <v>856109.48463569593</v>
      </c>
      <c r="BO172" s="5">
        <f t="shared" si="154"/>
        <v>864361.09762867377</v>
      </c>
      <c r="BP172" s="5">
        <f t="shared" si="155"/>
        <v>872885.0138504199</v>
      </c>
      <c r="BQ172" s="5">
        <f t="shared" si="156"/>
        <v>881690.21930748364</v>
      </c>
      <c r="BR172" s="5">
        <f t="shared" si="157"/>
        <v>890785.9965446305</v>
      </c>
      <c r="BS172" s="5">
        <f t="shared" si="158"/>
        <v>900181.93443060329</v>
      </c>
      <c r="BT172" s="5">
        <f t="shared" si="159"/>
        <v>909887.93826681317</v>
      </c>
      <c r="BU172" s="5">
        <f t="shared" si="160"/>
        <v>919914.24022961792</v>
      </c>
      <c r="BV172" s="5">
        <f t="shared" si="161"/>
        <v>930271.41015719529</v>
      </c>
      <c r="BW172" s="5">
        <f t="shared" si="162"/>
        <v>940970.36669238261</v>
      </c>
      <c r="BX172" s="5">
        <f t="shared" si="163"/>
        <v>952022.3887932311</v>
      </c>
      <c r="BY172" s="5">
        <f t="shared" si="164"/>
        <v>963439.12762340764</v>
      </c>
      <c r="BZ172" s="5">
        <f t="shared" si="165"/>
        <v>975232.61883498007</v>
      </c>
      <c r="CA172" s="5">
        <f t="shared" si="166"/>
        <v>987415.29525653436</v>
      </c>
      <c r="CB172" s="5">
        <f t="shared" si="167"/>
        <v>0</v>
      </c>
      <c r="CC172" s="5">
        <f t="shared" si="168"/>
        <v>0</v>
      </c>
      <c r="CD172" s="5">
        <f t="shared" si="169"/>
        <v>0</v>
      </c>
      <c r="CE172" s="5">
        <f t="shared" si="170"/>
        <v>0</v>
      </c>
      <c r="CF172" s="5">
        <f t="shared" si="171"/>
        <v>0</v>
      </c>
      <c r="CG172" s="5">
        <f t="shared" si="172"/>
        <v>0</v>
      </c>
      <c r="CH172" s="45">
        <f t="shared" si="173"/>
        <v>0</v>
      </c>
      <c r="CJ172" s="21">
        <f t="shared" si="183"/>
        <v>168447.3364121425</v>
      </c>
      <c r="CK172" s="21">
        <f t="shared" si="183"/>
        <v>137858.63715195237</v>
      </c>
      <c r="CL172" s="21">
        <f t="shared" si="183"/>
        <v>108326.96614415909</v>
      </c>
      <c r="CM172" s="21">
        <f t="shared" si="183"/>
        <v>79812.619475863758</v>
      </c>
      <c r="CN172" s="21">
        <f t="shared" si="183"/>
        <v>52277.487781215226</v>
      </c>
      <c r="CO172" s="21">
        <f t="shared" si="183"/>
        <v>25684.988301294972</v>
      </c>
      <c r="CP172" s="21">
        <f t="shared" si="183"/>
        <v>1010.4027663641609</v>
      </c>
      <c r="CQ172" s="21">
        <f t="shared" si="183"/>
        <v>0</v>
      </c>
      <c r="CR172" s="21">
        <f t="shared" si="183"/>
        <v>-1009.0048809431028</v>
      </c>
      <c r="CS172" s="21">
        <f t="shared" si="183"/>
        <v>-24811.198408697965</v>
      </c>
      <c r="CT172" s="21">
        <f t="shared" si="183"/>
        <v>-48780.987659486244</v>
      </c>
      <c r="CU172" s="21">
        <f t="shared" si="183"/>
        <v>-71940.464491084218</v>
      </c>
      <c r="CV172" s="21">
        <f t="shared" si="183"/>
        <v>-94319.495682358509</v>
      </c>
      <c r="CW172" s="21">
        <f t="shared" si="183"/>
        <v>-115946.76968726364</v>
      </c>
      <c r="CX172" s="21">
        <f t="shared" si="183"/>
        <v>-136849.84598081815</v>
      </c>
      <c r="CZ172" s="21">
        <f t="shared" si="192"/>
        <v>-1009.7038236536318</v>
      </c>
      <c r="DA172" s="21">
        <f t="shared" si="193"/>
        <v>-101323.2309132588</v>
      </c>
    </row>
    <row r="173" spans="9:105" x14ac:dyDescent="0.25">
      <c r="I173" s="4" t="s">
        <v>18</v>
      </c>
      <c r="J173" s="15">
        <f t="shared" si="188"/>
        <v>0.02</v>
      </c>
      <c r="K173" s="3">
        <v>15</v>
      </c>
      <c r="L173" s="3" t="s">
        <v>30</v>
      </c>
      <c r="M173" s="15">
        <f t="shared" si="186"/>
        <v>3.4999999999999996E-2</v>
      </c>
      <c r="N173" s="18">
        <f>INDEX(Results!$B$7:$C$206,Example!$AP173,MATCH(Example!$N$38,Results!$B$1:$C$1,FALSE))</f>
        <v>9.9999999613848702E-5</v>
      </c>
      <c r="O173" s="15">
        <f t="shared" si="187"/>
        <v>0.375</v>
      </c>
      <c r="P173" s="5">
        <v>1000000</v>
      </c>
      <c r="Q173" s="35">
        <f t="shared" si="189"/>
        <v>827238.83655348851</v>
      </c>
      <c r="R173" s="5">
        <f t="shared" si="190"/>
        <v>82.723883335909505</v>
      </c>
      <c r="S173" s="5">
        <f t="shared" si="191"/>
        <v>31.021456250966065</v>
      </c>
      <c r="T173" s="5"/>
      <c r="U173" s="5">
        <f t="shared" si="194"/>
        <v>20000</v>
      </c>
      <c r="V173" s="5">
        <f t="shared" si="194"/>
        <v>20000</v>
      </c>
      <c r="W173" s="5">
        <f t="shared" si="194"/>
        <v>20000</v>
      </c>
      <c r="X173" s="5">
        <f t="shared" si="194"/>
        <v>20000</v>
      </c>
      <c r="Y173" s="5">
        <f t="shared" si="194"/>
        <v>20000</v>
      </c>
      <c r="Z173" s="5">
        <f t="shared" si="194"/>
        <v>20000</v>
      </c>
      <c r="AA173" s="5">
        <f t="shared" si="194"/>
        <v>20000</v>
      </c>
      <c r="AB173" s="5">
        <f t="shared" si="194"/>
        <v>20000</v>
      </c>
      <c r="AC173" s="5">
        <f t="shared" si="194"/>
        <v>20000</v>
      </c>
      <c r="AD173" s="5">
        <f t="shared" si="194"/>
        <v>20000</v>
      </c>
      <c r="AE173" s="5">
        <f t="shared" si="195"/>
        <v>20000</v>
      </c>
      <c r="AF173" s="5">
        <f t="shared" si="195"/>
        <v>20000</v>
      </c>
      <c r="AG173" s="5">
        <f t="shared" si="195"/>
        <v>20000</v>
      </c>
      <c r="AH173" s="5">
        <f t="shared" si="195"/>
        <v>20000</v>
      </c>
      <c r="AI173" s="5">
        <f t="shared" si="195"/>
        <v>1020000</v>
      </c>
      <c r="AJ173" s="5">
        <f t="shared" si="195"/>
        <v>0</v>
      </c>
      <c r="AK173" s="5">
        <f t="shared" si="195"/>
        <v>0</v>
      </c>
      <c r="AL173" s="5">
        <f t="shared" si="195"/>
        <v>0</v>
      </c>
      <c r="AM173" s="5">
        <f t="shared" si="195"/>
        <v>0</v>
      </c>
      <c r="AN173" s="5">
        <f t="shared" si="195"/>
        <v>0</v>
      </c>
      <c r="AP173" s="3">
        <f t="shared" si="196"/>
        <v>135</v>
      </c>
      <c r="BN173" s="38">
        <f t="shared" si="153"/>
        <v>827238.83655348851</v>
      </c>
      <c r="BO173" s="5">
        <f t="shared" si="154"/>
        <v>836192.19583286054</v>
      </c>
      <c r="BP173" s="5">
        <f t="shared" si="155"/>
        <v>845458.92268701061</v>
      </c>
      <c r="BQ173" s="5">
        <f t="shared" si="156"/>
        <v>855049.98498105595</v>
      </c>
      <c r="BR173" s="5">
        <f t="shared" si="157"/>
        <v>864976.73445539281</v>
      </c>
      <c r="BS173" s="5">
        <f t="shared" si="158"/>
        <v>875250.92016133154</v>
      </c>
      <c r="BT173" s="5">
        <f t="shared" si="159"/>
        <v>885884.70236697805</v>
      </c>
      <c r="BU173" s="5">
        <f t="shared" si="160"/>
        <v>896890.66694982222</v>
      </c>
      <c r="BV173" s="5">
        <f t="shared" si="161"/>
        <v>908281.84029306588</v>
      </c>
      <c r="BW173" s="5">
        <f t="shared" si="162"/>
        <v>920071.70470332308</v>
      </c>
      <c r="BX173" s="5">
        <f t="shared" si="163"/>
        <v>932274.21436793928</v>
      </c>
      <c r="BY173" s="5">
        <f t="shared" si="164"/>
        <v>944903.8118708171</v>
      </c>
      <c r="BZ173" s="5">
        <f t="shared" si="165"/>
        <v>957975.44528629561</v>
      </c>
      <c r="CA173" s="5">
        <f t="shared" si="166"/>
        <v>971504.58587131591</v>
      </c>
      <c r="CB173" s="5">
        <f t="shared" si="167"/>
        <v>985507.24637681188</v>
      </c>
      <c r="CC173" s="5">
        <f t="shared" si="168"/>
        <v>0</v>
      </c>
      <c r="CD173" s="5">
        <f t="shared" si="169"/>
        <v>0</v>
      </c>
      <c r="CE173" s="5">
        <f t="shared" si="170"/>
        <v>0</v>
      </c>
      <c r="CF173" s="5">
        <f t="shared" si="171"/>
        <v>0</v>
      </c>
      <c r="CG173" s="5">
        <f t="shared" si="172"/>
        <v>0</v>
      </c>
      <c r="CH173" s="45">
        <f t="shared" si="173"/>
        <v>0</v>
      </c>
      <c r="CJ173" s="21">
        <f t="shared" ref="CJ173:CX189" si="197">NPV($M173+CJ$38,$U173:$AN173)-$Q173</f>
        <v>172761.16344651137</v>
      </c>
      <c r="CK173" s="21">
        <f t="shared" si="197"/>
        <v>141230.74966814101</v>
      </c>
      <c r="CL173" s="21">
        <f t="shared" si="197"/>
        <v>110854.27481430955</v>
      </c>
      <c r="CM173" s="21">
        <f t="shared" si="197"/>
        <v>81585.921579350368</v>
      </c>
      <c r="CN173" s="21">
        <f t="shared" si="197"/>
        <v>53381.812578750425</v>
      </c>
      <c r="CO173" s="21">
        <f t="shared" si="197"/>
        <v>26199.923441114835</v>
      </c>
      <c r="CP173" s="21">
        <f t="shared" si="197"/>
        <v>1029.6322974298382</v>
      </c>
      <c r="CQ173" s="21">
        <f t="shared" si="197"/>
        <v>0</v>
      </c>
      <c r="CR173" s="21">
        <f t="shared" si="197"/>
        <v>-1028.1230679829605</v>
      </c>
      <c r="CS173" s="21">
        <f t="shared" si="197"/>
        <v>-25256.520617361413</v>
      </c>
      <c r="CT173" s="21">
        <f t="shared" si="197"/>
        <v>-49606.585196851403</v>
      </c>
      <c r="CU173" s="21">
        <f t="shared" si="197"/>
        <v>-73085.596122299088</v>
      </c>
      <c r="CV173" s="21">
        <f t="shared" si="197"/>
        <v>-95727.479711395106</v>
      </c>
      <c r="CW173" s="21">
        <f t="shared" si="197"/>
        <v>-117564.75136690319</v>
      </c>
      <c r="CX173" s="21">
        <f t="shared" si="197"/>
        <v>-138628.57769890677</v>
      </c>
      <c r="CZ173" s="21">
        <f t="shared" si="192"/>
        <v>-1028.8776827063994</v>
      </c>
      <c r="DA173" s="21">
        <f t="shared" si="193"/>
        <v>-103290.87726285233</v>
      </c>
    </row>
    <row r="174" spans="9:105" x14ac:dyDescent="0.25">
      <c r="I174" s="4" t="s">
        <v>18</v>
      </c>
      <c r="J174" s="15">
        <f t="shared" si="188"/>
        <v>0.02</v>
      </c>
      <c r="K174" s="3">
        <v>16</v>
      </c>
      <c r="L174" s="3" t="s">
        <v>30</v>
      </c>
      <c r="M174" s="15">
        <f t="shared" si="186"/>
        <v>3.6999999999999998E-2</v>
      </c>
      <c r="N174" s="18">
        <f>INDEX(Results!$B$7:$C$206,Example!$AP174,MATCH(Example!$N$38,Results!$B$1:$C$1,FALSE))</f>
        <v>9.9999999618207805E-5</v>
      </c>
      <c r="O174" s="15">
        <f t="shared" si="187"/>
        <v>0.4</v>
      </c>
      <c r="P174" s="5">
        <v>1000000</v>
      </c>
      <c r="Q174" s="35">
        <f t="shared" si="189"/>
        <v>797454.14075494441</v>
      </c>
      <c r="R174" s="5">
        <f t="shared" si="190"/>
        <v>79.745413771032673</v>
      </c>
      <c r="S174" s="5">
        <f t="shared" si="191"/>
        <v>31.898165508413072</v>
      </c>
      <c r="T174" s="5"/>
      <c r="U174" s="5">
        <f t="shared" si="194"/>
        <v>20000</v>
      </c>
      <c r="V174" s="5">
        <f t="shared" si="194"/>
        <v>20000</v>
      </c>
      <c r="W174" s="5">
        <f t="shared" si="194"/>
        <v>20000</v>
      </c>
      <c r="X174" s="5">
        <f t="shared" si="194"/>
        <v>20000</v>
      </c>
      <c r="Y174" s="5">
        <f t="shared" si="194"/>
        <v>20000</v>
      </c>
      <c r="Z174" s="5">
        <f t="shared" si="194"/>
        <v>20000</v>
      </c>
      <c r="AA174" s="5">
        <f t="shared" si="194"/>
        <v>20000</v>
      </c>
      <c r="AB174" s="5">
        <f t="shared" si="194"/>
        <v>20000</v>
      </c>
      <c r="AC174" s="5">
        <f t="shared" si="194"/>
        <v>20000</v>
      </c>
      <c r="AD174" s="5">
        <f t="shared" si="194"/>
        <v>20000</v>
      </c>
      <c r="AE174" s="5">
        <f t="shared" si="195"/>
        <v>20000</v>
      </c>
      <c r="AF174" s="5">
        <f t="shared" si="195"/>
        <v>20000</v>
      </c>
      <c r="AG174" s="5">
        <f t="shared" si="195"/>
        <v>20000</v>
      </c>
      <c r="AH174" s="5">
        <f t="shared" si="195"/>
        <v>20000</v>
      </c>
      <c r="AI174" s="5">
        <f t="shared" si="195"/>
        <v>20000</v>
      </c>
      <c r="AJ174" s="5">
        <f t="shared" si="195"/>
        <v>1020000</v>
      </c>
      <c r="AK174" s="5">
        <f t="shared" si="195"/>
        <v>0</v>
      </c>
      <c r="AL174" s="5">
        <f t="shared" si="195"/>
        <v>0</v>
      </c>
      <c r="AM174" s="5">
        <f t="shared" si="195"/>
        <v>0</v>
      </c>
      <c r="AN174" s="5">
        <f t="shared" si="195"/>
        <v>0</v>
      </c>
      <c r="AP174" s="3">
        <f t="shared" si="196"/>
        <v>136</v>
      </c>
      <c r="BN174" s="38">
        <f t="shared" si="153"/>
        <v>797454.14075494441</v>
      </c>
      <c r="BO174" s="5">
        <f t="shared" si="154"/>
        <v>806959.94396287727</v>
      </c>
      <c r="BP174" s="5">
        <f t="shared" si="155"/>
        <v>816817.46188950364</v>
      </c>
      <c r="BQ174" s="5">
        <f t="shared" si="156"/>
        <v>827039.70797941519</v>
      </c>
      <c r="BR174" s="5">
        <f t="shared" si="157"/>
        <v>837640.17717465351</v>
      </c>
      <c r="BS174" s="5">
        <f t="shared" si="158"/>
        <v>848632.86373011558</v>
      </c>
      <c r="BT174" s="5">
        <f t="shared" si="159"/>
        <v>860032.27968812978</v>
      </c>
      <c r="BU174" s="5">
        <f t="shared" si="160"/>
        <v>871853.47403659055</v>
      </c>
      <c r="BV174" s="5">
        <f t="shared" si="161"/>
        <v>884112.05257594434</v>
      </c>
      <c r="BW174" s="5">
        <f t="shared" si="162"/>
        <v>896824.19852125423</v>
      </c>
      <c r="BX174" s="5">
        <f t="shared" si="163"/>
        <v>910006.69386654056</v>
      </c>
      <c r="BY174" s="5">
        <f t="shared" si="164"/>
        <v>923676.94153960247</v>
      </c>
      <c r="BZ174" s="5">
        <f t="shared" si="165"/>
        <v>937852.98837656772</v>
      </c>
      <c r="CA174" s="5">
        <f t="shared" si="166"/>
        <v>952553.54894650064</v>
      </c>
      <c r="CB174" s="5">
        <f t="shared" si="167"/>
        <v>967798.03025752108</v>
      </c>
      <c r="CC174" s="5">
        <f t="shared" si="168"/>
        <v>983606.55737704923</v>
      </c>
      <c r="CD174" s="5">
        <f t="shared" si="169"/>
        <v>0</v>
      </c>
      <c r="CE174" s="5">
        <f t="shared" si="170"/>
        <v>0</v>
      </c>
      <c r="CF174" s="5">
        <f t="shared" si="171"/>
        <v>0</v>
      </c>
      <c r="CG174" s="5">
        <f t="shared" si="172"/>
        <v>0</v>
      </c>
      <c r="CH174" s="45">
        <f t="shared" si="173"/>
        <v>0</v>
      </c>
      <c r="CJ174" s="21">
        <f t="shared" si="197"/>
        <v>175815.77368189418</v>
      </c>
      <c r="CK174" s="21">
        <f t="shared" si="197"/>
        <v>143569.10859114269</v>
      </c>
      <c r="CL174" s="21">
        <f t="shared" si="197"/>
        <v>112567.1955512024</v>
      </c>
      <c r="CM174" s="21">
        <f t="shared" si="197"/>
        <v>82757.976357509149</v>
      </c>
      <c r="CN174" s="21">
        <f t="shared" si="197"/>
        <v>54091.709319169866</v>
      </c>
      <c r="CO174" s="21">
        <f t="shared" si="197"/>
        <v>26520.860445044935</v>
      </c>
      <c r="CP174" s="21">
        <f t="shared" si="197"/>
        <v>1041.2257069838233</v>
      </c>
      <c r="CQ174" s="21">
        <f t="shared" si="197"/>
        <v>0</v>
      </c>
      <c r="CR174" s="21">
        <f t="shared" si="197"/>
        <v>-1039.6154581214068</v>
      </c>
      <c r="CS174" s="21">
        <f t="shared" si="197"/>
        <v>-25514.295846214751</v>
      </c>
      <c r="CT174" s="21">
        <f t="shared" si="197"/>
        <v>-50063.538539957604</v>
      </c>
      <c r="CU174" s="21">
        <f t="shared" si="197"/>
        <v>-73687.416083001532</v>
      </c>
      <c r="CV174" s="21">
        <f t="shared" si="197"/>
        <v>-96423.877625154215</v>
      </c>
      <c r="CW174" s="21">
        <f t="shared" si="197"/>
        <v>-118309.2139326965</v>
      </c>
      <c r="CX174" s="21">
        <f t="shared" si="197"/>
        <v>-139378.13394318707</v>
      </c>
      <c r="CZ174" s="21">
        <f t="shared" si="192"/>
        <v>-1040.4205825526151</v>
      </c>
      <c r="DA174" s="21">
        <f t="shared" si="193"/>
        <v>-104495.53658817831</v>
      </c>
    </row>
    <row r="175" spans="9:105" x14ac:dyDescent="0.25">
      <c r="I175" s="4" t="s">
        <v>18</v>
      </c>
      <c r="J175" s="15">
        <f t="shared" si="188"/>
        <v>0.02</v>
      </c>
      <c r="K175" s="3">
        <v>17</v>
      </c>
      <c r="L175" s="3" t="s">
        <v>30</v>
      </c>
      <c r="M175" s="15">
        <f t="shared" si="186"/>
        <v>3.9E-2</v>
      </c>
      <c r="N175" s="18">
        <f>INDEX(Results!$B$7:$C$206,Example!$AP175,MATCH(Example!$N$38,Results!$B$1:$C$1,FALSE))</f>
        <v>9.9999999615794696E-5</v>
      </c>
      <c r="O175" s="15">
        <f t="shared" si="187"/>
        <v>0.42500000000000004</v>
      </c>
      <c r="P175" s="5">
        <v>1000000</v>
      </c>
      <c r="Q175" s="35">
        <f t="shared" si="189"/>
        <v>767049.2764845551</v>
      </c>
      <c r="R175" s="5">
        <f t="shared" si="190"/>
        <v>76.704927353751103</v>
      </c>
      <c r="S175" s="5">
        <f t="shared" si="191"/>
        <v>32.599594125344225</v>
      </c>
      <c r="T175" s="5"/>
      <c r="U175" s="5">
        <f t="shared" si="194"/>
        <v>20000</v>
      </c>
      <c r="V175" s="5">
        <f t="shared" si="194"/>
        <v>20000</v>
      </c>
      <c r="W175" s="5">
        <f t="shared" si="194"/>
        <v>20000</v>
      </c>
      <c r="X175" s="5">
        <f t="shared" si="194"/>
        <v>20000</v>
      </c>
      <c r="Y175" s="5">
        <f t="shared" si="194"/>
        <v>20000</v>
      </c>
      <c r="Z175" s="5">
        <f t="shared" si="194"/>
        <v>20000</v>
      </c>
      <c r="AA175" s="5">
        <f t="shared" si="194"/>
        <v>20000</v>
      </c>
      <c r="AB175" s="5">
        <f t="shared" si="194"/>
        <v>20000</v>
      </c>
      <c r="AC175" s="5">
        <f t="shared" si="194"/>
        <v>20000</v>
      </c>
      <c r="AD175" s="5">
        <f t="shared" si="194"/>
        <v>20000</v>
      </c>
      <c r="AE175" s="5">
        <f t="shared" si="195"/>
        <v>20000</v>
      </c>
      <c r="AF175" s="5">
        <f t="shared" si="195"/>
        <v>20000</v>
      </c>
      <c r="AG175" s="5">
        <f t="shared" si="195"/>
        <v>20000</v>
      </c>
      <c r="AH175" s="5">
        <f t="shared" si="195"/>
        <v>20000</v>
      </c>
      <c r="AI175" s="5">
        <f t="shared" si="195"/>
        <v>20000</v>
      </c>
      <c r="AJ175" s="5">
        <f t="shared" si="195"/>
        <v>20000</v>
      </c>
      <c r="AK175" s="5">
        <f t="shared" si="195"/>
        <v>1020000</v>
      </c>
      <c r="AL175" s="5">
        <f t="shared" si="195"/>
        <v>0</v>
      </c>
      <c r="AM175" s="5">
        <f t="shared" si="195"/>
        <v>0</v>
      </c>
      <c r="AN175" s="5">
        <f t="shared" si="195"/>
        <v>0</v>
      </c>
      <c r="AP175" s="3">
        <f t="shared" si="196"/>
        <v>137</v>
      </c>
      <c r="BN175" s="38">
        <f t="shared" si="153"/>
        <v>767049.2764845551</v>
      </c>
      <c r="BO175" s="5">
        <f t="shared" si="154"/>
        <v>776964.19826745265</v>
      </c>
      <c r="BP175" s="5">
        <f t="shared" si="155"/>
        <v>787265.80199988326</v>
      </c>
      <c r="BQ175" s="5">
        <f t="shared" si="156"/>
        <v>797969.16827787866</v>
      </c>
      <c r="BR175" s="5">
        <f t="shared" si="157"/>
        <v>809089.96584071591</v>
      </c>
      <c r="BS175" s="5">
        <f t="shared" si="158"/>
        <v>820644.4745085038</v>
      </c>
      <c r="BT175" s="5">
        <f t="shared" si="159"/>
        <v>832649.60901433544</v>
      </c>
      <c r="BU175" s="5">
        <f t="shared" si="160"/>
        <v>845122.94376589451</v>
      </c>
      <c r="BV175" s="5">
        <f t="shared" si="161"/>
        <v>858082.73857276433</v>
      </c>
      <c r="BW175" s="5">
        <f t="shared" si="162"/>
        <v>871547.96537710202</v>
      </c>
      <c r="BX175" s="5">
        <f t="shared" si="163"/>
        <v>885538.33602680895</v>
      </c>
      <c r="BY175" s="5">
        <f t="shared" si="164"/>
        <v>900074.33113185444</v>
      </c>
      <c r="BZ175" s="5">
        <f t="shared" si="165"/>
        <v>915177.23004599672</v>
      </c>
      <c r="CA175" s="5">
        <f t="shared" si="166"/>
        <v>930869.14201779058</v>
      </c>
      <c r="CB175" s="5">
        <f t="shared" si="167"/>
        <v>947173.03855648439</v>
      </c>
      <c r="CC175" s="5">
        <f t="shared" si="168"/>
        <v>964112.7870601872</v>
      </c>
      <c r="CD175" s="5">
        <f t="shared" si="169"/>
        <v>981713.18575553445</v>
      </c>
      <c r="CE175" s="5">
        <f t="shared" si="170"/>
        <v>0</v>
      </c>
      <c r="CF175" s="5">
        <f t="shared" si="171"/>
        <v>0</v>
      </c>
      <c r="CG175" s="5">
        <f t="shared" si="172"/>
        <v>0</v>
      </c>
      <c r="CH175" s="45">
        <f t="shared" si="173"/>
        <v>0</v>
      </c>
      <c r="CJ175" s="21">
        <f t="shared" si="197"/>
        <v>177649.2531026192</v>
      </c>
      <c r="CK175" s="21">
        <f t="shared" si="197"/>
        <v>144908.51368579117</v>
      </c>
      <c r="CL175" s="21">
        <f t="shared" si="197"/>
        <v>113495.87950058922</v>
      </c>
      <c r="CM175" s="21">
        <f t="shared" si="197"/>
        <v>83353.030720690498</v>
      </c>
      <c r="CN175" s="21">
        <f t="shared" si="197"/>
        <v>54424.367270298884</v>
      </c>
      <c r="CO175" s="21">
        <f t="shared" si="197"/>
        <v>26656.875209107529</v>
      </c>
      <c r="CP175" s="21">
        <f t="shared" si="197"/>
        <v>1045.5633831712184</v>
      </c>
      <c r="CQ175" s="21">
        <f t="shared" si="197"/>
        <v>0</v>
      </c>
      <c r="CR175" s="21">
        <f t="shared" si="197"/>
        <v>-1043.8638368793763</v>
      </c>
      <c r="CS175" s="21">
        <f t="shared" si="197"/>
        <v>-25594.473711072467</v>
      </c>
      <c r="CT175" s="21">
        <f t="shared" si="197"/>
        <v>-50172.536152747227</v>
      </c>
      <c r="CU175" s="21">
        <f t="shared" si="197"/>
        <v>-73778.060653623077</v>
      </c>
      <c r="CV175" s="21">
        <f t="shared" si="197"/>
        <v>-96452.906347027863</v>
      </c>
      <c r="CW175" s="21">
        <f t="shared" si="197"/>
        <v>-118237.01564955385</v>
      </c>
      <c r="CX175" s="21">
        <f t="shared" si="197"/>
        <v>-139168.50679133285</v>
      </c>
      <c r="CZ175" s="21">
        <f t="shared" si="192"/>
        <v>-1044.7136100252974</v>
      </c>
      <c r="DA175" s="21">
        <f t="shared" si="193"/>
        <v>-104974.39292380854</v>
      </c>
    </row>
    <row r="176" spans="9:105" x14ac:dyDescent="0.25">
      <c r="I176" s="4" t="s">
        <v>18</v>
      </c>
      <c r="J176" s="15">
        <f t="shared" si="188"/>
        <v>0.02</v>
      </c>
      <c r="K176" s="3">
        <v>18</v>
      </c>
      <c r="L176" s="3" t="s">
        <v>30</v>
      </c>
      <c r="M176" s="15">
        <f t="shared" si="186"/>
        <v>4.1000000000000002E-2</v>
      </c>
      <c r="N176" s="18">
        <f>INDEX(Results!$B$7:$C$206,Example!$AP176,MATCH(Example!$N$38,Results!$B$1:$C$1,FALSE))</f>
        <v>9.9999999618099398E-5</v>
      </c>
      <c r="O176" s="15">
        <f t="shared" si="187"/>
        <v>0.45</v>
      </c>
      <c r="P176" s="5">
        <v>1000000</v>
      </c>
      <c r="Q176" s="35">
        <f t="shared" si="189"/>
        <v>736302.53994156921</v>
      </c>
      <c r="R176" s="5">
        <f t="shared" si="190"/>
        <v>73.630253712962542</v>
      </c>
      <c r="S176" s="5">
        <f t="shared" si="191"/>
        <v>33.133614170833148</v>
      </c>
      <c r="T176" s="5"/>
      <c r="U176" s="5">
        <f t="shared" si="194"/>
        <v>20000</v>
      </c>
      <c r="V176" s="5">
        <f t="shared" si="194"/>
        <v>20000</v>
      </c>
      <c r="W176" s="5">
        <f t="shared" si="194"/>
        <v>20000</v>
      </c>
      <c r="X176" s="5">
        <f t="shared" si="194"/>
        <v>20000</v>
      </c>
      <c r="Y176" s="5">
        <f t="shared" si="194"/>
        <v>20000</v>
      </c>
      <c r="Z176" s="5">
        <f t="shared" si="194"/>
        <v>20000</v>
      </c>
      <c r="AA176" s="5">
        <f t="shared" si="194"/>
        <v>20000</v>
      </c>
      <c r="AB176" s="5">
        <f t="shared" si="194"/>
        <v>20000</v>
      </c>
      <c r="AC176" s="5">
        <f t="shared" si="194"/>
        <v>20000</v>
      </c>
      <c r="AD176" s="5">
        <f t="shared" si="194"/>
        <v>20000</v>
      </c>
      <c r="AE176" s="5">
        <f t="shared" si="195"/>
        <v>20000</v>
      </c>
      <c r="AF176" s="5">
        <f t="shared" si="195"/>
        <v>20000</v>
      </c>
      <c r="AG176" s="5">
        <f t="shared" si="195"/>
        <v>20000</v>
      </c>
      <c r="AH176" s="5">
        <f t="shared" si="195"/>
        <v>20000</v>
      </c>
      <c r="AI176" s="5">
        <f t="shared" si="195"/>
        <v>20000</v>
      </c>
      <c r="AJ176" s="5">
        <f t="shared" si="195"/>
        <v>20000</v>
      </c>
      <c r="AK176" s="5">
        <f t="shared" si="195"/>
        <v>20000</v>
      </c>
      <c r="AL176" s="5">
        <f t="shared" si="195"/>
        <v>1020000</v>
      </c>
      <c r="AM176" s="5">
        <f t="shared" si="195"/>
        <v>0</v>
      </c>
      <c r="AN176" s="5">
        <f t="shared" si="195"/>
        <v>0</v>
      </c>
      <c r="AP176" s="3">
        <f t="shared" si="196"/>
        <v>138</v>
      </c>
      <c r="BN176" s="38">
        <f t="shared" si="153"/>
        <v>736302.53994156921</v>
      </c>
      <c r="BO176" s="5">
        <f t="shared" si="154"/>
        <v>746490.9440791735</v>
      </c>
      <c r="BP176" s="5">
        <f t="shared" si="155"/>
        <v>757097.07278641954</v>
      </c>
      <c r="BQ176" s="5">
        <f t="shared" si="156"/>
        <v>768138.0527706627</v>
      </c>
      <c r="BR176" s="5">
        <f t="shared" si="157"/>
        <v>779631.71293425979</v>
      </c>
      <c r="BS176" s="5">
        <f t="shared" si="158"/>
        <v>791596.61316456436</v>
      </c>
      <c r="BT176" s="5">
        <f t="shared" si="159"/>
        <v>804052.07430431142</v>
      </c>
      <c r="BU176" s="5">
        <f t="shared" si="160"/>
        <v>817018.20935078815</v>
      </c>
      <c r="BV176" s="5">
        <f t="shared" si="161"/>
        <v>830515.9559341704</v>
      </c>
      <c r="BW176" s="5">
        <f t="shared" si="162"/>
        <v>844567.11012747127</v>
      </c>
      <c r="BX176" s="5">
        <f t="shared" si="163"/>
        <v>859194.36164269748</v>
      </c>
      <c r="BY176" s="5">
        <f t="shared" si="164"/>
        <v>874421.33047004801</v>
      </c>
      <c r="BZ176" s="5">
        <f t="shared" si="165"/>
        <v>890272.60501931992</v>
      </c>
      <c r="CA176" s="5">
        <f t="shared" si="166"/>
        <v>906773.78182511195</v>
      </c>
      <c r="CB176" s="5">
        <f t="shared" si="167"/>
        <v>923951.50687994144</v>
      </c>
      <c r="CC176" s="5">
        <f t="shared" si="168"/>
        <v>941833.51866201893</v>
      </c>
      <c r="CD176" s="5">
        <f t="shared" si="169"/>
        <v>960448.6929271617</v>
      </c>
      <c r="CE176" s="5">
        <f t="shared" si="170"/>
        <v>979827.08933717525</v>
      </c>
      <c r="CF176" s="5">
        <f t="shared" si="171"/>
        <v>0</v>
      </c>
      <c r="CG176" s="5">
        <f t="shared" si="172"/>
        <v>0</v>
      </c>
      <c r="CH176" s="45">
        <f t="shared" si="173"/>
        <v>0</v>
      </c>
      <c r="CJ176" s="21">
        <f t="shared" si="197"/>
        <v>178315.1734809957</v>
      </c>
      <c r="CK176" s="21">
        <f t="shared" si="197"/>
        <v>145296.17059838958</v>
      </c>
      <c r="CL176" s="21">
        <f t="shared" si="197"/>
        <v>113680.00224903226</v>
      </c>
      <c r="CM176" s="21">
        <f t="shared" si="197"/>
        <v>83402.174607386347</v>
      </c>
      <c r="CN176" s="21">
        <f t="shared" si="197"/>
        <v>54401.337896090583</v>
      </c>
      <c r="CO176" s="21">
        <f t="shared" si="197"/>
        <v>26619.125212017796</v>
      </c>
      <c r="CP176" s="21">
        <f t="shared" si="197"/>
        <v>1043.1051779994741</v>
      </c>
      <c r="CQ176" s="21">
        <f t="shared" si="197"/>
        <v>0</v>
      </c>
      <c r="CR176" s="21">
        <f t="shared" si="197"/>
        <v>-1041.3291381935123</v>
      </c>
      <c r="CS176" s="21">
        <f t="shared" si="197"/>
        <v>-25508.888309874921</v>
      </c>
      <c r="CT176" s="21">
        <f t="shared" si="197"/>
        <v>-49957.840957256616</v>
      </c>
      <c r="CU176" s="21">
        <f t="shared" si="197"/>
        <v>-73394.739228203776</v>
      </c>
      <c r="CV176" s="21">
        <f t="shared" si="197"/>
        <v>-95865.166957989684</v>
      </c>
      <c r="CW176" s="21">
        <f t="shared" si="197"/>
        <v>-117412.52654114447</v>
      </c>
      <c r="CX176" s="21">
        <f t="shared" si="197"/>
        <v>-138078.14880781923</v>
      </c>
      <c r="CZ176" s="21">
        <f t="shared" si="192"/>
        <v>-1042.2171580964932</v>
      </c>
      <c r="DA176" s="21">
        <f t="shared" si="193"/>
        <v>-104772.58460351097</v>
      </c>
    </row>
    <row r="177" spans="9:105" x14ac:dyDescent="0.25">
      <c r="I177" s="4" t="s">
        <v>18</v>
      </c>
      <c r="J177" s="15">
        <f t="shared" si="188"/>
        <v>0.02</v>
      </c>
      <c r="K177" s="3">
        <v>19</v>
      </c>
      <c r="L177" s="3" t="s">
        <v>30</v>
      </c>
      <c r="M177" s="15">
        <f t="shared" si="186"/>
        <v>4.2999999999999997E-2</v>
      </c>
      <c r="N177" s="18">
        <f>INDEX(Results!$B$7:$C$206,Example!$AP177,MATCH(Example!$N$38,Results!$B$1:$C$1,FALSE))</f>
        <v>9.9999999614634505E-5</v>
      </c>
      <c r="O177" s="15">
        <f t="shared" si="187"/>
        <v>0.47500000000000003</v>
      </c>
      <c r="P177" s="5">
        <v>1000000</v>
      </c>
      <c r="Q177" s="35">
        <f t="shared" si="189"/>
        <v>705473.69170393946</v>
      </c>
      <c r="R177" s="5">
        <f t="shared" si="190"/>
        <v>70.547368898528731</v>
      </c>
      <c r="S177" s="5">
        <f t="shared" si="191"/>
        <v>33.510000226801147</v>
      </c>
      <c r="T177" s="5"/>
      <c r="U177" s="5">
        <f t="shared" si="194"/>
        <v>20000</v>
      </c>
      <c r="V177" s="5">
        <f t="shared" si="194"/>
        <v>20000</v>
      </c>
      <c r="W177" s="5">
        <f t="shared" si="194"/>
        <v>20000</v>
      </c>
      <c r="X177" s="5">
        <f t="shared" si="194"/>
        <v>20000</v>
      </c>
      <c r="Y177" s="5">
        <f t="shared" si="194"/>
        <v>20000</v>
      </c>
      <c r="Z177" s="5">
        <f t="shared" si="194"/>
        <v>20000</v>
      </c>
      <c r="AA177" s="5">
        <f t="shared" si="194"/>
        <v>20000</v>
      </c>
      <c r="AB177" s="5">
        <f t="shared" si="194"/>
        <v>20000</v>
      </c>
      <c r="AC177" s="5">
        <f t="shared" si="194"/>
        <v>20000</v>
      </c>
      <c r="AD177" s="5">
        <f t="shared" si="194"/>
        <v>20000</v>
      </c>
      <c r="AE177" s="5">
        <f t="shared" si="195"/>
        <v>20000</v>
      </c>
      <c r="AF177" s="5">
        <f t="shared" si="195"/>
        <v>20000</v>
      </c>
      <c r="AG177" s="5">
        <f t="shared" si="195"/>
        <v>20000</v>
      </c>
      <c r="AH177" s="5">
        <f t="shared" si="195"/>
        <v>20000</v>
      </c>
      <c r="AI177" s="5">
        <f t="shared" si="195"/>
        <v>20000</v>
      </c>
      <c r="AJ177" s="5">
        <f t="shared" si="195"/>
        <v>20000</v>
      </c>
      <c r="AK177" s="5">
        <f t="shared" si="195"/>
        <v>20000</v>
      </c>
      <c r="AL177" s="5">
        <f t="shared" si="195"/>
        <v>20000</v>
      </c>
      <c r="AM177" s="5">
        <f t="shared" si="195"/>
        <v>1020000</v>
      </c>
      <c r="AN177" s="5">
        <f t="shared" si="195"/>
        <v>0</v>
      </c>
      <c r="AP177" s="3">
        <f t="shared" si="196"/>
        <v>139</v>
      </c>
      <c r="BN177" s="38">
        <f t="shared" si="153"/>
        <v>705473.69170393946</v>
      </c>
      <c r="BO177" s="5">
        <f t="shared" si="154"/>
        <v>715809.06044720882</v>
      </c>
      <c r="BP177" s="5">
        <f t="shared" si="155"/>
        <v>726588.85004643875</v>
      </c>
      <c r="BQ177" s="5">
        <f t="shared" si="156"/>
        <v>737832.17059843556</v>
      </c>
      <c r="BR177" s="5">
        <f t="shared" si="157"/>
        <v>749558.95393416821</v>
      </c>
      <c r="BS177" s="5">
        <f t="shared" si="158"/>
        <v>761789.98895333742</v>
      </c>
      <c r="BT177" s="5">
        <f t="shared" si="159"/>
        <v>774546.95847833087</v>
      </c>
      <c r="BU177" s="5">
        <f t="shared" si="160"/>
        <v>787852.47769289906</v>
      </c>
      <c r="BV177" s="5">
        <f t="shared" si="161"/>
        <v>801730.13423369371</v>
      </c>
      <c r="BW177" s="5">
        <f t="shared" si="162"/>
        <v>816204.53000574245</v>
      </c>
      <c r="BX177" s="5">
        <f t="shared" si="163"/>
        <v>831301.32479598932</v>
      </c>
      <c r="BY177" s="5">
        <f t="shared" si="164"/>
        <v>847047.28176221682</v>
      </c>
      <c r="BZ177" s="5">
        <f t="shared" si="165"/>
        <v>863470.31487799203</v>
      </c>
      <c r="CA177" s="5">
        <f t="shared" si="166"/>
        <v>880599.53841774561</v>
      </c>
      <c r="CB177" s="5">
        <f t="shared" si="167"/>
        <v>898465.31856970862</v>
      </c>
      <c r="CC177" s="5">
        <f t="shared" si="168"/>
        <v>917099.32726820605</v>
      </c>
      <c r="CD177" s="5">
        <f t="shared" si="169"/>
        <v>936534.5983407388</v>
      </c>
      <c r="CE177" s="5">
        <f t="shared" si="170"/>
        <v>956805.58606939053</v>
      </c>
      <c r="CF177" s="5">
        <f t="shared" si="171"/>
        <v>977948.22627037426</v>
      </c>
      <c r="CG177" s="5">
        <f t="shared" si="172"/>
        <v>0</v>
      </c>
      <c r="CH177" s="45">
        <f t="shared" si="173"/>
        <v>0</v>
      </c>
      <c r="CJ177" s="21">
        <f t="shared" si="197"/>
        <v>177880.55278004578</v>
      </c>
      <c r="CK177" s="21">
        <f t="shared" si="197"/>
        <v>144789.95810408797</v>
      </c>
      <c r="CL177" s="21">
        <f t="shared" si="197"/>
        <v>113167.35530315177</v>
      </c>
      <c r="CM177" s="21">
        <f t="shared" si="197"/>
        <v>82942.270841192454</v>
      </c>
      <c r="CN177" s="21">
        <f t="shared" si="197"/>
        <v>54047.814165378688</v>
      </c>
      <c r="CO177" s="21">
        <f t="shared" si="197"/>
        <v>26420.486448565149</v>
      </c>
      <c r="CP177" s="21">
        <f t="shared" si="197"/>
        <v>1034.3758128699847</v>
      </c>
      <c r="CQ177" s="21">
        <f t="shared" si="197"/>
        <v>0</v>
      </c>
      <c r="CR177" s="21">
        <f t="shared" si="197"/>
        <v>-1032.5368453571573</v>
      </c>
      <c r="CS177" s="21">
        <f t="shared" si="197"/>
        <v>-25270.892275636666</v>
      </c>
      <c r="CT177" s="21">
        <f t="shared" si="197"/>
        <v>-49446.557953260723</v>
      </c>
      <c r="CU177" s="21">
        <f t="shared" si="197"/>
        <v>-72578.63724386855</v>
      </c>
      <c r="CV177" s="21">
        <f t="shared" si="197"/>
        <v>-94716.186746883905</v>
      </c>
      <c r="CW177" s="21">
        <f t="shared" si="197"/>
        <v>-115905.81528202526</v>
      </c>
      <c r="CX177" s="21">
        <f t="shared" si="197"/>
        <v>-136191.81225536379</v>
      </c>
      <c r="CZ177" s="21">
        <f t="shared" si="192"/>
        <v>-1033.456329113571</v>
      </c>
      <c r="DA177" s="21">
        <f t="shared" si="193"/>
        <v>-103941.77102501784</v>
      </c>
    </row>
    <row r="178" spans="9:105" x14ac:dyDescent="0.25">
      <c r="I178" s="9" t="s">
        <v>18</v>
      </c>
      <c r="J178" s="16">
        <f t="shared" si="188"/>
        <v>0.02</v>
      </c>
      <c r="K178" s="10">
        <v>20</v>
      </c>
      <c r="L178" s="10" t="s">
        <v>30</v>
      </c>
      <c r="M178" s="16">
        <f t="shared" si="186"/>
        <v>4.4999999999999998E-2</v>
      </c>
      <c r="N178" s="19">
        <f>INDEX(Results!$B$7:$C$206,Example!$AP178,MATCH(Example!$N$38,Results!$B$1:$C$1,FALSE))</f>
        <v>9.9999999617241198E-5</v>
      </c>
      <c r="O178" s="16">
        <f t="shared" si="187"/>
        <v>0.5</v>
      </c>
      <c r="P178" s="14">
        <v>1000000</v>
      </c>
      <c r="Q178" s="36">
        <f t="shared" si="189"/>
        <v>674801.58871365816</v>
      </c>
      <c r="R178" s="14">
        <f t="shared" si="190"/>
        <v>67.480158613079567</v>
      </c>
      <c r="S178" s="14">
        <f t="shared" si="191"/>
        <v>33.740079306539783</v>
      </c>
      <c r="T178" s="14"/>
      <c r="U178" s="14">
        <f t="shared" si="194"/>
        <v>20000</v>
      </c>
      <c r="V178" s="14">
        <f t="shared" si="194"/>
        <v>20000</v>
      </c>
      <c r="W178" s="14">
        <f t="shared" si="194"/>
        <v>20000</v>
      </c>
      <c r="X178" s="14">
        <f t="shared" si="194"/>
        <v>20000</v>
      </c>
      <c r="Y178" s="14">
        <f t="shared" si="194"/>
        <v>20000</v>
      </c>
      <c r="Z178" s="14">
        <f t="shared" si="194"/>
        <v>20000</v>
      </c>
      <c r="AA178" s="14">
        <f t="shared" si="194"/>
        <v>20000</v>
      </c>
      <c r="AB178" s="14">
        <f t="shared" si="194"/>
        <v>20000</v>
      </c>
      <c r="AC178" s="14">
        <f t="shared" si="194"/>
        <v>20000</v>
      </c>
      <c r="AD178" s="14">
        <f t="shared" si="194"/>
        <v>20000</v>
      </c>
      <c r="AE178" s="14">
        <f t="shared" si="195"/>
        <v>20000</v>
      </c>
      <c r="AF178" s="14">
        <f t="shared" si="195"/>
        <v>20000</v>
      </c>
      <c r="AG178" s="14">
        <f t="shared" si="195"/>
        <v>20000</v>
      </c>
      <c r="AH178" s="14">
        <f t="shared" si="195"/>
        <v>20000</v>
      </c>
      <c r="AI178" s="14">
        <f t="shared" si="195"/>
        <v>20000</v>
      </c>
      <c r="AJ178" s="14">
        <f t="shared" si="195"/>
        <v>20000</v>
      </c>
      <c r="AK178" s="14">
        <f t="shared" si="195"/>
        <v>20000</v>
      </c>
      <c r="AL178" s="14">
        <f t="shared" si="195"/>
        <v>20000</v>
      </c>
      <c r="AM178" s="14">
        <f t="shared" si="195"/>
        <v>20000</v>
      </c>
      <c r="AN178" s="14">
        <f t="shared" si="195"/>
        <v>1020000</v>
      </c>
      <c r="AP178" s="3">
        <f t="shared" si="196"/>
        <v>140</v>
      </c>
      <c r="BN178" s="39">
        <f t="shared" si="153"/>
        <v>674801.58871365816</v>
      </c>
      <c r="BO178" s="14">
        <f t="shared" si="154"/>
        <v>685167.66020577273</v>
      </c>
      <c r="BP178" s="14">
        <f t="shared" si="155"/>
        <v>696000.20491503249</v>
      </c>
      <c r="BQ178" s="14">
        <f t="shared" si="156"/>
        <v>707320.21413620887</v>
      </c>
      <c r="BR178" s="14">
        <f t="shared" si="157"/>
        <v>719149.62377233827</v>
      </c>
      <c r="BS178" s="14">
        <f t="shared" si="158"/>
        <v>731511.3568420934</v>
      </c>
      <c r="BT178" s="14">
        <f t="shared" si="159"/>
        <v>744429.3678999875</v>
      </c>
      <c r="BU178" s="14">
        <f t="shared" si="160"/>
        <v>757928.68945548683</v>
      </c>
      <c r="BV178" s="14">
        <f t="shared" si="161"/>
        <v>772035.48048098374</v>
      </c>
      <c r="BW178" s="14">
        <f t="shared" si="162"/>
        <v>786777.07710262795</v>
      </c>
      <c r="BX178" s="14">
        <f t="shared" si="163"/>
        <v>802182.04557224619</v>
      </c>
      <c r="BY178" s="14">
        <f t="shared" si="164"/>
        <v>818280.23762299726</v>
      </c>
      <c r="BZ178" s="14">
        <f t="shared" si="165"/>
        <v>835102.84831603209</v>
      </c>
      <c r="CA178" s="14">
        <f t="shared" si="166"/>
        <v>852682.47649025347</v>
      </c>
      <c r="CB178" s="14">
        <f t="shared" si="167"/>
        <v>871053.18793231482</v>
      </c>
      <c r="CC178" s="14">
        <f t="shared" si="168"/>
        <v>890250.58138926898</v>
      </c>
      <c r="CD178" s="14">
        <f t="shared" si="169"/>
        <v>910311.857551786</v>
      </c>
      <c r="CE178" s="14">
        <f t="shared" si="170"/>
        <v>931275.89114161627</v>
      </c>
      <c r="CF178" s="14">
        <f t="shared" si="171"/>
        <v>953183.30624298891</v>
      </c>
      <c r="CG178" s="14">
        <f t="shared" si="172"/>
        <v>976076.5550239234</v>
      </c>
      <c r="CH178" s="46">
        <f t="shared" si="173"/>
        <v>0</v>
      </c>
      <c r="CJ178" s="48">
        <f t="shared" si="197"/>
        <v>176423.66268178658</v>
      </c>
      <c r="CK178" s="48">
        <f t="shared" si="197"/>
        <v>143456.58444966446</v>
      </c>
      <c r="CL178" s="48">
        <f t="shared" si="197"/>
        <v>112012.36175705865</v>
      </c>
      <c r="CM178" s="48">
        <f t="shared" si="197"/>
        <v>82014.837579686893</v>
      </c>
      <c r="CN178" s="48">
        <f t="shared" si="197"/>
        <v>53391.884386987658</v>
      </c>
      <c r="CO178" s="48">
        <f t="shared" si="197"/>
        <v>26075.180601779488</v>
      </c>
      <c r="CP178" s="48">
        <f t="shared" si="197"/>
        <v>1019.9500043337466</v>
      </c>
      <c r="CQ178" s="48">
        <f t="shared" si="197"/>
        <v>0</v>
      </c>
      <c r="CR178" s="48">
        <f t="shared" si="197"/>
        <v>-1018.062121248804</v>
      </c>
      <c r="CS178" s="48">
        <f t="shared" si="197"/>
        <v>-24894.986728686956</v>
      </c>
      <c r="CT178" s="48">
        <f t="shared" si="197"/>
        <v>-48667.898989858106</v>
      </c>
      <c r="CU178" s="48">
        <f t="shared" si="197"/>
        <v>-71373.822547853575</v>
      </c>
      <c r="CV178" s="48">
        <f t="shared" si="197"/>
        <v>-93064.975686148391</v>
      </c>
      <c r="CW178" s="48">
        <f t="shared" si="197"/>
        <v>-113790.86586710275</v>
      </c>
      <c r="CX178" s="48">
        <f t="shared" si="197"/>
        <v>-133598.43745626893</v>
      </c>
      <c r="CZ178" s="48">
        <f t="shared" si="192"/>
        <v>-1019.0060627912753</v>
      </c>
      <c r="DA178" s="48">
        <f t="shared" si="193"/>
        <v>-102538.66872160352</v>
      </c>
    </row>
    <row r="179" spans="9:105" x14ac:dyDescent="0.25">
      <c r="I179" s="4" t="s">
        <v>37</v>
      </c>
      <c r="J179" s="15">
        <f t="shared" si="188"/>
        <v>0.02</v>
      </c>
      <c r="K179" s="3">
        <v>1</v>
      </c>
      <c r="L179" s="3" t="s">
        <v>26</v>
      </c>
      <c r="M179" s="15">
        <f>$B$2+$B$14*$K179</f>
        <v>5.4999999999999997E-3</v>
      </c>
      <c r="N179" s="18">
        <f>INDEX(Results!$B$7:$C$206,Example!$AP179,MATCH(Example!$N$38,Results!$B$1:$C$1,FALSE))</f>
        <v>9.2741598911123493</v>
      </c>
      <c r="O179" s="15">
        <f>$K179*B$26</f>
        <v>3.0000000000000001E-3</v>
      </c>
      <c r="P179" s="5">
        <v>1000000</v>
      </c>
      <c r="Q179" s="35">
        <f t="shared" si="189"/>
        <v>1014420.6862257583</v>
      </c>
      <c r="R179" s="5">
        <f t="shared" si="190"/>
        <v>9407899.6409095936</v>
      </c>
      <c r="S179" s="5">
        <f t="shared" si="191"/>
        <v>28223.698922728781</v>
      </c>
      <c r="T179" s="5"/>
      <c r="U179" s="5">
        <f t="shared" ref="U179:AD188" si="198">$P179*((U$38&lt;=$K179)*$J179+(U$38=$K179)*1)</f>
        <v>1020000</v>
      </c>
      <c r="V179" s="5">
        <f t="shared" si="198"/>
        <v>0</v>
      </c>
      <c r="W179" s="5">
        <f t="shared" si="198"/>
        <v>0</v>
      </c>
      <c r="X179" s="5">
        <f t="shared" si="198"/>
        <v>0</v>
      </c>
      <c r="Y179" s="5">
        <f t="shared" si="198"/>
        <v>0</v>
      </c>
      <c r="Z179" s="5">
        <f t="shared" si="198"/>
        <v>0</v>
      </c>
      <c r="AA179" s="5">
        <f t="shared" si="198"/>
        <v>0</v>
      </c>
      <c r="AB179" s="5">
        <f t="shared" si="198"/>
        <v>0</v>
      </c>
      <c r="AC179" s="5">
        <f t="shared" si="198"/>
        <v>0</v>
      </c>
      <c r="AD179" s="5">
        <f t="shared" si="198"/>
        <v>0</v>
      </c>
      <c r="AE179" s="5">
        <f t="shared" ref="AE179:AN188" si="199">$P179*((AE$38&lt;=$K179)*$J179+(AE$38=$K179)*1)</f>
        <v>0</v>
      </c>
      <c r="AF179" s="5">
        <f t="shared" si="199"/>
        <v>0</v>
      </c>
      <c r="AG179" s="5">
        <f t="shared" si="199"/>
        <v>0</v>
      </c>
      <c r="AH179" s="5">
        <f t="shared" si="199"/>
        <v>0</v>
      </c>
      <c r="AI179" s="5">
        <f t="shared" si="199"/>
        <v>0</v>
      </c>
      <c r="AJ179" s="5">
        <f t="shared" si="199"/>
        <v>0</v>
      </c>
      <c r="AK179" s="5">
        <f t="shared" si="199"/>
        <v>0</v>
      </c>
      <c r="AL179" s="5">
        <f t="shared" si="199"/>
        <v>0</v>
      </c>
      <c r="AM179" s="5">
        <f t="shared" si="199"/>
        <v>0</v>
      </c>
      <c r="AN179" s="5">
        <f t="shared" si="199"/>
        <v>0</v>
      </c>
      <c r="AP179" s="3">
        <f t="shared" si="196"/>
        <v>141</v>
      </c>
      <c r="BN179" s="38">
        <f t="shared" si="153"/>
        <v>1014420.6862257583</v>
      </c>
      <c r="BO179" s="5">
        <f t="shared" si="154"/>
        <v>0</v>
      </c>
      <c r="BP179" s="5">
        <f t="shared" si="155"/>
        <v>0</v>
      </c>
      <c r="BQ179" s="5">
        <f t="shared" si="156"/>
        <v>0</v>
      </c>
      <c r="BR179" s="5">
        <f t="shared" si="157"/>
        <v>0</v>
      </c>
      <c r="BS179" s="5">
        <f t="shared" si="158"/>
        <v>0</v>
      </c>
      <c r="BT179" s="5">
        <f t="shared" si="159"/>
        <v>0</v>
      </c>
      <c r="BU179" s="5">
        <f t="shared" si="160"/>
        <v>0</v>
      </c>
      <c r="BV179" s="5">
        <f t="shared" si="161"/>
        <v>0</v>
      </c>
      <c r="BW179" s="5">
        <f t="shared" si="162"/>
        <v>0</v>
      </c>
      <c r="BX179" s="5">
        <f t="shared" si="163"/>
        <v>0</v>
      </c>
      <c r="BY179" s="5">
        <f t="shared" si="164"/>
        <v>0</v>
      </c>
      <c r="BZ179" s="5">
        <f t="shared" si="165"/>
        <v>0</v>
      </c>
      <c r="CA179" s="5">
        <f t="shared" si="166"/>
        <v>0</v>
      </c>
      <c r="CB179" s="5">
        <f t="shared" si="167"/>
        <v>0</v>
      </c>
      <c r="CC179" s="5">
        <f t="shared" si="168"/>
        <v>0</v>
      </c>
      <c r="CD179" s="5">
        <f t="shared" si="169"/>
        <v>0</v>
      </c>
      <c r="CE179" s="5">
        <f t="shared" si="170"/>
        <v>0</v>
      </c>
      <c r="CF179" s="5">
        <f t="shared" si="171"/>
        <v>0</v>
      </c>
      <c r="CG179" s="5">
        <f t="shared" si="172"/>
        <v>0</v>
      </c>
      <c r="CH179" s="45">
        <f t="shared" si="173"/>
        <v>0</v>
      </c>
      <c r="CJ179" s="21">
        <f t="shared" si="197"/>
        <v>15362.251684388029</v>
      </c>
      <c r="CK179" s="21">
        <f t="shared" si="197"/>
        <v>12769.646100525744</v>
      </c>
      <c r="CL179" s="21">
        <f t="shared" si="197"/>
        <v>10190.062141896109</v>
      </c>
      <c r="CM179" s="21">
        <f t="shared" si="197"/>
        <v>7623.401950594387</v>
      </c>
      <c r="CN179" s="21">
        <f t="shared" si="197"/>
        <v>5069.5686468054773</v>
      </c>
      <c r="CO179" s="21">
        <f t="shared" si="197"/>
        <v>2528.4663166147657</v>
      </c>
      <c r="CP179" s="21">
        <f t="shared" si="197"/>
        <v>100.89722361497115</v>
      </c>
      <c r="CQ179" s="21">
        <f t="shared" si="197"/>
        <v>0</v>
      </c>
      <c r="CR179" s="21">
        <f t="shared" si="197"/>
        <v>-100.87715654587373</v>
      </c>
      <c r="CS179" s="21">
        <f t="shared" si="197"/>
        <v>-2515.9243209963897</v>
      </c>
      <c r="CT179" s="21">
        <f t="shared" si="197"/>
        <v>-5019.3997339225607</v>
      </c>
      <c r="CU179" s="21">
        <f t="shared" si="197"/>
        <v>-7510.5184073968558</v>
      </c>
      <c r="CV179" s="21">
        <f t="shared" si="197"/>
        <v>-9989.371602420113</v>
      </c>
      <c r="CW179" s="21">
        <f t="shared" si="197"/>
        <v>-12456.049683518591</v>
      </c>
      <c r="CX179" s="21">
        <f t="shared" si="197"/>
        <v>-14910.642129726941</v>
      </c>
      <c r="CZ179" s="21">
        <f t="shared" si="192"/>
        <v>-100.88719008042244</v>
      </c>
      <c r="DA179" s="21">
        <f t="shared" si="193"/>
        <v>-10089.716872158111</v>
      </c>
    </row>
    <row r="180" spans="9:105" x14ac:dyDescent="0.25">
      <c r="I180" s="4" t="s">
        <v>37</v>
      </c>
      <c r="J180" s="15">
        <f t="shared" si="188"/>
        <v>0.02</v>
      </c>
      <c r="K180" s="3">
        <v>2</v>
      </c>
      <c r="L180" s="3" t="s">
        <v>26</v>
      </c>
      <c r="M180" s="15">
        <f t="shared" ref="M180:M198" si="200">$B$2+$B$14*$K180</f>
        <v>6.0000000000000001E-3</v>
      </c>
      <c r="N180" s="18">
        <f>INDEX(Results!$B$7:$C$206,Example!$AP180,MATCH(Example!$N$38,Results!$B$1:$C$1,FALSE))</f>
        <v>8.8754243991509494</v>
      </c>
      <c r="O180" s="15">
        <f t="shared" ref="O180:O198" si="201">$K180*B$26</f>
        <v>6.0000000000000001E-3</v>
      </c>
      <c r="P180" s="5">
        <v>1000000</v>
      </c>
      <c r="Q180" s="35">
        <f t="shared" si="189"/>
        <v>1027750.0009881071</v>
      </c>
      <c r="R180" s="5">
        <f t="shared" si="190"/>
        <v>9121717.4349972568</v>
      </c>
      <c r="S180" s="5">
        <f t="shared" si="191"/>
        <v>54730.304609983541</v>
      </c>
      <c r="T180" s="5"/>
      <c r="U180" s="5">
        <f t="shared" si="198"/>
        <v>20000</v>
      </c>
      <c r="V180" s="5">
        <f t="shared" si="198"/>
        <v>1020000</v>
      </c>
      <c r="W180" s="5">
        <f t="shared" si="198"/>
        <v>0</v>
      </c>
      <c r="X180" s="5">
        <f t="shared" si="198"/>
        <v>0</v>
      </c>
      <c r="Y180" s="5">
        <f t="shared" si="198"/>
        <v>0</v>
      </c>
      <c r="Z180" s="5">
        <f t="shared" si="198"/>
        <v>0</v>
      </c>
      <c r="AA180" s="5">
        <f t="shared" si="198"/>
        <v>0</v>
      </c>
      <c r="AB180" s="5">
        <f t="shared" si="198"/>
        <v>0</v>
      </c>
      <c r="AC180" s="5">
        <f t="shared" si="198"/>
        <v>0</v>
      </c>
      <c r="AD180" s="5">
        <f t="shared" si="198"/>
        <v>0</v>
      </c>
      <c r="AE180" s="5">
        <f t="shared" si="199"/>
        <v>0</v>
      </c>
      <c r="AF180" s="5">
        <f t="shared" si="199"/>
        <v>0</v>
      </c>
      <c r="AG180" s="5">
        <f t="shared" si="199"/>
        <v>0</v>
      </c>
      <c r="AH180" s="5">
        <f t="shared" si="199"/>
        <v>0</v>
      </c>
      <c r="AI180" s="5">
        <f t="shared" si="199"/>
        <v>0</v>
      </c>
      <c r="AJ180" s="5">
        <f t="shared" si="199"/>
        <v>0</v>
      </c>
      <c r="AK180" s="5">
        <f t="shared" si="199"/>
        <v>0</v>
      </c>
      <c r="AL180" s="5">
        <f t="shared" si="199"/>
        <v>0</v>
      </c>
      <c r="AM180" s="5">
        <f t="shared" si="199"/>
        <v>0</v>
      </c>
      <c r="AN180" s="5">
        <f t="shared" si="199"/>
        <v>0</v>
      </c>
      <c r="AP180" s="3">
        <f t="shared" si="196"/>
        <v>142</v>
      </c>
      <c r="BN180" s="38">
        <f t="shared" si="153"/>
        <v>1027750.0009881071</v>
      </c>
      <c r="BO180" s="5">
        <f t="shared" si="154"/>
        <v>1013916.5009940357</v>
      </c>
      <c r="BP180" s="5">
        <f t="shared" si="155"/>
        <v>0</v>
      </c>
      <c r="BQ180" s="5">
        <f t="shared" si="156"/>
        <v>0</v>
      </c>
      <c r="BR180" s="5">
        <f t="shared" si="157"/>
        <v>0</v>
      </c>
      <c r="BS180" s="5">
        <f t="shared" si="158"/>
        <v>0</v>
      </c>
      <c r="BT180" s="5">
        <f t="shared" si="159"/>
        <v>0</v>
      </c>
      <c r="BU180" s="5">
        <f t="shared" si="160"/>
        <v>0</v>
      </c>
      <c r="BV180" s="5">
        <f t="shared" si="161"/>
        <v>0</v>
      </c>
      <c r="BW180" s="5">
        <f t="shared" si="162"/>
        <v>0</v>
      </c>
      <c r="BX180" s="5">
        <f t="shared" si="163"/>
        <v>0</v>
      </c>
      <c r="BY180" s="5">
        <f t="shared" si="164"/>
        <v>0</v>
      </c>
      <c r="BZ180" s="5">
        <f t="shared" si="165"/>
        <v>0</v>
      </c>
      <c r="CA180" s="5">
        <f t="shared" si="166"/>
        <v>0</v>
      </c>
      <c r="CB180" s="5">
        <f t="shared" si="167"/>
        <v>0</v>
      </c>
      <c r="CC180" s="5">
        <f t="shared" si="168"/>
        <v>0</v>
      </c>
      <c r="CD180" s="5">
        <f t="shared" si="169"/>
        <v>0</v>
      </c>
      <c r="CE180" s="5">
        <f t="shared" si="170"/>
        <v>0</v>
      </c>
      <c r="CF180" s="5">
        <f t="shared" si="171"/>
        <v>0</v>
      </c>
      <c r="CG180" s="5">
        <f t="shared" si="172"/>
        <v>0</v>
      </c>
      <c r="CH180" s="45">
        <f t="shared" si="173"/>
        <v>0</v>
      </c>
      <c r="CJ180" s="21">
        <f t="shared" si="197"/>
        <v>31042.501870618318</v>
      </c>
      <c r="CK180" s="21">
        <f t="shared" si="197"/>
        <v>25771.264185698819</v>
      </c>
      <c r="CL180" s="21">
        <f t="shared" si="197"/>
        <v>20539.54272892978</v>
      </c>
      <c r="CM180" s="21">
        <f t="shared" si="197"/>
        <v>15346.942875359557</v>
      </c>
      <c r="CN180" s="21">
        <f t="shared" si="197"/>
        <v>10193.074917006656</v>
      </c>
      <c r="CO180" s="21">
        <f t="shared" si="197"/>
        <v>5077.5539895010879</v>
      </c>
      <c r="CP180" s="21">
        <f t="shared" si="197"/>
        <v>202.37791848531924</v>
      </c>
      <c r="CQ180" s="21">
        <f t="shared" si="197"/>
        <v>0</v>
      </c>
      <c r="CR180" s="21">
        <f t="shared" si="197"/>
        <v>-202.31777262839023</v>
      </c>
      <c r="CS180" s="21">
        <f t="shared" si="197"/>
        <v>-5039.9624436476734</v>
      </c>
      <c r="CT180" s="21">
        <f t="shared" si="197"/>
        <v>-10042.704102513031</v>
      </c>
      <c r="CU180" s="21">
        <f t="shared" si="197"/>
        <v>-15008.591174999601</v>
      </c>
      <c r="CV180" s="21">
        <f t="shared" si="197"/>
        <v>-19937.985364075867</v>
      </c>
      <c r="CW180" s="21">
        <f t="shared" si="197"/>
        <v>-24831.2439433611</v>
      </c>
      <c r="CX180" s="21">
        <f t="shared" si="197"/>
        <v>-29688.719822074519</v>
      </c>
      <c r="CZ180" s="21">
        <f t="shared" si="192"/>
        <v>-202.34784555685474</v>
      </c>
      <c r="DA180" s="21">
        <f t="shared" si="193"/>
        <v>-20238.764046502823</v>
      </c>
    </row>
    <row r="181" spans="9:105" x14ac:dyDescent="0.25">
      <c r="I181" s="4" t="s">
        <v>37</v>
      </c>
      <c r="J181" s="15">
        <f t="shared" si="188"/>
        <v>0.02</v>
      </c>
      <c r="K181" s="3">
        <v>3</v>
      </c>
      <c r="L181" s="3" t="s">
        <v>26</v>
      </c>
      <c r="M181" s="15">
        <f t="shared" si="200"/>
        <v>6.5000000000000006E-3</v>
      </c>
      <c r="N181" s="18">
        <f>INDEX(Results!$B$7:$C$206,Example!$AP181,MATCH(Example!$N$38,Results!$B$1:$C$1,FALSE))</f>
        <v>8.2704623718843706</v>
      </c>
      <c r="O181" s="15">
        <f t="shared" si="201"/>
        <v>9.0000000000000011E-3</v>
      </c>
      <c r="P181" s="5">
        <v>1000000</v>
      </c>
      <c r="Q181" s="35">
        <f t="shared" si="189"/>
        <v>1039979.1486401533</v>
      </c>
      <c r="R181" s="5">
        <f t="shared" si="190"/>
        <v>8601108.4163727313</v>
      </c>
      <c r="S181" s="5">
        <f t="shared" si="191"/>
        <v>77409.975747354591</v>
      </c>
      <c r="T181" s="5"/>
      <c r="U181" s="5">
        <f t="shared" si="198"/>
        <v>20000</v>
      </c>
      <c r="V181" s="5">
        <f t="shared" si="198"/>
        <v>20000</v>
      </c>
      <c r="W181" s="5">
        <f t="shared" si="198"/>
        <v>1020000</v>
      </c>
      <c r="X181" s="5">
        <f t="shared" si="198"/>
        <v>0</v>
      </c>
      <c r="Y181" s="5">
        <f t="shared" si="198"/>
        <v>0</v>
      </c>
      <c r="Z181" s="5">
        <f t="shared" si="198"/>
        <v>0</v>
      </c>
      <c r="AA181" s="5">
        <f t="shared" si="198"/>
        <v>0</v>
      </c>
      <c r="AB181" s="5">
        <f t="shared" si="198"/>
        <v>0</v>
      </c>
      <c r="AC181" s="5">
        <f t="shared" si="198"/>
        <v>0</v>
      </c>
      <c r="AD181" s="5">
        <f t="shared" si="198"/>
        <v>0</v>
      </c>
      <c r="AE181" s="5">
        <f t="shared" si="199"/>
        <v>0</v>
      </c>
      <c r="AF181" s="5">
        <f t="shared" si="199"/>
        <v>0</v>
      </c>
      <c r="AG181" s="5">
        <f t="shared" si="199"/>
        <v>0</v>
      </c>
      <c r="AH181" s="5">
        <f t="shared" si="199"/>
        <v>0</v>
      </c>
      <c r="AI181" s="5">
        <f t="shared" si="199"/>
        <v>0</v>
      </c>
      <c r="AJ181" s="5">
        <f t="shared" si="199"/>
        <v>0</v>
      </c>
      <c r="AK181" s="5">
        <f t="shared" si="199"/>
        <v>0</v>
      </c>
      <c r="AL181" s="5">
        <f t="shared" si="199"/>
        <v>0</v>
      </c>
      <c r="AM181" s="5">
        <f t="shared" si="199"/>
        <v>0</v>
      </c>
      <c r="AN181" s="5">
        <f t="shared" si="199"/>
        <v>0</v>
      </c>
      <c r="AP181" s="3">
        <f t="shared" si="196"/>
        <v>143</v>
      </c>
      <c r="BN181" s="38">
        <f t="shared" si="153"/>
        <v>1039979.1486401533</v>
      </c>
      <c r="BO181" s="5">
        <f t="shared" si="154"/>
        <v>1026739.0131063143</v>
      </c>
      <c r="BP181" s="5">
        <f t="shared" si="155"/>
        <v>1013412.8166915054</v>
      </c>
      <c r="BQ181" s="5">
        <f t="shared" si="156"/>
        <v>0</v>
      </c>
      <c r="BR181" s="5">
        <f t="shared" si="157"/>
        <v>0</v>
      </c>
      <c r="BS181" s="5">
        <f t="shared" si="158"/>
        <v>0</v>
      </c>
      <c r="BT181" s="5">
        <f t="shared" si="159"/>
        <v>0</v>
      </c>
      <c r="BU181" s="5">
        <f t="shared" si="160"/>
        <v>0</v>
      </c>
      <c r="BV181" s="5">
        <f t="shared" si="161"/>
        <v>0</v>
      </c>
      <c r="BW181" s="5">
        <f t="shared" si="162"/>
        <v>0</v>
      </c>
      <c r="BX181" s="5">
        <f t="shared" si="163"/>
        <v>0</v>
      </c>
      <c r="BY181" s="5">
        <f t="shared" si="164"/>
        <v>0</v>
      </c>
      <c r="BZ181" s="5">
        <f t="shared" si="165"/>
        <v>0</v>
      </c>
      <c r="CA181" s="5">
        <f t="shared" si="166"/>
        <v>0</v>
      </c>
      <c r="CB181" s="5">
        <f t="shared" si="167"/>
        <v>0</v>
      </c>
      <c r="CC181" s="5">
        <f t="shared" si="168"/>
        <v>0</v>
      </c>
      <c r="CD181" s="5">
        <f t="shared" si="169"/>
        <v>0</v>
      </c>
      <c r="CE181" s="5">
        <f t="shared" si="170"/>
        <v>0</v>
      </c>
      <c r="CF181" s="5">
        <f t="shared" si="171"/>
        <v>0</v>
      </c>
      <c r="CG181" s="5">
        <f t="shared" si="172"/>
        <v>0</v>
      </c>
      <c r="CH181" s="45">
        <f t="shared" si="173"/>
        <v>0</v>
      </c>
      <c r="CJ181" s="21">
        <f t="shared" si="197"/>
        <v>46995.208308290108</v>
      </c>
      <c r="CK181" s="21">
        <f t="shared" si="197"/>
        <v>38966.296313167433</v>
      </c>
      <c r="CL181" s="21">
        <f t="shared" si="197"/>
        <v>31017.245297687012</v>
      </c>
      <c r="CM181" s="21">
        <f t="shared" si="197"/>
        <v>23147.061675288132</v>
      </c>
      <c r="CN181" s="21">
        <f t="shared" si="197"/>
        <v>15354.766675246763</v>
      </c>
      <c r="CO181" s="21">
        <f t="shared" si="197"/>
        <v>7639.3960854061879</v>
      </c>
      <c r="CP181" s="21">
        <f t="shared" si="197"/>
        <v>304.12891757267062</v>
      </c>
      <c r="CQ181" s="21">
        <f t="shared" si="197"/>
        <v>0</v>
      </c>
      <c r="CR181" s="21">
        <f t="shared" si="197"/>
        <v>-304.0088575592963</v>
      </c>
      <c r="CS181" s="21">
        <f t="shared" si="197"/>
        <v>-7564.3574275409337</v>
      </c>
      <c r="CT181" s="21">
        <f t="shared" si="197"/>
        <v>-15054.598226912436</v>
      </c>
      <c r="CU181" s="21">
        <f t="shared" si="197"/>
        <v>-22471.630848493543</v>
      </c>
      <c r="CV181" s="21">
        <f t="shared" si="197"/>
        <v>-29816.350396252121</v>
      </c>
      <c r="CW181" s="21">
        <f t="shared" si="197"/>
        <v>-37089.63885608851</v>
      </c>
      <c r="CX181" s="21">
        <f t="shared" si="197"/>
        <v>-44292.365319726057</v>
      </c>
      <c r="CZ181" s="21">
        <f t="shared" si="192"/>
        <v>-304.06888756598346</v>
      </c>
      <c r="DA181" s="21">
        <f t="shared" si="193"/>
        <v>-30416.797846969566</v>
      </c>
    </row>
    <row r="182" spans="9:105" x14ac:dyDescent="0.25">
      <c r="I182" s="4" t="s">
        <v>37</v>
      </c>
      <c r="J182" s="15">
        <f t="shared" si="188"/>
        <v>0.02</v>
      </c>
      <c r="K182" s="3">
        <v>4</v>
      </c>
      <c r="L182" s="3" t="s">
        <v>26</v>
      </c>
      <c r="M182" s="15">
        <f t="shared" si="200"/>
        <v>7.0000000000000001E-3</v>
      </c>
      <c r="N182" s="18">
        <f>INDEX(Results!$B$7:$C$206,Example!$AP182,MATCH(Example!$N$38,Results!$B$1:$C$1,FALSE))</f>
        <v>7.4737728078564798</v>
      </c>
      <c r="O182" s="15">
        <f t="shared" si="201"/>
        <v>1.2E-2</v>
      </c>
      <c r="P182" s="5">
        <v>1000000</v>
      </c>
      <c r="Q182" s="35">
        <f t="shared" si="189"/>
        <v>1051102.5856647571</v>
      </c>
      <c r="R182" s="5">
        <f t="shared" si="190"/>
        <v>7855701.9230088973</v>
      </c>
      <c r="S182" s="5">
        <f t="shared" si="191"/>
        <v>94268.423076106774</v>
      </c>
      <c r="T182" s="5"/>
      <c r="U182" s="5">
        <f t="shared" si="198"/>
        <v>20000</v>
      </c>
      <c r="V182" s="5">
        <f t="shared" si="198"/>
        <v>20000</v>
      </c>
      <c r="W182" s="5">
        <f t="shared" si="198"/>
        <v>20000</v>
      </c>
      <c r="X182" s="5">
        <f t="shared" si="198"/>
        <v>1020000</v>
      </c>
      <c r="Y182" s="5">
        <f t="shared" si="198"/>
        <v>0</v>
      </c>
      <c r="Z182" s="5">
        <f t="shared" si="198"/>
        <v>0</v>
      </c>
      <c r="AA182" s="5">
        <f t="shared" si="198"/>
        <v>0</v>
      </c>
      <c r="AB182" s="5">
        <f t="shared" si="198"/>
        <v>0</v>
      </c>
      <c r="AC182" s="5">
        <f t="shared" si="198"/>
        <v>0</v>
      </c>
      <c r="AD182" s="5">
        <f t="shared" si="198"/>
        <v>0</v>
      </c>
      <c r="AE182" s="5">
        <f t="shared" si="199"/>
        <v>0</v>
      </c>
      <c r="AF182" s="5">
        <f t="shared" si="199"/>
        <v>0</v>
      </c>
      <c r="AG182" s="5">
        <f t="shared" si="199"/>
        <v>0</v>
      </c>
      <c r="AH182" s="5">
        <f t="shared" si="199"/>
        <v>0</v>
      </c>
      <c r="AI182" s="5">
        <f t="shared" si="199"/>
        <v>0</v>
      </c>
      <c r="AJ182" s="5">
        <f t="shared" si="199"/>
        <v>0</v>
      </c>
      <c r="AK182" s="5">
        <f t="shared" si="199"/>
        <v>0</v>
      </c>
      <c r="AL182" s="5">
        <f t="shared" si="199"/>
        <v>0</v>
      </c>
      <c r="AM182" s="5">
        <f t="shared" si="199"/>
        <v>0</v>
      </c>
      <c r="AN182" s="5">
        <f t="shared" si="199"/>
        <v>0</v>
      </c>
      <c r="AP182" s="3">
        <f t="shared" si="196"/>
        <v>144</v>
      </c>
      <c r="BN182" s="38">
        <f t="shared" si="153"/>
        <v>1051102.5856647571</v>
      </c>
      <c r="BO182" s="5">
        <f t="shared" si="154"/>
        <v>1038460.3037644103</v>
      </c>
      <c r="BP182" s="5">
        <f t="shared" si="155"/>
        <v>1025729.5258907611</v>
      </c>
      <c r="BQ182" s="5">
        <f t="shared" si="156"/>
        <v>1012909.6325719963</v>
      </c>
      <c r="BR182" s="5">
        <f t="shared" si="157"/>
        <v>0</v>
      </c>
      <c r="BS182" s="5">
        <f t="shared" si="158"/>
        <v>0</v>
      </c>
      <c r="BT182" s="5">
        <f t="shared" si="159"/>
        <v>0</v>
      </c>
      <c r="BU182" s="5">
        <f t="shared" si="160"/>
        <v>0</v>
      </c>
      <c r="BV182" s="5">
        <f t="shared" si="161"/>
        <v>0</v>
      </c>
      <c r="BW182" s="5">
        <f t="shared" si="162"/>
        <v>0</v>
      </c>
      <c r="BX182" s="5">
        <f t="shared" si="163"/>
        <v>0</v>
      </c>
      <c r="BY182" s="5">
        <f t="shared" si="164"/>
        <v>0</v>
      </c>
      <c r="BZ182" s="5">
        <f t="shared" si="165"/>
        <v>0</v>
      </c>
      <c r="CA182" s="5">
        <f t="shared" si="166"/>
        <v>0</v>
      </c>
      <c r="CB182" s="5">
        <f t="shared" si="167"/>
        <v>0</v>
      </c>
      <c r="CC182" s="5">
        <f t="shared" si="168"/>
        <v>0</v>
      </c>
      <c r="CD182" s="5">
        <f t="shared" si="169"/>
        <v>0</v>
      </c>
      <c r="CE182" s="5">
        <f t="shared" si="170"/>
        <v>0</v>
      </c>
      <c r="CF182" s="5">
        <f t="shared" si="171"/>
        <v>0</v>
      </c>
      <c r="CG182" s="5">
        <f t="shared" si="172"/>
        <v>0</v>
      </c>
      <c r="CH182" s="45">
        <f t="shared" si="173"/>
        <v>0</v>
      </c>
      <c r="CJ182" s="21">
        <f t="shared" si="197"/>
        <v>63173.762595731998</v>
      </c>
      <c r="CK182" s="21">
        <f t="shared" si="197"/>
        <v>52315.491642505163</v>
      </c>
      <c r="CL182" s="21">
        <f t="shared" si="197"/>
        <v>41591.576175042428</v>
      </c>
      <c r="CM182" s="21">
        <f t="shared" si="197"/>
        <v>31000.016925001983</v>
      </c>
      <c r="CN182" s="21">
        <f t="shared" si="197"/>
        <v>20538.849311322672</v>
      </c>
      <c r="CO182" s="21">
        <f t="shared" si="197"/>
        <v>10206.142753477674</v>
      </c>
      <c r="CP182" s="21">
        <f t="shared" si="197"/>
        <v>405.83917968440801</v>
      </c>
      <c r="CQ182" s="21">
        <f t="shared" si="197"/>
        <v>0</v>
      </c>
      <c r="CR182" s="21">
        <f t="shared" si="197"/>
        <v>-405.63966518873349</v>
      </c>
      <c r="CS182" s="21">
        <f t="shared" si="197"/>
        <v>-10081.44352810632</v>
      </c>
      <c r="CT182" s="21">
        <f t="shared" si="197"/>
        <v>-20040.020379424212</v>
      </c>
      <c r="CU182" s="21">
        <f t="shared" si="197"/>
        <v>-29877.531700025778</v>
      </c>
      <c r="CV182" s="21">
        <f t="shared" si="197"/>
        <v>-39595.747847541701</v>
      </c>
      <c r="CW182" s="21">
        <f t="shared" si="197"/>
        <v>-49196.408991754637</v>
      </c>
      <c r="CX182" s="21">
        <f t="shared" si="197"/>
        <v>-58681.225702030351</v>
      </c>
      <c r="CZ182" s="21">
        <f t="shared" si="192"/>
        <v>-405.73942243657075</v>
      </c>
      <c r="DA182" s="21">
        <f t="shared" si="193"/>
        <v>-40593.662011292065</v>
      </c>
    </row>
    <row r="183" spans="9:105" x14ac:dyDescent="0.25">
      <c r="I183" s="4" t="s">
        <v>37</v>
      </c>
      <c r="J183" s="15">
        <f t="shared" si="188"/>
        <v>0.02</v>
      </c>
      <c r="K183" s="3">
        <v>5</v>
      </c>
      <c r="L183" s="3" t="s">
        <v>26</v>
      </c>
      <c r="M183" s="15">
        <f t="shared" si="200"/>
        <v>7.4999999999999997E-3</v>
      </c>
      <c r="N183" s="18">
        <f>INDEX(Results!$B$7:$C$206,Example!$AP183,MATCH(Example!$N$38,Results!$B$1:$C$1,FALSE))</f>
        <v>4.2369301832108404</v>
      </c>
      <c r="O183" s="15">
        <f t="shared" si="201"/>
        <v>1.4999999999999999E-2</v>
      </c>
      <c r="P183" s="5">
        <v>1000000</v>
      </c>
      <c r="Q183" s="35">
        <f t="shared" si="189"/>
        <v>1061117.9951562064</v>
      </c>
      <c r="R183" s="5">
        <f t="shared" si="190"/>
        <v>4495882.8616255056</v>
      </c>
      <c r="S183" s="5">
        <f t="shared" si="191"/>
        <v>67438.242924382575</v>
      </c>
      <c r="T183" s="5"/>
      <c r="U183" s="5">
        <f t="shared" si="198"/>
        <v>20000</v>
      </c>
      <c r="V183" s="5">
        <f t="shared" si="198"/>
        <v>20000</v>
      </c>
      <c r="W183" s="5">
        <f t="shared" si="198"/>
        <v>20000</v>
      </c>
      <c r="X183" s="5">
        <f t="shared" si="198"/>
        <v>20000</v>
      </c>
      <c r="Y183" s="5">
        <f t="shared" si="198"/>
        <v>1020000</v>
      </c>
      <c r="Z183" s="5">
        <f t="shared" si="198"/>
        <v>0</v>
      </c>
      <c r="AA183" s="5">
        <f t="shared" si="198"/>
        <v>0</v>
      </c>
      <c r="AB183" s="5">
        <f t="shared" si="198"/>
        <v>0</v>
      </c>
      <c r="AC183" s="5">
        <f t="shared" si="198"/>
        <v>0</v>
      </c>
      <c r="AD183" s="5">
        <f t="shared" si="198"/>
        <v>0</v>
      </c>
      <c r="AE183" s="5">
        <f t="shared" si="199"/>
        <v>0</v>
      </c>
      <c r="AF183" s="5">
        <f t="shared" si="199"/>
        <v>0</v>
      </c>
      <c r="AG183" s="5">
        <f t="shared" si="199"/>
        <v>0</v>
      </c>
      <c r="AH183" s="5">
        <f t="shared" si="199"/>
        <v>0</v>
      </c>
      <c r="AI183" s="5">
        <f t="shared" si="199"/>
        <v>0</v>
      </c>
      <c r="AJ183" s="5">
        <f t="shared" si="199"/>
        <v>0</v>
      </c>
      <c r="AK183" s="5">
        <f t="shared" si="199"/>
        <v>0</v>
      </c>
      <c r="AL183" s="5">
        <f t="shared" si="199"/>
        <v>0</v>
      </c>
      <c r="AM183" s="5">
        <f t="shared" si="199"/>
        <v>0</v>
      </c>
      <c r="AN183" s="5">
        <f t="shared" si="199"/>
        <v>0</v>
      </c>
      <c r="AP183" s="3">
        <f t="shared" si="196"/>
        <v>145</v>
      </c>
      <c r="BN183" s="38">
        <f t="shared" si="153"/>
        <v>1061117.9951562064</v>
      </c>
      <c r="BO183" s="5">
        <f t="shared" si="154"/>
        <v>1049076.3801198781</v>
      </c>
      <c r="BP183" s="5">
        <f t="shared" si="155"/>
        <v>1036944.4529707772</v>
      </c>
      <c r="BQ183" s="5">
        <f t="shared" si="156"/>
        <v>1024721.5363680581</v>
      </c>
      <c r="BR183" s="5">
        <f t="shared" si="157"/>
        <v>1012406.9478908186</v>
      </c>
      <c r="BS183" s="5">
        <f t="shared" si="158"/>
        <v>0</v>
      </c>
      <c r="BT183" s="5">
        <f t="shared" si="159"/>
        <v>0</v>
      </c>
      <c r="BU183" s="5">
        <f t="shared" si="160"/>
        <v>0</v>
      </c>
      <c r="BV183" s="5">
        <f t="shared" si="161"/>
        <v>0</v>
      </c>
      <c r="BW183" s="5">
        <f t="shared" si="162"/>
        <v>0</v>
      </c>
      <c r="BX183" s="5">
        <f t="shared" si="163"/>
        <v>0</v>
      </c>
      <c r="BY183" s="5">
        <f t="shared" si="164"/>
        <v>0</v>
      </c>
      <c r="BZ183" s="5">
        <f t="shared" si="165"/>
        <v>0</v>
      </c>
      <c r="CA183" s="5">
        <f t="shared" si="166"/>
        <v>0</v>
      </c>
      <c r="CB183" s="5">
        <f t="shared" si="167"/>
        <v>0</v>
      </c>
      <c r="CC183" s="5">
        <f t="shared" si="168"/>
        <v>0</v>
      </c>
      <c r="CD183" s="5">
        <f t="shared" si="169"/>
        <v>0</v>
      </c>
      <c r="CE183" s="5">
        <f t="shared" si="170"/>
        <v>0</v>
      </c>
      <c r="CF183" s="5">
        <f t="shared" si="171"/>
        <v>0</v>
      </c>
      <c r="CG183" s="5">
        <f t="shared" si="172"/>
        <v>0</v>
      </c>
      <c r="CH183" s="45">
        <f t="shared" si="173"/>
        <v>0</v>
      </c>
      <c r="CJ183" s="21">
        <f t="shared" si="197"/>
        <v>79530.718680321705</v>
      </c>
      <c r="CK183" s="21">
        <f t="shared" si="197"/>
        <v>65779.100579079473</v>
      </c>
      <c r="CL183" s="21">
        <f t="shared" si="197"/>
        <v>52230.701439373661</v>
      </c>
      <c r="CM183" s="21">
        <f t="shared" si="197"/>
        <v>38882.004843793577</v>
      </c>
      <c r="CN183" s="21">
        <f t="shared" si="197"/>
        <v>25729.563913944177</v>
      </c>
      <c r="CO183" s="21">
        <f t="shared" si="197"/>
        <v>12769.999765277142</v>
      </c>
      <c r="CP183" s="21">
        <f t="shared" si="197"/>
        <v>507.20129885431379</v>
      </c>
      <c r="CQ183" s="21">
        <f t="shared" si="197"/>
        <v>0</v>
      </c>
      <c r="CR183" s="21">
        <f t="shared" si="197"/>
        <v>-506.90320011368021</v>
      </c>
      <c r="CS183" s="21">
        <f t="shared" si="197"/>
        <v>-12583.682762955199</v>
      </c>
      <c r="CT183" s="21">
        <f t="shared" si="197"/>
        <v>-24984.232321926393</v>
      </c>
      <c r="CU183" s="21">
        <f t="shared" si="197"/>
        <v>-37204.770291419001</v>
      </c>
      <c r="CV183" s="21">
        <f t="shared" si="197"/>
        <v>-49248.357466874062</v>
      </c>
      <c r="CW183" s="21">
        <f t="shared" si="197"/>
        <v>-61117.995156206423</v>
      </c>
      <c r="CX183" s="21">
        <f t="shared" si="197"/>
        <v>-72816.626479013241</v>
      </c>
      <c r="CZ183" s="21">
        <f t="shared" si="192"/>
        <v>-507.052249483997</v>
      </c>
      <c r="DA183" s="21">
        <f t="shared" si="193"/>
        <v>-50739.529453123861</v>
      </c>
    </row>
    <row r="184" spans="9:105" x14ac:dyDescent="0.25">
      <c r="I184" s="4" t="s">
        <v>37</v>
      </c>
      <c r="J184" s="15">
        <f t="shared" si="188"/>
        <v>0.02</v>
      </c>
      <c r="K184" s="3">
        <v>6</v>
      </c>
      <c r="L184" s="3" t="s">
        <v>26</v>
      </c>
      <c r="M184" s="15">
        <f t="shared" si="200"/>
        <v>8.0000000000000002E-3</v>
      </c>
      <c r="N184" s="18">
        <f>INDEX(Results!$B$7:$C$206,Example!$AP184,MATCH(Example!$N$38,Results!$B$1:$C$1,FALSE))</f>
        <v>3.8582837695175498</v>
      </c>
      <c r="O184" s="15">
        <f t="shared" si="201"/>
        <v>1.8000000000000002E-2</v>
      </c>
      <c r="P184" s="5">
        <v>1000000</v>
      </c>
      <c r="Q184" s="35">
        <f t="shared" si="189"/>
        <v>1070026.2460630976</v>
      </c>
      <c r="R184" s="5">
        <f t="shared" si="190"/>
        <v>4128464.8981430414</v>
      </c>
      <c r="S184" s="5">
        <f t="shared" si="191"/>
        <v>74312.368166574757</v>
      </c>
      <c r="T184" s="5"/>
      <c r="U184" s="5">
        <f t="shared" si="198"/>
        <v>20000</v>
      </c>
      <c r="V184" s="5">
        <f t="shared" si="198"/>
        <v>20000</v>
      </c>
      <c r="W184" s="5">
        <f t="shared" si="198"/>
        <v>20000</v>
      </c>
      <c r="X184" s="5">
        <f t="shared" si="198"/>
        <v>20000</v>
      </c>
      <c r="Y184" s="5">
        <f t="shared" si="198"/>
        <v>20000</v>
      </c>
      <c r="Z184" s="5">
        <f t="shared" si="198"/>
        <v>1020000</v>
      </c>
      <c r="AA184" s="5">
        <f t="shared" si="198"/>
        <v>0</v>
      </c>
      <c r="AB184" s="5">
        <f t="shared" si="198"/>
        <v>0</v>
      </c>
      <c r="AC184" s="5">
        <f t="shared" si="198"/>
        <v>0</v>
      </c>
      <c r="AD184" s="5">
        <f t="shared" si="198"/>
        <v>0</v>
      </c>
      <c r="AE184" s="5">
        <f t="shared" si="199"/>
        <v>0</v>
      </c>
      <c r="AF184" s="5">
        <f t="shared" si="199"/>
        <v>0</v>
      </c>
      <c r="AG184" s="5">
        <f t="shared" si="199"/>
        <v>0</v>
      </c>
      <c r="AH184" s="5">
        <f t="shared" si="199"/>
        <v>0</v>
      </c>
      <c r="AI184" s="5">
        <f t="shared" si="199"/>
        <v>0</v>
      </c>
      <c r="AJ184" s="5">
        <f t="shared" si="199"/>
        <v>0</v>
      </c>
      <c r="AK184" s="5">
        <f t="shared" si="199"/>
        <v>0</v>
      </c>
      <c r="AL184" s="5">
        <f t="shared" si="199"/>
        <v>0</v>
      </c>
      <c r="AM184" s="5">
        <f t="shared" si="199"/>
        <v>0</v>
      </c>
      <c r="AN184" s="5">
        <f t="shared" si="199"/>
        <v>0</v>
      </c>
      <c r="AP184" s="3">
        <f t="shared" si="196"/>
        <v>146</v>
      </c>
      <c r="BN184" s="38">
        <f t="shared" si="153"/>
        <v>1070026.2460630976</v>
      </c>
      <c r="BO184" s="5">
        <f t="shared" si="154"/>
        <v>1058586.4560316023</v>
      </c>
      <c r="BP184" s="5">
        <f t="shared" si="155"/>
        <v>1047055.1476798551</v>
      </c>
      <c r="BQ184" s="5">
        <f t="shared" si="156"/>
        <v>1035431.5888612939</v>
      </c>
      <c r="BR184" s="5">
        <f t="shared" si="157"/>
        <v>1023715.0415721842</v>
      </c>
      <c r="BS184" s="5">
        <f t="shared" si="158"/>
        <v>1011904.7619047617</v>
      </c>
      <c r="BT184" s="5">
        <f t="shared" si="159"/>
        <v>0</v>
      </c>
      <c r="BU184" s="5">
        <f t="shared" si="160"/>
        <v>0</v>
      </c>
      <c r="BV184" s="5">
        <f t="shared" si="161"/>
        <v>0</v>
      </c>
      <c r="BW184" s="5">
        <f t="shared" si="162"/>
        <v>0</v>
      </c>
      <c r="BX184" s="5">
        <f t="shared" si="163"/>
        <v>0</v>
      </c>
      <c r="BY184" s="5">
        <f t="shared" si="164"/>
        <v>0</v>
      </c>
      <c r="BZ184" s="5">
        <f t="shared" si="165"/>
        <v>0</v>
      </c>
      <c r="CA184" s="5">
        <f t="shared" si="166"/>
        <v>0</v>
      </c>
      <c r="CB184" s="5">
        <f t="shared" si="167"/>
        <v>0</v>
      </c>
      <c r="CC184" s="5">
        <f t="shared" si="168"/>
        <v>0</v>
      </c>
      <c r="CD184" s="5">
        <f t="shared" si="169"/>
        <v>0</v>
      </c>
      <c r="CE184" s="5">
        <f t="shared" si="170"/>
        <v>0</v>
      </c>
      <c r="CF184" s="5">
        <f t="shared" si="171"/>
        <v>0</v>
      </c>
      <c r="CG184" s="5">
        <f t="shared" si="172"/>
        <v>0</v>
      </c>
      <c r="CH184" s="45">
        <f t="shared" si="173"/>
        <v>0</v>
      </c>
      <c r="CJ184" s="21">
        <f t="shared" si="197"/>
        <v>96018.025371501688</v>
      </c>
      <c r="CK184" s="21">
        <f t="shared" si="197"/>
        <v>79317.070792551851</v>
      </c>
      <c r="CL184" s="21">
        <f t="shared" si="197"/>
        <v>62902.704201932764</v>
      </c>
      <c r="CM184" s="21">
        <f t="shared" si="197"/>
        <v>46769.276630084496</v>
      </c>
      <c r="CN184" s="21">
        <f t="shared" si="197"/>
        <v>30911.26444800687</v>
      </c>
      <c r="CO184" s="21">
        <f t="shared" si="197"/>
        <v>15323.266280015465</v>
      </c>
      <c r="CP184" s="21">
        <f t="shared" si="197"/>
        <v>607.91297258809209</v>
      </c>
      <c r="CQ184" s="21">
        <f t="shared" si="197"/>
        <v>0</v>
      </c>
      <c r="CR184" s="21">
        <f t="shared" si="197"/>
        <v>-607.49768195161596</v>
      </c>
      <c r="CS184" s="21">
        <f t="shared" si="197"/>
        <v>-15063.70019124914</v>
      </c>
      <c r="CT184" s="21">
        <f t="shared" si="197"/>
        <v>-29872.886610048939</v>
      </c>
      <c r="CU184" s="21">
        <f t="shared" si="197"/>
        <v>-44432.500857464853</v>
      </c>
      <c r="CV184" s="21">
        <f t="shared" si="197"/>
        <v>-58747.376512812218</v>
      </c>
      <c r="CW184" s="21">
        <f t="shared" si="197"/>
        <v>-72822.241755195777</v>
      </c>
      <c r="CX184" s="21">
        <f t="shared" si="197"/>
        <v>-86661.721915163449</v>
      </c>
      <c r="CZ184" s="21">
        <f t="shared" si="192"/>
        <v>-607.70532726985402</v>
      </c>
      <c r="DA184" s="21">
        <f t="shared" si="193"/>
        <v>-60825.040357372491</v>
      </c>
    </row>
    <row r="185" spans="9:105" x14ac:dyDescent="0.25">
      <c r="I185" s="4" t="s">
        <v>37</v>
      </c>
      <c r="J185" s="15">
        <f t="shared" si="188"/>
        <v>0.02</v>
      </c>
      <c r="K185" s="3">
        <v>7</v>
      </c>
      <c r="L185" s="3" t="s">
        <v>26</v>
      </c>
      <c r="M185" s="15">
        <f t="shared" si="200"/>
        <v>8.5000000000000006E-3</v>
      </c>
      <c r="N185" s="18">
        <f>INDEX(Results!$B$7:$C$206,Example!$AP185,MATCH(Example!$N$38,Results!$B$1:$C$1,FALSE))</f>
        <v>3.7010270102118801</v>
      </c>
      <c r="O185" s="15">
        <f t="shared" si="201"/>
        <v>2.1000000000000001E-2</v>
      </c>
      <c r="P185" s="5">
        <v>1000000</v>
      </c>
      <c r="Q185" s="35">
        <f t="shared" si="189"/>
        <v>1077831.3376581694</v>
      </c>
      <c r="R185" s="5">
        <f t="shared" si="190"/>
        <v>3989082.8931256863</v>
      </c>
      <c r="S185" s="5">
        <f t="shared" si="191"/>
        <v>83770.740755639417</v>
      </c>
      <c r="T185" s="5"/>
      <c r="U185" s="5">
        <f t="shared" si="198"/>
        <v>20000</v>
      </c>
      <c r="V185" s="5">
        <f t="shared" si="198"/>
        <v>20000</v>
      </c>
      <c r="W185" s="5">
        <f t="shared" si="198"/>
        <v>20000</v>
      </c>
      <c r="X185" s="5">
        <f t="shared" si="198"/>
        <v>20000</v>
      </c>
      <c r="Y185" s="5">
        <f t="shared" si="198"/>
        <v>20000</v>
      </c>
      <c r="Z185" s="5">
        <f t="shared" si="198"/>
        <v>20000</v>
      </c>
      <c r="AA185" s="5">
        <f t="shared" si="198"/>
        <v>1020000</v>
      </c>
      <c r="AB185" s="5">
        <f t="shared" si="198"/>
        <v>0</v>
      </c>
      <c r="AC185" s="5">
        <f t="shared" si="198"/>
        <v>0</v>
      </c>
      <c r="AD185" s="5">
        <f t="shared" si="198"/>
        <v>0</v>
      </c>
      <c r="AE185" s="5">
        <f t="shared" si="199"/>
        <v>0</v>
      </c>
      <c r="AF185" s="5">
        <f t="shared" si="199"/>
        <v>0</v>
      </c>
      <c r="AG185" s="5">
        <f t="shared" si="199"/>
        <v>0</v>
      </c>
      <c r="AH185" s="5">
        <f t="shared" si="199"/>
        <v>0</v>
      </c>
      <c r="AI185" s="5">
        <f t="shared" si="199"/>
        <v>0</v>
      </c>
      <c r="AJ185" s="5">
        <f t="shared" si="199"/>
        <v>0</v>
      </c>
      <c r="AK185" s="5">
        <f t="shared" si="199"/>
        <v>0</v>
      </c>
      <c r="AL185" s="5">
        <f t="shared" si="199"/>
        <v>0</v>
      </c>
      <c r="AM185" s="5">
        <f t="shared" si="199"/>
        <v>0</v>
      </c>
      <c r="AN185" s="5">
        <f t="shared" si="199"/>
        <v>0</v>
      </c>
      <c r="AP185" s="3">
        <f t="shared" si="196"/>
        <v>147</v>
      </c>
      <c r="BN185" s="38">
        <f t="shared" si="153"/>
        <v>1077831.3376581694</v>
      </c>
      <c r="BO185" s="5">
        <f t="shared" si="154"/>
        <v>1066992.9040282639</v>
      </c>
      <c r="BP185" s="5">
        <f t="shared" si="155"/>
        <v>1056062.343712504</v>
      </c>
      <c r="BQ185" s="5">
        <f t="shared" si="156"/>
        <v>1045038.8736340601</v>
      </c>
      <c r="BR185" s="5">
        <f t="shared" si="157"/>
        <v>1033921.7040599496</v>
      </c>
      <c r="BS185" s="5">
        <f t="shared" si="158"/>
        <v>1022710.0385444592</v>
      </c>
      <c r="BT185" s="5">
        <f t="shared" si="159"/>
        <v>1011403.0738720871</v>
      </c>
      <c r="BU185" s="5">
        <f t="shared" si="160"/>
        <v>0</v>
      </c>
      <c r="BV185" s="5">
        <f t="shared" si="161"/>
        <v>0</v>
      </c>
      <c r="BW185" s="5">
        <f t="shared" si="162"/>
        <v>0</v>
      </c>
      <c r="BX185" s="5">
        <f t="shared" si="163"/>
        <v>0</v>
      </c>
      <c r="BY185" s="5">
        <f t="shared" si="164"/>
        <v>0</v>
      </c>
      <c r="BZ185" s="5">
        <f t="shared" si="165"/>
        <v>0</v>
      </c>
      <c r="CA185" s="5">
        <f t="shared" si="166"/>
        <v>0</v>
      </c>
      <c r="CB185" s="5">
        <f t="shared" si="167"/>
        <v>0</v>
      </c>
      <c r="CC185" s="5">
        <f t="shared" si="168"/>
        <v>0</v>
      </c>
      <c r="CD185" s="5">
        <f t="shared" si="169"/>
        <v>0</v>
      </c>
      <c r="CE185" s="5">
        <f t="shared" si="170"/>
        <v>0</v>
      </c>
      <c r="CF185" s="5">
        <f t="shared" si="171"/>
        <v>0</v>
      </c>
      <c r="CG185" s="5">
        <f t="shared" si="172"/>
        <v>0</v>
      </c>
      <c r="CH185" s="45">
        <f t="shared" si="173"/>
        <v>0</v>
      </c>
      <c r="CJ185" s="21">
        <f t="shared" si="197"/>
        <v>112587.26127205323</v>
      </c>
      <c r="CK185" s="21">
        <f t="shared" si="197"/>
        <v>92889.243763236795</v>
      </c>
      <c r="CL185" s="21">
        <f t="shared" si="197"/>
        <v>73575.741130392067</v>
      </c>
      <c r="CM185" s="21">
        <f t="shared" si="197"/>
        <v>54638.25436059013</v>
      </c>
      <c r="CN185" s="21">
        <f t="shared" si="197"/>
        <v>36068.493415926117</v>
      </c>
      <c r="CO185" s="21">
        <f t="shared" si="197"/>
        <v>17858.371584877372</v>
      </c>
      <c r="CP185" s="21">
        <f t="shared" si="197"/>
        <v>707.67841944401152</v>
      </c>
      <c r="CQ185" s="21">
        <f t="shared" si="197"/>
        <v>0</v>
      </c>
      <c r="CR185" s="21">
        <f t="shared" si="197"/>
        <v>-707.12795813893899</v>
      </c>
      <c r="CS185" s="21">
        <f t="shared" si="197"/>
        <v>-17514.317683348199</v>
      </c>
      <c r="CT185" s="21">
        <f t="shared" si="197"/>
        <v>-34692.090452362783</v>
      </c>
      <c r="CU185" s="21">
        <f t="shared" si="197"/>
        <v>-51540.644951160182</v>
      </c>
      <c r="CV185" s="21">
        <f t="shared" si="197"/>
        <v>-68067.130348956562</v>
      </c>
      <c r="CW185" s="21">
        <f t="shared" si="197"/>
        <v>-84278.523066630471</v>
      </c>
      <c r="CX185" s="21">
        <f t="shared" si="197"/>
        <v>-100181.6313661579</v>
      </c>
      <c r="CZ185" s="21">
        <f t="shared" si="192"/>
        <v>-707.40318879147526</v>
      </c>
      <c r="DA185" s="21">
        <f t="shared" si="193"/>
        <v>-70821.435739674314</v>
      </c>
    </row>
    <row r="186" spans="9:105" x14ac:dyDescent="0.25">
      <c r="I186" s="4" t="s">
        <v>37</v>
      </c>
      <c r="J186" s="15">
        <f t="shared" si="188"/>
        <v>0.02</v>
      </c>
      <c r="K186" s="3">
        <v>8</v>
      </c>
      <c r="L186" s="3" t="s">
        <v>26</v>
      </c>
      <c r="M186" s="15">
        <f t="shared" si="200"/>
        <v>9.0000000000000011E-3</v>
      </c>
      <c r="N186" s="18">
        <f>INDEX(Results!$B$7:$C$206,Example!$AP186,MATCH(Example!$N$38,Results!$B$1:$C$1,FALSE))</f>
        <v>3.3817793861319299</v>
      </c>
      <c r="O186" s="15">
        <f t="shared" si="201"/>
        <v>2.4E-2</v>
      </c>
      <c r="P186" s="5">
        <v>1000000</v>
      </c>
      <c r="Q186" s="35">
        <f t="shared" si="189"/>
        <v>1084540.3297945538</v>
      </c>
      <c r="R186" s="5">
        <f t="shared" si="190"/>
        <v>3667676.1307279468</v>
      </c>
      <c r="S186" s="5">
        <f t="shared" si="191"/>
        <v>88024.22713747072</v>
      </c>
      <c r="T186" s="5"/>
      <c r="U186" s="5">
        <f t="shared" si="198"/>
        <v>20000</v>
      </c>
      <c r="V186" s="5">
        <f t="shared" si="198"/>
        <v>20000</v>
      </c>
      <c r="W186" s="5">
        <f t="shared" si="198"/>
        <v>20000</v>
      </c>
      <c r="X186" s="5">
        <f t="shared" si="198"/>
        <v>20000</v>
      </c>
      <c r="Y186" s="5">
        <f t="shared" si="198"/>
        <v>20000</v>
      </c>
      <c r="Z186" s="5">
        <f t="shared" si="198"/>
        <v>20000</v>
      </c>
      <c r="AA186" s="5">
        <f t="shared" si="198"/>
        <v>20000</v>
      </c>
      <c r="AB186" s="5">
        <f t="shared" si="198"/>
        <v>1020000</v>
      </c>
      <c r="AC186" s="5">
        <f t="shared" si="198"/>
        <v>0</v>
      </c>
      <c r="AD186" s="5">
        <f t="shared" si="198"/>
        <v>0</v>
      </c>
      <c r="AE186" s="5">
        <f t="shared" si="199"/>
        <v>0</v>
      </c>
      <c r="AF186" s="5">
        <f t="shared" si="199"/>
        <v>0</v>
      </c>
      <c r="AG186" s="5">
        <f t="shared" si="199"/>
        <v>0</v>
      </c>
      <c r="AH186" s="5">
        <f t="shared" si="199"/>
        <v>0</v>
      </c>
      <c r="AI186" s="5">
        <f t="shared" si="199"/>
        <v>0</v>
      </c>
      <c r="AJ186" s="5">
        <f t="shared" si="199"/>
        <v>0</v>
      </c>
      <c r="AK186" s="5">
        <f t="shared" si="199"/>
        <v>0</v>
      </c>
      <c r="AL186" s="5">
        <f t="shared" si="199"/>
        <v>0</v>
      </c>
      <c r="AM186" s="5">
        <f t="shared" si="199"/>
        <v>0</v>
      </c>
      <c r="AN186" s="5">
        <f t="shared" si="199"/>
        <v>0</v>
      </c>
      <c r="AP186" s="3">
        <f t="shared" si="196"/>
        <v>148</v>
      </c>
      <c r="BN186" s="38">
        <f t="shared" si="153"/>
        <v>1084540.3297945538</v>
      </c>
      <c r="BO186" s="5">
        <f t="shared" si="154"/>
        <v>1074301.1927627046</v>
      </c>
      <c r="BP186" s="5">
        <f t="shared" si="155"/>
        <v>1063969.9034975688</v>
      </c>
      <c r="BQ186" s="5">
        <f t="shared" si="156"/>
        <v>1053545.6326290469</v>
      </c>
      <c r="BR186" s="5">
        <f t="shared" si="157"/>
        <v>1043027.5433227082</v>
      </c>
      <c r="BS186" s="5">
        <f t="shared" si="158"/>
        <v>1032414.7912126125</v>
      </c>
      <c r="BT186" s="5">
        <f t="shared" si="159"/>
        <v>1021706.5243335259</v>
      </c>
      <c r="BU186" s="5">
        <f t="shared" si="160"/>
        <v>1010901.8830525276</v>
      </c>
      <c r="BV186" s="5">
        <f t="shared" si="161"/>
        <v>0</v>
      </c>
      <c r="BW186" s="5">
        <f t="shared" si="162"/>
        <v>0</v>
      </c>
      <c r="BX186" s="5">
        <f t="shared" si="163"/>
        <v>0</v>
      </c>
      <c r="BY186" s="5">
        <f t="shared" si="164"/>
        <v>0</v>
      </c>
      <c r="BZ186" s="5">
        <f t="shared" si="165"/>
        <v>0</v>
      </c>
      <c r="CA186" s="5">
        <f t="shared" si="166"/>
        <v>0</v>
      </c>
      <c r="CB186" s="5">
        <f t="shared" si="167"/>
        <v>0</v>
      </c>
      <c r="CC186" s="5">
        <f t="shared" si="168"/>
        <v>0</v>
      </c>
      <c r="CD186" s="5">
        <f t="shared" si="169"/>
        <v>0</v>
      </c>
      <c r="CE186" s="5">
        <f t="shared" si="170"/>
        <v>0</v>
      </c>
      <c r="CF186" s="5">
        <f t="shared" si="171"/>
        <v>0</v>
      </c>
      <c r="CG186" s="5">
        <f t="shared" si="172"/>
        <v>0</v>
      </c>
      <c r="CH186" s="45">
        <f t="shared" si="173"/>
        <v>0</v>
      </c>
      <c r="CJ186" s="21">
        <f t="shared" si="197"/>
        <v>129189.87052382273</v>
      </c>
      <c r="CK186" s="21">
        <f t="shared" si="197"/>
        <v>106455.55051536299</v>
      </c>
      <c r="CL186" s="21">
        <f t="shared" si="197"/>
        <v>84218.19715211424</v>
      </c>
      <c r="CM186" s="21">
        <f t="shared" si="197"/>
        <v>62465.644675006159</v>
      </c>
      <c r="CN186" s="21">
        <f t="shared" si="197"/>
        <v>41186.055501586525</v>
      </c>
      <c r="CO186" s="21">
        <f t="shared" si="197"/>
        <v>20367.910571619403</v>
      </c>
      <c r="CP186" s="21">
        <f t="shared" si="197"/>
        <v>806.20973695139401</v>
      </c>
      <c r="CQ186" s="21">
        <f t="shared" si="197"/>
        <v>0</v>
      </c>
      <c r="CR186" s="21">
        <f t="shared" si="197"/>
        <v>-805.50685637746938</v>
      </c>
      <c r="CS186" s="21">
        <f t="shared" si="197"/>
        <v>-19928.585973543348</v>
      </c>
      <c r="CT186" s="21">
        <f t="shared" si="197"/>
        <v>-39428.465748080984</v>
      </c>
      <c r="CU186" s="21">
        <f t="shared" si="197"/>
        <v>-58509.974848231883</v>
      </c>
      <c r="CV186" s="21">
        <f t="shared" si="197"/>
        <v>-77183.174143409589</v>
      </c>
      <c r="CW186" s="21">
        <f t="shared" si="197"/>
        <v>-95457.857808644651</v>
      </c>
      <c r="CX186" s="21">
        <f t="shared" si="197"/>
        <v>-113343.56103571621</v>
      </c>
      <c r="CZ186" s="21">
        <f t="shared" si="192"/>
        <v>-805.85829666443169</v>
      </c>
      <c r="DA186" s="21">
        <f t="shared" si="193"/>
        <v>-80700.685647761915</v>
      </c>
    </row>
    <row r="187" spans="9:105" x14ac:dyDescent="0.25">
      <c r="I187" s="4" t="s">
        <v>37</v>
      </c>
      <c r="J187" s="15">
        <f t="shared" si="188"/>
        <v>0.02</v>
      </c>
      <c r="K187" s="3">
        <v>9</v>
      </c>
      <c r="L187" s="3" t="s">
        <v>26</v>
      </c>
      <c r="M187" s="15">
        <f t="shared" si="200"/>
        <v>9.5000000000000015E-3</v>
      </c>
      <c r="N187" s="18">
        <f>INDEX(Results!$B$7:$C$206,Example!$AP187,MATCH(Example!$N$38,Results!$B$1:$C$1,FALSE))</f>
        <v>2.9077365941441902</v>
      </c>
      <c r="O187" s="15">
        <f t="shared" si="201"/>
        <v>2.7E-2</v>
      </c>
      <c r="P187" s="5">
        <v>1000000</v>
      </c>
      <c r="Q187" s="35">
        <f t="shared" si="189"/>
        <v>1090163.2595956328</v>
      </c>
      <c r="R187" s="5">
        <f t="shared" si="190"/>
        <v>3169907.603517734</v>
      </c>
      <c r="S187" s="5">
        <f t="shared" si="191"/>
        <v>85587.505294978822</v>
      </c>
      <c r="T187" s="5"/>
      <c r="U187" s="5">
        <f t="shared" si="198"/>
        <v>20000</v>
      </c>
      <c r="V187" s="5">
        <f t="shared" si="198"/>
        <v>20000</v>
      </c>
      <c r="W187" s="5">
        <f t="shared" si="198"/>
        <v>20000</v>
      </c>
      <c r="X187" s="5">
        <f t="shared" si="198"/>
        <v>20000</v>
      </c>
      <c r="Y187" s="5">
        <f t="shared" si="198"/>
        <v>20000</v>
      </c>
      <c r="Z187" s="5">
        <f t="shared" si="198"/>
        <v>20000</v>
      </c>
      <c r="AA187" s="5">
        <f t="shared" si="198"/>
        <v>20000</v>
      </c>
      <c r="AB187" s="5">
        <f t="shared" si="198"/>
        <v>20000</v>
      </c>
      <c r="AC187" s="5">
        <f t="shared" si="198"/>
        <v>1020000</v>
      </c>
      <c r="AD187" s="5">
        <f t="shared" si="198"/>
        <v>0</v>
      </c>
      <c r="AE187" s="5">
        <f t="shared" si="199"/>
        <v>0</v>
      </c>
      <c r="AF187" s="5">
        <f t="shared" si="199"/>
        <v>0</v>
      </c>
      <c r="AG187" s="5">
        <f t="shared" si="199"/>
        <v>0</v>
      </c>
      <c r="AH187" s="5">
        <f t="shared" si="199"/>
        <v>0</v>
      </c>
      <c r="AI187" s="5">
        <f t="shared" si="199"/>
        <v>0</v>
      </c>
      <c r="AJ187" s="5">
        <f t="shared" si="199"/>
        <v>0</v>
      </c>
      <c r="AK187" s="5">
        <f t="shared" si="199"/>
        <v>0</v>
      </c>
      <c r="AL187" s="5">
        <f t="shared" si="199"/>
        <v>0</v>
      </c>
      <c r="AM187" s="5">
        <f t="shared" si="199"/>
        <v>0</v>
      </c>
      <c r="AN187" s="5">
        <f t="shared" si="199"/>
        <v>0</v>
      </c>
      <c r="AP187" s="3">
        <f t="shared" si="196"/>
        <v>149</v>
      </c>
      <c r="BN187" s="38">
        <f t="shared" ref="BN187:BN238" si="202">Q187</f>
        <v>1090163.2595956328</v>
      </c>
      <c r="BO187" s="5">
        <f t="shared" ref="BO187:BO238" si="203">BN187*(1+$M187)-U187</f>
        <v>1080519.8105617913</v>
      </c>
      <c r="BP187" s="5">
        <f t="shared" ref="BP187:BP238" si="204">BO187*(1+$M187)-V187</f>
        <v>1070784.7487621284</v>
      </c>
      <c r="BQ187" s="5">
        <f t="shared" ref="BQ187:BQ238" si="205">BP187*(1+$M187)-W187</f>
        <v>1060957.2038753687</v>
      </c>
      <c r="BR187" s="5">
        <f t="shared" ref="BR187:BR238" si="206">BQ187*(1+$M187)-X187</f>
        <v>1051036.2973121847</v>
      </c>
      <c r="BS187" s="5">
        <f t="shared" ref="BS187:BS238" si="207">BR187*(1+$M187)-Y187</f>
        <v>1041021.1421366506</v>
      </c>
      <c r="BT187" s="5">
        <f t="shared" ref="BT187:BT238" si="208">BS187*(1+$M187)-Z187</f>
        <v>1030910.8429869488</v>
      </c>
      <c r="BU187" s="5">
        <f t="shared" ref="BU187:BU238" si="209">BT187*(1+$M187)-AA187</f>
        <v>1020704.4959953249</v>
      </c>
      <c r="BV187" s="5">
        <f t="shared" ref="BV187:BV238" si="210">BU187*(1+$M187)-AB187</f>
        <v>1010401.1887072806</v>
      </c>
      <c r="BW187" s="5">
        <f t="shared" ref="BW187:BW238" si="211">BV187*(1+$M187)-AC187</f>
        <v>0</v>
      </c>
      <c r="BX187" s="5">
        <f t="shared" ref="BX187:BX238" si="212">BW187*(1+$M187)-AD187</f>
        <v>0</v>
      </c>
      <c r="BY187" s="5">
        <f t="shared" ref="BY187:BY238" si="213">BX187*(1+$M187)-AE187</f>
        <v>0</v>
      </c>
      <c r="BZ187" s="5">
        <f t="shared" ref="BZ187:BZ238" si="214">BY187*(1+$M187)-AF187</f>
        <v>0</v>
      </c>
      <c r="CA187" s="5">
        <f t="shared" ref="CA187:CA238" si="215">BZ187*(1+$M187)-AG187</f>
        <v>0</v>
      </c>
      <c r="CB187" s="5">
        <f t="shared" ref="CB187:CB238" si="216">CA187*(1+$M187)-AH187</f>
        <v>0</v>
      </c>
      <c r="CC187" s="5">
        <f t="shared" ref="CC187:CC238" si="217">CB187*(1+$M187)-AI187</f>
        <v>0</v>
      </c>
      <c r="CD187" s="5">
        <f t="shared" ref="CD187:CD238" si="218">CC187*(1+$M187)-AJ187</f>
        <v>0</v>
      </c>
      <c r="CE187" s="5">
        <f t="shared" ref="CE187:CE238" si="219">CD187*(1+$M187)-AK187</f>
        <v>0</v>
      </c>
      <c r="CF187" s="5">
        <f t="shared" ref="CF187:CF238" si="220">CE187*(1+$M187)-AL187</f>
        <v>0</v>
      </c>
      <c r="CG187" s="5">
        <f t="shared" ref="CG187:CG238" si="221">CF187*(1+$M187)-AM187</f>
        <v>0</v>
      </c>
      <c r="CH187" s="45">
        <f t="shared" ref="CH187:CH238" si="222">CG187*(1+$M187)-AN187</f>
        <v>0</v>
      </c>
      <c r="CJ187" s="21">
        <f t="shared" si="197"/>
        <v>145777.39776877291</v>
      </c>
      <c r="CK187" s="21">
        <f t="shared" si="197"/>
        <v>119976.20521394047</v>
      </c>
      <c r="CL187" s="21">
        <f t="shared" si="197"/>
        <v>94798.83729945519</v>
      </c>
      <c r="CM187" s="21">
        <f t="shared" si="197"/>
        <v>70228.549493300961</v>
      </c>
      <c r="CN187" s="21">
        <f t="shared" si="197"/>
        <v>46249.088717866689</v>
      </c>
      <c r="CO187" s="21">
        <f t="shared" si="197"/>
        <v>22844.677724076668</v>
      </c>
      <c r="CP187" s="21">
        <f t="shared" si="197"/>
        <v>903.22819149214774</v>
      </c>
      <c r="CQ187" s="21">
        <f t="shared" si="197"/>
        <v>0</v>
      </c>
      <c r="CR187" s="21">
        <f t="shared" si="197"/>
        <v>-902.35646833223291</v>
      </c>
      <c r="CS187" s="21">
        <f t="shared" si="197"/>
        <v>-22299.814805605682</v>
      </c>
      <c r="CT187" s="21">
        <f t="shared" si="197"/>
        <v>-44069.204963640193</v>
      </c>
      <c r="CU187" s="21">
        <f t="shared" si="197"/>
        <v>-65322.190266916179</v>
      </c>
      <c r="CV187" s="21">
        <f t="shared" si="197"/>
        <v>-86072.385171733797</v>
      </c>
      <c r="CW187" s="21">
        <f t="shared" si="197"/>
        <v>-106333.01149542409</v>
      </c>
      <c r="CX187" s="21">
        <f t="shared" si="197"/>
        <v>-126116.91068596486</v>
      </c>
      <c r="CZ187" s="21">
        <f t="shared" si="192"/>
        <v>-902.79232991219033</v>
      </c>
      <c r="DA187" s="21">
        <f t="shared" si="193"/>
        <v>-90435.611235594493</v>
      </c>
    </row>
    <row r="188" spans="9:105" x14ac:dyDescent="0.25">
      <c r="I188" s="4" t="s">
        <v>37</v>
      </c>
      <c r="J188" s="15">
        <f t="shared" si="188"/>
        <v>0.02</v>
      </c>
      <c r="K188" s="3">
        <v>10</v>
      </c>
      <c r="L188" s="3" t="s">
        <v>26</v>
      </c>
      <c r="M188" s="15">
        <f t="shared" si="200"/>
        <v>0.01</v>
      </c>
      <c r="N188" s="18">
        <f>INDEX(Results!$B$7:$C$206,Example!$AP188,MATCH(Example!$N$38,Results!$B$1:$C$1,FALSE))</f>
        <v>2.3597272064333201</v>
      </c>
      <c r="O188" s="15">
        <f t="shared" si="201"/>
        <v>0.03</v>
      </c>
      <c r="P188" s="5">
        <v>1000000</v>
      </c>
      <c r="Q188" s="35">
        <f t="shared" si="189"/>
        <v>1094713.0453070169</v>
      </c>
      <c r="R188" s="5">
        <f t="shared" si="190"/>
        <v>2583224.1562484396</v>
      </c>
      <c r="S188" s="5">
        <f t="shared" si="191"/>
        <v>77496.724687453185</v>
      </c>
      <c r="T188" s="5"/>
      <c r="U188" s="5">
        <f t="shared" si="198"/>
        <v>20000</v>
      </c>
      <c r="V188" s="5">
        <f t="shared" si="198"/>
        <v>20000</v>
      </c>
      <c r="W188" s="5">
        <f t="shared" si="198"/>
        <v>20000</v>
      </c>
      <c r="X188" s="5">
        <f t="shared" si="198"/>
        <v>20000</v>
      </c>
      <c r="Y188" s="5">
        <f t="shared" si="198"/>
        <v>20000</v>
      </c>
      <c r="Z188" s="5">
        <f t="shared" si="198"/>
        <v>20000</v>
      </c>
      <c r="AA188" s="5">
        <f t="shared" si="198"/>
        <v>20000</v>
      </c>
      <c r="AB188" s="5">
        <f t="shared" si="198"/>
        <v>20000</v>
      </c>
      <c r="AC188" s="5">
        <f t="shared" si="198"/>
        <v>20000</v>
      </c>
      <c r="AD188" s="5">
        <f t="shared" si="198"/>
        <v>1020000</v>
      </c>
      <c r="AE188" s="5">
        <f t="shared" si="199"/>
        <v>0</v>
      </c>
      <c r="AF188" s="5">
        <f t="shared" si="199"/>
        <v>0</v>
      </c>
      <c r="AG188" s="5">
        <f t="shared" si="199"/>
        <v>0</v>
      </c>
      <c r="AH188" s="5">
        <f t="shared" si="199"/>
        <v>0</v>
      </c>
      <c r="AI188" s="5">
        <f t="shared" si="199"/>
        <v>0</v>
      </c>
      <c r="AJ188" s="5">
        <f t="shared" si="199"/>
        <v>0</v>
      </c>
      <c r="AK188" s="5">
        <f t="shared" si="199"/>
        <v>0</v>
      </c>
      <c r="AL188" s="5">
        <f t="shared" si="199"/>
        <v>0</v>
      </c>
      <c r="AM188" s="5">
        <f t="shared" si="199"/>
        <v>0</v>
      </c>
      <c r="AN188" s="5">
        <f t="shared" si="199"/>
        <v>0</v>
      </c>
      <c r="AP188" s="3">
        <f t="shared" si="196"/>
        <v>150</v>
      </c>
      <c r="BN188" s="38">
        <f t="shared" si="202"/>
        <v>1094713.0453070169</v>
      </c>
      <c r="BO188" s="5">
        <f t="shared" si="203"/>
        <v>1085660.1757600871</v>
      </c>
      <c r="BP188" s="5">
        <f t="shared" si="204"/>
        <v>1076516.777517688</v>
      </c>
      <c r="BQ188" s="5">
        <f t="shared" si="205"/>
        <v>1067281.9452928649</v>
      </c>
      <c r="BR188" s="5">
        <f t="shared" si="206"/>
        <v>1057954.7647457935</v>
      </c>
      <c r="BS188" s="5">
        <f t="shared" si="207"/>
        <v>1048534.3123932516</v>
      </c>
      <c r="BT188" s="5">
        <f t="shared" si="208"/>
        <v>1039019.6555171842</v>
      </c>
      <c r="BU188" s="5">
        <f t="shared" si="209"/>
        <v>1029409.852072356</v>
      </c>
      <c r="BV188" s="5">
        <f t="shared" si="210"/>
        <v>1019703.9505930796</v>
      </c>
      <c r="BW188" s="5">
        <f t="shared" si="211"/>
        <v>1009900.9900990104</v>
      </c>
      <c r="BX188" s="5">
        <f t="shared" si="212"/>
        <v>0</v>
      </c>
      <c r="BY188" s="5">
        <f t="shared" si="213"/>
        <v>0</v>
      </c>
      <c r="BZ188" s="5">
        <f t="shared" si="214"/>
        <v>0</v>
      </c>
      <c r="CA188" s="5">
        <f t="shared" si="215"/>
        <v>0</v>
      </c>
      <c r="CB188" s="5">
        <f t="shared" si="216"/>
        <v>0</v>
      </c>
      <c r="CC188" s="5">
        <f t="shared" si="217"/>
        <v>0</v>
      </c>
      <c r="CD188" s="5">
        <f t="shared" si="218"/>
        <v>0</v>
      </c>
      <c r="CE188" s="5">
        <f t="shared" si="219"/>
        <v>0</v>
      </c>
      <c r="CF188" s="5">
        <f t="shared" si="220"/>
        <v>0</v>
      </c>
      <c r="CG188" s="5">
        <f t="shared" si="221"/>
        <v>0</v>
      </c>
      <c r="CH188" s="45">
        <f t="shared" si="222"/>
        <v>0</v>
      </c>
      <c r="CJ188" s="21">
        <f t="shared" si="197"/>
        <v>162301.7207447656</v>
      </c>
      <c r="CK188" s="21">
        <f t="shared" si="197"/>
        <v>133411.89533080091</v>
      </c>
      <c r="CL188" s="21">
        <f t="shared" si="197"/>
        <v>105286.95469298307</v>
      </c>
      <c r="CM188" s="21">
        <f t="shared" si="197"/>
        <v>77904.573045220692</v>
      </c>
      <c r="CN188" s="21">
        <f t="shared" si="197"/>
        <v>51243.132604778046</v>
      </c>
      <c r="CO188" s="21">
        <f t="shared" si="197"/>
        <v>25281.699406248052</v>
      </c>
      <c r="CP188" s="21">
        <f t="shared" si="197"/>
        <v>998.46543242433108</v>
      </c>
      <c r="CQ188" s="21">
        <f t="shared" si="197"/>
        <v>0</v>
      </c>
      <c r="CR188" s="21">
        <f t="shared" si="197"/>
        <v>-997.40935701993294</v>
      </c>
      <c r="CS188" s="21">
        <f t="shared" si="197"/>
        <v>-24621.600999396993</v>
      </c>
      <c r="CT188" s="21">
        <f t="shared" si="197"/>
        <v>-48602.122547743493</v>
      </c>
      <c r="CU188" s="21">
        <f t="shared" si="197"/>
        <v>-71959.988020484801</v>
      </c>
      <c r="CV188" s="21">
        <f t="shared" si="197"/>
        <v>-94713.045307016931</v>
      </c>
      <c r="CW188" s="21">
        <f t="shared" si="197"/>
        <v>-116878.58617918775</v>
      </c>
      <c r="CX188" s="21">
        <f t="shared" si="197"/>
        <v>-138473.36496187095</v>
      </c>
      <c r="CZ188" s="21">
        <f t="shared" si="192"/>
        <v>-997.93739472213201</v>
      </c>
      <c r="DA188" s="21">
        <f t="shared" si="193"/>
        <v>-100000</v>
      </c>
    </row>
    <row r="189" spans="9:105" x14ac:dyDescent="0.25">
      <c r="I189" s="4" t="s">
        <v>37</v>
      </c>
      <c r="J189" s="15">
        <f t="shared" si="188"/>
        <v>0.02</v>
      </c>
      <c r="K189" s="3">
        <v>11</v>
      </c>
      <c r="L189" s="3" t="s">
        <v>26</v>
      </c>
      <c r="M189" s="15">
        <f t="shared" si="200"/>
        <v>1.0499999999999999E-2</v>
      </c>
      <c r="N189" s="18">
        <f>INDEX(Results!$B$7:$C$206,Example!$AP189,MATCH(Example!$N$38,Results!$B$1:$C$1,FALSE))</f>
        <v>1.6953814040928501</v>
      </c>
      <c r="O189" s="15">
        <f t="shared" si="201"/>
        <v>3.3000000000000002E-2</v>
      </c>
      <c r="P189" s="5">
        <v>1000000</v>
      </c>
      <c r="Q189" s="35">
        <f t="shared" si="189"/>
        <v>1098205.3781131918</v>
      </c>
      <c r="R189" s="5">
        <f t="shared" si="190"/>
        <v>1861876.9759278626</v>
      </c>
      <c r="S189" s="5">
        <f t="shared" si="191"/>
        <v>61441.940205619467</v>
      </c>
      <c r="T189" s="5"/>
      <c r="U189" s="5">
        <f t="shared" ref="U189:AD198" si="223">$P189*((U$38&lt;=$K189)*$J189+(U$38=$K189)*1)</f>
        <v>20000</v>
      </c>
      <c r="V189" s="5">
        <f t="shared" si="223"/>
        <v>20000</v>
      </c>
      <c r="W189" s="5">
        <f t="shared" si="223"/>
        <v>20000</v>
      </c>
      <c r="X189" s="5">
        <f t="shared" si="223"/>
        <v>20000</v>
      </c>
      <c r="Y189" s="5">
        <f t="shared" si="223"/>
        <v>20000</v>
      </c>
      <c r="Z189" s="5">
        <f t="shared" si="223"/>
        <v>20000</v>
      </c>
      <c r="AA189" s="5">
        <f t="shared" si="223"/>
        <v>20000</v>
      </c>
      <c r="AB189" s="5">
        <f t="shared" si="223"/>
        <v>20000</v>
      </c>
      <c r="AC189" s="5">
        <f t="shared" si="223"/>
        <v>20000</v>
      </c>
      <c r="AD189" s="5">
        <f t="shared" si="223"/>
        <v>20000</v>
      </c>
      <c r="AE189" s="5">
        <f t="shared" ref="AE189:AN198" si="224">$P189*((AE$38&lt;=$K189)*$J189+(AE$38=$K189)*1)</f>
        <v>1020000</v>
      </c>
      <c r="AF189" s="5">
        <f t="shared" si="224"/>
        <v>0</v>
      </c>
      <c r="AG189" s="5">
        <f t="shared" si="224"/>
        <v>0</v>
      </c>
      <c r="AH189" s="5">
        <f t="shared" si="224"/>
        <v>0</v>
      </c>
      <c r="AI189" s="5">
        <f t="shared" si="224"/>
        <v>0</v>
      </c>
      <c r="AJ189" s="5">
        <f t="shared" si="224"/>
        <v>0</v>
      </c>
      <c r="AK189" s="5">
        <f t="shared" si="224"/>
        <v>0</v>
      </c>
      <c r="AL189" s="5">
        <f t="shared" si="224"/>
        <v>0</v>
      </c>
      <c r="AM189" s="5">
        <f t="shared" si="224"/>
        <v>0</v>
      </c>
      <c r="AN189" s="5">
        <f t="shared" si="224"/>
        <v>0</v>
      </c>
      <c r="AP189" s="3">
        <f t="shared" si="196"/>
        <v>151</v>
      </c>
      <c r="BN189" s="38">
        <f t="shared" si="202"/>
        <v>1098205.3781131918</v>
      </c>
      <c r="BO189" s="5">
        <f t="shared" si="203"/>
        <v>1089736.5345833802</v>
      </c>
      <c r="BP189" s="5">
        <f t="shared" si="204"/>
        <v>1081178.7681965057</v>
      </c>
      <c r="BQ189" s="5">
        <f t="shared" si="205"/>
        <v>1072531.145262569</v>
      </c>
      <c r="BR189" s="5">
        <f t="shared" si="206"/>
        <v>1063792.7222878258</v>
      </c>
      <c r="BS189" s="5">
        <f t="shared" si="207"/>
        <v>1054962.545871848</v>
      </c>
      <c r="BT189" s="5">
        <f t="shared" si="208"/>
        <v>1046039.6526035024</v>
      </c>
      <c r="BU189" s="5">
        <f t="shared" si="209"/>
        <v>1037023.0689558391</v>
      </c>
      <c r="BV189" s="5">
        <f t="shared" si="210"/>
        <v>1027911.8111798754</v>
      </c>
      <c r="BW189" s="5">
        <f t="shared" si="211"/>
        <v>1018704.885197264</v>
      </c>
      <c r="BX189" s="5">
        <f t="shared" si="212"/>
        <v>1009401.2864918353</v>
      </c>
      <c r="BY189" s="5">
        <f t="shared" si="213"/>
        <v>0</v>
      </c>
      <c r="BZ189" s="5">
        <f t="shared" si="214"/>
        <v>0</v>
      </c>
      <c r="CA189" s="5">
        <f t="shared" si="215"/>
        <v>0</v>
      </c>
      <c r="CB189" s="5">
        <f t="shared" si="216"/>
        <v>0</v>
      </c>
      <c r="CC189" s="5">
        <f t="shared" si="217"/>
        <v>0</v>
      </c>
      <c r="CD189" s="5">
        <f t="shared" si="218"/>
        <v>0</v>
      </c>
      <c r="CE189" s="5">
        <f t="shared" si="219"/>
        <v>0</v>
      </c>
      <c r="CF189" s="5">
        <f t="shared" si="220"/>
        <v>0</v>
      </c>
      <c r="CG189" s="5">
        <f t="shared" si="221"/>
        <v>0</v>
      </c>
      <c r="CH189" s="45">
        <f t="shared" si="222"/>
        <v>0</v>
      </c>
      <c r="CJ189" s="21">
        <f t="shared" si="197"/>
        <v>178715.2789676371</v>
      </c>
      <c r="CK189" s="21">
        <f t="shared" si="197"/>
        <v>146723.96712552919</v>
      </c>
      <c r="CL189" s="21">
        <f t="shared" si="197"/>
        <v>115652.51370052644</v>
      </c>
      <c r="CM189" s="21">
        <f t="shared" si="197"/>
        <v>85471.924530098913</v>
      </c>
      <c r="CN189" s="21">
        <f t="shared" si="197"/>
        <v>56154.193055210868</v>
      </c>
      <c r="CO189" s="21">
        <f t="shared" si="197"/>
        <v>27672.264257485513</v>
      </c>
      <c r="CP189" s="21">
        <f t="shared" si="197"/>
        <v>1091.6646234875079</v>
      </c>
      <c r="CQ189" s="21">
        <f t="shared" si="197"/>
        <v>0</v>
      </c>
      <c r="CR189" s="21">
        <f t="shared" si="197"/>
        <v>-1090.4096808680333</v>
      </c>
      <c r="CS189" s="21">
        <f t="shared" si="197"/>
        <v>-26887.854286213871</v>
      </c>
      <c r="CT189" s="21">
        <f t="shared" si="197"/>
        <v>-53015.701625443646</v>
      </c>
      <c r="CU189" s="21">
        <f t="shared" si="197"/>
        <v>-78407.124283331446</v>
      </c>
      <c r="CV189" s="21">
        <f t="shared" si="197"/>
        <v>-103084.91336644418</v>
      </c>
      <c r="CW189" s="21">
        <f t="shared" si="197"/>
        <v>-127071.09728384286</v>
      </c>
      <c r="CX189" s="21">
        <f t="shared" si="197"/>
        <v>-150386.96911712294</v>
      </c>
      <c r="CZ189" s="21">
        <f t="shared" si="192"/>
        <v>-1091.0371521777706</v>
      </c>
      <c r="DA189" s="21">
        <f t="shared" si="193"/>
        <v>-109368.71353348531</v>
      </c>
    </row>
    <row r="190" spans="9:105" x14ac:dyDescent="0.25">
      <c r="I190" s="4" t="s">
        <v>37</v>
      </c>
      <c r="J190" s="15">
        <f t="shared" si="188"/>
        <v>0.02</v>
      </c>
      <c r="K190" s="3">
        <v>12</v>
      </c>
      <c r="L190" s="3" t="s">
        <v>26</v>
      </c>
      <c r="M190" s="15">
        <f t="shared" si="200"/>
        <v>1.0999999999999999E-2</v>
      </c>
      <c r="N190" s="18">
        <f>INDEX(Results!$B$7:$C$206,Example!$AP190,MATCH(Example!$N$38,Results!$B$1:$C$1,FALSE))</f>
        <v>1.0156465833069599</v>
      </c>
      <c r="O190" s="15">
        <f t="shared" si="201"/>
        <v>3.6000000000000004E-2</v>
      </c>
      <c r="P190" s="5">
        <v>1000000</v>
      </c>
      <c r="Q190" s="35">
        <f t="shared" si="189"/>
        <v>1100658.6027879529</v>
      </c>
      <c r="R190" s="5">
        <f t="shared" si="190"/>
        <v>1117880.1493089967</v>
      </c>
      <c r="S190" s="5">
        <f t="shared" si="191"/>
        <v>40243.685375123889</v>
      </c>
      <c r="T190" s="5"/>
      <c r="U190" s="5">
        <f t="shared" si="223"/>
        <v>20000</v>
      </c>
      <c r="V190" s="5">
        <f t="shared" si="223"/>
        <v>20000</v>
      </c>
      <c r="W190" s="5">
        <f t="shared" si="223"/>
        <v>20000</v>
      </c>
      <c r="X190" s="5">
        <f t="shared" si="223"/>
        <v>20000</v>
      </c>
      <c r="Y190" s="5">
        <f t="shared" si="223"/>
        <v>20000</v>
      </c>
      <c r="Z190" s="5">
        <f t="shared" si="223"/>
        <v>20000</v>
      </c>
      <c r="AA190" s="5">
        <f t="shared" si="223"/>
        <v>20000</v>
      </c>
      <c r="AB190" s="5">
        <f t="shared" si="223"/>
        <v>20000</v>
      </c>
      <c r="AC190" s="5">
        <f t="shared" si="223"/>
        <v>20000</v>
      </c>
      <c r="AD190" s="5">
        <f t="shared" si="223"/>
        <v>20000</v>
      </c>
      <c r="AE190" s="5">
        <f t="shared" si="224"/>
        <v>20000</v>
      </c>
      <c r="AF190" s="5">
        <f t="shared" si="224"/>
        <v>1020000</v>
      </c>
      <c r="AG190" s="5">
        <f t="shared" si="224"/>
        <v>0</v>
      </c>
      <c r="AH190" s="5">
        <f t="shared" si="224"/>
        <v>0</v>
      </c>
      <c r="AI190" s="5">
        <f t="shared" si="224"/>
        <v>0</v>
      </c>
      <c r="AJ190" s="5">
        <f t="shared" si="224"/>
        <v>0</v>
      </c>
      <c r="AK190" s="5">
        <f t="shared" si="224"/>
        <v>0</v>
      </c>
      <c r="AL190" s="5">
        <f t="shared" si="224"/>
        <v>0</v>
      </c>
      <c r="AM190" s="5">
        <f t="shared" si="224"/>
        <v>0</v>
      </c>
      <c r="AN190" s="5">
        <f t="shared" si="224"/>
        <v>0</v>
      </c>
      <c r="AP190" s="3">
        <f t="shared" si="196"/>
        <v>152</v>
      </c>
      <c r="BN190" s="38">
        <f t="shared" si="202"/>
        <v>1100658.6027879529</v>
      </c>
      <c r="BO190" s="5">
        <f t="shared" si="203"/>
        <v>1092765.8474186203</v>
      </c>
      <c r="BP190" s="5">
        <f t="shared" si="204"/>
        <v>1084786.2717402249</v>
      </c>
      <c r="BQ190" s="5">
        <f t="shared" si="205"/>
        <v>1076718.9207293673</v>
      </c>
      <c r="BR190" s="5">
        <f t="shared" si="206"/>
        <v>1068562.8288573902</v>
      </c>
      <c r="BS190" s="5">
        <f t="shared" si="207"/>
        <v>1060317.0199748215</v>
      </c>
      <c r="BT190" s="5">
        <f t="shared" si="208"/>
        <v>1051980.5071945444</v>
      </c>
      <c r="BU190" s="5">
        <f t="shared" si="209"/>
        <v>1043552.2927736843</v>
      </c>
      <c r="BV190" s="5">
        <f t="shared" si="210"/>
        <v>1035031.3679941946</v>
      </c>
      <c r="BW190" s="5">
        <f t="shared" si="211"/>
        <v>1026416.7130421307</v>
      </c>
      <c r="BX190" s="5">
        <f t="shared" si="212"/>
        <v>1017707.296885594</v>
      </c>
      <c r="BY190" s="5">
        <f t="shared" si="213"/>
        <v>1008902.0771513354</v>
      </c>
      <c r="BZ190" s="5">
        <f t="shared" si="214"/>
        <v>0</v>
      </c>
      <c r="CA190" s="5">
        <f t="shared" si="215"/>
        <v>0</v>
      </c>
      <c r="CB190" s="5">
        <f t="shared" si="216"/>
        <v>0</v>
      </c>
      <c r="CC190" s="5">
        <f t="shared" si="217"/>
        <v>0</v>
      </c>
      <c r="CD190" s="5">
        <f t="shared" si="218"/>
        <v>0</v>
      </c>
      <c r="CE190" s="5">
        <f t="shared" si="219"/>
        <v>0</v>
      </c>
      <c r="CF190" s="5">
        <f t="shared" si="220"/>
        <v>0</v>
      </c>
      <c r="CG190" s="5">
        <f t="shared" si="221"/>
        <v>0</v>
      </c>
      <c r="CH190" s="45">
        <f t="shared" si="222"/>
        <v>0</v>
      </c>
      <c r="CJ190" s="21">
        <f t="shared" ref="CJ190:CX206" si="225">NPV($M190+CJ$38,$U190:$AN190)-$Q190</f>
        <v>194971.29699635017</v>
      </c>
      <c r="CK190" s="21">
        <f t="shared" si="225"/>
        <v>159874.60523731657</v>
      </c>
      <c r="CL190" s="21">
        <f t="shared" si="225"/>
        <v>125866.28735980624</v>
      </c>
      <c r="CM190" s="21">
        <f t="shared" si="225"/>
        <v>92909.515768869082</v>
      </c>
      <c r="CN190" s="21">
        <f t="shared" si="225"/>
        <v>60968.80337823322</v>
      </c>
      <c r="CO190" s="21">
        <f t="shared" si="225"/>
        <v>30009.951519340975</v>
      </c>
      <c r="CP190" s="21">
        <f t="shared" si="225"/>
        <v>1182.5814852565527</v>
      </c>
      <c r="CQ190" s="21">
        <f t="shared" si="225"/>
        <v>0</v>
      </c>
      <c r="CR190" s="21">
        <f t="shared" si="225"/>
        <v>-1181.1142284208909</v>
      </c>
      <c r="CS190" s="21">
        <f t="shared" si="225"/>
        <v>-29092.820781230927</v>
      </c>
      <c r="CT190" s="21">
        <f t="shared" si="225"/>
        <v>-57299.135754358838</v>
      </c>
      <c r="CU190" s="21">
        <f t="shared" si="225"/>
        <v>-84648.469216418685</v>
      </c>
      <c r="CV190" s="21">
        <f t="shared" si="225"/>
        <v>-111169.28707050055</v>
      </c>
      <c r="CW190" s="21">
        <f t="shared" si="225"/>
        <v>-136889.0373431443</v>
      </c>
      <c r="CX190" s="21">
        <f t="shared" si="225"/>
        <v>-161834.18905428343</v>
      </c>
      <c r="CZ190" s="21">
        <f t="shared" si="192"/>
        <v>-1181.8478568387218</v>
      </c>
      <c r="DA190" s="21">
        <f t="shared" si="193"/>
        <v>-118517.7872151534</v>
      </c>
    </row>
    <row r="191" spans="9:105" x14ac:dyDescent="0.25">
      <c r="I191" s="4" t="s">
        <v>37</v>
      </c>
      <c r="J191" s="15">
        <f t="shared" si="188"/>
        <v>0.02</v>
      </c>
      <c r="K191" s="3">
        <v>13</v>
      </c>
      <c r="L191" s="3" t="s">
        <v>26</v>
      </c>
      <c r="M191" s="15">
        <f t="shared" si="200"/>
        <v>1.15E-2</v>
      </c>
      <c r="N191" s="18">
        <f>INDEX(Results!$B$7:$C$206,Example!$AP191,MATCH(Example!$N$38,Results!$B$1:$C$1,FALSE))</f>
        <v>0.227787460995999</v>
      </c>
      <c r="O191" s="15">
        <f t="shared" si="201"/>
        <v>3.9E-2</v>
      </c>
      <c r="P191" s="5">
        <v>1000000</v>
      </c>
      <c r="Q191" s="35">
        <f t="shared" si="189"/>
        <v>1102093.5881059896</v>
      </c>
      <c r="R191" s="5">
        <f t="shared" si="190"/>
        <v>251043.10021463371</v>
      </c>
      <c r="S191" s="5">
        <f t="shared" si="191"/>
        <v>9790.680908370714</v>
      </c>
      <c r="T191" s="5"/>
      <c r="U191" s="5">
        <f t="shared" si="223"/>
        <v>20000</v>
      </c>
      <c r="V191" s="5">
        <f t="shared" si="223"/>
        <v>20000</v>
      </c>
      <c r="W191" s="5">
        <f t="shared" si="223"/>
        <v>20000</v>
      </c>
      <c r="X191" s="5">
        <f t="shared" si="223"/>
        <v>20000</v>
      </c>
      <c r="Y191" s="5">
        <f t="shared" si="223"/>
        <v>20000</v>
      </c>
      <c r="Z191" s="5">
        <f t="shared" si="223"/>
        <v>20000</v>
      </c>
      <c r="AA191" s="5">
        <f t="shared" si="223"/>
        <v>20000</v>
      </c>
      <c r="AB191" s="5">
        <f t="shared" si="223"/>
        <v>20000</v>
      </c>
      <c r="AC191" s="5">
        <f t="shared" si="223"/>
        <v>20000</v>
      </c>
      <c r="AD191" s="5">
        <f t="shared" si="223"/>
        <v>20000</v>
      </c>
      <c r="AE191" s="5">
        <f t="shared" si="224"/>
        <v>20000</v>
      </c>
      <c r="AF191" s="5">
        <f t="shared" si="224"/>
        <v>20000</v>
      </c>
      <c r="AG191" s="5">
        <f t="shared" si="224"/>
        <v>1020000</v>
      </c>
      <c r="AH191" s="5">
        <f t="shared" si="224"/>
        <v>0</v>
      </c>
      <c r="AI191" s="5">
        <f t="shared" si="224"/>
        <v>0</v>
      </c>
      <c r="AJ191" s="5">
        <f t="shared" si="224"/>
        <v>0</v>
      </c>
      <c r="AK191" s="5">
        <f t="shared" si="224"/>
        <v>0</v>
      </c>
      <c r="AL191" s="5">
        <f t="shared" si="224"/>
        <v>0</v>
      </c>
      <c r="AM191" s="5">
        <f t="shared" si="224"/>
        <v>0</v>
      </c>
      <c r="AN191" s="5">
        <f t="shared" si="224"/>
        <v>0</v>
      </c>
      <c r="AP191" s="3">
        <f t="shared" si="196"/>
        <v>153</v>
      </c>
      <c r="BN191" s="38">
        <f t="shared" si="202"/>
        <v>1102093.5881059896</v>
      </c>
      <c r="BO191" s="5">
        <f t="shared" si="203"/>
        <v>1094767.6643692085</v>
      </c>
      <c r="BP191" s="5">
        <f t="shared" si="204"/>
        <v>1087357.4925094545</v>
      </c>
      <c r="BQ191" s="5">
        <f t="shared" si="205"/>
        <v>1079862.1036733133</v>
      </c>
      <c r="BR191" s="5">
        <f t="shared" si="206"/>
        <v>1072280.5178655565</v>
      </c>
      <c r="BS191" s="5">
        <f t="shared" si="207"/>
        <v>1064611.7438210105</v>
      </c>
      <c r="BT191" s="5">
        <f t="shared" si="208"/>
        <v>1056854.7788749521</v>
      </c>
      <c r="BU191" s="5">
        <f t="shared" si="209"/>
        <v>1049008.608832014</v>
      </c>
      <c r="BV191" s="5">
        <f t="shared" si="210"/>
        <v>1041072.2078335823</v>
      </c>
      <c r="BW191" s="5">
        <f t="shared" si="211"/>
        <v>1033044.5382236685</v>
      </c>
      <c r="BX191" s="5">
        <f t="shared" si="212"/>
        <v>1024924.5504132407</v>
      </c>
      <c r="BY191" s="5">
        <f t="shared" si="213"/>
        <v>1016711.182742993</v>
      </c>
      <c r="BZ191" s="5">
        <f t="shared" si="214"/>
        <v>1008403.3613445375</v>
      </c>
      <c r="CA191" s="5">
        <f t="shared" si="215"/>
        <v>0</v>
      </c>
      <c r="CB191" s="5">
        <f t="shared" si="216"/>
        <v>0</v>
      </c>
      <c r="CC191" s="5">
        <f t="shared" si="217"/>
        <v>0</v>
      </c>
      <c r="CD191" s="5">
        <f t="shared" si="218"/>
        <v>0</v>
      </c>
      <c r="CE191" s="5">
        <f t="shared" si="219"/>
        <v>0</v>
      </c>
      <c r="CF191" s="5">
        <f t="shared" si="220"/>
        <v>0</v>
      </c>
      <c r="CG191" s="5">
        <f t="shared" si="221"/>
        <v>0</v>
      </c>
      <c r="CH191" s="45">
        <f t="shared" si="222"/>
        <v>0</v>
      </c>
      <c r="CJ191" s="21">
        <f t="shared" si="225"/>
        <v>211024.00083587295</v>
      </c>
      <c r="CK191" s="21">
        <f t="shared" si="225"/>
        <v>172827.00524434936</v>
      </c>
      <c r="CL191" s="21">
        <f t="shared" si="225"/>
        <v>135899.9882097072</v>
      </c>
      <c r="CM191" s="21">
        <f t="shared" si="225"/>
        <v>100197.05325917527</v>
      </c>
      <c r="CN191" s="21">
        <f t="shared" si="225"/>
        <v>65674.081245943205</v>
      </c>
      <c r="CO191" s="21">
        <f t="shared" si="225"/>
        <v>32288.657138187438</v>
      </c>
      <c r="CP191" s="21">
        <f t="shared" si="225"/>
        <v>1270.9852433088236</v>
      </c>
      <c r="CQ191" s="21">
        <f t="shared" si="225"/>
        <v>0</v>
      </c>
      <c r="CR191" s="21">
        <f t="shared" si="225"/>
        <v>-1269.2933582966216</v>
      </c>
      <c r="CS191" s="21">
        <f t="shared" si="225"/>
        <v>-31231.103982489789</v>
      </c>
      <c r="CT191" s="21">
        <f t="shared" si="225"/>
        <v>-61442.365569479298</v>
      </c>
      <c r="CU191" s="21">
        <f t="shared" si="225"/>
        <v>-90670.053763204487</v>
      </c>
      <c r="CV191" s="21">
        <f t="shared" si="225"/>
        <v>-118949.05445755064</v>
      </c>
      <c r="CW191" s="21">
        <f t="shared" si="225"/>
        <v>-146312.9265620017</v>
      </c>
      <c r="CX191" s="21">
        <f t="shared" si="225"/>
        <v>-172793.95571463951</v>
      </c>
      <c r="CZ191" s="21">
        <f t="shared" si="192"/>
        <v>-1270.1393008027226</v>
      </c>
      <c r="DA191" s="21">
        <f t="shared" si="193"/>
        <v>-127424.52133362892</v>
      </c>
    </row>
    <row r="192" spans="9:105" x14ac:dyDescent="0.25">
      <c r="I192" s="4" t="s">
        <v>37</v>
      </c>
      <c r="J192" s="15">
        <f t="shared" si="188"/>
        <v>0.02</v>
      </c>
      <c r="K192" s="3">
        <v>14</v>
      </c>
      <c r="L192" s="3" t="s">
        <v>26</v>
      </c>
      <c r="M192" s="15">
        <f t="shared" si="200"/>
        <v>1.2E-2</v>
      </c>
      <c r="N192" s="18">
        <f>INDEX(Results!$B$7:$C$206,Example!$AP192,MATCH(Example!$N$38,Results!$B$1:$C$1,FALSE))</f>
        <v>4.0908225332220502E-4</v>
      </c>
      <c r="O192" s="15">
        <f t="shared" si="201"/>
        <v>4.2000000000000003E-2</v>
      </c>
      <c r="P192" s="5">
        <v>1000000</v>
      </c>
      <c r="Q192" s="35">
        <f t="shared" si="189"/>
        <v>1102533.5879930272</v>
      </c>
      <c r="R192" s="5">
        <f t="shared" si="190"/>
        <v>451.02692453960316</v>
      </c>
      <c r="S192" s="5">
        <f t="shared" si="191"/>
        <v>18.943130830663335</v>
      </c>
      <c r="T192" s="5"/>
      <c r="U192" s="5">
        <f t="shared" si="223"/>
        <v>20000</v>
      </c>
      <c r="V192" s="5">
        <f t="shared" si="223"/>
        <v>20000</v>
      </c>
      <c r="W192" s="5">
        <f t="shared" si="223"/>
        <v>20000</v>
      </c>
      <c r="X192" s="5">
        <f t="shared" si="223"/>
        <v>20000</v>
      </c>
      <c r="Y192" s="5">
        <f t="shared" si="223"/>
        <v>20000</v>
      </c>
      <c r="Z192" s="5">
        <f t="shared" si="223"/>
        <v>20000</v>
      </c>
      <c r="AA192" s="5">
        <f t="shared" si="223"/>
        <v>20000</v>
      </c>
      <c r="AB192" s="5">
        <f t="shared" si="223"/>
        <v>20000</v>
      </c>
      <c r="AC192" s="5">
        <f t="shared" si="223"/>
        <v>20000</v>
      </c>
      <c r="AD192" s="5">
        <f t="shared" si="223"/>
        <v>20000</v>
      </c>
      <c r="AE192" s="5">
        <f t="shared" si="224"/>
        <v>20000</v>
      </c>
      <c r="AF192" s="5">
        <f t="shared" si="224"/>
        <v>20000</v>
      </c>
      <c r="AG192" s="5">
        <f t="shared" si="224"/>
        <v>20000</v>
      </c>
      <c r="AH192" s="5">
        <f t="shared" si="224"/>
        <v>1020000</v>
      </c>
      <c r="AI192" s="5">
        <f t="shared" si="224"/>
        <v>0</v>
      </c>
      <c r="AJ192" s="5">
        <f t="shared" si="224"/>
        <v>0</v>
      </c>
      <c r="AK192" s="5">
        <f t="shared" si="224"/>
        <v>0</v>
      </c>
      <c r="AL192" s="5">
        <f t="shared" si="224"/>
        <v>0</v>
      </c>
      <c r="AM192" s="5">
        <f t="shared" si="224"/>
        <v>0</v>
      </c>
      <c r="AN192" s="5">
        <f t="shared" si="224"/>
        <v>0</v>
      </c>
      <c r="AP192" s="3">
        <f t="shared" si="196"/>
        <v>154</v>
      </c>
      <c r="BN192" s="38">
        <f t="shared" si="202"/>
        <v>1102533.5879930272</v>
      </c>
      <c r="BO192" s="5">
        <f t="shared" si="203"/>
        <v>1095763.9910489435</v>
      </c>
      <c r="BP192" s="5">
        <f t="shared" si="204"/>
        <v>1088913.1589415309</v>
      </c>
      <c r="BQ192" s="5">
        <f t="shared" si="205"/>
        <v>1081980.1168488292</v>
      </c>
      <c r="BR192" s="5">
        <f t="shared" si="206"/>
        <v>1074963.8782510152</v>
      </c>
      <c r="BS192" s="5">
        <f t="shared" si="207"/>
        <v>1067863.4447900273</v>
      </c>
      <c r="BT192" s="5">
        <f t="shared" si="208"/>
        <v>1060677.8061275077</v>
      </c>
      <c r="BU192" s="5">
        <f t="shared" si="209"/>
        <v>1053405.9398010378</v>
      </c>
      <c r="BV192" s="5">
        <f t="shared" si="210"/>
        <v>1046046.8110786502</v>
      </c>
      <c r="BW192" s="5">
        <f t="shared" si="211"/>
        <v>1038599.372811594</v>
      </c>
      <c r="BX192" s="5">
        <f t="shared" si="212"/>
        <v>1031062.5652853332</v>
      </c>
      <c r="BY192" s="5">
        <f t="shared" si="213"/>
        <v>1023435.3160687572</v>
      </c>
      <c r="BZ192" s="5">
        <f t="shared" si="214"/>
        <v>1015716.5398615823</v>
      </c>
      <c r="CA192" s="5">
        <f t="shared" si="215"/>
        <v>1007905.1383399214</v>
      </c>
      <c r="CB192" s="5">
        <f t="shared" si="216"/>
        <v>0</v>
      </c>
      <c r="CC192" s="5">
        <f t="shared" si="217"/>
        <v>0</v>
      </c>
      <c r="CD192" s="5">
        <f t="shared" si="218"/>
        <v>0</v>
      </c>
      <c r="CE192" s="5">
        <f t="shared" si="219"/>
        <v>0</v>
      </c>
      <c r="CF192" s="5">
        <f t="shared" si="220"/>
        <v>0</v>
      </c>
      <c r="CG192" s="5">
        <f t="shared" si="221"/>
        <v>0</v>
      </c>
      <c r="CH192" s="45">
        <f t="shared" si="222"/>
        <v>0</v>
      </c>
      <c r="CJ192" s="21">
        <f t="shared" si="225"/>
        <v>226828.826102108</v>
      </c>
      <c r="CK192" s="21">
        <f t="shared" si="225"/>
        <v>185545.53811671725</v>
      </c>
      <c r="CL192" s="21">
        <f t="shared" si="225"/>
        <v>145726.3917390171</v>
      </c>
      <c r="CM192" s="21">
        <f t="shared" si="225"/>
        <v>107315.12409749953</v>
      </c>
      <c r="CN192" s="21">
        <f t="shared" si="225"/>
        <v>70257.781208280707</v>
      </c>
      <c r="CO192" s="21">
        <f t="shared" si="225"/>
        <v>34502.617507942254</v>
      </c>
      <c r="CP192" s="21">
        <f t="shared" si="225"/>
        <v>1356.6594775184058</v>
      </c>
      <c r="CQ192" s="21">
        <f t="shared" si="225"/>
        <v>0</v>
      </c>
      <c r="CR192" s="21">
        <f t="shared" si="225"/>
        <v>-1354.7318399983924</v>
      </c>
      <c r="CS192" s="21">
        <f t="shared" si="225"/>
        <v>-33297.683207824593</v>
      </c>
      <c r="CT192" s="21">
        <f t="shared" si="225"/>
        <v>-65436.110186971258</v>
      </c>
      <c r="CU192" s="21">
        <f t="shared" si="225"/>
        <v>-96459.108492939267</v>
      </c>
      <c r="CV192" s="21">
        <f t="shared" si="225"/>
        <v>-126408.73468238011</v>
      </c>
      <c r="CW192" s="21">
        <f t="shared" si="225"/>
        <v>-155325.35022356175</v>
      </c>
      <c r="CX192" s="21">
        <f t="shared" si="225"/>
        <v>-183247.6939721813</v>
      </c>
      <c r="CZ192" s="21">
        <f t="shared" si="192"/>
        <v>-1355.6956587583991</v>
      </c>
      <c r="DA192" s="21">
        <f t="shared" si="193"/>
        <v>-136067.5632106986</v>
      </c>
    </row>
    <row r="193" spans="9:105" x14ac:dyDescent="0.25">
      <c r="I193" s="4" t="s">
        <v>37</v>
      </c>
      <c r="J193" s="15">
        <f t="shared" si="188"/>
        <v>0.02</v>
      </c>
      <c r="K193" s="3">
        <v>15</v>
      </c>
      <c r="L193" s="3" t="s">
        <v>26</v>
      </c>
      <c r="M193" s="15">
        <f t="shared" si="200"/>
        <v>1.2500000000000001E-2</v>
      </c>
      <c r="N193" s="18">
        <f>INDEX(Results!$B$7:$C$206,Example!$AP193,MATCH(Example!$N$38,Results!$B$1:$C$1,FALSE))</f>
        <v>9.9999999618877503E-5</v>
      </c>
      <c r="O193" s="15">
        <f t="shared" si="201"/>
        <v>4.4999999999999998E-2</v>
      </c>
      <c r="P193" s="5">
        <v>1000000</v>
      </c>
      <c r="Q193" s="35">
        <f t="shared" si="189"/>
        <v>1102004.0944330271</v>
      </c>
      <c r="R193" s="5">
        <f t="shared" si="190"/>
        <v>110.20040902330416</v>
      </c>
      <c r="S193" s="5">
        <f t="shared" si="191"/>
        <v>4.9590184060486875</v>
      </c>
      <c r="T193" s="5"/>
      <c r="U193" s="5">
        <f t="shared" si="223"/>
        <v>20000</v>
      </c>
      <c r="V193" s="5">
        <f t="shared" si="223"/>
        <v>20000</v>
      </c>
      <c r="W193" s="5">
        <f t="shared" si="223"/>
        <v>20000</v>
      </c>
      <c r="X193" s="5">
        <f t="shared" si="223"/>
        <v>20000</v>
      </c>
      <c r="Y193" s="5">
        <f t="shared" si="223"/>
        <v>20000</v>
      </c>
      <c r="Z193" s="5">
        <f t="shared" si="223"/>
        <v>20000</v>
      </c>
      <c r="AA193" s="5">
        <f t="shared" si="223"/>
        <v>20000</v>
      </c>
      <c r="AB193" s="5">
        <f t="shared" si="223"/>
        <v>20000</v>
      </c>
      <c r="AC193" s="5">
        <f t="shared" si="223"/>
        <v>20000</v>
      </c>
      <c r="AD193" s="5">
        <f t="shared" si="223"/>
        <v>20000</v>
      </c>
      <c r="AE193" s="5">
        <f t="shared" si="224"/>
        <v>20000</v>
      </c>
      <c r="AF193" s="5">
        <f t="shared" si="224"/>
        <v>20000</v>
      </c>
      <c r="AG193" s="5">
        <f t="shared" si="224"/>
        <v>20000</v>
      </c>
      <c r="AH193" s="5">
        <f t="shared" si="224"/>
        <v>20000</v>
      </c>
      <c r="AI193" s="5">
        <f t="shared" si="224"/>
        <v>1020000</v>
      </c>
      <c r="AJ193" s="5">
        <f t="shared" si="224"/>
        <v>0</v>
      </c>
      <c r="AK193" s="5">
        <f t="shared" si="224"/>
        <v>0</v>
      </c>
      <c r="AL193" s="5">
        <f t="shared" si="224"/>
        <v>0</v>
      </c>
      <c r="AM193" s="5">
        <f t="shared" si="224"/>
        <v>0</v>
      </c>
      <c r="AN193" s="5">
        <f t="shared" si="224"/>
        <v>0</v>
      </c>
      <c r="AP193" s="3">
        <f t="shared" si="196"/>
        <v>155</v>
      </c>
      <c r="BN193" s="38">
        <f t="shared" si="202"/>
        <v>1102004.0944330271</v>
      </c>
      <c r="BO193" s="5">
        <f t="shared" si="203"/>
        <v>1095779.1456134398</v>
      </c>
      <c r="BP193" s="5">
        <f t="shared" si="204"/>
        <v>1089476.3849336079</v>
      </c>
      <c r="BQ193" s="5">
        <f t="shared" si="205"/>
        <v>1083094.839745278</v>
      </c>
      <c r="BR193" s="5">
        <f t="shared" si="206"/>
        <v>1076633.525242094</v>
      </c>
      <c r="BS193" s="5">
        <f t="shared" si="207"/>
        <v>1070091.4443076202</v>
      </c>
      <c r="BT193" s="5">
        <f t="shared" si="208"/>
        <v>1063467.5873614654</v>
      </c>
      <c r="BU193" s="5">
        <f t="shared" si="209"/>
        <v>1056760.9322034838</v>
      </c>
      <c r="BV193" s="5">
        <f t="shared" si="210"/>
        <v>1049970.4438560272</v>
      </c>
      <c r="BW193" s="5">
        <f t="shared" si="211"/>
        <v>1043095.0744042275</v>
      </c>
      <c r="BX193" s="5">
        <f t="shared" si="212"/>
        <v>1036133.7628342803</v>
      </c>
      <c r="BY193" s="5">
        <f t="shared" si="213"/>
        <v>1029085.4348697087</v>
      </c>
      <c r="BZ193" s="5">
        <f t="shared" si="214"/>
        <v>1021949.00280558</v>
      </c>
      <c r="CA193" s="5">
        <f t="shared" si="215"/>
        <v>1014723.3653406497</v>
      </c>
      <c r="CB193" s="5">
        <f t="shared" si="216"/>
        <v>1007407.4074074078</v>
      </c>
      <c r="CC193" s="5">
        <f t="shared" si="217"/>
        <v>0</v>
      </c>
      <c r="CD193" s="5">
        <f t="shared" si="218"/>
        <v>0</v>
      </c>
      <c r="CE193" s="5">
        <f t="shared" si="219"/>
        <v>0</v>
      </c>
      <c r="CF193" s="5">
        <f t="shared" si="220"/>
        <v>0</v>
      </c>
      <c r="CG193" s="5">
        <f t="shared" si="221"/>
        <v>0</v>
      </c>
      <c r="CH193" s="45">
        <f t="shared" si="222"/>
        <v>0</v>
      </c>
      <c r="CJ193" s="21">
        <f t="shared" si="225"/>
        <v>242342.61665395298</v>
      </c>
      <c r="CK193" s="21">
        <f t="shared" si="225"/>
        <v>197995.90556697291</v>
      </c>
      <c r="CL193" s="21">
        <f t="shared" si="225"/>
        <v>155319.45173130487</v>
      </c>
      <c r="CM193" s="21">
        <f t="shared" si="225"/>
        <v>114245.27528948314</v>
      </c>
      <c r="CN193" s="21">
        <f t="shared" si="225"/>
        <v>74708.342500750907</v>
      </c>
      <c r="CO193" s="21">
        <f t="shared" si="225"/>
        <v>36646.430738593917</v>
      </c>
      <c r="CP193" s="21">
        <f t="shared" si="225"/>
        <v>1439.4028688536491</v>
      </c>
      <c r="CQ193" s="21">
        <f t="shared" si="225"/>
        <v>0</v>
      </c>
      <c r="CR193" s="21">
        <f t="shared" si="225"/>
        <v>-1437.2295919458847</v>
      </c>
      <c r="CS193" s="21">
        <f t="shared" si="225"/>
        <v>-35287.929402962327</v>
      </c>
      <c r="CT193" s="21">
        <f t="shared" si="225"/>
        <v>-69271.893281372963</v>
      </c>
      <c r="CU193" s="21">
        <f t="shared" si="225"/>
        <v>-102004.0944330272</v>
      </c>
      <c r="CV193" s="21">
        <f t="shared" si="225"/>
        <v>-133534.50821139757</v>
      </c>
      <c r="CW193" s="21">
        <f t="shared" si="225"/>
        <v>-163910.98306522903</v>
      </c>
      <c r="CX193" s="21">
        <f t="shared" si="225"/>
        <v>-193179.33630018821</v>
      </c>
      <c r="CZ193" s="21">
        <f t="shared" si="192"/>
        <v>-1438.3162303997669</v>
      </c>
      <c r="DA193" s="21">
        <f t="shared" si="193"/>
        <v>-144426.97997135122</v>
      </c>
    </row>
    <row r="194" spans="9:105" x14ac:dyDescent="0.25">
      <c r="I194" s="4" t="s">
        <v>37</v>
      </c>
      <c r="J194" s="15">
        <f t="shared" si="188"/>
        <v>0.02</v>
      </c>
      <c r="K194" s="3">
        <v>16</v>
      </c>
      <c r="L194" s="3" t="s">
        <v>26</v>
      </c>
      <c r="M194" s="15">
        <f t="shared" si="200"/>
        <v>1.3000000000000001E-2</v>
      </c>
      <c r="N194" s="18">
        <f>INDEX(Results!$B$7:$C$206,Example!$AP194,MATCH(Example!$N$38,Results!$B$1:$C$1,FALSE))</f>
        <v>9.9999999616336797E-5</v>
      </c>
      <c r="O194" s="15">
        <f t="shared" si="201"/>
        <v>4.8000000000000001E-2</v>
      </c>
      <c r="P194" s="5">
        <v>1000000</v>
      </c>
      <c r="Q194" s="35">
        <f t="shared" si="189"/>
        <v>1100532.6831834544</v>
      </c>
      <c r="R194" s="5">
        <f t="shared" si="190"/>
        <v>110.05326789611155</v>
      </c>
      <c r="S194" s="5">
        <f t="shared" si="191"/>
        <v>5.2825568590133543</v>
      </c>
      <c r="T194" s="5"/>
      <c r="U194" s="5">
        <f t="shared" si="223"/>
        <v>20000</v>
      </c>
      <c r="V194" s="5">
        <f t="shared" si="223"/>
        <v>20000</v>
      </c>
      <c r="W194" s="5">
        <f t="shared" si="223"/>
        <v>20000</v>
      </c>
      <c r="X194" s="5">
        <f t="shared" si="223"/>
        <v>20000</v>
      </c>
      <c r="Y194" s="5">
        <f t="shared" si="223"/>
        <v>20000</v>
      </c>
      <c r="Z194" s="5">
        <f t="shared" si="223"/>
        <v>20000</v>
      </c>
      <c r="AA194" s="5">
        <f t="shared" si="223"/>
        <v>20000</v>
      </c>
      <c r="AB194" s="5">
        <f t="shared" si="223"/>
        <v>20000</v>
      </c>
      <c r="AC194" s="5">
        <f t="shared" si="223"/>
        <v>20000</v>
      </c>
      <c r="AD194" s="5">
        <f t="shared" si="223"/>
        <v>20000</v>
      </c>
      <c r="AE194" s="5">
        <f t="shared" si="224"/>
        <v>20000</v>
      </c>
      <c r="AF194" s="5">
        <f t="shared" si="224"/>
        <v>20000</v>
      </c>
      <c r="AG194" s="5">
        <f t="shared" si="224"/>
        <v>20000</v>
      </c>
      <c r="AH194" s="5">
        <f t="shared" si="224"/>
        <v>20000</v>
      </c>
      <c r="AI194" s="5">
        <f t="shared" si="224"/>
        <v>20000</v>
      </c>
      <c r="AJ194" s="5">
        <f t="shared" si="224"/>
        <v>1020000</v>
      </c>
      <c r="AK194" s="5">
        <f t="shared" si="224"/>
        <v>0</v>
      </c>
      <c r="AL194" s="5">
        <f t="shared" si="224"/>
        <v>0</v>
      </c>
      <c r="AM194" s="5">
        <f t="shared" si="224"/>
        <v>0</v>
      </c>
      <c r="AN194" s="5">
        <f t="shared" si="224"/>
        <v>0</v>
      </c>
      <c r="AP194" s="3">
        <f t="shared" si="196"/>
        <v>156</v>
      </c>
      <c r="BN194" s="38">
        <f t="shared" si="202"/>
        <v>1100532.6831834544</v>
      </c>
      <c r="BO194" s="5">
        <f t="shared" si="203"/>
        <v>1094839.6080648392</v>
      </c>
      <c r="BP194" s="5">
        <f t="shared" si="204"/>
        <v>1089072.522969682</v>
      </c>
      <c r="BQ194" s="5">
        <f t="shared" si="205"/>
        <v>1083230.4657682877</v>
      </c>
      <c r="BR194" s="5">
        <f t="shared" si="206"/>
        <v>1077312.4618232753</v>
      </c>
      <c r="BS194" s="5">
        <f t="shared" si="207"/>
        <v>1071317.5238269777</v>
      </c>
      <c r="BT194" s="5">
        <f t="shared" si="208"/>
        <v>1065244.6516367283</v>
      </c>
      <c r="BU194" s="5">
        <f t="shared" si="209"/>
        <v>1059092.8321080056</v>
      </c>
      <c r="BV194" s="5">
        <f t="shared" si="210"/>
        <v>1052861.0389254095</v>
      </c>
      <c r="BW194" s="5">
        <f t="shared" si="211"/>
        <v>1046548.2324314397</v>
      </c>
      <c r="BX194" s="5">
        <f t="shared" si="212"/>
        <v>1040153.3594530483</v>
      </c>
      <c r="BY194" s="5">
        <f t="shared" si="213"/>
        <v>1033675.3531259377</v>
      </c>
      <c r="BZ194" s="5">
        <f t="shared" si="214"/>
        <v>1027113.1327165748</v>
      </c>
      <c r="CA194" s="5">
        <f t="shared" si="215"/>
        <v>1020465.6034418902</v>
      </c>
      <c r="CB194" s="5">
        <f t="shared" si="216"/>
        <v>1013731.6562866347</v>
      </c>
      <c r="CC194" s="5">
        <f t="shared" si="217"/>
        <v>1006910.1678183608</v>
      </c>
      <c r="CD194" s="5">
        <f t="shared" si="218"/>
        <v>0</v>
      </c>
      <c r="CE194" s="5">
        <f t="shared" si="219"/>
        <v>0</v>
      </c>
      <c r="CF194" s="5">
        <f t="shared" si="220"/>
        <v>0</v>
      </c>
      <c r="CG194" s="5">
        <f t="shared" si="221"/>
        <v>0</v>
      </c>
      <c r="CH194" s="45">
        <f t="shared" si="222"/>
        <v>0</v>
      </c>
      <c r="CJ194" s="21">
        <f t="shared" si="225"/>
        <v>257523.81248839688</v>
      </c>
      <c r="CK194" s="21">
        <f t="shared" si="225"/>
        <v>210145.28538765898</v>
      </c>
      <c r="CL194" s="21">
        <f t="shared" si="225"/>
        <v>164654.40685948264</v>
      </c>
      <c r="CM194" s="21">
        <f t="shared" si="225"/>
        <v>120970.08602956706</v>
      </c>
      <c r="CN194" s="21">
        <f t="shared" si="225"/>
        <v>79014.931912084343</v>
      </c>
      <c r="CO194" s="21">
        <f t="shared" si="225"/>
        <v>38715.075357731199</v>
      </c>
      <c r="CP194" s="21">
        <f t="shared" si="225"/>
        <v>1519.0298408700619</v>
      </c>
      <c r="CQ194" s="21">
        <f t="shared" si="225"/>
        <v>0</v>
      </c>
      <c r="CR194" s="21">
        <f t="shared" si="225"/>
        <v>-1516.6023140642792</v>
      </c>
      <c r="CS194" s="21">
        <f t="shared" si="225"/>
        <v>-37197.618276349967</v>
      </c>
      <c r="CT194" s="21">
        <f t="shared" si="225"/>
        <v>-72942.063794307294</v>
      </c>
      <c r="CU194" s="21">
        <f t="shared" si="225"/>
        <v>-107294.72589613614</v>
      </c>
      <c r="CV194" s="21">
        <f t="shared" si="225"/>
        <v>-140314.23650891869</v>
      </c>
      <c r="CW194" s="21">
        <f t="shared" si="225"/>
        <v>-172056.60084376077</v>
      </c>
      <c r="CX194" s="21">
        <f t="shared" si="225"/>
        <v>-202575.32158741308</v>
      </c>
      <c r="CZ194" s="21">
        <f t="shared" si="192"/>
        <v>-1517.8160774671705</v>
      </c>
      <c r="DA194" s="21">
        <f t="shared" si="193"/>
        <v>-152484.32168420067</v>
      </c>
    </row>
    <row r="195" spans="9:105" x14ac:dyDescent="0.25">
      <c r="I195" s="4" t="s">
        <v>37</v>
      </c>
      <c r="J195" s="15">
        <f t="shared" si="188"/>
        <v>0.02</v>
      </c>
      <c r="K195" s="3">
        <v>17</v>
      </c>
      <c r="L195" s="3" t="s">
        <v>26</v>
      </c>
      <c r="M195" s="15">
        <f t="shared" si="200"/>
        <v>1.3500000000000002E-2</v>
      </c>
      <c r="N195" s="18">
        <f>INDEX(Results!$B$7:$C$206,Example!$AP195,MATCH(Example!$N$38,Results!$B$1:$C$1,FALSE))</f>
        <v>9.9999999617167499E-5</v>
      </c>
      <c r="O195" s="15">
        <f t="shared" si="201"/>
        <v>5.1000000000000004E-2</v>
      </c>
      <c r="P195" s="5">
        <v>1000000</v>
      </c>
      <c r="Q195" s="35">
        <f t="shared" si="189"/>
        <v>1098148.8533729012</v>
      </c>
      <c r="R195" s="5">
        <f t="shared" si="190"/>
        <v>109.81488491688305</v>
      </c>
      <c r="S195" s="5">
        <f t="shared" si="191"/>
        <v>5.6005591307610354</v>
      </c>
      <c r="T195" s="5"/>
      <c r="U195" s="5">
        <f t="shared" si="223"/>
        <v>20000</v>
      </c>
      <c r="V195" s="5">
        <f t="shared" si="223"/>
        <v>20000</v>
      </c>
      <c r="W195" s="5">
        <f t="shared" si="223"/>
        <v>20000</v>
      </c>
      <c r="X195" s="5">
        <f t="shared" si="223"/>
        <v>20000</v>
      </c>
      <c r="Y195" s="5">
        <f t="shared" si="223"/>
        <v>20000</v>
      </c>
      <c r="Z195" s="5">
        <f t="shared" si="223"/>
        <v>20000</v>
      </c>
      <c r="AA195" s="5">
        <f t="shared" si="223"/>
        <v>20000</v>
      </c>
      <c r="AB195" s="5">
        <f t="shared" si="223"/>
        <v>20000</v>
      </c>
      <c r="AC195" s="5">
        <f t="shared" si="223"/>
        <v>20000</v>
      </c>
      <c r="AD195" s="5">
        <f t="shared" si="223"/>
        <v>20000</v>
      </c>
      <c r="AE195" s="5">
        <f t="shared" si="224"/>
        <v>20000</v>
      </c>
      <c r="AF195" s="5">
        <f t="shared" si="224"/>
        <v>20000</v>
      </c>
      <c r="AG195" s="5">
        <f t="shared" si="224"/>
        <v>20000</v>
      </c>
      <c r="AH195" s="5">
        <f t="shared" si="224"/>
        <v>20000</v>
      </c>
      <c r="AI195" s="5">
        <f t="shared" si="224"/>
        <v>20000</v>
      </c>
      <c r="AJ195" s="5">
        <f t="shared" si="224"/>
        <v>20000</v>
      </c>
      <c r="AK195" s="5">
        <f t="shared" si="224"/>
        <v>1020000</v>
      </c>
      <c r="AL195" s="5">
        <f t="shared" si="224"/>
        <v>0</v>
      </c>
      <c r="AM195" s="5">
        <f t="shared" si="224"/>
        <v>0</v>
      </c>
      <c r="AN195" s="5">
        <f t="shared" si="224"/>
        <v>0</v>
      </c>
      <c r="AP195" s="3">
        <f t="shared" si="196"/>
        <v>157</v>
      </c>
      <c r="BN195" s="38">
        <f t="shared" si="202"/>
        <v>1098148.8533729012</v>
      </c>
      <c r="BO195" s="5">
        <f t="shared" si="203"/>
        <v>1092973.8628934354</v>
      </c>
      <c r="BP195" s="5">
        <f t="shared" si="204"/>
        <v>1087729.010042497</v>
      </c>
      <c r="BQ195" s="5">
        <f t="shared" si="205"/>
        <v>1082413.3516780708</v>
      </c>
      <c r="BR195" s="5">
        <f t="shared" si="206"/>
        <v>1077025.931925725</v>
      </c>
      <c r="BS195" s="5">
        <f t="shared" si="207"/>
        <v>1071565.7820067224</v>
      </c>
      <c r="BT195" s="5">
        <f t="shared" si="208"/>
        <v>1066031.9200638132</v>
      </c>
      <c r="BU195" s="5">
        <f t="shared" si="209"/>
        <v>1060423.3509846749</v>
      </c>
      <c r="BV195" s="5">
        <f t="shared" si="210"/>
        <v>1054739.066222968</v>
      </c>
      <c r="BW195" s="5">
        <f t="shared" si="211"/>
        <v>1048978.0436169782</v>
      </c>
      <c r="BX195" s="5">
        <f t="shared" si="212"/>
        <v>1043139.2472058076</v>
      </c>
      <c r="BY195" s="5">
        <f t="shared" si="213"/>
        <v>1037221.6270430861</v>
      </c>
      <c r="BZ195" s="5">
        <f t="shared" si="214"/>
        <v>1031224.1190081679</v>
      </c>
      <c r="CA195" s="5">
        <f t="shared" si="215"/>
        <v>1025145.6446147782</v>
      </c>
      <c r="CB195" s="5">
        <f t="shared" si="216"/>
        <v>1018985.1108170778</v>
      </c>
      <c r="CC195" s="5">
        <f t="shared" si="217"/>
        <v>1012741.4098131084</v>
      </c>
      <c r="CD195" s="5">
        <f t="shared" si="218"/>
        <v>1006413.4188455854</v>
      </c>
      <c r="CE195" s="5">
        <f t="shared" si="219"/>
        <v>9.3132257461547852E-10</v>
      </c>
      <c r="CF195" s="5">
        <f t="shared" si="220"/>
        <v>9.4389542937278754E-10</v>
      </c>
      <c r="CG195" s="5">
        <f t="shared" si="221"/>
        <v>9.5663801766932018E-10</v>
      </c>
      <c r="CH195" s="45">
        <f t="shared" si="222"/>
        <v>9.6955263090785611E-10</v>
      </c>
      <c r="CJ195" s="21">
        <f t="shared" si="225"/>
        <v>272332.62579451362</v>
      </c>
      <c r="CK195" s="21">
        <f t="shared" si="225"/>
        <v>221962.46595731471</v>
      </c>
      <c r="CL195" s="21">
        <f t="shared" si="225"/>
        <v>173707.87796292477</v>
      </c>
      <c r="CM195" s="21">
        <f t="shared" si="225"/>
        <v>127473.23259398295</v>
      </c>
      <c r="CN195" s="21">
        <f t="shared" si="225"/>
        <v>83167.481522207381</v>
      </c>
      <c r="CO195" s="21">
        <f t="shared" si="225"/>
        <v>40703.926374633797</v>
      </c>
      <c r="CP195" s="21">
        <f t="shared" si="225"/>
        <v>1595.3710940238088</v>
      </c>
      <c r="CQ195" s="21">
        <f t="shared" si="225"/>
        <v>0</v>
      </c>
      <c r="CR195" s="21">
        <f t="shared" si="225"/>
        <v>-1592.6820130543783</v>
      </c>
      <c r="CS195" s="21">
        <f t="shared" si="225"/>
        <v>-39022.940738054924</v>
      </c>
      <c r="CT195" s="21">
        <f t="shared" si="225"/>
        <v>-76439.811275677872</v>
      </c>
      <c r="CU195" s="21">
        <f t="shared" si="225"/>
        <v>-112321.98536951665</v>
      </c>
      <c r="CV195" s="21">
        <f t="shared" si="225"/>
        <v>-146737.47138749075</v>
      </c>
      <c r="CW195" s="21">
        <f t="shared" si="225"/>
        <v>-179751.07940134953</v>
      </c>
      <c r="CX195" s="21">
        <f t="shared" si="225"/>
        <v>-211424.57958255359</v>
      </c>
      <c r="CZ195" s="21">
        <f t="shared" si="192"/>
        <v>-1594.0265535390936</v>
      </c>
      <c r="DA195" s="21">
        <f t="shared" si="193"/>
        <v>-160222.67467520776</v>
      </c>
    </row>
    <row r="196" spans="9:105" x14ac:dyDescent="0.25">
      <c r="I196" s="4" t="s">
        <v>37</v>
      </c>
      <c r="J196" s="15">
        <f t="shared" si="188"/>
        <v>0.02</v>
      </c>
      <c r="K196" s="3">
        <v>18</v>
      </c>
      <c r="L196" s="3" t="s">
        <v>26</v>
      </c>
      <c r="M196" s="15">
        <f t="shared" si="200"/>
        <v>1.4000000000000002E-2</v>
      </c>
      <c r="N196" s="18">
        <f>INDEX(Results!$B$7:$C$206,Example!$AP196,MATCH(Example!$N$38,Results!$B$1:$C$1,FALSE))</f>
        <v>9.9999999618397202E-5</v>
      </c>
      <c r="O196" s="15">
        <f t="shared" si="201"/>
        <v>5.3999999999999999E-2</v>
      </c>
      <c r="P196" s="5">
        <v>1000000</v>
      </c>
      <c r="Q196" s="35">
        <f t="shared" si="189"/>
        <v>1094883.8620699442</v>
      </c>
      <c r="R196" s="5">
        <f t="shared" si="190"/>
        <v>109.48838578918367</v>
      </c>
      <c r="S196" s="5">
        <f t="shared" si="191"/>
        <v>5.912372832615918</v>
      </c>
      <c r="T196" s="5"/>
      <c r="U196" s="5">
        <f t="shared" si="223"/>
        <v>20000</v>
      </c>
      <c r="V196" s="5">
        <f t="shared" si="223"/>
        <v>20000</v>
      </c>
      <c r="W196" s="5">
        <f t="shared" si="223"/>
        <v>20000</v>
      </c>
      <c r="X196" s="5">
        <f t="shared" si="223"/>
        <v>20000</v>
      </c>
      <c r="Y196" s="5">
        <f t="shared" si="223"/>
        <v>20000</v>
      </c>
      <c r="Z196" s="5">
        <f t="shared" si="223"/>
        <v>20000</v>
      </c>
      <c r="AA196" s="5">
        <f t="shared" si="223"/>
        <v>20000</v>
      </c>
      <c r="AB196" s="5">
        <f t="shared" si="223"/>
        <v>20000</v>
      </c>
      <c r="AC196" s="5">
        <f t="shared" si="223"/>
        <v>20000</v>
      </c>
      <c r="AD196" s="5">
        <f t="shared" si="223"/>
        <v>20000</v>
      </c>
      <c r="AE196" s="5">
        <f t="shared" si="224"/>
        <v>20000</v>
      </c>
      <c r="AF196" s="5">
        <f t="shared" si="224"/>
        <v>20000</v>
      </c>
      <c r="AG196" s="5">
        <f t="shared" si="224"/>
        <v>20000</v>
      </c>
      <c r="AH196" s="5">
        <f t="shared" si="224"/>
        <v>20000</v>
      </c>
      <c r="AI196" s="5">
        <f t="shared" si="224"/>
        <v>20000</v>
      </c>
      <c r="AJ196" s="5">
        <f t="shared" si="224"/>
        <v>20000</v>
      </c>
      <c r="AK196" s="5">
        <f t="shared" si="224"/>
        <v>20000</v>
      </c>
      <c r="AL196" s="5">
        <f t="shared" si="224"/>
        <v>1020000</v>
      </c>
      <c r="AM196" s="5">
        <f t="shared" si="224"/>
        <v>0</v>
      </c>
      <c r="AN196" s="5">
        <f t="shared" si="224"/>
        <v>0</v>
      </c>
      <c r="AP196" s="3">
        <f t="shared" si="196"/>
        <v>158</v>
      </c>
      <c r="BN196" s="38">
        <f t="shared" si="202"/>
        <v>1094883.8620699442</v>
      </c>
      <c r="BO196" s="5">
        <f t="shared" si="203"/>
        <v>1090212.2361389233</v>
      </c>
      <c r="BP196" s="5">
        <f t="shared" si="204"/>
        <v>1085475.2074448683</v>
      </c>
      <c r="BQ196" s="5">
        <f t="shared" si="205"/>
        <v>1080671.8603490964</v>
      </c>
      <c r="BR196" s="5">
        <f t="shared" si="206"/>
        <v>1075801.2663939837</v>
      </c>
      <c r="BS196" s="5">
        <f t="shared" si="207"/>
        <v>1070862.4841234996</v>
      </c>
      <c r="BT196" s="5">
        <f t="shared" si="208"/>
        <v>1065854.5589012287</v>
      </c>
      <c r="BU196" s="5">
        <f t="shared" si="209"/>
        <v>1060776.5227258459</v>
      </c>
      <c r="BV196" s="5">
        <f t="shared" si="210"/>
        <v>1055627.3940440079</v>
      </c>
      <c r="BW196" s="5">
        <f t="shared" si="211"/>
        <v>1050406.177560624</v>
      </c>
      <c r="BX196" s="5">
        <f t="shared" si="212"/>
        <v>1045111.8640464728</v>
      </c>
      <c r="BY196" s="5">
        <f t="shared" si="213"/>
        <v>1039743.4301431235</v>
      </c>
      <c r="BZ196" s="5">
        <f t="shared" si="214"/>
        <v>1034299.8381651272</v>
      </c>
      <c r="CA196" s="5">
        <f t="shared" si="215"/>
        <v>1028780.0358994389</v>
      </c>
      <c r="CB196" s="5">
        <f t="shared" si="216"/>
        <v>1023182.956402031</v>
      </c>
      <c r="CC196" s="5">
        <f t="shared" si="217"/>
        <v>1017507.5177916595</v>
      </c>
      <c r="CD196" s="5">
        <f t="shared" si="218"/>
        <v>1011752.6230407427</v>
      </c>
      <c r="CE196" s="5">
        <f t="shared" si="219"/>
        <v>1005917.1597633131</v>
      </c>
      <c r="CF196" s="5">
        <f t="shared" si="220"/>
        <v>0</v>
      </c>
      <c r="CG196" s="5">
        <f t="shared" si="221"/>
        <v>0</v>
      </c>
      <c r="CH196" s="45">
        <f t="shared" si="222"/>
        <v>0</v>
      </c>
      <c r="CJ196" s="21">
        <f t="shared" si="225"/>
        <v>286731.20417019678</v>
      </c>
      <c r="CK196" s="21">
        <f t="shared" si="225"/>
        <v>233417.96919385204</v>
      </c>
      <c r="CL196" s="21">
        <f t="shared" si="225"/>
        <v>182457.95552260592</v>
      </c>
      <c r="CM196" s="21">
        <f t="shared" si="225"/>
        <v>133739.54555550474</v>
      </c>
      <c r="CN196" s="21">
        <f t="shared" si="225"/>
        <v>87156.721164970659</v>
      </c>
      <c r="CO196" s="21">
        <f t="shared" si="225"/>
        <v>42608.768658404006</v>
      </c>
      <c r="CP196" s="21">
        <f t="shared" si="225"/>
        <v>1668.2740317834541</v>
      </c>
      <c r="CQ196" s="21">
        <f t="shared" si="225"/>
        <v>0</v>
      </c>
      <c r="CR196" s="21">
        <f t="shared" si="225"/>
        <v>-1665.3174195114989</v>
      </c>
      <c r="CS196" s="21">
        <f t="shared" si="225"/>
        <v>-40760.510641831206</v>
      </c>
      <c r="CT196" s="21">
        <f t="shared" si="225"/>
        <v>-79759.175900046946</v>
      </c>
      <c r="CU196" s="21">
        <f t="shared" si="225"/>
        <v>-117078.13059385482</v>
      </c>
      <c r="CV196" s="21">
        <f t="shared" si="225"/>
        <v>-152795.45426996925</v>
      </c>
      <c r="CW196" s="21">
        <f t="shared" si="225"/>
        <v>-186985.38163122407</v>
      </c>
      <c r="CX196" s="21">
        <f t="shared" si="225"/>
        <v>-219718.5015401633</v>
      </c>
      <c r="CZ196" s="21">
        <f t="shared" si="192"/>
        <v>-1666.7957256474765</v>
      </c>
      <c r="DA196" s="21">
        <f t="shared" si="193"/>
        <v>-167626.70489628759</v>
      </c>
    </row>
    <row r="197" spans="9:105" x14ac:dyDescent="0.25">
      <c r="I197" s="4" t="s">
        <v>37</v>
      </c>
      <c r="J197" s="15">
        <f t="shared" si="188"/>
        <v>0.02</v>
      </c>
      <c r="K197" s="3">
        <v>19</v>
      </c>
      <c r="L197" s="3" t="s">
        <v>26</v>
      </c>
      <c r="M197" s="15">
        <f t="shared" si="200"/>
        <v>1.4499999999999999E-2</v>
      </c>
      <c r="N197" s="18">
        <f>INDEX(Results!$B$7:$C$206,Example!$AP197,MATCH(Example!$N$38,Results!$B$1:$C$1,FALSE))</f>
        <v>9.9999999617045594E-5</v>
      </c>
      <c r="O197" s="15">
        <f t="shared" si="201"/>
        <v>5.7000000000000002E-2</v>
      </c>
      <c r="P197" s="5">
        <v>1000000</v>
      </c>
      <c r="Q197" s="35">
        <f t="shared" si="189"/>
        <v>1090770.5549176706</v>
      </c>
      <c r="R197" s="5">
        <f t="shared" si="190"/>
        <v>109.07705507405167</v>
      </c>
      <c r="S197" s="5">
        <f t="shared" si="191"/>
        <v>6.2173921392209452</v>
      </c>
      <c r="T197" s="5"/>
      <c r="U197" s="5">
        <f t="shared" si="223"/>
        <v>20000</v>
      </c>
      <c r="V197" s="5">
        <f t="shared" si="223"/>
        <v>20000</v>
      </c>
      <c r="W197" s="5">
        <f t="shared" si="223"/>
        <v>20000</v>
      </c>
      <c r="X197" s="5">
        <f t="shared" si="223"/>
        <v>20000</v>
      </c>
      <c r="Y197" s="5">
        <f t="shared" si="223"/>
        <v>20000</v>
      </c>
      <c r="Z197" s="5">
        <f t="shared" si="223"/>
        <v>20000</v>
      </c>
      <c r="AA197" s="5">
        <f t="shared" si="223"/>
        <v>20000</v>
      </c>
      <c r="AB197" s="5">
        <f t="shared" si="223"/>
        <v>20000</v>
      </c>
      <c r="AC197" s="5">
        <f t="shared" si="223"/>
        <v>20000</v>
      </c>
      <c r="AD197" s="5">
        <f t="shared" si="223"/>
        <v>20000</v>
      </c>
      <c r="AE197" s="5">
        <f t="shared" si="224"/>
        <v>20000</v>
      </c>
      <c r="AF197" s="5">
        <f t="shared" si="224"/>
        <v>20000</v>
      </c>
      <c r="AG197" s="5">
        <f t="shared" si="224"/>
        <v>20000</v>
      </c>
      <c r="AH197" s="5">
        <f t="shared" si="224"/>
        <v>20000</v>
      </c>
      <c r="AI197" s="5">
        <f t="shared" si="224"/>
        <v>20000</v>
      </c>
      <c r="AJ197" s="5">
        <f t="shared" si="224"/>
        <v>20000</v>
      </c>
      <c r="AK197" s="5">
        <f t="shared" si="224"/>
        <v>20000</v>
      </c>
      <c r="AL197" s="5">
        <f t="shared" si="224"/>
        <v>20000</v>
      </c>
      <c r="AM197" s="5">
        <f t="shared" si="224"/>
        <v>1020000</v>
      </c>
      <c r="AN197" s="5">
        <f t="shared" si="224"/>
        <v>0</v>
      </c>
      <c r="AP197" s="3">
        <f t="shared" si="196"/>
        <v>159</v>
      </c>
      <c r="BN197" s="38">
        <f t="shared" si="202"/>
        <v>1090770.5549176706</v>
      </c>
      <c r="BO197" s="5">
        <f t="shared" si="203"/>
        <v>1086586.7279639768</v>
      </c>
      <c r="BP197" s="5">
        <f t="shared" si="204"/>
        <v>1082342.2355194543</v>
      </c>
      <c r="BQ197" s="5">
        <f t="shared" si="205"/>
        <v>1078036.1979344864</v>
      </c>
      <c r="BR197" s="5">
        <f t="shared" si="206"/>
        <v>1073667.7228045363</v>
      </c>
      <c r="BS197" s="5">
        <f t="shared" si="207"/>
        <v>1069235.9047852021</v>
      </c>
      <c r="BT197" s="5">
        <f t="shared" si="208"/>
        <v>1064739.8254045874</v>
      </c>
      <c r="BU197" s="5">
        <f t="shared" si="209"/>
        <v>1060178.5528729539</v>
      </c>
      <c r="BV197" s="5">
        <f t="shared" si="210"/>
        <v>1055551.1418896117</v>
      </c>
      <c r="BW197" s="5">
        <f t="shared" si="211"/>
        <v>1050856.633447011</v>
      </c>
      <c r="BX197" s="5">
        <f t="shared" si="212"/>
        <v>1046094.0546319927</v>
      </c>
      <c r="BY197" s="5">
        <f t="shared" si="213"/>
        <v>1041262.4184241565</v>
      </c>
      <c r="BZ197" s="5">
        <f t="shared" si="214"/>
        <v>1036360.7234913066</v>
      </c>
      <c r="CA197" s="5">
        <f t="shared" si="215"/>
        <v>1031387.9539819306</v>
      </c>
      <c r="CB197" s="5">
        <f t="shared" si="216"/>
        <v>1026343.0793146685</v>
      </c>
      <c r="CC197" s="5">
        <f t="shared" si="217"/>
        <v>1021225.0539647312</v>
      </c>
      <c r="CD197" s="5">
        <f t="shared" si="218"/>
        <v>1016032.8172472197</v>
      </c>
      <c r="CE197" s="5">
        <f t="shared" si="219"/>
        <v>1010765.2930973044</v>
      </c>
      <c r="CF197" s="5">
        <f t="shared" si="220"/>
        <v>1005421.3898472153</v>
      </c>
      <c r="CG197" s="5">
        <f t="shared" si="221"/>
        <v>0</v>
      </c>
      <c r="CH197" s="45">
        <f t="shared" si="222"/>
        <v>0</v>
      </c>
      <c r="CJ197" s="21">
        <f t="shared" si="225"/>
        <v>300683.78012021491</v>
      </c>
      <c r="CK197" s="21">
        <f t="shared" si="225"/>
        <v>244484.16133626364</v>
      </c>
      <c r="CL197" s="21">
        <f t="shared" si="225"/>
        <v>190884.27693529218</v>
      </c>
      <c r="CM197" s="21">
        <f t="shared" si="225"/>
        <v>139755.0590943729</v>
      </c>
      <c r="CN197" s="21">
        <f t="shared" si="225"/>
        <v>90974.20551438164</v>
      </c>
      <c r="CO197" s="21">
        <f t="shared" si="225"/>
        <v>44425.807603970403</v>
      </c>
      <c r="CP197" s="21">
        <f t="shared" si="225"/>
        <v>1737.6030783911701</v>
      </c>
      <c r="CQ197" s="21">
        <f t="shared" si="225"/>
        <v>0</v>
      </c>
      <c r="CR197" s="21">
        <f t="shared" si="225"/>
        <v>-1734.3742966856807</v>
      </c>
      <c r="CS197" s="21">
        <f t="shared" si="225"/>
        <v>-42407.369850283139</v>
      </c>
      <c r="CT197" s="21">
        <f t="shared" si="225"/>
        <v>-82895.053241097718</v>
      </c>
      <c r="CU197" s="21">
        <f t="shared" si="225"/>
        <v>-121556.69401559001</v>
      </c>
      <c r="CV197" s="21">
        <f t="shared" si="225"/>
        <v>-158481.10568134242</v>
      </c>
      <c r="CW197" s="21">
        <f t="shared" si="225"/>
        <v>-193752.53282137669</v>
      </c>
      <c r="CX197" s="21">
        <f t="shared" si="225"/>
        <v>-227450.89772753732</v>
      </c>
      <c r="CZ197" s="21">
        <f t="shared" si="192"/>
        <v>-1735.9886875384254</v>
      </c>
      <c r="DA197" s="21">
        <f t="shared" si="193"/>
        <v>-174682.6913083173</v>
      </c>
    </row>
    <row r="198" spans="9:105" x14ac:dyDescent="0.25">
      <c r="I198" s="9" t="s">
        <v>37</v>
      </c>
      <c r="J198" s="16">
        <f t="shared" si="188"/>
        <v>0.02</v>
      </c>
      <c r="K198" s="10">
        <v>20</v>
      </c>
      <c r="L198" s="10" t="s">
        <v>26</v>
      </c>
      <c r="M198" s="16">
        <f t="shared" si="200"/>
        <v>1.4999999999999999E-2</v>
      </c>
      <c r="N198" s="19">
        <f>INDEX(Results!$B$7:$C$206,Example!$AP198,MATCH(Example!$N$38,Results!$B$1:$C$1,FALSE))</f>
        <v>9.9999999615488395E-5</v>
      </c>
      <c r="O198" s="16">
        <f t="shared" si="201"/>
        <v>0.06</v>
      </c>
      <c r="P198" s="14">
        <v>1000000</v>
      </c>
      <c r="Q198" s="36">
        <f t="shared" si="189"/>
        <v>1085843.1939254117</v>
      </c>
      <c r="R198" s="14">
        <f t="shared" si="190"/>
        <v>108.58431897502186</v>
      </c>
      <c r="S198" s="14">
        <f t="shared" si="191"/>
        <v>6.5150591385013117</v>
      </c>
      <c r="T198" s="14"/>
      <c r="U198" s="14">
        <f t="shared" si="223"/>
        <v>20000</v>
      </c>
      <c r="V198" s="14">
        <f t="shared" si="223"/>
        <v>20000</v>
      </c>
      <c r="W198" s="14">
        <f t="shared" si="223"/>
        <v>20000</v>
      </c>
      <c r="X198" s="14">
        <f t="shared" si="223"/>
        <v>20000</v>
      </c>
      <c r="Y198" s="14">
        <f t="shared" si="223"/>
        <v>20000</v>
      </c>
      <c r="Z198" s="14">
        <f t="shared" si="223"/>
        <v>20000</v>
      </c>
      <c r="AA198" s="14">
        <f t="shared" si="223"/>
        <v>20000</v>
      </c>
      <c r="AB198" s="14">
        <f t="shared" si="223"/>
        <v>20000</v>
      </c>
      <c r="AC198" s="14">
        <f t="shared" si="223"/>
        <v>20000</v>
      </c>
      <c r="AD198" s="14">
        <f t="shared" si="223"/>
        <v>20000</v>
      </c>
      <c r="AE198" s="14">
        <f t="shared" si="224"/>
        <v>20000</v>
      </c>
      <c r="AF198" s="14">
        <f t="shared" si="224"/>
        <v>20000</v>
      </c>
      <c r="AG198" s="14">
        <f t="shared" si="224"/>
        <v>20000</v>
      </c>
      <c r="AH198" s="14">
        <f t="shared" si="224"/>
        <v>20000</v>
      </c>
      <c r="AI198" s="14">
        <f t="shared" si="224"/>
        <v>20000</v>
      </c>
      <c r="AJ198" s="14">
        <f t="shared" si="224"/>
        <v>20000</v>
      </c>
      <c r="AK198" s="14">
        <f t="shared" si="224"/>
        <v>20000</v>
      </c>
      <c r="AL198" s="14">
        <f t="shared" si="224"/>
        <v>20000</v>
      </c>
      <c r="AM198" s="14">
        <f t="shared" si="224"/>
        <v>20000</v>
      </c>
      <c r="AN198" s="14">
        <f t="shared" si="224"/>
        <v>1020000</v>
      </c>
      <c r="AP198" s="3">
        <f t="shared" si="196"/>
        <v>160</v>
      </c>
      <c r="BN198" s="39">
        <f t="shared" si="202"/>
        <v>1085843.1939254117</v>
      </c>
      <c r="BO198" s="14">
        <f t="shared" si="203"/>
        <v>1082130.8418342927</v>
      </c>
      <c r="BP198" s="14">
        <f t="shared" si="204"/>
        <v>1078362.804461807</v>
      </c>
      <c r="BQ198" s="14">
        <f t="shared" si="205"/>
        <v>1074538.246528734</v>
      </c>
      <c r="BR198" s="14">
        <f t="shared" si="206"/>
        <v>1070656.3202266649</v>
      </c>
      <c r="BS198" s="14">
        <f t="shared" si="207"/>
        <v>1066716.1650300648</v>
      </c>
      <c r="BT198" s="14">
        <f t="shared" si="208"/>
        <v>1062716.9075055157</v>
      </c>
      <c r="BU198" s="14">
        <f t="shared" si="209"/>
        <v>1058657.6611180983</v>
      </c>
      <c r="BV198" s="14">
        <f t="shared" si="210"/>
        <v>1054537.5260348697</v>
      </c>
      <c r="BW198" s="14">
        <f t="shared" si="211"/>
        <v>1050355.5889253926</v>
      </c>
      <c r="BX198" s="14">
        <f t="shared" si="212"/>
        <v>1046110.9227592733</v>
      </c>
      <c r="BY198" s="14">
        <f t="shared" si="213"/>
        <v>1041802.5866006622</v>
      </c>
      <c r="BZ198" s="14">
        <f t="shared" si="214"/>
        <v>1037429.625399672</v>
      </c>
      <c r="CA198" s="14">
        <f t="shared" si="215"/>
        <v>1032991.0697806668</v>
      </c>
      <c r="CB198" s="14">
        <f t="shared" si="216"/>
        <v>1028485.9358273768</v>
      </c>
      <c r="CC198" s="14">
        <f t="shared" si="217"/>
        <v>1023913.2248647873</v>
      </c>
      <c r="CD198" s="14">
        <f t="shared" si="218"/>
        <v>1019271.923237759</v>
      </c>
      <c r="CE198" s="14">
        <f t="shared" si="219"/>
        <v>1014561.0020863253</v>
      </c>
      <c r="CF198" s="14">
        <f t="shared" si="220"/>
        <v>1009779.4171176201</v>
      </c>
      <c r="CG198" s="14">
        <f t="shared" si="221"/>
        <v>1004926.1083743843</v>
      </c>
      <c r="CH198" s="46">
        <f t="shared" si="222"/>
        <v>0</v>
      </c>
      <c r="CJ198" s="48">
        <f t="shared" si="225"/>
        <v>314156.80607458833</v>
      </c>
      <c r="CK198" s="48">
        <f t="shared" si="225"/>
        <v>255135.35104112141</v>
      </c>
      <c r="CL198" s="48">
        <f t="shared" si="225"/>
        <v>198968.09327463829</v>
      </c>
      <c r="CM198" s="48">
        <f t="shared" si="225"/>
        <v>145507.0522458367</v>
      </c>
      <c r="CN198" s="48">
        <f t="shared" si="225"/>
        <v>94612.335737292655</v>
      </c>
      <c r="CO198" s="48">
        <f t="shared" si="225"/>
        <v>46151.677081281319</v>
      </c>
      <c r="CP198" s="48">
        <f t="shared" si="225"/>
        <v>1803.2398890007753</v>
      </c>
      <c r="CQ198" s="48">
        <f t="shared" si="225"/>
        <v>0</v>
      </c>
      <c r="CR198" s="48">
        <f t="shared" si="225"/>
        <v>-1799.7356417833362</v>
      </c>
      <c r="CS198" s="48">
        <f t="shared" si="225"/>
        <v>-43960.990663536708</v>
      </c>
      <c r="CT198" s="48">
        <f t="shared" si="225"/>
        <v>-85843.193925411906</v>
      </c>
      <c r="CU198" s="48">
        <f t="shared" si="225"/>
        <v>-125752.47485035064</v>
      </c>
      <c r="CV198" s="48">
        <f t="shared" si="225"/>
        <v>-163789.00535364437</v>
      </c>
      <c r="CW198" s="48">
        <f t="shared" si="225"/>
        <v>-200047.58492872957</v>
      </c>
      <c r="CX198" s="48">
        <f t="shared" si="225"/>
        <v>-234617.94252996694</v>
      </c>
      <c r="CZ198" s="48">
        <f t="shared" si="192"/>
        <v>-1801.4877653920557</v>
      </c>
      <c r="DA198" s="48">
        <f t="shared" si="193"/>
        <v>-181378.54931414133</v>
      </c>
    </row>
    <row r="199" spans="9:105" x14ac:dyDescent="0.25">
      <c r="I199" s="4" t="s">
        <v>37</v>
      </c>
      <c r="J199" s="15">
        <f t="shared" si="188"/>
        <v>0.02</v>
      </c>
      <c r="K199" s="3">
        <v>1</v>
      </c>
      <c r="L199" s="3" t="s">
        <v>27</v>
      </c>
      <c r="M199" s="15">
        <f>$B$2+$B$15*$K199</f>
        <v>6.0000000000000001E-3</v>
      </c>
      <c r="N199" s="18">
        <f>INDEX(Results!$B$7:$C$206,Example!$AP199,MATCH(Example!$N$38,Results!$B$1:$C$1,FALSE))</f>
        <v>8.5759839357927792</v>
      </c>
      <c r="O199" s="15">
        <f>$K199*B$27</f>
        <v>6.0000000000000001E-3</v>
      </c>
      <c r="P199" s="5">
        <v>1000000</v>
      </c>
      <c r="Q199" s="35">
        <f t="shared" si="189"/>
        <v>1013916.5009940357</v>
      </c>
      <c r="R199" s="5">
        <f t="shared" si="190"/>
        <v>8695331.6247600745</v>
      </c>
      <c r="S199" s="5">
        <f t="shared" si="191"/>
        <v>52171.989748560445</v>
      </c>
      <c r="T199" s="5"/>
      <c r="U199" s="5">
        <f t="shared" ref="U199:AD208" si="226">$P199*((U$38&lt;=$K199)*$J199+(U$38=$K199)*1)</f>
        <v>1020000</v>
      </c>
      <c r="V199" s="5">
        <f t="shared" si="226"/>
        <v>0</v>
      </c>
      <c r="W199" s="5">
        <f t="shared" si="226"/>
        <v>0</v>
      </c>
      <c r="X199" s="5">
        <f t="shared" si="226"/>
        <v>0</v>
      </c>
      <c r="Y199" s="5">
        <f t="shared" si="226"/>
        <v>0</v>
      </c>
      <c r="Z199" s="5">
        <f t="shared" si="226"/>
        <v>0</v>
      </c>
      <c r="AA199" s="5">
        <f t="shared" si="226"/>
        <v>0</v>
      </c>
      <c r="AB199" s="5">
        <f t="shared" si="226"/>
        <v>0</v>
      </c>
      <c r="AC199" s="5">
        <f t="shared" si="226"/>
        <v>0</v>
      </c>
      <c r="AD199" s="5">
        <f t="shared" si="226"/>
        <v>0</v>
      </c>
      <c r="AE199" s="5">
        <f t="shared" ref="AE199:AN208" si="227">$P199*((AE$38&lt;=$K199)*$J199+(AE$38=$K199)*1)</f>
        <v>0</v>
      </c>
      <c r="AF199" s="5">
        <f t="shared" si="227"/>
        <v>0</v>
      </c>
      <c r="AG199" s="5">
        <f t="shared" si="227"/>
        <v>0</v>
      </c>
      <c r="AH199" s="5">
        <f t="shared" si="227"/>
        <v>0</v>
      </c>
      <c r="AI199" s="5">
        <f t="shared" si="227"/>
        <v>0</v>
      </c>
      <c r="AJ199" s="5">
        <f t="shared" si="227"/>
        <v>0</v>
      </c>
      <c r="AK199" s="5">
        <f t="shared" si="227"/>
        <v>0</v>
      </c>
      <c r="AL199" s="5">
        <f t="shared" si="227"/>
        <v>0</v>
      </c>
      <c r="AM199" s="5">
        <f t="shared" si="227"/>
        <v>0</v>
      </c>
      <c r="AN199" s="5">
        <f t="shared" si="227"/>
        <v>0</v>
      </c>
      <c r="AP199" s="3">
        <f t="shared" si="196"/>
        <v>161</v>
      </c>
      <c r="BN199" s="38">
        <f t="shared" si="202"/>
        <v>1013916.5009940357</v>
      </c>
      <c r="BO199" s="5">
        <f t="shared" si="203"/>
        <v>0</v>
      </c>
      <c r="BP199" s="5">
        <f t="shared" si="204"/>
        <v>0</v>
      </c>
      <c r="BQ199" s="5">
        <f t="shared" si="205"/>
        <v>0</v>
      </c>
      <c r="BR199" s="5">
        <f t="shared" si="206"/>
        <v>0</v>
      </c>
      <c r="BS199" s="5">
        <f t="shared" si="207"/>
        <v>0</v>
      </c>
      <c r="BT199" s="5">
        <f t="shared" si="208"/>
        <v>0</v>
      </c>
      <c r="BU199" s="5">
        <f t="shared" si="209"/>
        <v>0</v>
      </c>
      <c r="BV199" s="5">
        <f t="shared" si="210"/>
        <v>0</v>
      </c>
      <c r="BW199" s="5">
        <f t="shared" si="211"/>
        <v>0</v>
      </c>
      <c r="BX199" s="5">
        <f t="shared" si="212"/>
        <v>0</v>
      </c>
      <c r="BY199" s="5">
        <f t="shared" si="213"/>
        <v>0</v>
      </c>
      <c r="BZ199" s="5">
        <f t="shared" si="214"/>
        <v>0</v>
      </c>
      <c r="CA199" s="5">
        <f t="shared" si="215"/>
        <v>0</v>
      </c>
      <c r="CB199" s="5">
        <f t="shared" si="216"/>
        <v>0</v>
      </c>
      <c r="CC199" s="5">
        <f t="shared" si="217"/>
        <v>0</v>
      </c>
      <c r="CD199" s="5">
        <f t="shared" si="218"/>
        <v>0</v>
      </c>
      <c r="CE199" s="5">
        <f t="shared" si="219"/>
        <v>0</v>
      </c>
      <c r="CF199" s="5">
        <f t="shared" si="220"/>
        <v>0</v>
      </c>
      <c r="CG199" s="5">
        <f t="shared" si="221"/>
        <v>0</v>
      </c>
      <c r="CH199" s="45">
        <f t="shared" si="222"/>
        <v>0</v>
      </c>
      <c r="CJ199" s="21">
        <f t="shared" si="225"/>
        <v>15346.869338961202</v>
      </c>
      <c r="CK199" s="21">
        <f t="shared" si="225"/>
        <v>12756.875956140342</v>
      </c>
      <c r="CL199" s="21">
        <f t="shared" si="225"/>
        <v>10179.88454813289</v>
      </c>
      <c r="CM199" s="21">
        <f t="shared" si="225"/>
        <v>7615.7974536357215</v>
      </c>
      <c r="CN199" s="21">
        <f t="shared" si="225"/>
        <v>5064.5179869831773</v>
      </c>
      <c r="CO199" s="21">
        <f t="shared" si="225"/>
        <v>2525.9504259941168</v>
      </c>
      <c r="CP199" s="21">
        <f t="shared" si="225"/>
        <v>100.79694810556248</v>
      </c>
      <c r="CQ199" s="21">
        <f t="shared" si="225"/>
        <v>0</v>
      </c>
      <c r="CR199" s="21">
        <f t="shared" si="225"/>
        <v>-100.77691094262991</v>
      </c>
      <c r="CS199" s="21">
        <f t="shared" si="225"/>
        <v>-2513.4271219484508</v>
      </c>
      <c r="CT199" s="21">
        <f t="shared" si="225"/>
        <v>-5014.4238427003147</v>
      </c>
      <c r="CU199" s="21">
        <f t="shared" si="225"/>
        <v>-7503.0821484512417</v>
      </c>
      <c r="CV199" s="21">
        <f t="shared" si="225"/>
        <v>-9979.4931200200226</v>
      </c>
      <c r="CW199" s="21">
        <f t="shared" si="225"/>
        <v>-12443.746943962062</v>
      </c>
      <c r="CX199" s="21">
        <f t="shared" si="225"/>
        <v>-14895.932923516608</v>
      </c>
      <c r="CZ199" s="21">
        <f t="shared" si="192"/>
        <v>-100.78692952409619</v>
      </c>
      <c r="DA199" s="21">
        <f t="shared" si="193"/>
        <v>-10079.688834076456</v>
      </c>
    </row>
    <row r="200" spans="9:105" x14ac:dyDescent="0.25">
      <c r="I200" s="4" t="s">
        <v>37</v>
      </c>
      <c r="J200" s="15">
        <f t="shared" si="188"/>
        <v>0.02</v>
      </c>
      <c r="K200" s="3">
        <v>2</v>
      </c>
      <c r="L200" s="3" t="s">
        <v>27</v>
      </c>
      <c r="M200" s="15">
        <f t="shared" ref="M200:M218" si="228">$B$2+$B$15*$K200</f>
        <v>7.0000000000000001E-3</v>
      </c>
      <c r="N200" s="18">
        <f>INDEX(Results!$B$7:$C$206,Example!$AP200,MATCH(Example!$N$38,Results!$B$1:$C$1,FALSE))</f>
        <v>7.6371126155143099</v>
      </c>
      <c r="O200" s="15">
        <f t="shared" ref="O200:O218" si="229">$K200*B$27</f>
        <v>1.2E-2</v>
      </c>
      <c r="P200" s="5">
        <v>1000000</v>
      </c>
      <c r="Q200" s="35">
        <f t="shared" si="189"/>
        <v>1025729.5258907609</v>
      </c>
      <c r="R200" s="5">
        <f t="shared" si="190"/>
        <v>7833611.9022858422</v>
      </c>
      <c r="S200" s="5">
        <f t="shared" si="191"/>
        <v>94003.342827430111</v>
      </c>
      <c r="T200" s="5"/>
      <c r="U200" s="5">
        <f t="shared" si="226"/>
        <v>20000</v>
      </c>
      <c r="V200" s="5">
        <f t="shared" si="226"/>
        <v>1020000</v>
      </c>
      <c r="W200" s="5">
        <f t="shared" si="226"/>
        <v>0</v>
      </c>
      <c r="X200" s="5">
        <f t="shared" si="226"/>
        <v>0</v>
      </c>
      <c r="Y200" s="5">
        <f t="shared" si="226"/>
        <v>0</v>
      </c>
      <c r="Z200" s="5">
        <f t="shared" si="226"/>
        <v>0</v>
      </c>
      <c r="AA200" s="5">
        <f t="shared" si="226"/>
        <v>0</v>
      </c>
      <c r="AB200" s="5">
        <f t="shared" si="226"/>
        <v>0</v>
      </c>
      <c r="AC200" s="5">
        <f t="shared" si="226"/>
        <v>0</v>
      </c>
      <c r="AD200" s="5">
        <f t="shared" si="226"/>
        <v>0</v>
      </c>
      <c r="AE200" s="5">
        <f t="shared" si="227"/>
        <v>0</v>
      </c>
      <c r="AF200" s="5">
        <f t="shared" si="227"/>
        <v>0</v>
      </c>
      <c r="AG200" s="5">
        <f t="shared" si="227"/>
        <v>0</v>
      </c>
      <c r="AH200" s="5">
        <f t="shared" si="227"/>
        <v>0</v>
      </c>
      <c r="AI200" s="5">
        <f t="shared" si="227"/>
        <v>0</v>
      </c>
      <c r="AJ200" s="5">
        <f t="shared" si="227"/>
        <v>0</v>
      </c>
      <c r="AK200" s="5">
        <f t="shared" si="227"/>
        <v>0</v>
      </c>
      <c r="AL200" s="5">
        <f t="shared" si="227"/>
        <v>0</v>
      </c>
      <c r="AM200" s="5">
        <f t="shared" si="227"/>
        <v>0</v>
      </c>
      <c r="AN200" s="5">
        <f t="shared" si="227"/>
        <v>0</v>
      </c>
      <c r="AP200" s="3">
        <f t="shared" si="196"/>
        <v>162</v>
      </c>
      <c r="BN200" s="38">
        <f t="shared" si="202"/>
        <v>1025729.5258907609</v>
      </c>
      <c r="BO200" s="5">
        <f t="shared" si="203"/>
        <v>1012909.6325719962</v>
      </c>
      <c r="BP200" s="5">
        <f t="shared" si="204"/>
        <v>0</v>
      </c>
      <c r="BQ200" s="5">
        <f t="shared" si="205"/>
        <v>0</v>
      </c>
      <c r="BR200" s="5">
        <f t="shared" si="206"/>
        <v>0</v>
      </c>
      <c r="BS200" s="5">
        <f t="shared" si="207"/>
        <v>0</v>
      </c>
      <c r="BT200" s="5">
        <f t="shared" si="208"/>
        <v>0</v>
      </c>
      <c r="BU200" s="5">
        <f t="shared" si="209"/>
        <v>0</v>
      </c>
      <c r="BV200" s="5">
        <f t="shared" si="210"/>
        <v>0</v>
      </c>
      <c r="BW200" s="5">
        <f t="shared" si="211"/>
        <v>0</v>
      </c>
      <c r="BX200" s="5">
        <f t="shared" si="212"/>
        <v>0</v>
      </c>
      <c r="BY200" s="5">
        <f t="shared" si="213"/>
        <v>0</v>
      </c>
      <c r="BZ200" s="5">
        <f t="shared" si="214"/>
        <v>0</v>
      </c>
      <c r="CA200" s="5">
        <f t="shared" si="215"/>
        <v>0</v>
      </c>
      <c r="CB200" s="5">
        <f t="shared" si="216"/>
        <v>0</v>
      </c>
      <c r="CC200" s="5">
        <f t="shared" si="217"/>
        <v>0</v>
      </c>
      <c r="CD200" s="5">
        <f t="shared" si="218"/>
        <v>0</v>
      </c>
      <c r="CE200" s="5">
        <f t="shared" si="219"/>
        <v>0</v>
      </c>
      <c r="CF200" s="5">
        <f t="shared" si="220"/>
        <v>0</v>
      </c>
      <c r="CG200" s="5">
        <f t="shared" si="221"/>
        <v>0</v>
      </c>
      <c r="CH200" s="45">
        <f t="shared" si="222"/>
        <v>0</v>
      </c>
      <c r="CJ200" s="21">
        <f t="shared" si="225"/>
        <v>30949.714483848889</v>
      </c>
      <c r="CK200" s="21">
        <f t="shared" si="225"/>
        <v>25694.330962960026</v>
      </c>
      <c r="CL200" s="21">
        <f t="shared" si="225"/>
        <v>20478.30522545625</v>
      </c>
      <c r="CM200" s="21">
        <f t="shared" si="225"/>
        <v>15301.244622059166</v>
      </c>
      <c r="CN200" s="21">
        <f t="shared" si="225"/>
        <v>10162.761390962987</v>
      </c>
      <c r="CO200" s="21">
        <f t="shared" si="225"/>
        <v>5062.4725849883398</v>
      </c>
      <c r="CP200" s="21">
        <f t="shared" si="225"/>
        <v>201.77753264037892</v>
      </c>
      <c r="CQ200" s="21">
        <f t="shared" si="225"/>
        <v>0</v>
      </c>
      <c r="CR200" s="21">
        <f t="shared" si="225"/>
        <v>-201.71762495033909</v>
      </c>
      <c r="CS200" s="21">
        <f t="shared" si="225"/>
        <v>-5025.0298954357859</v>
      </c>
      <c r="CT200" s="21">
        <f t="shared" si="225"/>
        <v>-10012.986029179068</v>
      </c>
      <c r="CU200" s="21">
        <f t="shared" si="225"/>
        <v>-14964.232793456409</v>
      </c>
      <c r="CV200" s="21">
        <f t="shared" si="225"/>
        <v>-19879.130111631355</v>
      </c>
      <c r="CW200" s="21">
        <f t="shared" si="225"/>
        <v>-24758.033503831364</v>
      </c>
      <c r="CX200" s="21">
        <f t="shared" si="225"/>
        <v>-29601.29415145237</v>
      </c>
      <c r="CZ200" s="21">
        <f t="shared" si="192"/>
        <v>-201.747578795359</v>
      </c>
      <c r="DA200" s="21">
        <f t="shared" si="193"/>
        <v>-20178.717668543803</v>
      </c>
    </row>
    <row r="201" spans="9:105" x14ac:dyDescent="0.25">
      <c r="I201" s="4" t="s">
        <v>37</v>
      </c>
      <c r="J201" s="15">
        <f t="shared" si="188"/>
        <v>0.02</v>
      </c>
      <c r="K201" s="3">
        <v>3</v>
      </c>
      <c r="L201" s="3" t="s">
        <v>27</v>
      </c>
      <c r="M201" s="15">
        <f t="shared" si="228"/>
        <v>8.0000000000000002E-3</v>
      </c>
      <c r="N201" s="18">
        <f>INDEX(Results!$B$7:$C$206,Example!$AP201,MATCH(Example!$N$38,Results!$B$1:$C$1,FALSE))</f>
        <v>6.6570606326800101</v>
      </c>
      <c r="O201" s="15">
        <f t="shared" si="229"/>
        <v>1.8000000000000002E-2</v>
      </c>
      <c r="P201" s="5">
        <v>1000000</v>
      </c>
      <c r="Q201" s="35">
        <f t="shared" si="189"/>
        <v>1035431.588861294</v>
      </c>
      <c r="R201" s="5">
        <f t="shared" si="190"/>
        <v>6892930.8680418339</v>
      </c>
      <c r="S201" s="5">
        <f t="shared" si="191"/>
        <v>124072.75562475303</v>
      </c>
      <c r="T201" s="5"/>
      <c r="U201" s="5">
        <f t="shared" si="226"/>
        <v>20000</v>
      </c>
      <c r="V201" s="5">
        <f t="shared" si="226"/>
        <v>20000</v>
      </c>
      <c r="W201" s="5">
        <f t="shared" si="226"/>
        <v>1020000</v>
      </c>
      <c r="X201" s="5">
        <f t="shared" si="226"/>
        <v>0</v>
      </c>
      <c r="Y201" s="5">
        <f t="shared" si="226"/>
        <v>0</v>
      </c>
      <c r="Z201" s="5">
        <f t="shared" si="226"/>
        <v>0</v>
      </c>
      <c r="AA201" s="5">
        <f t="shared" si="226"/>
        <v>0</v>
      </c>
      <c r="AB201" s="5">
        <f t="shared" si="226"/>
        <v>0</v>
      </c>
      <c r="AC201" s="5">
        <f t="shared" si="226"/>
        <v>0</v>
      </c>
      <c r="AD201" s="5">
        <f t="shared" si="226"/>
        <v>0</v>
      </c>
      <c r="AE201" s="5">
        <f t="shared" si="227"/>
        <v>0</v>
      </c>
      <c r="AF201" s="5">
        <f t="shared" si="227"/>
        <v>0</v>
      </c>
      <c r="AG201" s="5">
        <f t="shared" si="227"/>
        <v>0</v>
      </c>
      <c r="AH201" s="5">
        <f t="shared" si="227"/>
        <v>0</v>
      </c>
      <c r="AI201" s="5">
        <f t="shared" si="227"/>
        <v>0</v>
      </c>
      <c r="AJ201" s="5">
        <f t="shared" si="227"/>
        <v>0</v>
      </c>
      <c r="AK201" s="5">
        <f t="shared" si="227"/>
        <v>0</v>
      </c>
      <c r="AL201" s="5">
        <f t="shared" si="227"/>
        <v>0</v>
      </c>
      <c r="AM201" s="5">
        <f t="shared" si="227"/>
        <v>0</v>
      </c>
      <c r="AN201" s="5">
        <f t="shared" si="227"/>
        <v>0</v>
      </c>
      <c r="AP201" s="3">
        <f t="shared" si="196"/>
        <v>163</v>
      </c>
      <c r="BN201" s="38">
        <f t="shared" si="202"/>
        <v>1035431.588861294</v>
      </c>
      <c r="BO201" s="5">
        <f t="shared" si="203"/>
        <v>1023715.0415721843</v>
      </c>
      <c r="BP201" s="5">
        <f t="shared" si="204"/>
        <v>1011904.7619047618</v>
      </c>
      <c r="BQ201" s="5">
        <f t="shared" si="205"/>
        <v>0</v>
      </c>
      <c r="BR201" s="5">
        <f t="shared" si="206"/>
        <v>0</v>
      </c>
      <c r="BS201" s="5">
        <f t="shared" si="207"/>
        <v>0</v>
      </c>
      <c r="BT201" s="5">
        <f t="shared" si="208"/>
        <v>0</v>
      </c>
      <c r="BU201" s="5">
        <f t="shared" si="209"/>
        <v>0</v>
      </c>
      <c r="BV201" s="5">
        <f t="shared" si="210"/>
        <v>0</v>
      </c>
      <c r="BW201" s="5">
        <f t="shared" si="211"/>
        <v>0</v>
      </c>
      <c r="BX201" s="5">
        <f t="shared" si="212"/>
        <v>0</v>
      </c>
      <c r="BY201" s="5">
        <f t="shared" si="213"/>
        <v>0</v>
      </c>
      <c r="BZ201" s="5">
        <f t="shared" si="214"/>
        <v>0</v>
      </c>
      <c r="CA201" s="5">
        <f t="shared" si="215"/>
        <v>0</v>
      </c>
      <c r="CB201" s="5">
        <f t="shared" si="216"/>
        <v>0</v>
      </c>
      <c r="CC201" s="5">
        <f t="shared" si="217"/>
        <v>0</v>
      </c>
      <c r="CD201" s="5">
        <f t="shared" si="218"/>
        <v>0</v>
      </c>
      <c r="CE201" s="5">
        <f t="shared" si="219"/>
        <v>0</v>
      </c>
      <c r="CF201" s="5">
        <f t="shared" si="220"/>
        <v>0</v>
      </c>
      <c r="CG201" s="5">
        <f t="shared" si="221"/>
        <v>0</v>
      </c>
      <c r="CH201" s="45">
        <f t="shared" si="222"/>
        <v>0</v>
      </c>
      <c r="CJ201" s="21">
        <f t="shared" si="225"/>
        <v>46715.78142789437</v>
      </c>
      <c r="CK201" s="21">
        <f t="shared" si="225"/>
        <v>38734.906089393538</v>
      </c>
      <c r="CL201" s="21">
        <f t="shared" si="225"/>
        <v>30833.293786117923</v>
      </c>
      <c r="CM201" s="21">
        <f t="shared" si="225"/>
        <v>23009.959852169151</v>
      </c>
      <c r="CN201" s="21">
        <f t="shared" si="225"/>
        <v>15263.934282507631</v>
      </c>
      <c r="CO201" s="21">
        <f t="shared" si="225"/>
        <v>7594.2614787508501</v>
      </c>
      <c r="CP201" s="21">
        <f t="shared" si="225"/>
        <v>302.33424152887892</v>
      </c>
      <c r="CQ201" s="21">
        <f t="shared" si="225"/>
        <v>0</v>
      </c>
      <c r="CR201" s="21">
        <f t="shared" si="225"/>
        <v>-302.21506927313749</v>
      </c>
      <c r="CS201" s="21">
        <f t="shared" si="225"/>
        <v>-7519.7776814181125</v>
      </c>
      <c r="CT201" s="21">
        <f t="shared" si="225"/>
        <v>-14965.985419403412</v>
      </c>
      <c r="CU201" s="21">
        <f t="shared" si="225"/>
        <v>-22339.523628834286</v>
      </c>
      <c r="CV201" s="21">
        <f t="shared" si="225"/>
        <v>-29641.279515722883</v>
      </c>
      <c r="CW201" s="21">
        <f t="shared" si="225"/>
        <v>-36872.127302877372</v>
      </c>
      <c r="CX201" s="21">
        <f t="shared" si="225"/>
        <v>-44032.928451164626</v>
      </c>
      <c r="CZ201" s="21">
        <f t="shared" si="192"/>
        <v>-302.2746554010082</v>
      </c>
      <c r="DA201" s="21">
        <f t="shared" si="193"/>
        <v>-30237.286650920403</v>
      </c>
    </row>
    <row r="202" spans="9:105" x14ac:dyDescent="0.25">
      <c r="I202" s="4" t="s">
        <v>37</v>
      </c>
      <c r="J202" s="15">
        <f t="shared" si="188"/>
        <v>0.02</v>
      </c>
      <c r="K202" s="3">
        <v>4</v>
      </c>
      <c r="L202" s="3" t="s">
        <v>27</v>
      </c>
      <c r="M202" s="15">
        <f t="shared" si="228"/>
        <v>9.0000000000000011E-3</v>
      </c>
      <c r="N202" s="18">
        <f>INDEX(Results!$B$7:$C$206,Example!$AP202,MATCH(Example!$N$38,Results!$B$1:$C$1,FALSE))</f>
        <v>5.6557364623417401</v>
      </c>
      <c r="O202" s="15">
        <f t="shared" si="229"/>
        <v>2.4E-2</v>
      </c>
      <c r="P202" s="5">
        <v>1000000</v>
      </c>
      <c r="Q202" s="35">
        <f t="shared" si="189"/>
        <v>1043027.5433227082</v>
      </c>
      <c r="R202" s="5">
        <f t="shared" si="190"/>
        <v>5899088.9079969702</v>
      </c>
      <c r="S202" s="5">
        <f t="shared" si="191"/>
        <v>141578.13379192728</v>
      </c>
      <c r="T202" s="5"/>
      <c r="U202" s="5">
        <f t="shared" si="226"/>
        <v>20000</v>
      </c>
      <c r="V202" s="5">
        <f t="shared" si="226"/>
        <v>20000</v>
      </c>
      <c r="W202" s="5">
        <f t="shared" si="226"/>
        <v>20000</v>
      </c>
      <c r="X202" s="5">
        <f t="shared" si="226"/>
        <v>1020000</v>
      </c>
      <c r="Y202" s="5">
        <f t="shared" si="226"/>
        <v>0</v>
      </c>
      <c r="Z202" s="5">
        <f t="shared" si="226"/>
        <v>0</v>
      </c>
      <c r="AA202" s="5">
        <f t="shared" si="226"/>
        <v>0</v>
      </c>
      <c r="AB202" s="5">
        <f t="shared" si="226"/>
        <v>0</v>
      </c>
      <c r="AC202" s="5">
        <f t="shared" si="226"/>
        <v>0</v>
      </c>
      <c r="AD202" s="5">
        <f t="shared" si="226"/>
        <v>0</v>
      </c>
      <c r="AE202" s="5">
        <f t="shared" si="227"/>
        <v>0</v>
      </c>
      <c r="AF202" s="5">
        <f t="shared" si="227"/>
        <v>0</v>
      </c>
      <c r="AG202" s="5">
        <f t="shared" si="227"/>
        <v>0</v>
      </c>
      <c r="AH202" s="5">
        <f t="shared" si="227"/>
        <v>0</v>
      </c>
      <c r="AI202" s="5">
        <f t="shared" si="227"/>
        <v>0</v>
      </c>
      <c r="AJ202" s="5">
        <f t="shared" si="227"/>
        <v>0</v>
      </c>
      <c r="AK202" s="5">
        <f t="shared" si="227"/>
        <v>0</v>
      </c>
      <c r="AL202" s="5">
        <f t="shared" si="227"/>
        <v>0</v>
      </c>
      <c r="AM202" s="5">
        <f t="shared" si="227"/>
        <v>0</v>
      </c>
      <c r="AN202" s="5">
        <f t="shared" si="227"/>
        <v>0</v>
      </c>
      <c r="AP202" s="3">
        <f t="shared" si="196"/>
        <v>164</v>
      </c>
      <c r="BN202" s="38">
        <f t="shared" si="202"/>
        <v>1043027.5433227082</v>
      </c>
      <c r="BO202" s="5">
        <f t="shared" si="203"/>
        <v>1032414.7912126125</v>
      </c>
      <c r="BP202" s="5">
        <f t="shared" si="204"/>
        <v>1021706.5243335259</v>
      </c>
      <c r="BQ202" s="5">
        <f t="shared" si="205"/>
        <v>1010901.8830525276</v>
      </c>
      <c r="BR202" s="5">
        <f t="shared" si="206"/>
        <v>0</v>
      </c>
      <c r="BS202" s="5">
        <f t="shared" si="207"/>
        <v>0</v>
      </c>
      <c r="BT202" s="5">
        <f t="shared" si="208"/>
        <v>0</v>
      </c>
      <c r="BU202" s="5">
        <f t="shared" si="209"/>
        <v>0</v>
      </c>
      <c r="BV202" s="5">
        <f t="shared" si="210"/>
        <v>0</v>
      </c>
      <c r="BW202" s="5">
        <f t="shared" si="211"/>
        <v>0</v>
      </c>
      <c r="BX202" s="5">
        <f t="shared" si="212"/>
        <v>0</v>
      </c>
      <c r="BY202" s="5">
        <f t="shared" si="213"/>
        <v>0</v>
      </c>
      <c r="BZ202" s="5">
        <f t="shared" si="214"/>
        <v>0</v>
      </c>
      <c r="CA202" s="5">
        <f t="shared" si="215"/>
        <v>0</v>
      </c>
      <c r="CB202" s="5">
        <f t="shared" si="216"/>
        <v>0</v>
      </c>
      <c r="CC202" s="5">
        <f t="shared" si="217"/>
        <v>0</v>
      </c>
      <c r="CD202" s="5">
        <f t="shared" si="218"/>
        <v>0</v>
      </c>
      <c r="CE202" s="5">
        <f t="shared" si="219"/>
        <v>0</v>
      </c>
      <c r="CF202" s="5">
        <f t="shared" si="220"/>
        <v>0</v>
      </c>
      <c r="CG202" s="5">
        <f t="shared" si="221"/>
        <v>0</v>
      </c>
      <c r="CH202" s="45">
        <f t="shared" si="222"/>
        <v>0</v>
      </c>
      <c r="CJ202" s="21">
        <f t="shared" si="225"/>
        <v>62551.375141397351</v>
      </c>
      <c r="CK202" s="21">
        <f t="shared" si="225"/>
        <v>51800.749640503433</v>
      </c>
      <c r="CL202" s="21">
        <f t="shared" si="225"/>
        <v>41182.877413469367</v>
      </c>
      <c r="CM202" s="21">
        <f t="shared" si="225"/>
        <v>30695.786997211864</v>
      </c>
      <c r="CN202" s="21">
        <f t="shared" si="225"/>
        <v>20337.541065299418</v>
      </c>
      <c r="CO202" s="21">
        <f t="shared" si="225"/>
        <v>10106.23575345031</v>
      </c>
      <c r="CP202" s="21">
        <f t="shared" si="225"/>
        <v>401.87126548145898</v>
      </c>
      <c r="CQ202" s="21">
        <f t="shared" si="225"/>
        <v>0</v>
      </c>
      <c r="CR202" s="21">
        <f t="shared" si="225"/>
        <v>-401.67410063231364</v>
      </c>
      <c r="CS202" s="21">
        <f t="shared" si="225"/>
        <v>-9983.0050990395248</v>
      </c>
      <c r="CT202" s="21">
        <f t="shared" si="225"/>
        <v>-19844.586920676869</v>
      </c>
      <c r="CU202" s="21">
        <f t="shared" si="225"/>
        <v>-29586.521931757685</v>
      </c>
      <c r="CV202" s="21">
        <f t="shared" si="225"/>
        <v>-39210.55629222258</v>
      </c>
      <c r="CW202" s="21">
        <f t="shared" si="225"/>
        <v>-48718.406445148401</v>
      </c>
      <c r="CX202" s="21">
        <f t="shared" si="225"/>
        <v>-58111.759693886968</v>
      </c>
      <c r="CZ202" s="21">
        <f t="shared" si="192"/>
        <v>-401.77268305688631</v>
      </c>
      <c r="DA202" s="21">
        <f t="shared" si="193"/>
        <v>-40196.716852845973</v>
      </c>
    </row>
    <row r="203" spans="9:105" x14ac:dyDescent="0.25">
      <c r="I203" s="4" t="s">
        <v>37</v>
      </c>
      <c r="J203" s="15">
        <f t="shared" si="188"/>
        <v>0.02</v>
      </c>
      <c r="K203" s="3">
        <v>5</v>
      </c>
      <c r="L203" s="3" t="s">
        <v>27</v>
      </c>
      <c r="M203" s="15">
        <f t="shared" si="228"/>
        <v>0.01</v>
      </c>
      <c r="N203" s="18">
        <f>INDEX(Results!$B$7:$C$206,Example!$AP203,MATCH(Example!$N$38,Results!$B$1:$C$1,FALSE))</f>
        <v>2.3950762287806202</v>
      </c>
      <c r="O203" s="15">
        <f t="shared" si="229"/>
        <v>0.03</v>
      </c>
      <c r="P203" s="5">
        <v>1000000</v>
      </c>
      <c r="Q203" s="35">
        <f t="shared" si="189"/>
        <v>1048534.3123932512</v>
      </c>
      <c r="R203" s="5">
        <f t="shared" si="190"/>
        <v>2511319.6066739089</v>
      </c>
      <c r="S203" s="5">
        <f t="shared" si="191"/>
        <v>75339.588200217258</v>
      </c>
      <c r="T203" s="5"/>
      <c r="U203" s="5">
        <f t="shared" si="226"/>
        <v>20000</v>
      </c>
      <c r="V203" s="5">
        <f t="shared" si="226"/>
        <v>20000</v>
      </c>
      <c r="W203" s="5">
        <f t="shared" si="226"/>
        <v>20000</v>
      </c>
      <c r="X203" s="5">
        <f t="shared" si="226"/>
        <v>20000</v>
      </c>
      <c r="Y203" s="5">
        <f t="shared" si="226"/>
        <v>1020000</v>
      </c>
      <c r="Z203" s="5">
        <f t="shared" si="226"/>
        <v>0</v>
      </c>
      <c r="AA203" s="5">
        <f t="shared" si="226"/>
        <v>0</v>
      </c>
      <c r="AB203" s="5">
        <f t="shared" si="226"/>
        <v>0</v>
      </c>
      <c r="AC203" s="5">
        <f t="shared" si="226"/>
        <v>0</v>
      </c>
      <c r="AD203" s="5">
        <f t="shared" si="226"/>
        <v>0</v>
      </c>
      <c r="AE203" s="5">
        <f t="shared" si="227"/>
        <v>0</v>
      </c>
      <c r="AF203" s="5">
        <f t="shared" si="227"/>
        <v>0</v>
      </c>
      <c r="AG203" s="5">
        <f t="shared" si="227"/>
        <v>0</v>
      </c>
      <c r="AH203" s="5">
        <f t="shared" si="227"/>
        <v>0</v>
      </c>
      <c r="AI203" s="5">
        <f t="shared" si="227"/>
        <v>0</v>
      </c>
      <c r="AJ203" s="5">
        <f t="shared" si="227"/>
        <v>0</v>
      </c>
      <c r="AK203" s="5">
        <f t="shared" si="227"/>
        <v>0</v>
      </c>
      <c r="AL203" s="5">
        <f t="shared" si="227"/>
        <v>0</v>
      </c>
      <c r="AM203" s="5">
        <f t="shared" si="227"/>
        <v>0</v>
      </c>
      <c r="AN203" s="5">
        <f t="shared" si="227"/>
        <v>0</v>
      </c>
      <c r="AP203" s="3">
        <f t="shared" si="196"/>
        <v>165</v>
      </c>
      <c r="BN203" s="38">
        <f t="shared" si="202"/>
        <v>1048534.3123932512</v>
      </c>
      <c r="BO203" s="5">
        <f t="shared" si="203"/>
        <v>1039019.6555171837</v>
      </c>
      <c r="BP203" s="5">
        <f t="shared" si="204"/>
        <v>1029409.8520723556</v>
      </c>
      <c r="BQ203" s="5">
        <f t="shared" si="205"/>
        <v>1019703.9505930791</v>
      </c>
      <c r="BR203" s="5">
        <f t="shared" si="206"/>
        <v>1009900.9900990099</v>
      </c>
      <c r="BS203" s="5">
        <f t="shared" si="207"/>
        <v>0</v>
      </c>
      <c r="BT203" s="5">
        <f t="shared" si="208"/>
        <v>0</v>
      </c>
      <c r="BU203" s="5">
        <f t="shared" si="209"/>
        <v>0</v>
      </c>
      <c r="BV203" s="5">
        <f t="shared" si="210"/>
        <v>0</v>
      </c>
      <c r="BW203" s="5">
        <f t="shared" si="211"/>
        <v>0</v>
      </c>
      <c r="BX203" s="5">
        <f t="shared" si="212"/>
        <v>0</v>
      </c>
      <c r="BY203" s="5">
        <f t="shared" si="213"/>
        <v>0</v>
      </c>
      <c r="BZ203" s="5">
        <f t="shared" si="214"/>
        <v>0</v>
      </c>
      <c r="CA203" s="5">
        <f t="shared" si="215"/>
        <v>0</v>
      </c>
      <c r="CB203" s="5">
        <f t="shared" si="216"/>
        <v>0</v>
      </c>
      <c r="CC203" s="5">
        <f t="shared" si="217"/>
        <v>0</v>
      </c>
      <c r="CD203" s="5">
        <f t="shared" si="218"/>
        <v>0</v>
      </c>
      <c r="CE203" s="5">
        <f t="shared" si="219"/>
        <v>0</v>
      </c>
      <c r="CF203" s="5">
        <f t="shared" si="220"/>
        <v>0</v>
      </c>
      <c r="CG203" s="5">
        <f t="shared" si="221"/>
        <v>0</v>
      </c>
      <c r="CH203" s="45">
        <f t="shared" si="222"/>
        <v>0</v>
      </c>
      <c r="CJ203" s="21">
        <f t="shared" si="225"/>
        <v>78362.783342034672</v>
      </c>
      <c r="CK203" s="21">
        <f t="shared" si="225"/>
        <v>64814.38420232886</v>
      </c>
      <c r="CL203" s="21">
        <f t="shared" si="225"/>
        <v>51465.687606748776</v>
      </c>
      <c r="CM203" s="21">
        <f t="shared" si="225"/>
        <v>38313.246676899376</v>
      </c>
      <c r="CN203" s="21">
        <f t="shared" si="225"/>
        <v>25353.682528232341</v>
      </c>
      <c r="CO203" s="21">
        <f t="shared" si="225"/>
        <v>12583.682762955199</v>
      </c>
      <c r="CP203" s="21">
        <f t="shared" si="225"/>
        <v>499.81016628735233</v>
      </c>
      <c r="CQ203" s="21">
        <f t="shared" si="225"/>
        <v>0</v>
      </c>
      <c r="CR203" s="21">
        <f t="shared" si="225"/>
        <v>-499.51716143882368</v>
      </c>
      <c r="CS203" s="21">
        <f t="shared" si="225"/>
        <v>-12400.549558971194</v>
      </c>
      <c r="CT203" s="21">
        <f t="shared" si="225"/>
        <v>-24621.087528463802</v>
      </c>
      <c r="CU203" s="21">
        <f t="shared" si="225"/>
        <v>-36664.674703918863</v>
      </c>
      <c r="CV203" s="21">
        <f t="shared" si="225"/>
        <v>-48534.312393251224</v>
      </c>
      <c r="CW203" s="21">
        <f t="shared" si="225"/>
        <v>-60232.943716058042</v>
      </c>
      <c r="CX203" s="21">
        <f t="shared" si="225"/>
        <v>-71763.454871347523</v>
      </c>
      <c r="CZ203" s="21">
        <f t="shared" si="192"/>
        <v>-499.663663863088</v>
      </c>
      <c r="DA203" s="21">
        <f t="shared" si="193"/>
        <v>-50000</v>
      </c>
    </row>
    <row r="204" spans="9:105" x14ac:dyDescent="0.25">
      <c r="I204" s="4" t="s">
        <v>37</v>
      </c>
      <c r="J204" s="15">
        <f t="shared" si="188"/>
        <v>0.02</v>
      </c>
      <c r="K204" s="3">
        <v>6</v>
      </c>
      <c r="L204" s="3" t="s">
        <v>27</v>
      </c>
      <c r="M204" s="15">
        <f t="shared" si="228"/>
        <v>1.0999999999999999E-2</v>
      </c>
      <c r="N204" s="18">
        <f>INDEX(Results!$B$7:$C$206,Example!$AP204,MATCH(Example!$N$38,Results!$B$1:$C$1,FALSE))</f>
        <v>2.1715881407699502</v>
      </c>
      <c r="O204" s="15">
        <f t="shared" si="229"/>
        <v>3.6000000000000004E-2</v>
      </c>
      <c r="P204" s="5">
        <v>1000000</v>
      </c>
      <c r="Q204" s="35">
        <f t="shared" si="189"/>
        <v>1051980.5071945442</v>
      </c>
      <c r="R204" s="5">
        <f t="shared" si="190"/>
        <v>2284468.3937448296</v>
      </c>
      <c r="S204" s="5">
        <f t="shared" si="191"/>
        <v>82240.862174813868</v>
      </c>
      <c r="T204" s="5"/>
      <c r="U204" s="5">
        <f t="shared" si="226"/>
        <v>20000</v>
      </c>
      <c r="V204" s="5">
        <f t="shared" si="226"/>
        <v>20000</v>
      </c>
      <c r="W204" s="5">
        <f t="shared" si="226"/>
        <v>20000</v>
      </c>
      <c r="X204" s="5">
        <f t="shared" si="226"/>
        <v>20000</v>
      </c>
      <c r="Y204" s="5">
        <f t="shared" si="226"/>
        <v>20000</v>
      </c>
      <c r="Z204" s="5">
        <f t="shared" si="226"/>
        <v>1020000</v>
      </c>
      <c r="AA204" s="5">
        <f t="shared" si="226"/>
        <v>0</v>
      </c>
      <c r="AB204" s="5">
        <f t="shared" si="226"/>
        <v>0</v>
      </c>
      <c r="AC204" s="5">
        <f t="shared" si="226"/>
        <v>0</v>
      </c>
      <c r="AD204" s="5">
        <f t="shared" si="226"/>
        <v>0</v>
      </c>
      <c r="AE204" s="5">
        <f t="shared" si="227"/>
        <v>0</v>
      </c>
      <c r="AF204" s="5">
        <f t="shared" si="227"/>
        <v>0</v>
      </c>
      <c r="AG204" s="5">
        <f t="shared" si="227"/>
        <v>0</v>
      </c>
      <c r="AH204" s="5">
        <f t="shared" si="227"/>
        <v>0</v>
      </c>
      <c r="AI204" s="5">
        <f t="shared" si="227"/>
        <v>0</v>
      </c>
      <c r="AJ204" s="5">
        <f t="shared" si="227"/>
        <v>0</v>
      </c>
      <c r="AK204" s="5">
        <f t="shared" si="227"/>
        <v>0</v>
      </c>
      <c r="AL204" s="5">
        <f t="shared" si="227"/>
        <v>0</v>
      </c>
      <c r="AM204" s="5">
        <f t="shared" si="227"/>
        <v>0</v>
      </c>
      <c r="AN204" s="5">
        <f t="shared" si="227"/>
        <v>0</v>
      </c>
      <c r="AP204" s="3">
        <f t="shared" si="196"/>
        <v>166</v>
      </c>
      <c r="BN204" s="38">
        <f t="shared" si="202"/>
        <v>1051980.5071945442</v>
      </c>
      <c r="BO204" s="5">
        <f t="shared" si="203"/>
        <v>1043552.292773684</v>
      </c>
      <c r="BP204" s="5">
        <f t="shared" si="204"/>
        <v>1035031.3679941944</v>
      </c>
      <c r="BQ204" s="5">
        <f t="shared" si="205"/>
        <v>1026416.7130421305</v>
      </c>
      <c r="BR204" s="5">
        <f t="shared" si="206"/>
        <v>1017707.2968855938</v>
      </c>
      <c r="BS204" s="5">
        <f t="shared" si="207"/>
        <v>1008902.0771513352</v>
      </c>
      <c r="BT204" s="5">
        <f t="shared" si="208"/>
        <v>0</v>
      </c>
      <c r="BU204" s="5">
        <f t="shared" si="209"/>
        <v>0</v>
      </c>
      <c r="BV204" s="5">
        <f t="shared" si="210"/>
        <v>0</v>
      </c>
      <c r="BW204" s="5">
        <f t="shared" si="211"/>
        <v>0</v>
      </c>
      <c r="BX204" s="5">
        <f t="shared" si="212"/>
        <v>0</v>
      </c>
      <c r="BY204" s="5">
        <f t="shared" si="213"/>
        <v>0</v>
      </c>
      <c r="BZ204" s="5">
        <f t="shared" si="214"/>
        <v>0</v>
      </c>
      <c r="CA204" s="5">
        <f t="shared" si="215"/>
        <v>0</v>
      </c>
      <c r="CB204" s="5">
        <f t="shared" si="216"/>
        <v>0</v>
      </c>
      <c r="CC204" s="5">
        <f t="shared" si="217"/>
        <v>0</v>
      </c>
      <c r="CD204" s="5">
        <f t="shared" si="218"/>
        <v>0</v>
      </c>
      <c r="CE204" s="5">
        <f t="shared" si="219"/>
        <v>0</v>
      </c>
      <c r="CF204" s="5">
        <f t="shared" si="220"/>
        <v>0</v>
      </c>
      <c r="CG204" s="5">
        <f t="shared" si="221"/>
        <v>0</v>
      </c>
      <c r="CH204" s="45">
        <f t="shared" si="222"/>
        <v>0</v>
      </c>
      <c r="CJ204" s="21">
        <f t="shared" si="225"/>
        <v>94057.191901176469</v>
      </c>
      <c r="CK204" s="21">
        <f t="shared" si="225"/>
        <v>77699.460975834634</v>
      </c>
      <c r="CL204" s="21">
        <f t="shared" si="225"/>
        <v>61621.554416236002</v>
      </c>
      <c r="CM204" s="21">
        <f t="shared" si="225"/>
        <v>45817.973288310459</v>
      </c>
      <c r="CN204" s="21">
        <f t="shared" si="225"/>
        <v>30283.340303960955</v>
      </c>
      <c r="CO204" s="21">
        <f t="shared" si="225"/>
        <v>15012.396833719686</v>
      </c>
      <c r="CP204" s="21">
        <f t="shared" si="225"/>
        <v>595.59523660270497</v>
      </c>
      <c r="CQ204" s="21">
        <f t="shared" si="225"/>
        <v>0</v>
      </c>
      <c r="CR204" s="21">
        <f t="shared" si="225"/>
        <v>-595.18962457566522</v>
      </c>
      <c r="CS204" s="21">
        <f t="shared" si="225"/>
        <v>-14758.880151459016</v>
      </c>
      <c r="CT204" s="21">
        <f t="shared" si="225"/>
        <v>-29269.163404222811</v>
      </c>
      <c r="CU204" s="21">
        <f t="shared" si="225"/>
        <v>-43535.66205011087</v>
      </c>
      <c r="CV204" s="21">
        <f t="shared" si="225"/>
        <v>-57563.083496583044</v>
      </c>
      <c r="CW204" s="21">
        <f t="shared" si="225"/>
        <v>-71356.032804670162</v>
      </c>
      <c r="CX204" s="21">
        <f t="shared" si="225"/>
        <v>-84919.015159442555</v>
      </c>
      <c r="CZ204" s="21">
        <f t="shared" si="192"/>
        <v>-595.3924305891851</v>
      </c>
      <c r="DA204" s="21">
        <f t="shared" si="193"/>
        <v>-59592.318956409523</v>
      </c>
    </row>
    <row r="205" spans="9:105" x14ac:dyDescent="0.25">
      <c r="I205" s="4" t="s">
        <v>37</v>
      </c>
      <c r="J205" s="15">
        <f t="shared" si="188"/>
        <v>0.02</v>
      </c>
      <c r="K205" s="3">
        <v>7</v>
      </c>
      <c r="L205" s="3" t="s">
        <v>27</v>
      </c>
      <c r="M205" s="15">
        <f t="shared" si="228"/>
        <v>1.2E-2</v>
      </c>
      <c r="N205" s="18">
        <f>INDEX(Results!$B$7:$C$206,Example!$AP205,MATCH(Example!$N$38,Results!$B$1:$C$1,FALSE))</f>
        <v>2.3488142154095901</v>
      </c>
      <c r="O205" s="15">
        <f t="shared" si="229"/>
        <v>4.2000000000000003E-2</v>
      </c>
      <c r="P205" s="5">
        <v>1000000</v>
      </c>
      <c r="Q205" s="35">
        <f t="shared" si="189"/>
        <v>1053405.9398010375</v>
      </c>
      <c r="R205" s="5">
        <f t="shared" si="190"/>
        <v>2474254.8460015757</v>
      </c>
      <c r="S205" s="5">
        <f t="shared" si="191"/>
        <v>103918.70353206618</v>
      </c>
      <c r="T205" s="5"/>
      <c r="U205" s="5">
        <f t="shared" si="226"/>
        <v>20000</v>
      </c>
      <c r="V205" s="5">
        <f t="shared" si="226"/>
        <v>20000</v>
      </c>
      <c r="W205" s="5">
        <f t="shared" si="226"/>
        <v>20000</v>
      </c>
      <c r="X205" s="5">
        <f t="shared" si="226"/>
        <v>20000</v>
      </c>
      <c r="Y205" s="5">
        <f t="shared" si="226"/>
        <v>20000</v>
      </c>
      <c r="Z205" s="5">
        <f t="shared" si="226"/>
        <v>20000</v>
      </c>
      <c r="AA205" s="5">
        <f t="shared" si="226"/>
        <v>1020000</v>
      </c>
      <c r="AB205" s="5">
        <f t="shared" si="226"/>
        <v>0</v>
      </c>
      <c r="AC205" s="5">
        <f t="shared" si="226"/>
        <v>0</v>
      </c>
      <c r="AD205" s="5">
        <f t="shared" si="226"/>
        <v>0</v>
      </c>
      <c r="AE205" s="5">
        <f t="shared" si="227"/>
        <v>0</v>
      </c>
      <c r="AF205" s="5">
        <f t="shared" si="227"/>
        <v>0</v>
      </c>
      <c r="AG205" s="5">
        <f t="shared" si="227"/>
        <v>0</v>
      </c>
      <c r="AH205" s="5">
        <f t="shared" si="227"/>
        <v>0</v>
      </c>
      <c r="AI205" s="5">
        <f t="shared" si="227"/>
        <v>0</v>
      </c>
      <c r="AJ205" s="5">
        <f t="shared" si="227"/>
        <v>0</v>
      </c>
      <c r="AK205" s="5">
        <f t="shared" si="227"/>
        <v>0</v>
      </c>
      <c r="AL205" s="5">
        <f t="shared" si="227"/>
        <v>0</v>
      </c>
      <c r="AM205" s="5">
        <f t="shared" si="227"/>
        <v>0</v>
      </c>
      <c r="AN205" s="5">
        <f t="shared" si="227"/>
        <v>0</v>
      </c>
      <c r="AP205" s="3">
        <f t="shared" si="196"/>
        <v>167</v>
      </c>
      <c r="BN205" s="38">
        <f t="shared" si="202"/>
        <v>1053405.9398010375</v>
      </c>
      <c r="BO205" s="5">
        <f t="shared" si="203"/>
        <v>1046046.8110786499</v>
      </c>
      <c r="BP205" s="5">
        <f t="shared" si="204"/>
        <v>1038599.3728115938</v>
      </c>
      <c r="BQ205" s="5">
        <f t="shared" si="205"/>
        <v>1031062.565285333</v>
      </c>
      <c r="BR205" s="5">
        <f t="shared" si="206"/>
        <v>1023435.316068757</v>
      </c>
      <c r="BS205" s="5">
        <f t="shared" si="207"/>
        <v>1015716.5398615821</v>
      </c>
      <c r="BT205" s="5">
        <f t="shared" si="208"/>
        <v>1007905.1383399211</v>
      </c>
      <c r="BU205" s="5">
        <f t="shared" si="209"/>
        <v>0</v>
      </c>
      <c r="BV205" s="5">
        <f t="shared" si="210"/>
        <v>0</v>
      </c>
      <c r="BW205" s="5">
        <f t="shared" si="211"/>
        <v>0</v>
      </c>
      <c r="BX205" s="5">
        <f t="shared" si="212"/>
        <v>0</v>
      </c>
      <c r="BY205" s="5">
        <f t="shared" si="213"/>
        <v>0</v>
      </c>
      <c r="BZ205" s="5">
        <f t="shared" si="214"/>
        <v>0</v>
      </c>
      <c r="CA205" s="5">
        <f t="shared" si="215"/>
        <v>0</v>
      </c>
      <c r="CB205" s="5">
        <f t="shared" si="216"/>
        <v>0</v>
      </c>
      <c r="CC205" s="5">
        <f t="shared" si="217"/>
        <v>0</v>
      </c>
      <c r="CD205" s="5">
        <f t="shared" si="218"/>
        <v>0</v>
      </c>
      <c r="CE205" s="5">
        <f t="shared" si="219"/>
        <v>0</v>
      </c>
      <c r="CF205" s="5">
        <f t="shared" si="220"/>
        <v>0</v>
      </c>
      <c r="CG205" s="5">
        <f t="shared" si="221"/>
        <v>0</v>
      </c>
      <c r="CH205" s="45">
        <f t="shared" si="222"/>
        <v>0</v>
      </c>
      <c r="CJ205" s="21">
        <f t="shared" si="225"/>
        <v>109543.57947486173</v>
      </c>
      <c r="CK205" s="21">
        <f t="shared" si="225"/>
        <v>90381.491237679496</v>
      </c>
      <c r="CL205" s="21">
        <f t="shared" si="225"/>
        <v>71592.078091488453</v>
      </c>
      <c r="CM205" s="21">
        <f t="shared" si="225"/>
        <v>53167.131997336401</v>
      </c>
      <c r="CN205" s="21">
        <f t="shared" si="225"/>
        <v>35098.646030076314</v>
      </c>
      <c r="CO205" s="21">
        <f t="shared" si="225"/>
        <v>17378.808961090865</v>
      </c>
      <c r="CP205" s="21">
        <f t="shared" si="225"/>
        <v>688.69848393043503</v>
      </c>
      <c r="CQ205" s="21">
        <f t="shared" si="225"/>
        <v>0</v>
      </c>
      <c r="CR205" s="21">
        <f t="shared" si="225"/>
        <v>-688.16475969739258</v>
      </c>
      <c r="CS205" s="21">
        <f t="shared" si="225"/>
        <v>-17045.216309730546</v>
      </c>
      <c r="CT205" s="21">
        <f t="shared" si="225"/>
        <v>-33764.095046108821</v>
      </c>
      <c r="CU205" s="21">
        <f t="shared" si="225"/>
        <v>-50163.715719606495</v>
      </c>
      <c r="CV205" s="21">
        <f t="shared" si="225"/>
        <v>-66250.986944339005</v>
      </c>
      <c r="CW205" s="21">
        <f t="shared" si="225"/>
        <v>-82032.650973862968</v>
      </c>
      <c r="CX205" s="21">
        <f t="shared" si="225"/>
        <v>-97515.288105792832</v>
      </c>
      <c r="CZ205" s="21">
        <f t="shared" si="192"/>
        <v>-688.43162181391381</v>
      </c>
      <c r="DA205" s="21">
        <f t="shared" si="193"/>
        <v>-68921.532517913729</v>
      </c>
    </row>
    <row r="206" spans="9:105" x14ac:dyDescent="0.25">
      <c r="I206" s="4" t="s">
        <v>37</v>
      </c>
      <c r="J206" s="15">
        <f t="shared" si="188"/>
        <v>0.02</v>
      </c>
      <c r="K206" s="3">
        <v>8</v>
      </c>
      <c r="L206" s="3" t="s">
        <v>27</v>
      </c>
      <c r="M206" s="15">
        <f t="shared" si="228"/>
        <v>1.3000000000000001E-2</v>
      </c>
      <c r="N206" s="18">
        <f>INDEX(Results!$B$7:$C$206,Example!$AP206,MATCH(Example!$N$38,Results!$B$1:$C$1,FALSE))</f>
        <v>2.5421439571801701</v>
      </c>
      <c r="O206" s="15">
        <f t="shared" si="229"/>
        <v>4.8000000000000001E-2</v>
      </c>
      <c r="P206" s="5">
        <v>1000000</v>
      </c>
      <c r="Q206" s="35">
        <f t="shared" si="189"/>
        <v>1052861.0389254098</v>
      </c>
      <c r="R206" s="5">
        <f t="shared" si="190"/>
        <v>2676524.3278546664</v>
      </c>
      <c r="S206" s="5">
        <f t="shared" si="191"/>
        <v>128473.16773702399</v>
      </c>
      <c r="T206" s="5"/>
      <c r="U206" s="5">
        <f t="shared" si="226"/>
        <v>20000</v>
      </c>
      <c r="V206" s="5">
        <f t="shared" si="226"/>
        <v>20000</v>
      </c>
      <c r="W206" s="5">
        <f t="shared" si="226"/>
        <v>20000</v>
      </c>
      <c r="X206" s="5">
        <f t="shared" si="226"/>
        <v>20000</v>
      </c>
      <c r="Y206" s="5">
        <f t="shared" si="226"/>
        <v>20000</v>
      </c>
      <c r="Z206" s="5">
        <f t="shared" si="226"/>
        <v>20000</v>
      </c>
      <c r="AA206" s="5">
        <f t="shared" si="226"/>
        <v>20000</v>
      </c>
      <c r="AB206" s="5">
        <f t="shared" si="226"/>
        <v>1020000</v>
      </c>
      <c r="AC206" s="5">
        <f t="shared" si="226"/>
        <v>0</v>
      </c>
      <c r="AD206" s="5">
        <f t="shared" si="226"/>
        <v>0</v>
      </c>
      <c r="AE206" s="5">
        <f t="shared" si="227"/>
        <v>0</v>
      </c>
      <c r="AF206" s="5">
        <f t="shared" si="227"/>
        <v>0</v>
      </c>
      <c r="AG206" s="5">
        <f t="shared" si="227"/>
        <v>0</v>
      </c>
      <c r="AH206" s="5">
        <f t="shared" si="227"/>
        <v>0</v>
      </c>
      <c r="AI206" s="5">
        <f t="shared" si="227"/>
        <v>0</v>
      </c>
      <c r="AJ206" s="5">
        <f t="shared" si="227"/>
        <v>0</v>
      </c>
      <c r="AK206" s="5">
        <f t="shared" si="227"/>
        <v>0</v>
      </c>
      <c r="AL206" s="5">
        <f t="shared" si="227"/>
        <v>0</v>
      </c>
      <c r="AM206" s="5">
        <f t="shared" si="227"/>
        <v>0</v>
      </c>
      <c r="AN206" s="5">
        <f t="shared" si="227"/>
        <v>0</v>
      </c>
      <c r="AP206" s="3">
        <f t="shared" si="196"/>
        <v>168</v>
      </c>
      <c r="BN206" s="38">
        <f t="shared" si="202"/>
        <v>1052861.0389254098</v>
      </c>
      <c r="BO206" s="5">
        <f t="shared" si="203"/>
        <v>1046548.2324314399</v>
      </c>
      <c r="BP206" s="5">
        <f t="shared" si="204"/>
        <v>1040153.3594530486</v>
      </c>
      <c r="BQ206" s="5">
        <f t="shared" si="205"/>
        <v>1033675.353125938</v>
      </c>
      <c r="BR206" s="5">
        <f t="shared" si="206"/>
        <v>1027113.1327165751</v>
      </c>
      <c r="BS206" s="5">
        <f t="shared" si="207"/>
        <v>1020465.6034418904</v>
      </c>
      <c r="BT206" s="5">
        <f t="shared" si="208"/>
        <v>1013731.656286635</v>
      </c>
      <c r="BU206" s="5">
        <f t="shared" si="209"/>
        <v>1006910.1678183611</v>
      </c>
      <c r="BV206" s="5">
        <f t="shared" si="210"/>
        <v>0</v>
      </c>
      <c r="BW206" s="5">
        <f t="shared" si="211"/>
        <v>0</v>
      </c>
      <c r="BX206" s="5">
        <f t="shared" si="212"/>
        <v>0</v>
      </c>
      <c r="BY206" s="5">
        <f t="shared" si="213"/>
        <v>0</v>
      </c>
      <c r="BZ206" s="5">
        <f t="shared" si="214"/>
        <v>0</v>
      </c>
      <c r="CA206" s="5">
        <f t="shared" si="215"/>
        <v>0</v>
      </c>
      <c r="CB206" s="5">
        <f t="shared" si="216"/>
        <v>0</v>
      </c>
      <c r="CC206" s="5">
        <f t="shared" si="217"/>
        <v>0</v>
      </c>
      <c r="CD206" s="5">
        <f t="shared" si="218"/>
        <v>0</v>
      </c>
      <c r="CE206" s="5">
        <f t="shared" si="219"/>
        <v>0</v>
      </c>
      <c r="CF206" s="5">
        <f t="shared" si="220"/>
        <v>0</v>
      </c>
      <c r="CG206" s="5">
        <f t="shared" si="221"/>
        <v>0</v>
      </c>
      <c r="CH206" s="45">
        <f t="shared" si="222"/>
        <v>0</v>
      </c>
      <c r="CJ206" s="21">
        <f t="shared" si="225"/>
        <v>124733.57943458715</v>
      </c>
      <c r="CK206" s="21">
        <f t="shared" si="225"/>
        <v>102788.54527117964</v>
      </c>
      <c r="CL206" s="21">
        <f t="shared" si="225"/>
        <v>81321.170688126702</v>
      </c>
      <c r="CM206" s="21">
        <f t="shared" si="225"/>
        <v>60319.810354928952</v>
      </c>
      <c r="CN206" s="21">
        <f t="shared" si="225"/>
        <v>39773.131818851689</v>
      </c>
      <c r="CO206" s="21">
        <f t="shared" si="225"/>
        <v>19670.106337159406</v>
      </c>
      <c r="CP206" s="21">
        <f t="shared" si="225"/>
        <v>778.62417882028967</v>
      </c>
      <c r="CQ206" s="21">
        <f t="shared" si="225"/>
        <v>0</v>
      </c>
      <c r="CR206" s="21">
        <f t="shared" si="225"/>
        <v>-777.94826145865954</v>
      </c>
      <c r="CS206" s="21">
        <f t="shared" si="225"/>
        <v>-19247.634865945904</v>
      </c>
      <c r="CT206" s="21">
        <f t="shared" si="225"/>
        <v>-38082.968022597954</v>
      </c>
      <c r="CU206" s="21">
        <f t="shared" si="225"/>
        <v>-56515.899383613956</v>
      </c>
      <c r="CV206" s="21">
        <f t="shared" si="225"/>
        <v>-74556.066824365058</v>
      </c>
      <c r="CW206" s="21">
        <f t="shared" si="225"/>
        <v>-92212.853747320944</v>
      </c>
      <c r="CX206" s="21">
        <f t="shared" si="225"/>
        <v>-109495.39641106105</v>
      </c>
      <c r="CZ206" s="21">
        <f t="shared" si="192"/>
        <v>-778.28622013947461</v>
      </c>
      <c r="DA206" s="21">
        <f t="shared" si="193"/>
        <v>-77938.61875624588</v>
      </c>
    </row>
    <row r="207" spans="9:105" x14ac:dyDescent="0.25">
      <c r="I207" s="4" t="s">
        <v>37</v>
      </c>
      <c r="J207" s="15">
        <f t="shared" si="188"/>
        <v>0.02</v>
      </c>
      <c r="K207" s="3">
        <v>9</v>
      </c>
      <c r="L207" s="3" t="s">
        <v>27</v>
      </c>
      <c r="M207" s="15">
        <f t="shared" si="228"/>
        <v>1.4000000000000002E-2</v>
      </c>
      <c r="N207" s="18">
        <f>INDEX(Results!$B$7:$C$206,Example!$AP207,MATCH(Example!$N$38,Results!$B$1:$C$1,FALSE))</f>
        <v>2.7558010441759402</v>
      </c>
      <c r="O207" s="15">
        <f t="shared" si="229"/>
        <v>5.3999999999999999E-2</v>
      </c>
      <c r="P207" s="5">
        <v>1000000</v>
      </c>
      <c r="Q207" s="35">
        <f t="shared" si="189"/>
        <v>1050406.177560624</v>
      </c>
      <c r="R207" s="5">
        <f t="shared" si="190"/>
        <v>2894710.4409304257</v>
      </c>
      <c r="S207" s="5">
        <f t="shared" si="191"/>
        <v>156314.363810243</v>
      </c>
      <c r="T207" s="5"/>
      <c r="U207" s="5">
        <f t="shared" si="226"/>
        <v>20000</v>
      </c>
      <c r="V207" s="5">
        <f t="shared" si="226"/>
        <v>20000</v>
      </c>
      <c r="W207" s="5">
        <f t="shared" si="226"/>
        <v>20000</v>
      </c>
      <c r="X207" s="5">
        <f t="shared" si="226"/>
        <v>20000</v>
      </c>
      <c r="Y207" s="5">
        <f t="shared" si="226"/>
        <v>20000</v>
      </c>
      <c r="Z207" s="5">
        <f t="shared" si="226"/>
        <v>20000</v>
      </c>
      <c r="AA207" s="5">
        <f t="shared" si="226"/>
        <v>20000</v>
      </c>
      <c r="AB207" s="5">
        <f t="shared" si="226"/>
        <v>20000</v>
      </c>
      <c r="AC207" s="5">
        <f t="shared" si="226"/>
        <v>1020000</v>
      </c>
      <c r="AD207" s="5">
        <f t="shared" si="226"/>
        <v>0</v>
      </c>
      <c r="AE207" s="5">
        <f t="shared" si="227"/>
        <v>0</v>
      </c>
      <c r="AF207" s="5">
        <f t="shared" si="227"/>
        <v>0</v>
      </c>
      <c r="AG207" s="5">
        <f t="shared" si="227"/>
        <v>0</v>
      </c>
      <c r="AH207" s="5">
        <f t="shared" si="227"/>
        <v>0</v>
      </c>
      <c r="AI207" s="5">
        <f t="shared" si="227"/>
        <v>0</v>
      </c>
      <c r="AJ207" s="5">
        <f t="shared" si="227"/>
        <v>0</v>
      </c>
      <c r="AK207" s="5">
        <f t="shared" si="227"/>
        <v>0</v>
      </c>
      <c r="AL207" s="5">
        <f t="shared" si="227"/>
        <v>0</v>
      </c>
      <c r="AM207" s="5">
        <f t="shared" si="227"/>
        <v>0</v>
      </c>
      <c r="AN207" s="5">
        <f t="shared" si="227"/>
        <v>0</v>
      </c>
      <c r="AP207" s="3">
        <f t="shared" si="196"/>
        <v>169</v>
      </c>
      <c r="BN207" s="38">
        <f t="shared" si="202"/>
        <v>1050406.177560624</v>
      </c>
      <c r="BO207" s="5">
        <f t="shared" si="203"/>
        <v>1045111.8640464728</v>
      </c>
      <c r="BP207" s="5">
        <f t="shared" si="204"/>
        <v>1039743.4301431235</v>
      </c>
      <c r="BQ207" s="5">
        <f t="shared" si="205"/>
        <v>1034299.8381651272</v>
      </c>
      <c r="BR207" s="5">
        <f t="shared" si="206"/>
        <v>1028780.0358994389</v>
      </c>
      <c r="BS207" s="5">
        <f t="shared" si="207"/>
        <v>1023182.956402031</v>
      </c>
      <c r="BT207" s="5">
        <f t="shared" si="208"/>
        <v>1017507.5177916595</v>
      </c>
      <c r="BU207" s="5">
        <f t="shared" si="209"/>
        <v>1011752.6230407427</v>
      </c>
      <c r="BV207" s="5">
        <f t="shared" si="210"/>
        <v>1005917.1597633131</v>
      </c>
      <c r="BW207" s="5">
        <f t="shared" si="211"/>
        <v>0</v>
      </c>
      <c r="BX207" s="5">
        <f t="shared" si="212"/>
        <v>0</v>
      </c>
      <c r="BY207" s="5">
        <f t="shared" si="213"/>
        <v>0</v>
      </c>
      <c r="BZ207" s="5">
        <f t="shared" si="214"/>
        <v>0</v>
      </c>
      <c r="CA207" s="5">
        <f t="shared" si="215"/>
        <v>0</v>
      </c>
      <c r="CB207" s="5">
        <f t="shared" si="216"/>
        <v>0</v>
      </c>
      <c r="CC207" s="5">
        <f t="shared" si="217"/>
        <v>0</v>
      </c>
      <c r="CD207" s="5">
        <f t="shared" si="218"/>
        <v>0</v>
      </c>
      <c r="CE207" s="5">
        <f t="shared" si="219"/>
        <v>0</v>
      </c>
      <c r="CF207" s="5">
        <f t="shared" si="220"/>
        <v>0</v>
      </c>
      <c r="CG207" s="5">
        <f t="shared" si="221"/>
        <v>0</v>
      </c>
      <c r="CH207" s="45">
        <f t="shared" si="222"/>
        <v>0</v>
      </c>
      <c r="CJ207" s="21">
        <f t="shared" ref="CJ207:CX223" si="230">NPV($M207+CJ$38,$U207:$AN207)-$Q207</f>
        <v>139542.29786146618</v>
      </c>
      <c r="CK207" s="21">
        <f t="shared" si="230"/>
        <v>114851.90977792838</v>
      </c>
      <c r="CL207" s="21">
        <f t="shared" si="230"/>
        <v>90755.560782145243</v>
      </c>
      <c r="CM207" s="21">
        <f t="shared" si="230"/>
        <v>67237.379683462437</v>
      </c>
      <c r="CN207" s="21">
        <f t="shared" si="230"/>
        <v>44281.959004840581</v>
      </c>
      <c r="CO207" s="21">
        <f t="shared" si="230"/>
        <v>21874.340304932557</v>
      </c>
      <c r="CP207" s="21">
        <f t="shared" si="230"/>
        <v>864.91291554830968</v>
      </c>
      <c r="CQ207" s="21">
        <f t="shared" si="230"/>
        <v>0</v>
      </c>
      <c r="CR207" s="21">
        <f t="shared" si="230"/>
        <v>-864.08228828688152</v>
      </c>
      <c r="CS207" s="21">
        <f t="shared" si="230"/>
        <v>-21355.164332564804</v>
      </c>
      <c r="CT207" s="21">
        <f t="shared" si="230"/>
        <v>-42204.847186586354</v>
      </c>
      <c r="CU207" s="21">
        <f t="shared" si="230"/>
        <v>-62562.347912156954</v>
      </c>
      <c r="CV207" s="21">
        <f t="shared" si="230"/>
        <v>-82440.583069571527</v>
      </c>
      <c r="CW207" s="21">
        <f t="shared" si="230"/>
        <v>-101852.09836770606</v>
      </c>
      <c r="CX207" s="21">
        <f t="shared" si="230"/>
        <v>-120809.08020177064</v>
      </c>
      <c r="CZ207" s="21">
        <f t="shared" si="192"/>
        <v>-864.4976019175956</v>
      </c>
      <c r="DA207" s="21">
        <f t="shared" si="193"/>
        <v>-86598.071925858385</v>
      </c>
    </row>
    <row r="208" spans="9:105" x14ac:dyDescent="0.25">
      <c r="I208" s="4" t="s">
        <v>37</v>
      </c>
      <c r="J208" s="15">
        <f t="shared" si="188"/>
        <v>0.02</v>
      </c>
      <c r="K208" s="3">
        <v>10</v>
      </c>
      <c r="L208" s="3" t="s">
        <v>27</v>
      </c>
      <c r="M208" s="15">
        <f t="shared" si="228"/>
        <v>1.4999999999999999E-2</v>
      </c>
      <c r="N208" s="18">
        <f>INDEX(Results!$B$7:$C$206,Example!$AP208,MATCH(Example!$N$38,Results!$B$1:$C$1,FALSE))</f>
        <v>3.0661786873351802</v>
      </c>
      <c r="O208" s="15">
        <f t="shared" si="229"/>
        <v>0.06</v>
      </c>
      <c r="P208" s="5">
        <v>1000000</v>
      </c>
      <c r="Q208" s="35">
        <f t="shared" si="189"/>
        <v>1046110.9227592734</v>
      </c>
      <c r="R208" s="5">
        <f t="shared" si="190"/>
        <v>3207563.015953023</v>
      </c>
      <c r="S208" s="5">
        <f t="shared" si="191"/>
        <v>192453.78095718139</v>
      </c>
      <c r="T208" s="5"/>
      <c r="U208" s="5">
        <f t="shared" si="226"/>
        <v>20000</v>
      </c>
      <c r="V208" s="5">
        <f t="shared" si="226"/>
        <v>20000</v>
      </c>
      <c r="W208" s="5">
        <f t="shared" si="226"/>
        <v>20000</v>
      </c>
      <c r="X208" s="5">
        <f t="shared" si="226"/>
        <v>20000</v>
      </c>
      <c r="Y208" s="5">
        <f t="shared" si="226"/>
        <v>20000</v>
      </c>
      <c r="Z208" s="5">
        <f t="shared" si="226"/>
        <v>20000</v>
      </c>
      <c r="AA208" s="5">
        <f t="shared" si="226"/>
        <v>20000</v>
      </c>
      <c r="AB208" s="5">
        <f t="shared" si="226"/>
        <v>20000</v>
      </c>
      <c r="AC208" s="5">
        <f t="shared" si="226"/>
        <v>20000</v>
      </c>
      <c r="AD208" s="5">
        <f t="shared" si="226"/>
        <v>1020000</v>
      </c>
      <c r="AE208" s="5">
        <f t="shared" si="227"/>
        <v>0</v>
      </c>
      <c r="AF208" s="5">
        <f t="shared" si="227"/>
        <v>0</v>
      </c>
      <c r="AG208" s="5">
        <f t="shared" si="227"/>
        <v>0</v>
      </c>
      <c r="AH208" s="5">
        <f t="shared" si="227"/>
        <v>0</v>
      </c>
      <c r="AI208" s="5">
        <f t="shared" si="227"/>
        <v>0</v>
      </c>
      <c r="AJ208" s="5">
        <f t="shared" si="227"/>
        <v>0</v>
      </c>
      <c r="AK208" s="5">
        <f t="shared" si="227"/>
        <v>0</v>
      </c>
      <c r="AL208" s="5">
        <f t="shared" si="227"/>
        <v>0</v>
      </c>
      <c r="AM208" s="5">
        <f t="shared" si="227"/>
        <v>0</v>
      </c>
      <c r="AN208" s="5">
        <f t="shared" si="227"/>
        <v>0</v>
      </c>
      <c r="AP208" s="3">
        <f t="shared" si="196"/>
        <v>170</v>
      </c>
      <c r="BN208" s="38">
        <f t="shared" si="202"/>
        <v>1046110.9227592734</v>
      </c>
      <c r="BO208" s="5">
        <f t="shared" si="203"/>
        <v>1041802.5866006624</v>
      </c>
      <c r="BP208" s="5">
        <f t="shared" si="204"/>
        <v>1037429.6253996722</v>
      </c>
      <c r="BQ208" s="5">
        <f t="shared" si="205"/>
        <v>1032991.0697806671</v>
      </c>
      <c r="BR208" s="5">
        <f t="shared" si="206"/>
        <v>1028485.935827377</v>
      </c>
      <c r="BS208" s="5">
        <f t="shared" si="207"/>
        <v>1023913.2248647875</v>
      </c>
      <c r="BT208" s="5">
        <f t="shared" si="208"/>
        <v>1019271.9232377593</v>
      </c>
      <c r="BU208" s="5">
        <f t="shared" si="209"/>
        <v>1014561.0020863255</v>
      </c>
      <c r="BV208" s="5">
        <f t="shared" si="210"/>
        <v>1009779.4171176204</v>
      </c>
      <c r="BW208" s="5">
        <f t="shared" si="211"/>
        <v>1004926.1083743846</v>
      </c>
      <c r="BX208" s="5">
        <f t="shared" si="212"/>
        <v>0</v>
      </c>
      <c r="BY208" s="5">
        <f t="shared" si="213"/>
        <v>0</v>
      </c>
      <c r="BZ208" s="5">
        <f t="shared" si="214"/>
        <v>0</v>
      </c>
      <c r="CA208" s="5">
        <f t="shared" si="215"/>
        <v>0</v>
      </c>
      <c r="CB208" s="5">
        <f t="shared" si="216"/>
        <v>0</v>
      </c>
      <c r="CC208" s="5">
        <f t="shared" si="217"/>
        <v>0</v>
      </c>
      <c r="CD208" s="5">
        <f t="shared" si="218"/>
        <v>0</v>
      </c>
      <c r="CE208" s="5">
        <f t="shared" si="219"/>
        <v>0</v>
      </c>
      <c r="CF208" s="5">
        <f t="shared" si="220"/>
        <v>0</v>
      </c>
      <c r="CG208" s="5">
        <f t="shared" si="221"/>
        <v>0</v>
      </c>
      <c r="CH208" s="45">
        <f t="shared" si="222"/>
        <v>0</v>
      </c>
      <c r="CJ208" s="21">
        <f t="shared" si="230"/>
        <v>153889.07724072656</v>
      </c>
      <c r="CK208" s="21">
        <f t="shared" si="230"/>
        <v>126506.69559296418</v>
      </c>
      <c r="CL208" s="21">
        <f t="shared" si="230"/>
        <v>99845.255152521539</v>
      </c>
      <c r="CM208" s="21">
        <f t="shared" si="230"/>
        <v>73883.821953991544</v>
      </c>
      <c r="CN208" s="21">
        <f t="shared" si="230"/>
        <v>48602.122547743493</v>
      </c>
      <c r="CO208" s="21">
        <f t="shared" si="230"/>
        <v>23980.5215483465</v>
      </c>
      <c r="CP208" s="21">
        <f t="shared" si="230"/>
        <v>947.14514246222097</v>
      </c>
      <c r="CQ208" s="21">
        <f t="shared" si="230"/>
        <v>0</v>
      </c>
      <c r="CR208" s="21">
        <f t="shared" si="230"/>
        <v>-946.14896933804266</v>
      </c>
      <c r="CS208" s="21">
        <f t="shared" si="230"/>
        <v>-23357.865472741309</v>
      </c>
      <c r="CT208" s="21">
        <f t="shared" si="230"/>
        <v>-46110.922759273439</v>
      </c>
      <c r="CU208" s="21">
        <f t="shared" si="230"/>
        <v>-68276.463631444261</v>
      </c>
      <c r="CV208" s="21">
        <f t="shared" si="230"/>
        <v>-89871.242414127453</v>
      </c>
      <c r="CW208" s="21">
        <f t="shared" si="230"/>
        <v>-110911.49398468935</v>
      </c>
      <c r="CX208" s="21">
        <f t="shared" si="230"/>
        <v>-131412.95112703182</v>
      </c>
      <c r="CZ208" s="21">
        <f t="shared" si="192"/>
        <v>-946.64705590013182</v>
      </c>
      <c r="DA208" s="21">
        <f t="shared" si="193"/>
        <v>-94858.248783324496</v>
      </c>
    </row>
    <row r="209" spans="9:105" x14ac:dyDescent="0.25">
      <c r="I209" s="4" t="s">
        <v>37</v>
      </c>
      <c r="J209" s="15">
        <f t="shared" si="188"/>
        <v>0.02</v>
      </c>
      <c r="K209" s="3">
        <v>11</v>
      </c>
      <c r="L209" s="3" t="s">
        <v>27</v>
      </c>
      <c r="M209" s="15">
        <f t="shared" si="228"/>
        <v>1.6E-2</v>
      </c>
      <c r="N209" s="18">
        <f>INDEX(Results!$B$7:$C$206,Example!$AP209,MATCH(Example!$N$38,Results!$B$1:$C$1,FALSE))</f>
        <v>3.4249296450355602</v>
      </c>
      <c r="O209" s="15">
        <f t="shared" si="229"/>
        <v>6.6000000000000003E-2</v>
      </c>
      <c r="P209" s="5">
        <v>1000000</v>
      </c>
      <c r="Q209" s="35">
        <f t="shared" si="189"/>
        <v>1040053.2185061316</v>
      </c>
      <c r="R209" s="5">
        <f t="shared" si="190"/>
        <v>3562109.1004762971</v>
      </c>
      <c r="S209" s="5">
        <f t="shared" si="191"/>
        <v>235099.20063143561</v>
      </c>
      <c r="T209" s="5"/>
      <c r="U209" s="5">
        <f t="shared" ref="U209:AD218" si="231">$P209*((U$38&lt;=$K209)*$J209+(U$38=$K209)*1)</f>
        <v>20000</v>
      </c>
      <c r="V209" s="5">
        <f t="shared" si="231"/>
        <v>20000</v>
      </c>
      <c r="W209" s="5">
        <f t="shared" si="231"/>
        <v>20000</v>
      </c>
      <c r="X209" s="5">
        <f t="shared" si="231"/>
        <v>20000</v>
      </c>
      <c r="Y209" s="5">
        <f t="shared" si="231"/>
        <v>20000</v>
      </c>
      <c r="Z209" s="5">
        <f t="shared" si="231"/>
        <v>20000</v>
      </c>
      <c r="AA209" s="5">
        <f t="shared" si="231"/>
        <v>20000</v>
      </c>
      <c r="AB209" s="5">
        <f t="shared" si="231"/>
        <v>20000</v>
      </c>
      <c r="AC209" s="5">
        <f t="shared" si="231"/>
        <v>20000</v>
      </c>
      <c r="AD209" s="5">
        <f t="shared" si="231"/>
        <v>20000</v>
      </c>
      <c r="AE209" s="5">
        <f t="shared" ref="AE209:AN218" si="232">$P209*((AE$38&lt;=$K209)*$J209+(AE$38=$K209)*1)</f>
        <v>1020000</v>
      </c>
      <c r="AF209" s="5">
        <f t="shared" si="232"/>
        <v>0</v>
      </c>
      <c r="AG209" s="5">
        <f t="shared" si="232"/>
        <v>0</v>
      </c>
      <c r="AH209" s="5">
        <f t="shared" si="232"/>
        <v>0</v>
      </c>
      <c r="AI209" s="5">
        <f t="shared" si="232"/>
        <v>0</v>
      </c>
      <c r="AJ209" s="5">
        <f t="shared" si="232"/>
        <v>0</v>
      </c>
      <c r="AK209" s="5">
        <f t="shared" si="232"/>
        <v>0</v>
      </c>
      <c r="AL209" s="5">
        <f t="shared" si="232"/>
        <v>0</v>
      </c>
      <c r="AM209" s="5">
        <f t="shared" si="232"/>
        <v>0</v>
      </c>
      <c r="AN209" s="5">
        <f t="shared" si="232"/>
        <v>0</v>
      </c>
      <c r="AP209" s="3">
        <f t="shared" si="196"/>
        <v>171</v>
      </c>
      <c r="BN209" s="38">
        <f t="shared" si="202"/>
        <v>1040053.2185061316</v>
      </c>
      <c r="BO209" s="5">
        <f t="shared" si="203"/>
        <v>1036694.0700022297</v>
      </c>
      <c r="BP209" s="5">
        <f t="shared" si="204"/>
        <v>1033281.1751222652</v>
      </c>
      <c r="BQ209" s="5">
        <f t="shared" si="205"/>
        <v>1029813.6739242214</v>
      </c>
      <c r="BR209" s="5">
        <f t="shared" si="206"/>
        <v>1026290.692707009</v>
      </c>
      <c r="BS209" s="5">
        <f t="shared" si="207"/>
        <v>1022711.3437903211</v>
      </c>
      <c r="BT209" s="5">
        <f t="shared" si="208"/>
        <v>1019074.7252909663</v>
      </c>
      <c r="BU209" s="5">
        <f t="shared" si="209"/>
        <v>1015379.9208956218</v>
      </c>
      <c r="BV209" s="5">
        <f t="shared" si="210"/>
        <v>1011625.9996299518</v>
      </c>
      <c r="BW209" s="5">
        <f t="shared" si="211"/>
        <v>1007812.0156240311</v>
      </c>
      <c r="BX209" s="5">
        <f t="shared" si="212"/>
        <v>1003937.0078740156</v>
      </c>
      <c r="BY209" s="5">
        <f t="shared" si="213"/>
        <v>0</v>
      </c>
      <c r="BZ209" s="5">
        <f t="shared" si="214"/>
        <v>0</v>
      </c>
      <c r="CA209" s="5">
        <f t="shared" si="215"/>
        <v>0</v>
      </c>
      <c r="CB209" s="5">
        <f t="shared" si="216"/>
        <v>0</v>
      </c>
      <c r="CC209" s="5">
        <f t="shared" si="217"/>
        <v>0</v>
      </c>
      <c r="CD209" s="5">
        <f t="shared" si="218"/>
        <v>0</v>
      </c>
      <c r="CE209" s="5">
        <f t="shared" si="219"/>
        <v>0</v>
      </c>
      <c r="CF209" s="5">
        <f t="shared" si="220"/>
        <v>0</v>
      </c>
      <c r="CG209" s="5">
        <f t="shared" si="221"/>
        <v>0</v>
      </c>
      <c r="CH209" s="45">
        <f t="shared" si="222"/>
        <v>0</v>
      </c>
      <c r="CJ209" s="21">
        <f t="shared" si="230"/>
        <v>167698.19653177517</v>
      </c>
      <c r="CK209" s="21">
        <f t="shared" si="230"/>
        <v>137692.38846563944</v>
      </c>
      <c r="CL209" s="21">
        <f t="shared" si="230"/>
        <v>108543.95209705131</v>
      </c>
      <c r="CM209" s="21">
        <f t="shared" si="230"/>
        <v>80226.018512774259</v>
      </c>
      <c r="CN209" s="21">
        <f t="shared" si="230"/>
        <v>52712.628912488464</v>
      </c>
      <c r="CO209" s="21">
        <f t="shared" si="230"/>
        <v>25978.701557681197</v>
      </c>
      <c r="CP209" s="21">
        <f t="shared" si="230"/>
        <v>1024.9441286303336</v>
      </c>
      <c r="CQ209" s="21">
        <f t="shared" si="230"/>
        <v>0</v>
      </c>
      <c r="CR209" s="21">
        <f t="shared" si="230"/>
        <v>-1023.7733466089703</v>
      </c>
      <c r="CS209" s="21">
        <f t="shared" si="230"/>
        <v>-25246.897463524016</v>
      </c>
      <c r="CT209" s="21">
        <f t="shared" si="230"/>
        <v>-49784.627158612944</v>
      </c>
      <c r="CU209" s="21">
        <f t="shared" si="230"/>
        <v>-73635.068273369805</v>
      </c>
      <c r="CV209" s="21">
        <f t="shared" si="230"/>
        <v>-96819.370015386725</v>
      </c>
      <c r="CW209" s="21">
        <f t="shared" si="230"/>
        <v>-119357.9777304075</v>
      </c>
      <c r="CX209" s="21">
        <f t="shared" si="230"/>
        <v>-141270.65802463831</v>
      </c>
      <c r="CZ209" s="21">
        <f t="shared" si="192"/>
        <v>-1024.3587376196519</v>
      </c>
      <c r="DA209" s="21">
        <f t="shared" si="193"/>
        <v>-102681.66105621902</v>
      </c>
    </row>
    <row r="210" spans="9:105" x14ac:dyDescent="0.25">
      <c r="I210" s="4" t="s">
        <v>37</v>
      </c>
      <c r="J210" s="15">
        <f t="shared" si="188"/>
        <v>0.02</v>
      </c>
      <c r="K210" s="3">
        <v>12</v>
      </c>
      <c r="L210" s="3" t="s">
        <v>27</v>
      </c>
      <c r="M210" s="15">
        <f t="shared" si="228"/>
        <v>1.7000000000000001E-2</v>
      </c>
      <c r="N210" s="18">
        <f>INDEX(Results!$B$7:$C$206,Example!$AP210,MATCH(Example!$N$38,Results!$B$1:$C$1,FALSE))</f>
        <v>3.9256204584228298</v>
      </c>
      <c r="O210" s="15">
        <f t="shared" si="229"/>
        <v>7.2000000000000008E-2</v>
      </c>
      <c r="P210" s="5">
        <v>1000000</v>
      </c>
      <c r="Q210" s="35">
        <f t="shared" si="189"/>
        <v>1032318.5132225476</v>
      </c>
      <c r="R210" s="5">
        <f t="shared" si="190"/>
        <v>4052490.6751150712</v>
      </c>
      <c r="S210" s="5">
        <f t="shared" si="191"/>
        <v>291779.32860828517</v>
      </c>
      <c r="T210" s="5"/>
      <c r="U210" s="5">
        <f t="shared" si="231"/>
        <v>20000</v>
      </c>
      <c r="V210" s="5">
        <f t="shared" si="231"/>
        <v>20000</v>
      </c>
      <c r="W210" s="5">
        <f t="shared" si="231"/>
        <v>20000</v>
      </c>
      <c r="X210" s="5">
        <f t="shared" si="231"/>
        <v>20000</v>
      </c>
      <c r="Y210" s="5">
        <f t="shared" si="231"/>
        <v>20000</v>
      </c>
      <c r="Z210" s="5">
        <f t="shared" si="231"/>
        <v>20000</v>
      </c>
      <c r="AA210" s="5">
        <f t="shared" si="231"/>
        <v>20000</v>
      </c>
      <c r="AB210" s="5">
        <f t="shared" si="231"/>
        <v>20000</v>
      </c>
      <c r="AC210" s="5">
        <f t="shared" si="231"/>
        <v>20000</v>
      </c>
      <c r="AD210" s="5">
        <f t="shared" si="231"/>
        <v>20000</v>
      </c>
      <c r="AE210" s="5">
        <f t="shared" si="232"/>
        <v>20000</v>
      </c>
      <c r="AF210" s="5">
        <f t="shared" si="232"/>
        <v>1020000</v>
      </c>
      <c r="AG210" s="5">
        <f t="shared" si="232"/>
        <v>0</v>
      </c>
      <c r="AH210" s="5">
        <f t="shared" si="232"/>
        <v>0</v>
      </c>
      <c r="AI210" s="5">
        <f t="shared" si="232"/>
        <v>0</v>
      </c>
      <c r="AJ210" s="5">
        <f t="shared" si="232"/>
        <v>0</v>
      </c>
      <c r="AK210" s="5">
        <f t="shared" si="232"/>
        <v>0</v>
      </c>
      <c r="AL210" s="5">
        <f t="shared" si="232"/>
        <v>0</v>
      </c>
      <c r="AM210" s="5">
        <f t="shared" si="232"/>
        <v>0</v>
      </c>
      <c r="AN210" s="5">
        <f t="shared" si="232"/>
        <v>0</v>
      </c>
      <c r="AP210" s="3">
        <f t="shared" si="196"/>
        <v>172</v>
      </c>
      <c r="BN210" s="38">
        <f t="shared" si="202"/>
        <v>1032318.5132225476</v>
      </c>
      <c r="BO210" s="5">
        <f t="shared" si="203"/>
        <v>1029867.9279473308</v>
      </c>
      <c r="BP210" s="5">
        <f t="shared" si="204"/>
        <v>1027375.6827224353</v>
      </c>
      <c r="BQ210" s="5">
        <f t="shared" si="205"/>
        <v>1024841.0693287166</v>
      </c>
      <c r="BR210" s="5">
        <f t="shared" si="206"/>
        <v>1022263.3675073046</v>
      </c>
      <c r="BS210" s="5">
        <f t="shared" si="207"/>
        <v>1019641.8447549287</v>
      </c>
      <c r="BT210" s="5">
        <f t="shared" si="208"/>
        <v>1016975.7561157624</v>
      </c>
      <c r="BU210" s="5">
        <f t="shared" si="209"/>
        <v>1014264.3439697303</v>
      </c>
      <c r="BV210" s="5">
        <f t="shared" si="210"/>
        <v>1011506.8378172156</v>
      </c>
      <c r="BW210" s="5">
        <f t="shared" si="211"/>
        <v>1008702.4540601082</v>
      </c>
      <c r="BX210" s="5">
        <f t="shared" si="212"/>
        <v>1005850.3957791299</v>
      </c>
      <c r="BY210" s="5">
        <f t="shared" si="213"/>
        <v>1002949.8525073751</v>
      </c>
      <c r="BZ210" s="5">
        <f t="shared" si="214"/>
        <v>0</v>
      </c>
      <c r="CA210" s="5">
        <f t="shared" si="215"/>
        <v>0</v>
      </c>
      <c r="CB210" s="5">
        <f t="shared" si="216"/>
        <v>0</v>
      </c>
      <c r="CC210" s="5">
        <f t="shared" si="217"/>
        <v>0</v>
      </c>
      <c r="CD210" s="5">
        <f t="shared" si="218"/>
        <v>0</v>
      </c>
      <c r="CE210" s="5">
        <f t="shared" si="219"/>
        <v>0</v>
      </c>
      <c r="CF210" s="5">
        <f t="shared" si="220"/>
        <v>0</v>
      </c>
      <c r="CG210" s="5">
        <f t="shared" si="221"/>
        <v>0</v>
      </c>
      <c r="CH210" s="45">
        <f t="shared" si="222"/>
        <v>0</v>
      </c>
      <c r="CJ210" s="21">
        <f t="shared" si="230"/>
        <v>180899.49946834415</v>
      </c>
      <c r="CK210" s="21">
        <f t="shared" si="230"/>
        <v>148353.33671321336</v>
      </c>
      <c r="CL210" s="21">
        <f t="shared" si="230"/>
        <v>116809.40192466893</v>
      </c>
      <c r="CM210" s="21">
        <f t="shared" si="230"/>
        <v>86233.997700486914</v>
      </c>
      <c r="CN210" s="21">
        <f t="shared" si="230"/>
        <v>56594.645718983258</v>
      </c>
      <c r="CO210" s="21">
        <f t="shared" si="230"/>
        <v>27860.039650406572</v>
      </c>
      <c r="CP210" s="21">
        <f t="shared" si="230"/>
        <v>1097.9783431371907</v>
      </c>
      <c r="CQ210" s="21">
        <f t="shared" si="230"/>
        <v>0</v>
      </c>
      <c r="CR210" s="21">
        <f t="shared" si="230"/>
        <v>-1096.6257290976355</v>
      </c>
      <c r="CS210" s="21">
        <f t="shared" si="230"/>
        <v>-27014.569201126113</v>
      </c>
      <c r="CT210" s="21">
        <f t="shared" si="230"/>
        <v>-53211.721937229624</v>
      </c>
      <c r="CU210" s="21">
        <f t="shared" si="230"/>
        <v>-78618.510057657375</v>
      </c>
      <c r="CV210" s="21">
        <f t="shared" si="230"/>
        <v>-103261.02150783502</v>
      </c>
      <c r="CW210" s="21">
        <f t="shared" si="230"/>
        <v>-127164.41701112268</v>
      </c>
      <c r="CX210" s="21">
        <f t="shared" si="230"/>
        <v>-150352.96526788897</v>
      </c>
      <c r="CZ210" s="21">
        <f t="shared" si="192"/>
        <v>-1097.3020361174131</v>
      </c>
      <c r="DA210" s="21">
        <f t="shared" si="193"/>
        <v>-110035.21171625197</v>
      </c>
    </row>
    <row r="211" spans="9:105" x14ac:dyDescent="0.25">
      <c r="I211" s="4" t="s">
        <v>37</v>
      </c>
      <c r="J211" s="15">
        <f t="shared" si="188"/>
        <v>0.02</v>
      </c>
      <c r="K211" s="3">
        <v>13</v>
      </c>
      <c r="L211" s="3" t="s">
        <v>27</v>
      </c>
      <c r="M211" s="15">
        <f t="shared" si="228"/>
        <v>1.8000000000000002E-2</v>
      </c>
      <c r="N211" s="18">
        <f>INDEX(Results!$B$7:$C$206,Example!$AP211,MATCH(Example!$N$38,Results!$B$1:$C$1,FALSE))</f>
        <v>4.4668886611474301</v>
      </c>
      <c r="O211" s="15">
        <f t="shared" si="229"/>
        <v>7.8E-2</v>
      </c>
      <c r="P211" s="5">
        <v>1000000</v>
      </c>
      <c r="Q211" s="35">
        <f t="shared" si="189"/>
        <v>1022998.8438266995</v>
      </c>
      <c r="R211" s="5">
        <f t="shared" si="190"/>
        <v>4569621.935856415</v>
      </c>
      <c r="S211" s="5">
        <f t="shared" si="191"/>
        <v>356430.51099680038</v>
      </c>
      <c r="T211" s="5"/>
      <c r="U211" s="5">
        <f t="shared" si="231"/>
        <v>20000</v>
      </c>
      <c r="V211" s="5">
        <f t="shared" si="231"/>
        <v>20000</v>
      </c>
      <c r="W211" s="5">
        <f t="shared" si="231"/>
        <v>20000</v>
      </c>
      <c r="X211" s="5">
        <f t="shared" si="231"/>
        <v>20000</v>
      </c>
      <c r="Y211" s="5">
        <f t="shared" si="231"/>
        <v>20000</v>
      </c>
      <c r="Z211" s="5">
        <f t="shared" si="231"/>
        <v>20000</v>
      </c>
      <c r="AA211" s="5">
        <f t="shared" si="231"/>
        <v>20000</v>
      </c>
      <c r="AB211" s="5">
        <f t="shared" si="231"/>
        <v>20000</v>
      </c>
      <c r="AC211" s="5">
        <f t="shared" si="231"/>
        <v>20000</v>
      </c>
      <c r="AD211" s="5">
        <f t="shared" si="231"/>
        <v>20000</v>
      </c>
      <c r="AE211" s="5">
        <f t="shared" si="232"/>
        <v>20000</v>
      </c>
      <c r="AF211" s="5">
        <f t="shared" si="232"/>
        <v>20000</v>
      </c>
      <c r="AG211" s="5">
        <f t="shared" si="232"/>
        <v>1020000</v>
      </c>
      <c r="AH211" s="5">
        <f t="shared" si="232"/>
        <v>0</v>
      </c>
      <c r="AI211" s="5">
        <f t="shared" si="232"/>
        <v>0</v>
      </c>
      <c r="AJ211" s="5">
        <f t="shared" si="232"/>
        <v>0</v>
      </c>
      <c r="AK211" s="5">
        <f t="shared" si="232"/>
        <v>0</v>
      </c>
      <c r="AL211" s="5">
        <f t="shared" si="232"/>
        <v>0</v>
      </c>
      <c r="AM211" s="5">
        <f t="shared" si="232"/>
        <v>0</v>
      </c>
      <c r="AN211" s="5">
        <f t="shared" si="232"/>
        <v>0</v>
      </c>
      <c r="AP211" s="3">
        <f t="shared" si="196"/>
        <v>173</v>
      </c>
      <c r="BN211" s="38">
        <f t="shared" si="202"/>
        <v>1022998.8438266995</v>
      </c>
      <c r="BO211" s="5">
        <f t="shared" si="203"/>
        <v>1021412.8230155802</v>
      </c>
      <c r="BP211" s="5">
        <f t="shared" si="204"/>
        <v>1019798.2538298606</v>
      </c>
      <c r="BQ211" s="5">
        <f t="shared" si="205"/>
        <v>1018154.6223987981</v>
      </c>
      <c r="BR211" s="5">
        <f t="shared" si="206"/>
        <v>1016481.4056019766</v>
      </c>
      <c r="BS211" s="5">
        <f t="shared" si="207"/>
        <v>1014778.0709028122</v>
      </c>
      <c r="BT211" s="5">
        <f t="shared" si="208"/>
        <v>1013044.0761790628</v>
      </c>
      <c r="BU211" s="5">
        <f t="shared" si="209"/>
        <v>1011278.869550286</v>
      </c>
      <c r="BV211" s="5">
        <f t="shared" si="210"/>
        <v>1009481.8892021911</v>
      </c>
      <c r="BW211" s="5">
        <f t="shared" si="211"/>
        <v>1007652.5632078307</v>
      </c>
      <c r="BX211" s="5">
        <f t="shared" si="212"/>
        <v>1005790.3093455717</v>
      </c>
      <c r="BY211" s="5">
        <f t="shared" si="213"/>
        <v>1003894.5349137919</v>
      </c>
      <c r="BZ211" s="5">
        <f t="shared" si="214"/>
        <v>1001964.6365422402</v>
      </c>
      <c r="CA211" s="5">
        <f t="shared" si="215"/>
        <v>0</v>
      </c>
      <c r="CB211" s="5">
        <f t="shared" si="216"/>
        <v>0</v>
      </c>
      <c r="CC211" s="5">
        <f t="shared" si="217"/>
        <v>0</v>
      </c>
      <c r="CD211" s="5">
        <f t="shared" si="218"/>
        <v>0</v>
      </c>
      <c r="CE211" s="5">
        <f t="shared" si="219"/>
        <v>0</v>
      </c>
      <c r="CF211" s="5">
        <f t="shared" si="220"/>
        <v>0</v>
      </c>
      <c r="CG211" s="5">
        <f t="shared" si="221"/>
        <v>0</v>
      </c>
      <c r="CH211" s="45">
        <f t="shared" si="222"/>
        <v>0</v>
      </c>
      <c r="CJ211" s="21">
        <f t="shared" si="230"/>
        <v>193428.94423810719</v>
      </c>
      <c r="CK211" s="21">
        <f t="shared" si="230"/>
        <v>158439.1706821667</v>
      </c>
      <c r="CL211" s="21">
        <f t="shared" si="230"/>
        <v>124603.71110160952</v>
      </c>
      <c r="CM211" s="21">
        <f t="shared" si="230"/>
        <v>91881.139126357622</v>
      </c>
      <c r="CN211" s="21">
        <f t="shared" si="230"/>
        <v>60231.621941588121</v>
      </c>
      <c r="CO211" s="21">
        <f t="shared" si="230"/>
        <v>29616.855073482264</v>
      </c>
      <c r="CP211" s="21">
        <f t="shared" si="230"/>
        <v>1165.9632332928013</v>
      </c>
      <c r="CQ211" s="21">
        <f t="shared" si="230"/>
        <v>0</v>
      </c>
      <c r="CR211" s="21">
        <f t="shared" si="230"/>
        <v>-1164.4234455978731</v>
      </c>
      <c r="CS211" s="21">
        <f t="shared" si="230"/>
        <v>-28654.375542404479</v>
      </c>
      <c r="CT211" s="21">
        <f t="shared" si="230"/>
        <v>-56380.354678908014</v>
      </c>
      <c r="CU211" s="21">
        <f t="shared" si="230"/>
        <v>-83210.726060295012</v>
      </c>
      <c r="CV211" s="21">
        <f t="shared" si="230"/>
        <v>-109177.03618211497</v>
      </c>
      <c r="CW211" s="21">
        <f t="shared" si="230"/>
        <v>-134309.6394651304</v>
      </c>
      <c r="CX211" s="21">
        <f t="shared" si="230"/>
        <v>-158637.74619802576</v>
      </c>
      <c r="CZ211" s="21">
        <f t="shared" si="192"/>
        <v>-1165.1933394453372</v>
      </c>
      <c r="DA211" s="21">
        <f t="shared" si="193"/>
        <v>-116890.37364186224</v>
      </c>
    </row>
    <row r="212" spans="9:105" x14ac:dyDescent="0.25">
      <c r="I212" s="4" t="s">
        <v>37</v>
      </c>
      <c r="J212" s="15">
        <f t="shared" si="188"/>
        <v>0.02</v>
      </c>
      <c r="K212" s="3">
        <v>14</v>
      </c>
      <c r="L212" s="3" t="s">
        <v>27</v>
      </c>
      <c r="M212" s="15">
        <f t="shared" si="228"/>
        <v>1.9E-2</v>
      </c>
      <c r="N212" s="18">
        <f>INDEX(Results!$B$7:$C$206,Example!$AP212,MATCH(Example!$N$38,Results!$B$1:$C$1,FALSE))</f>
        <v>5.6303541670576296</v>
      </c>
      <c r="O212" s="15">
        <f t="shared" si="229"/>
        <v>8.4000000000000005E-2</v>
      </c>
      <c r="P212" s="5">
        <v>1000000</v>
      </c>
      <c r="Q212" s="35">
        <f t="shared" si="189"/>
        <v>1012191.888462007</v>
      </c>
      <c r="R212" s="5">
        <f t="shared" si="190"/>
        <v>5698998.8170639928</v>
      </c>
      <c r="S212" s="5">
        <f t="shared" si="191"/>
        <v>478715.90063337545</v>
      </c>
      <c r="T212" s="5"/>
      <c r="U212" s="5">
        <f t="shared" si="231"/>
        <v>20000</v>
      </c>
      <c r="V212" s="5">
        <f t="shared" si="231"/>
        <v>20000</v>
      </c>
      <c r="W212" s="5">
        <f t="shared" si="231"/>
        <v>20000</v>
      </c>
      <c r="X212" s="5">
        <f t="shared" si="231"/>
        <v>20000</v>
      </c>
      <c r="Y212" s="5">
        <f t="shared" si="231"/>
        <v>20000</v>
      </c>
      <c r="Z212" s="5">
        <f t="shared" si="231"/>
        <v>20000</v>
      </c>
      <c r="AA212" s="5">
        <f t="shared" si="231"/>
        <v>20000</v>
      </c>
      <c r="AB212" s="5">
        <f t="shared" si="231"/>
        <v>20000</v>
      </c>
      <c r="AC212" s="5">
        <f t="shared" si="231"/>
        <v>20000</v>
      </c>
      <c r="AD212" s="5">
        <f t="shared" si="231"/>
        <v>20000</v>
      </c>
      <c r="AE212" s="5">
        <f t="shared" si="232"/>
        <v>20000</v>
      </c>
      <c r="AF212" s="5">
        <f t="shared" si="232"/>
        <v>20000</v>
      </c>
      <c r="AG212" s="5">
        <f t="shared" si="232"/>
        <v>20000</v>
      </c>
      <c r="AH212" s="5">
        <f t="shared" si="232"/>
        <v>1020000</v>
      </c>
      <c r="AI212" s="5">
        <f t="shared" si="232"/>
        <v>0</v>
      </c>
      <c r="AJ212" s="5">
        <f t="shared" si="232"/>
        <v>0</v>
      </c>
      <c r="AK212" s="5">
        <f t="shared" si="232"/>
        <v>0</v>
      </c>
      <c r="AL212" s="5">
        <f t="shared" si="232"/>
        <v>0</v>
      </c>
      <c r="AM212" s="5">
        <f t="shared" si="232"/>
        <v>0</v>
      </c>
      <c r="AN212" s="5">
        <f t="shared" si="232"/>
        <v>0</v>
      </c>
      <c r="AP212" s="3">
        <f t="shared" si="196"/>
        <v>174</v>
      </c>
      <c r="BN212" s="38">
        <f t="shared" si="202"/>
        <v>1012191.888462007</v>
      </c>
      <c r="BO212" s="5">
        <f t="shared" si="203"/>
        <v>1011423.5343427851</v>
      </c>
      <c r="BP212" s="5">
        <f t="shared" si="204"/>
        <v>1010640.581495298</v>
      </c>
      <c r="BQ212" s="5">
        <f t="shared" si="205"/>
        <v>1009842.7525437085</v>
      </c>
      <c r="BR212" s="5">
        <f t="shared" si="206"/>
        <v>1009029.7648420389</v>
      </c>
      <c r="BS212" s="5">
        <f t="shared" si="207"/>
        <v>1008201.3303740375</v>
      </c>
      <c r="BT212" s="5">
        <f t="shared" si="208"/>
        <v>1007357.1556511441</v>
      </c>
      <c r="BU212" s="5">
        <f t="shared" si="209"/>
        <v>1006496.9416085158</v>
      </c>
      <c r="BV212" s="5">
        <f t="shared" si="210"/>
        <v>1005620.3834990775</v>
      </c>
      <c r="BW212" s="5">
        <f t="shared" si="211"/>
        <v>1004727.1707855599</v>
      </c>
      <c r="BX212" s="5">
        <f t="shared" si="212"/>
        <v>1003816.9870304854</v>
      </c>
      <c r="BY212" s="5">
        <f t="shared" si="213"/>
        <v>1002889.5097840645</v>
      </c>
      <c r="BZ212" s="5">
        <f t="shared" si="214"/>
        <v>1001944.4104699616</v>
      </c>
      <c r="CA212" s="5">
        <f t="shared" si="215"/>
        <v>1000981.3542688908</v>
      </c>
      <c r="CB212" s="5">
        <f t="shared" si="216"/>
        <v>0</v>
      </c>
      <c r="CC212" s="5">
        <f t="shared" si="217"/>
        <v>0</v>
      </c>
      <c r="CD212" s="5">
        <f t="shared" si="218"/>
        <v>0</v>
      </c>
      <c r="CE212" s="5">
        <f t="shared" si="219"/>
        <v>0</v>
      </c>
      <c r="CF212" s="5">
        <f t="shared" si="220"/>
        <v>0</v>
      </c>
      <c r="CG212" s="5">
        <f t="shared" si="221"/>
        <v>0</v>
      </c>
      <c r="CH212" s="45">
        <f t="shared" si="222"/>
        <v>0</v>
      </c>
      <c r="CJ212" s="21">
        <f t="shared" si="230"/>
        <v>205229.06907301769</v>
      </c>
      <c r="CK212" s="21">
        <f t="shared" si="230"/>
        <v>167905.15013901936</v>
      </c>
      <c r="CL212" s="21">
        <f t="shared" si="230"/>
        <v>131893.58749852539</v>
      </c>
      <c r="CM212" s="21">
        <f t="shared" si="230"/>
        <v>97144.333096064627</v>
      </c>
      <c r="CN212" s="21">
        <f t="shared" si="230"/>
        <v>63609.377931976924</v>
      </c>
      <c r="CO212" s="21">
        <f t="shared" si="230"/>
        <v>31242.663959547644</v>
      </c>
      <c r="CP212" s="21">
        <f t="shared" si="230"/>
        <v>1228.6623977279523</v>
      </c>
      <c r="CQ212" s="21">
        <f t="shared" si="230"/>
        <v>0</v>
      </c>
      <c r="CR212" s="21">
        <f t="shared" si="230"/>
        <v>-1226.9319925926393</v>
      </c>
      <c r="CS212" s="21">
        <f t="shared" si="230"/>
        <v>-30161.01851737767</v>
      </c>
      <c r="CT212" s="21">
        <f t="shared" si="230"/>
        <v>-59281.086172956391</v>
      </c>
      <c r="CU212" s="21">
        <f t="shared" si="230"/>
        <v>-87399.260706186178</v>
      </c>
      <c r="CV212" s="21">
        <f t="shared" si="230"/>
        <v>-114553.03286179551</v>
      </c>
      <c r="CW212" s="21">
        <f t="shared" si="230"/>
        <v>-140778.39308967837</v>
      </c>
      <c r="CX212" s="21">
        <f t="shared" si="230"/>
        <v>-166109.89524752181</v>
      </c>
      <c r="CZ212" s="21">
        <f t="shared" si="192"/>
        <v>-1227.7971951602958</v>
      </c>
      <c r="DA212" s="21">
        <f t="shared" si="193"/>
        <v>-123223.31018016045</v>
      </c>
    </row>
    <row r="213" spans="9:105" x14ac:dyDescent="0.25">
      <c r="I213" s="4" t="s">
        <v>37</v>
      </c>
      <c r="J213" s="15">
        <f t="shared" si="188"/>
        <v>0.02</v>
      </c>
      <c r="K213" s="3">
        <v>15</v>
      </c>
      <c r="L213" s="3" t="s">
        <v>27</v>
      </c>
      <c r="M213" s="15">
        <f t="shared" si="228"/>
        <v>0.02</v>
      </c>
      <c r="N213" s="18">
        <f>INDEX(Results!$B$7:$C$206,Example!$AP213,MATCH(Example!$N$38,Results!$B$1:$C$1,FALSE))</f>
        <v>7.0117287072060304</v>
      </c>
      <c r="O213" s="15">
        <f t="shared" si="229"/>
        <v>0.09</v>
      </c>
      <c r="P213" s="5">
        <v>1000000</v>
      </c>
      <c r="Q213" s="35">
        <f t="shared" si="189"/>
        <v>999999.99999999988</v>
      </c>
      <c r="R213" s="5">
        <f t="shared" si="190"/>
        <v>7011728.7072060294</v>
      </c>
      <c r="S213" s="5">
        <f t="shared" si="191"/>
        <v>631055.58364854264</v>
      </c>
      <c r="T213" s="5"/>
      <c r="U213" s="5">
        <f t="shared" si="231"/>
        <v>20000</v>
      </c>
      <c r="V213" s="5">
        <f t="shared" si="231"/>
        <v>20000</v>
      </c>
      <c r="W213" s="5">
        <f t="shared" si="231"/>
        <v>20000</v>
      </c>
      <c r="X213" s="5">
        <f t="shared" si="231"/>
        <v>20000</v>
      </c>
      <c r="Y213" s="5">
        <f t="shared" si="231"/>
        <v>20000</v>
      </c>
      <c r="Z213" s="5">
        <f t="shared" si="231"/>
        <v>20000</v>
      </c>
      <c r="AA213" s="5">
        <f t="shared" si="231"/>
        <v>20000</v>
      </c>
      <c r="AB213" s="5">
        <f t="shared" si="231"/>
        <v>20000</v>
      </c>
      <c r="AC213" s="5">
        <f t="shared" si="231"/>
        <v>20000</v>
      </c>
      <c r="AD213" s="5">
        <f t="shared" si="231"/>
        <v>20000</v>
      </c>
      <c r="AE213" s="5">
        <f t="shared" si="232"/>
        <v>20000</v>
      </c>
      <c r="AF213" s="5">
        <f t="shared" si="232"/>
        <v>20000</v>
      </c>
      <c r="AG213" s="5">
        <f t="shared" si="232"/>
        <v>20000</v>
      </c>
      <c r="AH213" s="5">
        <f t="shared" si="232"/>
        <v>20000</v>
      </c>
      <c r="AI213" s="5">
        <f t="shared" si="232"/>
        <v>1020000</v>
      </c>
      <c r="AJ213" s="5">
        <f t="shared" si="232"/>
        <v>0</v>
      </c>
      <c r="AK213" s="5">
        <f t="shared" si="232"/>
        <v>0</v>
      </c>
      <c r="AL213" s="5">
        <f t="shared" si="232"/>
        <v>0</v>
      </c>
      <c r="AM213" s="5">
        <f t="shared" si="232"/>
        <v>0</v>
      </c>
      <c r="AN213" s="5">
        <f t="shared" si="232"/>
        <v>0</v>
      </c>
      <c r="AP213" s="3">
        <f t="shared" si="196"/>
        <v>175</v>
      </c>
      <c r="BN213" s="38">
        <f t="shared" si="202"/>
        <v>999999.99999999988</v>
      </c>
      <c r="BO213" s="5">
        <f t="shared" si="203"/>
        <v>999999.99999999988</v>
      </c>
      <c r="BP213" s="5">
        <f t="shared" si="204"/>
        <v>999999.99999999988</v>
      </c>
      <c r="BQ213" s="5">
        <f t="shared" si="205"/>
        <v>999999.99999999988</v>
      </c>
      <c r="BR213" s="5">
        <f t="shared" si="206"/>
        <v>999999.99999999988</v>
      </c>
      <c r="BS213" s="5">
        <f t="shared" si="207"/>
        <v>999999.99999999988</v>
      </c>
      <c r="BT213" s="5">
        <f t="shared" si="208"/>
        <v>999999.99999999988</v>
      </c>
      <c r="BU213" s="5">
        <f t="shared" si="209"/>
        <v>999999.99999999988</v>
      </c>
      <c r="BV213" s="5">
        <f t="shared" si="210"/>
        <v>999999.99999999988</v>
      </c>
      <c r="BW213" s="5">
        <f t="shared" si="211"/>
        <v>999999.99999999988</v>
      </c>
      <c r="BX213" s="5">
        <f t="shared" si="212"/>
        <v>999999.99999999988</v>
      </c>
      <c r="BY213" s="5">
        <f t="shared" si="213"/>
        <v>999999.99999999988</v>
      </c>
      <c r="BZ213" s="5">
        <f t="shared" si="214"/>
        <v>999999.99999999988</v>
      </c>
      <c r="CA213" s="5">
        <f t="shared" si="215"/>
        <v>999999.99999999988</v>
      </c>
      <c r="CB213" s="5">
        <f t="shared" si="216"/>
        <v>999999.99999999988</v>
      </c>
      <c r="CC213" s="5">
        <f t="shared" si="217"/>
        <v>0</v>
      </c>
      <c r="CD213" s="5">
        <f t="shared" si="218"/>
        <v>0</v>
      </c>
      <c r="CE213" s="5">
        <f t="shared" si="219"/>
        <v>0</v>
      </c>
      <c r="CF213" s="5">
        <f t="shared" si="220"/>
        <v>0</v>
      </c>
      <c r="CG213" s="5">
        <f t="shared" si="221"/>
        <v>0</v>
      </c>
      <c r="CH213" s="45">
        <f t="shared" si="222"/>
        <v>0</v>
      </c>
      <c r="CJ213" s="21">
        <f t="shared" si="230"/>
        <v>216249.36972251034</v>
      </c>
      <c r="CK213" s="21">
        <f t="shared" si="230"/>
        <v>176712.43693377811</v>
      </c>
      <c r="CL213" s="21">
        <f t="shared" si="230"/>
        <v>138650.52517162112</v>
      </c>
      <c r="CM213" s="21">
        <f t="shared" si="230"/>
        <v>102004.0944330272</v>
      </c>
      <c r="CN213" s="21">
        <f t="shared" si="230"/>
        <v>66716.165030064876</v>
      </c>
      <c r="CO213" s="21">
        <f t="shared" si="230"/>
        <v>32732.201151654241</v>
      </c>
      <c r="CP213" s="21">
        <f t="shared" si="230"/>
        <v>1285.888159897062</v>
      </c>
      <c r="CQ213" s="21">
        <f t="shared" si="230"/>
        <v>0</v>
      </c>
      <c r="CR213" s="21">
        <f t="shared" si="230"/>
        <v>-1283.9655831489945</v>
      </c>
      <c r="CS213" s="21">
        <f t="shared" si="230"/>
        <v>-31530.413778370363</v>
      </c>
      <c r="CT213" s="21">
        <f t="shared" si="230"/>
        <v>-61906.888632201822</v>
      </c>
      <c r="CU213" s="21">
        <f t="shared" si="230"/>
        <v>-91175.241867161007</v>
      </c>
      <c r="CV213" s="21">
        <f t="shared" si="230"/>
        <v>-119379.35086776095</v>
      </c>
      <c r="CW213" s="21">
        <f t="shared" si="230"/>
        <v>-146561.24000539654</v>
      </c>
      <c r="CX213" s="21">
        <f t="shared" si="230"/>
        <v>-172761.16344651137</v>
      </c>
      <c r="CZ213" s="21">
        <f t="shared" si="192"/>
        <v>-1284.9268715230282</v>
      </c>
      <c r="DA213" s="21">
        <f t="shared" si="193"/>
        <v>-129014.93801969104</v>
      </c>
    </row>
    <row r="214" spans="9:105" x14ac:dyDescent="0.25">
      <c r="I214" s="4" t="s">
        <v>37</v>
      </c>
      <c r="J214" s="15">
        <f t="shared" si="188"/>
        <v>0.02</v>
      </c>
      <c r="K214" s="3">
        <v>16</v>
      </c>
      <c r="L214" s="3" t="s">
        <v>27</v>
      </c>
      <c r="M214" s="15">
        <f t="shared" si="228"/>
        <v>2.1000000000000001E-2</v>
      </c>
      <c r="N214" s="18">
        <f>INDEX(Results!$B$7:$C$206,Example!$AP214,MATCH(Example!$N$38,Results!$B$1:$C$1,FALSE))</f>
        <v>7.9780288818641099</v>
      </c>
      <c r="O214" s="15">
        <f t="shared" si="229"/>
        <v>9.6000000000000002E-2</v>
      </c>
      <c r="P214" s="5">
        <v>1000000</v>
      </c>
      <c r="Q214" s="35">
        <f t="shared" si="189"/>
        <v>986529.23223145574</v>
      </c>
      <c r="R214" s="5">
        <f t="shared" si="190"/>
        <v>7870558.7075457796</v>
      </c>
      <c r="S214" s="5">
        <f t="shared" si="191"/>
        <v>755573.63592439482</v>
      </c>
      <c r="T214" s="5"/>
      <c r="U214" s="5">
        <f t="shared" si="231"/>
        <v>20000</v>
      </c>
      <c r="V214" s="5">
        <f t="shared" si="231"/>
        <v>20000</v>
      </c>
      <c r="W214" s="5">
        <f t="shared" si="231"/>
        <v>20000</v>
      </c>
      <c r="X214" s="5">
        <f t="shared" si="231"/>
        <v>20000</v>
      </c>
      <c r="Y214" s="5">
        <f t="shared" si="231"/>
        <v>20000</v>
      </c>
      <c r="Z214" s="5">
        <f t="shared" si="231"/>
        <v>20000</v>
      </c>
      <c r="AA214" s="5">
        <f t="shared" si="231"/>
        <v>20000</v>
      </c>
      <c r="AB214" s="5">
        <f t="shared" si="231"/>
        <v>20000</v>
      </c>
      <c r="AC214" s="5">
        <f t="shared" si="231"/>
        <v>20000</v>
      </c>
      <c r="AD214" s="5">
        <f t="shared" si="231"/>
        <v>20000</v>
      </c>
      <c r="AE214" s="5">
        <f t="shared" si="232"/>
        <v>20000</v>
      </c>
      <c r="AF214" s="5">
        <f t="shared" si="232"/>
        <v>20000</v>
      </c>
      <c r="AG214" s="5">
        <f t="shared" si="232"/>
        <v>20000</v>
      </c>
      <c r="AH214" s="5">
        <f t="shared" si="232"/>
        <v>20000</v>
      </c>
      <c r="AI214" s="5">
        <f t="shared" si="232"/>
        <v>20000</v>
      </c>
      <c r="AJ214" s="5">
        <f t="shared" si="232"/>
        <v>1020000</v>
      </c>
      <c r="AK214" s="5">
        <f t="shared" si="232"/>
        <v>0</v>
      </c>
      <c r="AL214" s="5">
        <f t="shared" si="232"/>
        <v>0</v>
      </c>
      <c r="AM214" s="5">
        <f t="shared" si="232"/>
        <v>0</v>
      </c>
      <c r="AN214" s="5">
        <f t="shared" si="232"/>
        <v>0</v>
      </c>
      <c r="AP214" s="3">
        <f t="shared" si="196"/>
        <v>176</v>
      </c>
      <c r="BN214" s="38">
        <f t="shared" si="202"/>
        <v>986529.23223145574</v>
      </c>
      <c r="BO214" s="5">
        <f t="shared" si="203"/>
        <v>987246.34610831621</v>
      </c>
      <c r="BP214" s="5">
        <f t="shared" si="204"/>
        <v>987978.51937659073</v>
      </c>
      <c r="BQ214" s="5">
        <f t="shared" si="205"/>
        <v>988726.0682834991</v>
      </c>
      <c r="BR214" s="5">
        <f t="shared" si="206"/>
        <v>989489.31571745244</v>
      </c>
      <c r="BS214" s="5">
        <f t="shared" si="207"/>
        <v>990268.59134751884</v>
      </c>
      <c r="BT214" s="5">
        <f t="shared" si="208"/>
        <v>991064.23176581669</v>
      </c>
      <c r="BU214" s="5">
        <f t="shared" si="209"/>
        <v>991876.58063289872</v>
      </c>
      <c r="BV214" s="5">
        <f t="shared" si="210"/>
        <v>992705.98882618954</v>
      </c>
      <c r="BW214" s="5">
        <f t="shared" si="211"/>
        <v>993552.81459153944</v>
      </c>
      <c r="BX214" s="5">
        <f t="shared" si="212"/>
        <v>994417.42369796173</v>
      </c>
      <c r="BY214" s="5">
        <f t="shared" si="213"/>
        <v>995300.18959561887</v>
      </c>
      <c r="BZ214" s="5">
        <f t="shared" si="214"/>
        <v>996201.49357712676</v>
      </c>
      <c r="CA214" s="5">
        <f t="shared" si="215"/>
        <v>997121.72494224634</v>
      </c>
      <c r="CB214" s="5">
        <f t="shared" si="216"/>
        <v>998061.28116603347</v>
      </c>
      <c r="CC214" s="5">
        <f t="shared" si="217"/>
        <v>999020.56807052006</v>
      </c>
      <c r="CD214" s="5">
        <f t="shared" si="218"/>
        <v>9.3132257461547852E-10</v>
      </c>
      <c r="CE214" s="5">
        <f t="shared" si="219"/>
        <v>9.5088034868240348E-10</v>
      </c>
      <c r="CF214" s="5">
        <f t="shared" si="220"/>
        <v>9.7084883600473379E-10</v>
      </c>
      <c r="CG214" s="5">
        <f t="shared" si="221"/>
        <v>9.9123666156083315E-10</v>
      </c>
      <c r="CH214" s="45">
        <f t="shared" si="222"/>
        <v>1.0120526314536105E-9</v>
      </c>
      <c r="CJ214" s="21">
        <f t="shared" si="230"/>
        <v>226446.58625122963</v>
      </c>
      <c r="CK214" s="21">
        <f t="shared" si="230"/>
        <v>184828.29151026125</v>
      </c>
      <c r="CL214" s="21">
        <f t="shared" si="230"/>
        <v>144850.92809330195</v>
      </c>
      <c r="CM214" s="21">
        <f t="shared" si="230"/>
        <v>106444.63066197943</v>
      </c>
      <c r="CN214" s="21">
        <f t="shared" si="230"/>
        <v>69542.69500554807</v>
      </c>
      <c r="CO214" s="21">
        <f t="shared" si="230"/>
        <v>34081.427144566318</v>
      </c>
      <c r="CP214" s="21">
        <f t="shared" si="230"/>
        <v>1337.5015565605136</v>
      </c>
      <c r="CQ214" s="21">
        <f t="shared" si="230"/>
        <v>0</v>
      </c>
      <c r="CR214" s="21">
        <f t="shared" si="230"/>
        <v>-1335.3871117414674</v>
      </c>
      <c r="CS214" s="21">
        <f t="shared" si="230"/>
        <v>-32759.68276938796</v>
      </c>
      <c r="CT214" s="21">
        <f t="shared" si="230"/>
        <v>-64253.116136643686</v>
      </c>
      <c r="CU214" s="21">
        <f t="shared" si="230"/>
        <v>-94533.316638083197</v>
      </c>
      <c r="CV214" s="21">
        <f t="shared" si="230"/>
        <v>-123650.93920199189</v>
      </c>
      <c r="CW214" s="21">
        <f t="shared" si="230"/>
        <v>-151654.38819181756</v>
      </c>
      <c r="CX214" s="21">
        <f t="shared" si="230"/>
        <v>-178589.92296380678</v>
      </c>
      <c r="CZ214" s="21">
        <f t="shared" si="192"/>
        <v>-1336.4443341509905</v>
      </c>
      <c r="DA214" s="21">
        <f t="shared" si="193"/>
        <v>-134250.93364764692</v>
      </c>
    </row>
    <row r="215" spans="9:105" x14ac:dyDescent="0.25">
      <c r="I215" s="4" t="s">
        <v>37</v>
      </c>
      <c r="J215" s="15">
        <f t="shared" si="188"/>
        <v>0.02</v>
      </c>
      <c r="K215" s="3">
        <v>17</v>
      </c>
      <c r="L215" s="3" t="s">
        <v>27</v>
      </c>
      <c r="M215" s="15">
        <f t="shared" si="228"/>
        <v>2.2000000000000002E-2</v>
      </c>
      <c r="N215" s="18">
        <f>INDEX(Results!$B$7:$C$206,Example!$AP215,MATCH(Example!$N$38,Results!$B$1:$C$1,FALSE))</f>
        <v>7.8107569637139704</v>
      </c>
      <c r="O215" s="15">
        <f t="shared" si="229"/>
        <v>0.10200000000000001</v>
      </c>
      <c r="P215" s="5">
        <v>1000000</v>
      </c>
      <c r="Q215" s="35">
        <f t="shared" si="189"/>
        <v>971888.37029044877</v>
      </c>
      <c r="R215" s="5">
        <f t="shared" si="190"/>
        <v>7591183.8561987448</v>
      </c>
      <c r="S215" s="5">
        <f t="shared" si="191"/>
        <v>774300.75333227206</v>
      </c>
      <c r="T215" s="5"/>
      <c r="U215" s="5">
        <f t="shared" si="231"/>
        <v>20000</v>
      </c>
      <c r="V215" s="5">
        <f t="shared" si="231"/>
        <v>20000</v>
      </c>
      <c r="W215" s="5">
        <f t="shared" si="231"/>
        <v>20000</v>
      </c>
      <c r="X215" s="5">
        <f t="shared" si="231"/>
        <v>20000</v>
      </c>
      <c r="Y215" s="5">
        <f t="shared" si="231"/>
        <v>20000</v>
      </c>
      <c r="Z215" s="5">
        <f t="shared" si="231"/>
        <v>20000</v>
      </c>
      <c r="AA215" s="5">
        <f t="shared" si="231"/>
        <v>20000</v>
      </c>
      <c r="AB215" s="5">
        <f t="shared" si="231"/>
        <v>20000</v>
      </c>
      <c r="AC215" s="5">
        <f t="shared" si="231"/>
        <v>20000</v>
      </c>
      <c r="AD215" s="5">
        <f t="shared" si="231"/>
        <v>20000</v>
      </c>
      <c r="AE215" s="5">
        <f t="shared" si="232"/>
        <v>20000</v>
      </c>
      <c r="AF215" s="5">
        <f t="shared" si="232"/>
        <v>20000</v>
      </c>
      <c r="AG215" s="5">
        <f t="shared" si="232"/>
        <v>20000</v>
      </c>
      <c r="AH215" s="5">
        <f t="shared" si="232"/>
        <v>20000</v>
      </c>
      <c r="AI215" s="5">
        <f t="shared" si="232"/>
        <v>20000</v>
      </c>
      <c r="AJ215" s="5">
        <f t="shared" si="232"/>
        <v>20000</v>
      </c>
      <c r="AK215" s="5">
        <f t="shared" si="232"/>
        <v>1020000</v>
      </c>
      <c r="AL215" s="5">
        <f t="shared" si="232"/>
        <v>0</v>
      </c>
      <c r="AM215" s="5">
        <f t="shared" si="232"/>
        <v>0</v>
      </c>
      <c r="AN215" s="5">
        <f t="shared" si="232"/>
        <v>0</v>
      </c>
      <c r="AP215" s="3">
        <f t="shared" si="196"/>
        <v>177</v>
      </c>
      <c r="BN215" s="38">
        <f t="shared" si="202"/>
        <v>971888.37029044877</v>
      </c>
      <c r="BO215" s="5">
        <f t="shared" si="203"/>
        <v>973269.91443683871</v>
      </c>
      <c r="BP215" s="5">
        <f t="shared" si="204"/>
        <v>974681.85255444923</v>
      </c>
      <c r="BQ215" s="5">
        <f t="shared" si="205"/>
        <v>976124.85331064719</v>
      </c>
      <c r="BR215" s="5">
        <f t="shared" si="206"/>
        <v>977599.6000834814</v>
      </c>
      <c r="BS215" s="5">
        <f t="shared" si="207"/>
        <v>979106.79128531797</v>
      </c>
      <c r="BT215" s="5">
        <f t="shared" si="208"/>
        <v>980647.14069359493</v>
      </c>
      <c r="BU215" s="5">
        <f t="shared" si="209"/>
        <v>982221.37778885406</v>
      </c>
      <c r="BV215" s="5">
        <f t="shared" si="210"/>
        <v>983830.24810020882</v>
      </c>
      <c r="BW215" s="5">
        <f t="shared" si="211"/>
        <v>985474.51355841348</v>
      </c>
      <c r="BX215" s="5">
        <f t="shared" si="212"/>
        <v>987154.95285669866</v>
      </c>
      <c r="BY215" s="5">
        <f t="shared" si="213"/>
        <v>988872.36181954609</v>
      </c>
      <c r="BZ215" s="5">
        <f t="shared" si="214"/>
        <v>990627.55377957609</v>
      </c>
      <c r="CA215" s="5">
        <f t="shared" si="215"/>
        <v>992421.35996272683</v>
      </c>
      <c r="CB215" s="5">
        <f t="shared" si="216"/>
        <v>994254.62988190679</v>
      </c>
      <c r="CC215" s="5">
        <f t="shared" si="217"/>
        <v>996128.2317393088</v>
      </c>
      <c r="CD215" s="5">
        <f t="shared" si="218"/>
        <v>998043.05283757357</v>
      </c>
      <c r="CE215" s="5">
        <f t="shared" si="219"/>
        <v>0</v>
      </c>
      <c r="CF215" s="5">
        <f t="shared" si="220"/>
        <v>0</v>
      </c>
      <c r="CG215" s="5">
        <f t="shared" si="221"/>
        <v>0</v>
      </c>
      <c r="CH215" s="45">
        <f t="shared" si="222"/>
        <v>0</v>
      </c>
      <c r="CJ215" s="21">
        <f t="shared" si="230"/>
        <v>235784.89807284961</v>
      </c>
      <c r="CK215" s="21">
        <f t="shared" si="230"/>
        <v>192226.19305444148</v>
      </c>
      <c r="CL215" s="21">
        <f t="shared" si="230"/>
        <v>150476.17320791481</v>
      </c>
      <c r="CM215" s="21">
        <f t="shared" si="230"/>
        <v>110453.86522900558</v>
      </c>
      <c r="CN215" s="21">
        <f t="shared" si="230"/>
        <v>72082.14002971421</v>
      </c>
      <c r="CO215" s="21">
        <f t="shared" si="230"/>
        <v>35287.520611022948</v>
      </c>
      <c r="CP215" s="21">
        <f t="shared" si="230"/>
        <v>1383.4117642709753</v>
      </c>
      <c r="CQ215" s="21">
        <f t="shared" si="230"/>
        <v>0</v>
      </c>
      <c r="CR215" s="21">
        <f t="shared" si="230"/>
        <v>-1381.1075584097998</v>
      </c>
      <c r="CS215" s="21">
        <f t="shared" si="230"/>
        <v>-33847.131299636443</v>
      </c>
      <c r="CT215" s="21">
        <f t="shared" si="230"/>
        <v>-66317.448862847174</v>
      </c>
      <c r="CU215" s="21">
        <f t="shared" si="230"/>
        <v>-97471.549394427915</v>
      </c>
      <c r="CV215" s="21">
        <f t="shared" si="230"/>
        <v>-127367.19773801253</v>
      </c>
      <c r="CW215" s="21">
        <f t="shared" si="230"/>
        <v>-156059.4662788593</v>
      </c>
      <c r="CX215" s="21">
        <f t="shared" si="230"/>
        <v>-183600.86715164024</v>
      </c>
      <c r="CZ215" s="21">
        <f t="shared" si="192"/>
        <v>-1382.2596613403875</v>
      </c>
      <c r="DA215" s="21">
        <f t="shared" si="193"/>
        <v>-138921.68547296367</v>
      </c>
    </row>
    <row r="216" spans="9:105" x14ac:dyDescent="0.25">
      <c r="I216" s="4" t="s">
        <v>37</v>
      </c>
      <c r="J216" s="15">
        <f t="shared" si="188"/>
        <v>0.02</v>
      </c>
      <c r="K216" s="3">
        <v>18</v>
      </c>
      <c r="L216" s="3" t="s">
        <v>27</v>
      </c>
      <c r="M216" s="15">
        <f t="shared" si="228"/>
        <v>2.3000000000000003E-2</v>
      </c>
      <c r="N216" s="18">
        <f>INDEX(Results!$B$7:$C$206,Example!$AP216,MATCH(Example!$N$38,Results!$B$1:$C$1,FALSE))</f>
        <v>7.4168427228659599</v>
      </c>
      <c r="O216" s="15">
        <f t="shared" si="229"/>
        <v>0.108</v>
      </c>
      <c r="P216" s="5">
        <v>1000000</v>
      </c>
      <c r="Q216" s="35">
        <f t="shared" si="189"/>
        <v>956187.97632414952</v>
      </c>
      <c r="R216" s="5">
        <f t="shared" si="190"/>
        <v>7091895.8338916972</v>
      </c>
      <c r="S216" s="5">
        <f t="shared" si="191"/>
        <v>765924.75006030325</v>
      </c>
      <c r="T216" s="5"/>
      <c r="U216" s="5">
        <f t="shared" si="231"/>
        <v>20000</v>
      </c>
      <c r="V216" s="5">
        <f t="shared" si="231"/>
        <v>20000</v>
      </c>
      <c r="W216" s="5">
        <f t="shared" si="231"/>
        <v>20000</v>
      </c>
      <c r="X216" s="5">
        <f t="shared" si="231"/>
        <v>20000</v>
      </c>
      <c r="Y216" s="5">
        <f t="shared" si="231"/>
        <v>20000</v>
      </c>
      <c r="Z216" s="5">
        <f t="shared" si="231"/>
        <v>20000</v>
      </c>
      <c r="AA216" s="5">
        <f t="shared" si="231"/>
        <v>20000</v>
      </c>
      <c r="AB216" s="5">
        <f t="shared" si="231"/>
        <v>20000</v>
      </c>
      <c r="AC216" s="5">
        <f t="shared" si="231"/>
        <v>20000</v>
      </c>
      <c r="AD216" s="5">
        <f t="shared" si="231"/>
        <v>20000</v>
      </c>
      <c r="AE216" s="5">
        <f t="shared" si="232"/>
        <v>20000</v>
      </c>
      <c r="AF216" s="5">
        <f t="shared" si="232"/>
        <v>20000</v>
      </c>
      <c r="AG216" s="5">
        <f t="shared" si="232"/>
        <v>20000</v>
      </c>
      <c r="AH216" s="5">
        <f t="shared" si="232"/>
        <v>20000</v>
      </c>
      <c r="AI216" s="5">
        <f t="shared" si="232"/>
        <v>20000</v>
      </c>
      <c r="AJ216" s="5">
        <f t="shared" si="232"/>
        <v>20000</v>
      </c>
      <c r="AK216" s="5">
        <f t="shared" si="232"/>
        <v>20000</v>
      </c>
      <c r="AL216" s="5">
        <f t="shared" si="232"/>
        <v>1020000</v>
      </c>
      <c r="AM216" s="5">
        <f t="shared" si="232"/>
        <v>0</v>
      </c>
      <c r="AN216" s="5">
        <f t="shared" si="232"/>
        <v>0</v>
      </c>
      <c r="AP216" s="3">
        <f t="shared" si="196"/>
        <v>178</v>
      </c>
      <c r="BN216" s="38">
        <f t="shared" si="202"/>
        <v>956187.97632414952</v>
      </c>
      <c r="BO216" s="5">
        <f t="shared" si="203"/>
        <v>958180.29977960489</v>
      </c>
      <c r="BP216" s="5">
        <f t="shared" si="204"/>
        <v>960218.44667453575</v>
      </c>
      <c r="BQ216" s="5">
        <f t="shared" si="205"/>
        <v>962303.47094805003</v>
      </c>
      <c r="BR216" s="5">
        <f t="shared" si="206"/>
        <v>964436.45077985513</v>
      </c>
      <c r="BS216" s="5">
        <f t="shared" si="207"/>
        <v>966618.48914779176</v>
      </c>
      <c r="BT216" s="5">
        <f t="shared" si="208"/>
        <v>968850.71439819084</v>
      </c>
      <c r="BU216" s="5">
        <f t="shared" si="209"/>
        <v>971134.28082934918</v>
      </c>
      <c r="BV216" s="5">
        <f t="shared" si="210"/>
        <v>973470.36928842415</v>
      </c>
      <c r="BW216" s="5">
        <f t="shared" si="211"/>
        <v>975860.18778205779</v>
      </c>
      <c r="BX216" s="5">
        <f t="shared" si="212"/>
        <v>978304.97210104507</v>
      </c>
      <c r="BY216" s="5">
        <f t="shared" si="213"/>
        <v>980805.98645936907</v>
      </c>
      <c r="BZ216" s="5">
        <f t="shared" si="214"/>
        <v>983364.52414793451</v>
      </c>
      <c r="CA216" s="5">
        <f t="shared" si="215"/>
        <v>985981.90820333688</v>
      </c>
      <c r="CB216" s="5">
        <f t="shared" si="216"/>
        <v>988659.49209201359</v>
      </c>
      <c r="CC216" s="5">
        <f t="shared" si="217"/>
        <v>991398.66041012981</v>
      </c>
      <c r="CD216" s="5">
        <f t="shared" si="218"/>
        <v>994200.82959956268</v>
      </c>
      <c r="CE216" s="5">
        <f t="shared" si="219"/>
        <v>997067.44868035254</v>
      </c>
      <c r="CF216" s="5">
        <f t="shared" si="220"/>
        <v>0</v>
      </c>
      <c r="CG216" s="5">
        <f t="shared" si="221"/>
        <v>0</v>
      </c>
      <c r="CH216" s="45">
        <f t="shared" si="222"/>
        <v>0</v>
      </c>
      <c r="CJ216" s="21">
        <f t="shared" si="230"/>
        <v>244236.02757278865</v>
      </c>
      <c r="CK216" s="21">
        <f t="shared" si="230"/>
        <v>198885.88425181236</v>
      </c>
      <c r="CL216" s="21">
        <f t="shared" si="230"/>
        <v>155512.61410827877</v>
      </c>
      <c r="CM216" s="21">
        <f t="shared" si="230"/>
        <v>114023.41709954978</v>
      </c>
      <c r="CN216" s="21">
        <f t="shared" si="230"/>
        <v>74330.10430425161</v>
      </c>
      <c r="CO216" s="21">
        <f t="shared" si="230"/>
        <v>36348.857185011031</v>
      </c>
      <c r="CP216" s="21">
        <f t="shared" si="230"/>
        <v>1423.5749945978168</v>
      </c>
      <c r="CQ216" s="21">
        <f t="shared" si="230"/>
        <v>0</v>
      </c>
      <c r="CR216" s="21">
        <f t="shared" si="230"/>
        <v>-1421.084863277385</v>
      </c>
      <c r="CS216" s="21">
        <f t="shared" si="230"/>
        <v>-34792.215385858901</v>
      </c>
      <c r="CT216" s="21">
        <f t="shared" si="230"/>
        <v>-68099.812994612614</v>
      </c>
      <c r="CU216" s="21">
        <f t="shared" si="230"/>
        <v>-99991.285196977318</v>
      </c>
      <c r="CV216" s="21">
        <f t="shared" si="230"/>
        <v>-130531.7747658242</v>
      </c>
      <c r="CW216" s="21">
        <f t="shared" si="230"/>
        <v>-159783.24710866553</v>
      </c>
      <c r="CX216" s="21">
        <f t="shared" si="230"/>
        <v>-187804.65323179727</v>
      </c>
      <c r="CZ216" s="21">
        <f t="shared" si="192"/>
        <v>-1422.3299289376009</v>
      </c>
      <c r="DA216" s="21">
        <f t="shared" si="193"/>
        <v>-143022.19443705148</v>
      </c>
    </row>
    <row r="217" spans="9:105" x14ac:dyDescent="0.25">
      <c r="I217" s="4" t="s">
        <v>37</v>
      </c>
      <c r="J217" s="15">
        <f t="shared" si="188"/>
        <v>0.02</v>
      </c>
      <c r="K217" s="3">
        <v>19</v>
      </c>
      <c r="L217" s="3" t="s">
        <v>27</v>
      </c>
      <c r="M217" s="15">
        <f t="shared" si="228"/>
        <v>2.4E-2</v>
      </c>
      <c r="N217" s="18">
        <f>INDEX(Results!$B$7:$C$206,Example!$AP217,MATCH(Example!$N$38,Results!$B$1:$C$1,FALSE))</f>
        <v>6.8919457247392701</v>
      </c>
      <c r="O217" s="15">
        <f t="shared" si="229"/>
        <v>0.114</v>
      </c>
      <c r="P217" s="5">
        <v>1000000</v>
      </c>
      <c r="Q217" s="35">
        <f t="shared" si="189"/>
        <v>939539.46074216301</v>
      </c>
      <c r="R217" s="5">
        <f t="shared" si="190"/>
        <v>6475254.9696857901</v>
      </c>
      <c r="S217" s="5">
        <f t="shared" si="191"/>
        <v>738179.06654418015</v>
      </c>
      <c r="T217" s="5"/>
      <c r="U217" s="5">
        <f t="shared" si="231"/>
        <v>20000</v>
      </c>
      <c r="V217" s="5">
        <f t="shared" si="231"/>
        <v>20000</v>
      </c>
      <c r="W217" s="5">
        <f t="shared" si="231"/>
        <v>20000</v>
      </c>
      <c r="X217" s="5">
        <f t="shared" si="231"/>
        <v>20000</v>
      </c>
      <c r="Y217" s="5">
        <f t="shared" si="231"/>
        <v>20000</v>
      </c>
      <c r="Z217" s="5">
        <f t="shared" si="231"/>
        <v>20000</v>
      </c>
      <c r="AA217" s="5">
        <f t="shared" si="231"/>
        <v>20000</v>
      </c>
      <c r="AB217" s="5">
        <f t="shared" si="231"/>
        <v>20000</v>
      </c>
      <c r="AC217" s="5">
        <f t="shared" si="231"/>
        <v>20000</v>
      </c>
      <c r="AD217" s="5">
        <f t="shared" si="231"/>
        <v>20000</v>
      </c>
      <c r="AE217" s="5">
        <f t="shared" si="232"/>
        <v>20000</v>
      </c>
      <c r="AF217" s="5">
        <f t="shared" si="232"/>
        <v>20000</v>
      </c>
      <c r="AG217" s="5">
        <f t="shared" si="232"/>
        <v>20000</v>
      </c>
      <c r="AH217" s="5">
        <f t="shared" si="232"/>
        <v>20000</v>
      </c>
      <c r="AI217" s="5">
        <f t="shared" si="232"/>
        <v>20000</v>
      </c>
      <c r="AJ217" s="5">
        <f t="shared" si="232"/>
        <v>20000</v>
      </c>
      <c r="AK217" s="5">
        <f t="shared" si="232"/>
        <v>20000</v>
      </c>
      <c r="AL217" s="5">
        <f t="shared" si="232"/>
        <v>20000</v>
      </c>
      <c r="AM217" s="5">
        <f t="shared" si="232"/>
        <v>1020000</v>
      </c>
      <c r="AN217" s="5">
        <f t="shared" si="232"/>
        <v>0</v>
      </c>
      <c r="AP217" s="3">
        <f t="shared" si="196"/>
        <v>179</v>
      </c>
      <c r="BN217" s="38">
        <f t="shared" si="202"/>
        <v>939539.46074216301</v>
      </c>
      <c r="BO217" s="5">
        <f t="shared" si="203"/>
        <v>942088.4077999749</v>
      </c>
      <c r="BP217" s="5">
        <f t="shared" si="204"/>
        <v>944698.5295871743</v>
      </c>
      <c r="BQ217" s="5">
        <f t="shared" si="205"/>
        <v>947371.29429726652</v>
      </c>
      <c r="BR217" s="5">
        <f t="shared" si="206"/>
        <v>950108.20536040096</v>
      </c>
      <c r="BS217" s="5">
        <f t="shared" si="207"/>
        <v>952910.80228905065</v>
      </c>
      <c r="BT217" s="5">
        <f t="shared" si="208"/>
        <v>955780.66154398792</v>
      </c>
      <c r="BU217" s="5">
        <f t="shared" si="209"/>
        <v>958719.3974210436</v>
      </c>
      <c r="BV217" s="5">
        <f t="shared" si="210"/>
        <v>961728.66295914864</v>
      </c>
      <c r="BW217" s="5">
        <f t="shared" si="211"/>
        <v>964810.15087016823</v>
      </c>
      <c r="BX217" s="5">
        <f t="shared" si="212"/>
        <v>967965.59449105232</v>
      </c>
      <c r="BY217" s="5">
        <f t="shared" si="213"/>
        <v>971196.7687588376</v>
      </c>
      <c r="BZ217" s="5">
        <f t="shared" si="214"/>
        <v>974505.49120904971</v>
      </c>
      <c r="CA217" s="5">
        <f t="shared" si="215"/>
        <v>977893.62299806695</v>
      </c>
      <c r="CB217" s="5">
        <f t="shared" si="216"/>
        <v>981363.06995002052</v>
      </c>
      <c r="CC217" s="5">
        <f t="shared" si="217"/>
        <v>984915.78362882102</v>
      </c>
      <c r="CD217" s="5">
        <f t="shared" si="218"/>
        <v>988553.76243591274</v>
      </c>
      <c r="CE217" s="5">
        <f t="shared" si="219"/>
        <v>992279.05273437465</v>
      </c>
      <c r="CF217" s="5">
        <f t="shared" si="220"/>
        <v>996093.74999999965</v>
      </c>
      <c r="CG217" s="5">
        <f t="shared" si="221"/>
        <v>0</v>
      </c>
      <c r="CH217" s="45">
        <f t="shared" si="222"/>
        <v>0</v>
      </c>
      <c r="CJ217" s="21">
        <f t="shared" si="230"/>
        <v>251779.25405953662</v>
      </c>
      <c r="CK217" s="21">
        <f t="shared" si="230"/>
        <v>204793.34274607035</v>
      </c>
      <c r="CL217" s="21">
        <f t="shared" si="230"/>
        <v>159951.52749249595</v>
      </c>
      <c r="CM217" s="21">
        <f t="shared" si="230"/>
        <v>117148.53869523294</v>
      </c>
      <c r="CN217" s="21">
        <f t="shared" si="230"/>
        <v>76284.568865194567</v>
      </c>
      <c r="CO217" s="21">
        <f t="shared" si="230"/>
        <v>37264.975357777555</v>
      </c>
      <c r="CP217" s="21">
        <f t="shared" si="230"/>
        <v>1457.9928957265802</v>
      </c>
      <c r="CQ217" s="21">
        <f t="shared" si="230"/>
        <v>0</v>
      </c>
      <c r="CR217" s="21">
        <f t="shared" si="230"/>
        <v>-1455.3223093188135</v>
      </c>
      <c r="CS217" s="21">
        <f t="shared" si="230"/>
        <v>-35595.495385397109</v>
      </c>
      <c r="CT217" s="21">
        <f t="shared" si="230"/>
        <v>-69602.278497477993</v>
      </c>
      <c r="CU217" s="21">
        <f t="shared" si="230"/>
        <v>-102096.98199737363</v>
      </c>
      <c r="CV217" s="21">
        <f t="shared" si="230"/>
        <v>-133152.32569839573</v>
      </c>
      <c r="CW217" s="21">
        <f t="shared" si="230"/>
        <v>-162837.32628267666</v>
      </c>
      <c r="CX217" s="21">
        <f t="shared" si="230"/>
        <v>-191217.49527363095</v>
      </c>
      <c r="CZ217" s="21">
        <f t="shared" si="192"/>
        <v>-1456.6576025226968</v>
      </c>
      <c r="DA217" s="21">
        <f t="shared" si="193"/>
        <v>-146551.92659544584</v>
      </c>
    </row>
    <row r="218" spans="9:105" x14ac:dyDescent="0.25">
      <c r="I218" s="9" t="s">
        <v>37</v>
      </c>
      <c r="J218" s="16">
        <f t="shared" si="188"/>
        <v>0.02</v>
      </c>
      <c r="K218" s="10">
        <v>20</v>
      </c>
      <c r="L218" s="10" t="s">
        <v>27</v>
      </c>
      <c r="M218" s="16">
        <f t="shared" si="228"/>
        <v>2.5000000000000001E-2</v>
      </c>
      <c r="N218" s="19">
        <f>INDEX(Results!$B$7:$C$206,Example!$AP218,MATCH(Example!$N$38,Results!$B$1:$C$1,FALSE))</f>
        <v>6.2855824152892197</v>
      </c>
      <c r="O218" s="16">
        <f t="shared" si="229"/>
        <v>0.12</v>
      </c>
      <c r="P218" s="14">
        <v>1000000</v>
      </c>
      <c r="Q218" s="36">
        <f t="shared" si="189"/>
        <v>922054.1885717673</v>
      </c>
      <c r="R218" s="14">
        <f t="shared" si="190"/>
        <v>5795647.5936304703</v>
      </c>
      <c r="S218" s="14">
        <f t="shared" si="191"/>
        <v>695477.7112356564</v>
      </c>
      <c r="T218" s="14"/>
      <c r="U218" s="14">
        <f t="shared" si="231"/>
        <v>20000</v>
      </c>
      <c r="V218" s="14">
        <f t="shared" si="231"/>
        <v>20000</v>
      </c>
      <c r="W218" s="14">
        <f t="shared" si="231"/>
        <v>20000</v>
      </c>
      <c r="X218" s="14">
        <f t="shared" si="231"/>
        <v>20000</v>
      </c>
      <c r="Y218" s="14">
        <f t="shared" si="231"/>
        <v>20000</v>
      </c>
      <c r="Z218" s="14">
        <f t="shared" si="231"/>
        <v>20000</v>
      </c>
      <c r="AA218" s="14">
        <f t="shared" si="231"/>
        <v>20000</v>
      </c>
      <c r="AB218" s="14">
        <f t="shared" si="231"/>
        <v>20000</v>
      </c>
      <c r="AC218" s="14">
        <f t="shared" si="231"/>
        <v>20000</v>
      </c>
      <c r="AD218" s="14">
        <f t="shared" si="231"/>
        <v>20000</v>
      </c>
      <c r="AE218" s="14">
        <f t="shared" si="232"/>
        <v>20000</v>
      </c>
      <c r="AF218" s="14">
        <f t="shared" si="232"/>
        <v>20000</v>
      </c>
      <c r="AG218" s="14">
        <f t="shared" si="232"/>
        <v>20000</v>
      </c>
      <c r="AH218" s="14">
        <f t="shared" si="232"/>
        <v>20000</v>
      </c>
      <c r="AI218" s="14">
        <f t="shared" si="232"/>
        <v>20000</v>
      </c>
      <c r="AJ218" s="14">
        <f t="shared" si="232"/>
        <v>20000</v>
      </c>
      <c r="AK218" s="14">
        <f t="shared" si="232"/>
        <v>20000</v>
      </c>
      <c r="AL218" s="14">
        <f t="shared" si="232"/>
        <v>20000</v>
      </c>
      <c r="AM218" s="14">
        <f t="shared" si="232"/>
        <v>20000</v>
      </c>
      <c r="AN218" s="14">
        <f t="shared" si="232"/>
        <v>1020000</v>
      </c>
      <c r="AP218" s="3">
        <f t="shared" si="196"/>
        <v>180</v>
      </c>
      <c r="BN218" s="39">
        <f t="shared" si="202"/>
        <v>922054.1885717673</v>
      </c>
      <c r="BO218" s="14">
        <f t="shared" si="203"/>
        <v>925105.54328606138</v>
      </c>
      <c r="BP218" s="14">
        <f t="shared" si="204"/>
        <v>928233.18186821288</v>
      </c>
      <c r="BQ218" s="14">
        <f t="shared" si="205"/>
        <v>931439.01141491812</v>
      </c>
      <c r="BR218" s="14">
        <f t="shared" si="206"/>
        <v>934724.98670029093</v>
      </c>
      <c r="BS218" s="14">
        <f t="shared" si="207"/>
        <v>938093.11136779818</v>
      </c>
      <c r="BT218" s="14">
        <f t="shared" si="208"/>
        <v>941545.43915199302</v>
      </c>
      <c r="BU218" s="14">
        <f t="shared" si="209"/>
        <v>945084.0751307928</v>
      </c>
      <c r="BV218" s="14">
        <f t="shared" si="210"/>
        <v>948711.17700906249</v>
      </c>
      <c r="BW218" s="14">
        <f t="shared" si="211"/>
        <v>952428.95643428899</v>
      </c>
      <c r="BX218" s="14">
        <f t="shared" si="212"/>
        <v>956239.6803451461</v>
      </c>
      <c r="BY218" s="14">
        <f t="shared" si="213"/>
        <v>960145.67235377466</v>
      </c>
      <c r="BZ218" s="14">
        <f t="shared" si="214"/>
        <v>964149.31416261895</v>
      </c>
      <c r="CA218" s="14">
        <f t="shared" si="215"/>
        <v>968253.04701668432</v>
      </c>
      <c r="CB218" s="14">
        <f t="shared" si="216"/>
        <v>972459.37319210137</v>
      </c>
      <c r="CC218" s="14">
        <f t="shared" si="217"/>
        <v>976770.85752190382</v>
      </c>
      <c r="CD218" s="14">
        <f t="shared" si="218"/>
        <v>981190.12895995134</v>
      </c>
      <c r="CE218" s="14">
        <f t="shared" si="219"/>
        <v>985719.88218395005</v>
      </c>
      <c r="CF218" s="14">
        <f t="shared" si="220"/>
        <v>990362.87923854869</v>
      </c>
      <c r="CG218" s="14">
        <f t="shared" si="221"/>
        <v>995121.95121951227</v>
      </c>
      <c r="CH218" s="46">
        <f t="shared" si="222"/>
        <v>0</v>
      </c>
      <c r="CJ218" s="48">
        <f t="shared" si="230"/>
        <v>258401.34109093703</v>
      </c>
      <c r="CK218" s="48">
        <f t="shared" si="230"/>
        <v>209940.68243492569</v>
      </c>
      <c r="CL218" s="48">
        <f t="shared" si="230"/>
        <v>163789.00535364437</v>
      </c>
      <c r="CM218" s="48">
        <f t="shared" si="230"/>
        <v>119828.01469010767</v>
      </c>
      <c r="CN218" s="48">
        <f t="shared" si="230"/>
        <v>77945.811428232468</v>
      </c>
      <c r="CO218" s="48">
        <f t="shared" si="230"/>
        <v>38036.530503293732</v>
      </c>
      <c r="CP218" s="48">
        <f t="shared" si="230"/>
        <v>1486.7105039131129</v>
      </c>
      <c r="CQ218" s="48">
        <f t="shared" si="230"/>
        <v>0</v>
      </c>
      <c r="CR218" s="48">
        <f t="shared" si="230"/>
        <v>-1483.8664571046829</v>
      </c>
      <c r="CS218" s="48">
        <f t="shared" si="230"/>
        <v>-36258.579575085198</v>
      </c>
      <c r="CT218" s="48">
        <f t="shared" si="230"/>
        <v>-70828.937176322564</v>
      </c>
      <c r="CU218" s="48">
        <f t="shared" si="230"/>
        <v>-103796.01540844468</v>
      </c>
      <c r="CV218" s="48">
        <f t="shared" si="230"/>
        <v>-135240.23810105049</v>
      </c>
      <c r="CW218" s="48">
        <f t="shared" si="230"/>
        <v>-165237.76227842225</v>
      </c>
      <c r="CX218" s="48">
        <f t="shared" si="230"/>
        <v>-193860.71547112148</v>
      </c>
      <c r="CZ218" s="48">
        <f t="shared" si="192"/>
        <v>-1485.2884805088979</v>
      </c>
      <c r="DA218" s="48">
        <f t="shared" si="193"/>
        <v>-149514.62172734743</v>
      </c>
    </row>
    <row r="219" spans="9:105" x14ac:dyDescent="0.25">
      <c r="I219" s="4" t="s">
        <v>37</v>
      </c>
      <c r="J219" s="15">
        <f t="shared" si="188"/>
        <v>0.02</v>
      </c>
      <c r="K219" s="3">
        <v>1</v>
      </c>
      <c r="L219" s="3" t="s">
        <v>28</v>
      </c>
      <c r="M219" s="15">
        <f>$B$2+$B$16*$K219</f>
        <v>6.5000000000000006E-3</v>
      </c>
      <c r="N219" s="18">
        <f>INDEX(Results!$B$7:$C$206,Example!$AP219,MATCH(Example!$N$38,Results!$B$1:$C$1,FALSE))</f>
        <v>7.8785297540192998</v>
      </c>
      <c r="O219" s="15">
        <f>$K219*B$28</f>
        <v>8.9999999999999993E-3</v>
      </c>
      <c r="P219" s="5">
        <v>1000000</v>
      </c>
      <c r="Q219" s="35">
        <f t="shared" si="189"/>
        <v>1013412.8166915053</v>
      </c>
      <c r="R219" s="5">
        <f t="shared" si="190"/>
        <v>7984203.0294085303</v>
      </c>
      <c r="S219" s="5">
        <f t="shared" si="191"/>
        <v>71857.827264676773</v>
      </c>
      <c r="T219" s="5"/>
      <c r="U219" s="5">
        <f t="shared" ref="U219:AD228" si="233">$P219*((U$38&lt;=$K219)*$J219+(U$38=$K219)*1)</f>
        <v>1020000</v>
      </c>
      <c r="V219" s="5">
        <f t="shared" si="233"/>
        <v>0</v>
      </c>
      <c r="W219" s="5">
        <f t="shared" si="233"/>
        <v>0</v>
      </c>
      <c r="X219" s="5">
        <f t="shared" si="233"/>
        <v>0</v>
      </c>
      <c r="Y219" s="5">
        <f t="shared" si="233"/>
        <v>0</v>
      </c>
      <c r="Z219" s="5">
        <f t="shared" si="233"/>
        <v>0</v>
      </c>
      <c r="AA219" s="5">
        <f t="shared" si="233"/>
        <v>0</v>
      </c>
      <c r="AB219" s="5">
        <f t="shared" si="233"/>
        <v>0</v>
      </c>
      <c r="AC219" s="5">
        <f t="shared" si="233"/>
        <v>0</v>
      </c>
      <c r="AD219" s="5">
        <f t="shared" si="233"/>
        <v>0</v>
      </c>
      <c r="AE219" s="5">
        <f t="shared" ref="AE219:AN228" si="234">$P219*((AE$38&lt;=$K219)*$J219+(AE$38=$K219)*1)</f>
        <v>0</v>
      </c>
      <c r="AF219" s="5">
        <f t="shared" si="234"/>
        <v>0</v>
      </c>
      <c r="AG219" s="5">
        <f t="shared" si="234"/>
        <v>0</v>
      </c>
      <c r="AH219" s="5">
        <f t="shared" si="234"/>
        <v>0</v>
      </c>
      <c r="AI219" s="5">
        <f t="shared" si="234"/>
        <v>0</v>
      </c>
      <c r="AJ219" s="5">
        <f t="shared" si="234"/>
        <v>0</v>
      </c>
      <c r="AK219" s="5">
        <f t="shared" si="234"/>
        <v>0</v>
      </c>
      <c r="AL219" s="5">
        <f t="shared" si="234"/>
        <v>0</v>
      </c>
      <c r="AM219" s="5">
        <f t="shared" si="234"/>
        <v>0</v>
      </c>
      <c r="AN219" s="5">
        <f t="shared" si="234"/>
        <v>0</v>
      </c>
      <c r="AP219" s="3">
        <f t="shared" si="196"/>
        <v>181</v>
      </c>
      <c r="BN219" s="38">
        <f t="shared" si="202"/>
        <v>1013412.8166915053</v>
      </c>
      <c r="BO219" s="5">
        <f t="shared" si="203"/>
        <v>0</v>
      </c>
      <c r="BP219" s="5">
        <f t="shared" si="204"/>
        <v>0</v>
      </c>
      <c r="BQ219" s="5">
        <f t="shared" si="205"/>
        <v>0</v>
      </c>
      <c r="BR219" s="5">
        <f t="shared" si="206"/>
        <v>0</v>
      </c>
      <c r="BS219" s="5">
        <f t="shared" si="207"/>
        <v>0</v>
      </c>
      <c r="BT219" s="5">
        <f t="shared" si="208"/>
        <v>0</v>
      </c>
      <c r="BU219" s="5">
        <f t="shared" si="209"/>
        <v>0</v>
      </c>
      <c r="BV219" s="5">
        <f t="shared" si="210"/>
        <v>0</v>
      </c>
      <c r="BW219" s="5">
        <f t="shared" si="211"/>
        <v>0</v>
      </c>
      <c r="BX219" s="5">
        <f t="shared" si="212"/>
        <v>0</v>
      </c>
      <c r="BY219" s="5">
        <f t="shared" si="213"/>
        <v>0</v>
      </c>
      <c r="BZ219" s="5">
        <f t="shared" si="214"/>
        <v>0</v>
      </c>
      <c r="CA219" s="5">
        <f t="shared" si="215"/>
        <v>0</v>
      </c>
      <c r="CB219" s="5">
        <f t="shared" si="216"/>
        <v>0</v>
      </c>
      <c r="CC219" s="5">
        <f t="shared" si="217"/>
        <v>0</v>
      </c>
      <c r="CD219" s="5">
        <f t="shared" si="218"/>
        <v>0</v>
      </c>
      <c r="CE219" s="5">
        <f t="shared" si="219"/>
        <v>0</v>
      </c>
      <c r="CF219" s="5">
        <f t="shared" si="220"/>
        <v>0</v>
      </c>
      <c r="CG219" s="5">
        <f t="shared" si="221"/>
        <v>0</v>
      </c>
      <c r="CH219" s="45">
        <f t="shared" si="222"/>
        <v>0</v>
      </c>
      <c r="CJ219" s="21">
        <f t="shared" si="230"/>
        <v>15331.51008610439</v>
      </c>
      <c r="CK219" s="21">
        <f t="shared" si="230"/>
        <v>12744.124958394095</v>
      </c>
      <c r="CL219" s="21">
        <f t="shared" si="230"/>
        <v>10169.722194596077</v>
      </c>
      <c r="CM219" s="21">
        <f t="shared" si="230"/>
        <v>7608.2043295158073</v>
      </c>
      <c r="CN219" s="21">
        <f t="shared" si="230"/>
        <v>5059.4748711506836</v>
      </c>
      <c r="CO219" s="21">
        <f t="shared" si="230"/>
        <v>2523.4382885744562</v>
      </c>
      <c r="CP219" s="21">
        <f t="shared" si="230"/>
        <v>100.69682200835086</v>
      </c>
      <c r="CQ219" s="21">
        <f t="shared" si="230"/>
        <v>0</v>
      </c>
      <c r="CR219" s="21">
        <f t="shared" si="230"/>
        <v>-100.67681469221134</v>
      </c>
      <c r="CS219" s="21">
        <f t="shared" si="230"/>
        <v>-2510.9336389779346</v>
      </c>
      <c r="CT219" s="21">
        <f t="shared" si="230"/>
        <v>-5009.4553469675593</v>
      </c>
      <c r="CU219" s="21">
        <f t="shared" si="230"/>
        <v>-7495.65692819166</v>
      </c>
      <c r="CV219" s="21">
        <f t="shared" si="230"/>
        <v>-9969.6292837334331</v>
      </c>
      <c r="CW219" s="21">
        <f t="shared" si="230"/>
        <v>-12431.462422614102</v>
      </c>
      <c r="CX219" s="21">
        <f t="shared" si="230"/>
        <v>-14881.245472709415</v>
      </c>
      <c r="CZ219" s="21">
        <f t="shared" si="192"/>
        <v>-100.6868183502811</v>
      </c>
      <c r="DA219" s="21">
        <f t="shared" si="193"/>
        <v>-10069.675739164755</v>
      </c>
    </row>
    <row r="220" spans="9:105" x14ac:dyDescent="0.25">
      <c r="I220" s="4" t="s">
        <v>37</v>
      </c>
      <c r="J220" s="15">
        <f t="shared" si="188"/>
        <v>0.02</v>
      </c>
      <c r="K220" s="3">
        <v>2</v>
      </c>
      <c r="L220" s="3" t="s">
        <v>28</v>
      </c>
      <c r="M220" s="15">
        <f t="shared" ref="M220:M238" si="235">$B$2+$B$16*$K220</f>
        <v>8.0000000000000002E-3</v>
      </c>
      <c r="N220" s="18">
        <f>INDEX(Results!$B$7:$C$206,Example!$AP220,MATCH(Example!$N$38,Results!$B$1:$C$1,FALSE))</f>
        <v>6.4040209081169301</v>
      </c>
      <c r="O220" s="15">
        <f t="shared" ref="O220:O238" si="236">$K220*B$28</f>
        <v>1.7999999999999999E-2</v>
      </c>
      <c r="P220" s="5">
        <v>1000000</v>
      </c>
      <c r="Q220" s="35">
        <f t="shared" si="189"/>
        <v>1023715.0415721844</v>
      </c>
      <c r="R220" s="5">
        <f t="shared" si="190"/>
        <v>6555892.5301820617</v>
      </c>
      <c r="S220" s="5">
        <f t="shared" si="191"/>
        <v>118006.0655432771</v>
      </c>
      <c r="T220" s="5"/>
      <c r="U220" s="5">
        <f t="shared" si="233"/>
        <v>20000</v>
      </c>
      <c r="V220" s="5">
        <f t="shared" si="233"/>
        <v>1020000</v>
      </c>
      <c r="W220" s="5">
        <f t="shared" si="233"/>
        <v>0</v>
      </c>
      <c r="X220" s="5">
        <f t="shared" si="233"/>
        <v>0</v>
      </c>
      <c r="Y220" s="5">
        <f t="shared" si="233"/>
        <v>0</v>
      </c>
      <c r="Z220" s="5">
        <f t="shared" si="233"/>
        <v>0</v>
      </c>
      <c r="AA220" s="5">
        <f t="shared" si="233"/>
        <v>0</v>
      </c>
      <c r="AB220" s="5">
        <f t="shared" si="233"/>
        <v>0</v>
      </c>
      <c r="AC220" s="5">
        <f t="shared" si="233"/>
        <v>0</v>
      </c>
      <c r="AD220" s="5">
        <f t="shared" si="233"/>
        <v>0</v>
      </c>
      <c r="AE220" s="5">
        <f t="shared" si="234"/>
        <v>0</v>
      </c>
      <c r="AF220" s="5">
        <f t="shared" si="234"/>
        <v>0</v>
      </c>
      <c r="AG220" s="5">
        <f t="shared" si="234"/>
        <v>0</v>
      </c>
      <c r="AH220" s="5">
        <f t="shared" si="234"/>
        <v>0</v>
      </c>
      <c r="AI220" s="5">
        <f t="shared" si="234"/>
        <v>0</v>
      </c>
      <c r="AJ220" s="5">
        <f t="shared" si="234"/>
        <v>0</v>
      </c>
      <c r="AK220" s="5">
        <f t="shared" si="234"/>
        <v>0</v>
      </c>
      <c r="AL220" s="5">
        <f t="shared" si="234"/>
        <v>0</v>
      </c>
      <c r="AM220" s="5">
        <f t="shared" si="234"/>
        <v>0</v>
      </c>
      <c r="AN220" s="5">
        <f t="shared" si="234"/>
        <v>0</v>
      </c>
      <c r="AP220" s="3">
        <f t="shared" si="196"/>
        <v>182</v>
      </c>
      <c r="BN220" s="38">
        <f t="shared" si="202"/>
        <v>1023715.0415721844</v>
      </c>
      <c r="BO220" s="5">
        <f t="shared" si="203"/>
        <v>1011904.7619047619</v>
      </c>
      <c r="BP220" s="5">
        <f t="shared" si="204"/>
        <v>0</v>
      </c>
      <c r="BQ220" s="5">
        <f t="shared" si="205"/>
        <v>0</v>
      </c>
      <c r="BR220" s="5">
        <f t="shared" si="206"/>
        <v>0</v>
      </c>
      <c r="BS220" s="5">
        <f t="shared" si="207"/>
        <v>0</v>
      </c>
      <c r="BT220" s="5">
        <f t="shared" si="208"/>
        <v>0</v>
      </c>
      <c r="BU220" s="5">
        <f t="shared" si="209"/>
        <v>0</v>
      </c>
      <c r="BV220" s="5">
        <f t="shared" si="210"/>
        <v>0</v>
      </c>
      <c r="BW220" s="5">
        <f t="shared" si="211"/>
        <v>0</v>
      </c>
      <c r="BX220" s="5">
        <f t="shared" si="212"/>
        <v>0</v>
      </c>
      <c r="BY220" s="5">
        <f t="shared" si="213"/>
        <v>0</v>
      </c>
      <c r="BZ220" s="5">
        <f t="shared" si="214"/>
        <v>0</v>
      </c>
      <c r="CA220" s="5">
        <f t="shared" si="215"/>
        <v>0</v>
      </c>
      <c r="CB220" s="5">
        <f t="shared" si="216"/>
        <v>0</v>
      </c>
      <c r="CC220" s="5">
        <f t="shared" si="217"/>
        <v>0</v>
      </c>
      <c r="CD220" s="5">
        <f t="shared" si="218"/>
        <v>0</v>
      </c>
      <c r="CE220" s="5">
        <f t="shared" si="219"/>
        <v>0</v>
      </c>
      <c r="CF220" s="5">
        <f t="shared" si="220"/>
        <v>0</v>
      </c>
      <c r="CG220" s="5">
        <f t="shared" si="221"/>
        <v>0</v>
      </c>
      <c r="CH220" s="45">
        <f t="shared" si="222"/>
        <v>0</v>
      </c>
      <c r="CJ220" s="21">
        <f t="shared" si="230"/>
        <v>30857.297124979668</v>
      </c>
      <c r="CK220" s="21">
        <f t="shared" si="230"/>
        <v>25617.70415122516</v>
      </c>
      <c r="CL220" s="21">
        <f t="shared" si="230"/>
        <v>20417.311309932498</v>
      </c>
      <c r="CM220" s="21">
        <f t="shared" si="230"/>
        <v>15255.727915635449</v>
      </c>
      <c r="CN220" s="21">
        <f t="shared" si="230"/>
        <v>10132.568141048541</v>
      </c>
      <c r="CO220" s="21">
        <f t="shared" si="230"/>
        <v>5047.4509447307792</v>
      </c>
      <c r="CP220" s="21">
        <f t="shared" si="230"/>
        <v>201.17952315078583</v>
      </c>
      <c r="CQ220" s="21">
        <f t="shared" si="230"/>
        <v>0</v>
      </c>
      <c r="CR220" s="21">
        <f t="shared" si="230"/>
        <v>-201.11985244823154</v>
      </c>
      <c r="CS220" s="21">
        <f t="shared" si="230"/>
        <v>-5010.1563749199267</v>
      </c>
      <c r="CT220" s="21">
        <f t="shared" si="230"/>
        <v>-9983.3852855490986</v>
      </c>
      <c r="CU220" s="21">
        <f t="shared" si="230"/>
        <v>-14920.049328621593</v>
      </c>
      <c r="CV220" s="21">
        <f t="shared" si="230"/>
        <v>-19820.506658392958</v>
      </c>
      <c r="CW220" s="21">
        <f t="shared" si="230"/>
        <v>-24685.111051820451</v>
      </c>
      <c r="CX220" s="21">
        <f t="shared" si="230"/>
        <v>-29514.211972622317</v>
      </c>
      <c r="CZ220" s="21">
        <f t="shared" si="192"/>
        <v>-201.14968779950868</v>
      </c>
      <c r="DA220" s="21">
        <f t="shared" si="193"/>
        <v>-20118.908984162728</v>
      </c>
    </row>
    <row r="221" spans="9:105" x14ac:dyDescent="0.25">
      <c r="I221" s="4" t="s">
        <v>37</v>
      </c>
      <c r="J221" s="15">
        <f t="shared" si="188"/>
        <v>0.02</v>
      </c>
      <c r="K221" s="3">
        <v>3</v>
      </c>
      <c r="L221" s="3" t="s">
        <v>28</v>
      </c>
      <c r="M221" s="15">
        <f t="shared" si="235"/>
        <v>9.5000000000000015E-3</v>
      </c>
      <c r="N221" s="18">
        <f>INDEX(Results!$B$7:$C$206,Example!$AP221,MATCH(Example!$N$38,Results!$B$1:$C$1,FALSE))</f>
        <v>5.0600125344695304</v>
      </c>
      <c r="O221" s="15">
        <f t="shared" si="236"/>
        <v>2.6999999999999996E-2</v>
      </c>
      <c r="P221" s="5">
        <v>1000000</v>
      </c>
      <c r="Q221" s="35">
        <f t="shared" si="189"/>
        <v>1030910.842986949</v>
      </c>
      <c r="R221" s="5">
        <f t="shared" si="190"/>
        <v>5216421.7874345118</v>
      </c>
      <c r="S221" s="5">
        <f t="shared" si="191"/>
        <v>140843.38826073179</v>
      </c>
      <c r="T221" s="5"/>
      <c r="U221" s="5">
        <f t="shared" si="233"/>
        <v>20000</v>
      </c>
      <c r="V221" s="5">
        <f t="shared" si="233"/>
        <v>20000</v>
      </c>
      <c r="W221" s="5">
        <f t="shared" si="233"/>
        <v>1020000</v>
      </c>
      <c r="X221" s="5">
        <f t="shared" si="233"/>
        <v>0</v>
      </c>
      <c r="Y221" s="5">
        <f t="shared" si="233"/>
        <v>0</v>
      </c>
      <c r="Z221" s="5">
        <f t="shared" si="233"/>
        <v>0</v>
      </c>
      <c r="AA221" s="5">
        <f t="shared" si="233"/>
        <v>0</v>
      </c>
      <c r="AB221" s="5">
        <f t="shared" si="233"/>
        <v>0</v>
      </c>
      <c r="AC221" s="5">
        <f t="shared" si="233"/>
        <v>0</v>
      </c>
      <c r="AD221" s="5">
        <f t="shared" si="233"/>
        <v>0</v>
      </c>
      <c r="AE221" s="5">
        <f t="shared" si="234"/>
        <v>0</v>
      </c>
      <c r="AF221" s="5">
        <f t="shared" si="234"/>
        <v>0</v>
      </c>
      <c r="AG221" s="5">
        <f t="shared" si="234"/>
        <v>0</v>
      </c>
      <c r="AH221" s="5">
        <f t="shared" si="234"/>
        <v>0</v>
      </c>
      <c r="AI221" s="5">
        <f t="shared" si="234"/>
        <v>0</v>
      </c>
      <c r="AJ221" s="5">
        <f t="shared" si="234"/>
        <v>0</v>
      </c>
      <c r="AK221" s="5">
        <f t="shared" si="234"/>
        <v>0</v>
      </c>
      <c r="AL221" s="5">
        <f t="shared" si="234"/>
        <v>0</v>
      </c>
      <c r="AM221" s="5">
        <f t="shared" si="234"/>
        <v>0</v>
      </c>
      <c r="AN221" s="5">
        <f t="shared" si="234"/>
        <v>0</v>
      </c>
      <c r="AP221" s="3">
        <f t="shared" si="196"/>
        <v>183</v>
      </c>
      <c r="BN221" s="38">
        <f t="shared" si="202"/>
        <v>1030910.842986949</v>
      </c>
      <c r="BO221" s="5">
        <f t="shared" si="203"/>
        <v>1020704.4959953252</v>
      </c>
      <c r="BP221" s="5">
        <f t="shared" si="204"/>
        <v>1010401.1887072808</v>
      </c>
      <c r="BQ221" s="5">
        <f t="shared" si="205"/>
        <v>0</v>
      </c>
      <c r="BR221" s="5">
        <f t="shared" si="206"/>
        <v>0</v>
      </c>
      <c r="BS221" s="5">
        <f t="shared" si="207"/>
        <v>0</v>
      </c>
      <c r="BT221" s="5">
        <f t="shared" si="208"/>
        <v>0</v>
      </c>
      <c r="BU221" s="5">
        <f t="shared" si="209"/>
        <v>0</v>
      </c>
      <c r="BV221" s="5">
        <f t="shared" si="210"/>
        <v>0</v>
      </c>
      <c r="BW221" s="5">
        <f t="shared" si="211"/>
        <v>0</v>
      </c>
      <c r="BX221" s="5">
        <f t="shared" si="212"/>
        <v>0</v>
      </c>
      <c r="BY221" s="5">
        <f t="shared" si="213"/>
        <v>0</v>
      </c>
      <c r="BZ221" s="5">
        <f t="shared" si="214"/>
        <v>0</v>
      </c>
      <c r="CA221" s="5">
        <f t="shared" si="215"/>
        <v>0</v>
      </c>
      <c r="CB221" s="5">
        <f t="shared" si="216"/>
        <v>0</v>
      </c>
      <c r="CC221" s="5">
        <f t="shared" si="217"/>
        <v>0</v>
      </c>
      <c r="CD221" s="5">
        <f t="shared" si="218"/>
        <v>0</v>
      </c>
      <c r="CE221" s="5">
        <f t="shared" si="219"/>
        <v>0</v>
      </c>
      <c r="CF221" s="5">
        <f t="shared" si="220"/>
        <v>0</v>
      </c>
      <c r="CG221" s="5">
        <f t="shared" si="221"/>
        <v>0</v>
      </c>
      <c r="CH221" s="45">
        <f t="shared" si="222"/>
        <v>0</v>
      </c>
      <c r="CJ221" s="21">
        <f t="shared" si="230"/>
        <v>46438.434895123355</v>
      </c>
      <c r="CK221" s="21">
        <f t="shared" si="230"/>
        <v>38505.236367331119</v>
      </c>
      <c r="CL221" s="21">
        <f t="shared" si="230"/>
        <v>30650.708301515086</v>
      </c>
      <c r="CM221" s="21">
        <f t="shared" si="230"/>
        <v>22873.874859082978</v>
      </c>
      <c r="CN221" s="21">
        <f t="shared" si="230"/>
        <v>15173.774709167774</v>
      </c>
      <c r="CO221" s="21">
        <f t="shared" si="230"/>
        <v>7549.4607774611795</v>
      </c>
      <c r="CP221" s="21">
        <f t="shared" si="230"/>
        <v>300.55282662005629</v>
      </c>
      <c r="CQ221" s="21">
        <f t="shared" si="230"/>
        <v>0</v>
      </c>
      <c r="CR221" s="21">
        <f t="shared" si="230"/>
        <v>-300.43453424621839</v>
      </c>
      <c r="CS221" s="21">
        <f t="shared" si="230"/>
        <v>-7475.5269181921612</v>
      </c>
      <c r="CT221" s="21">
        <f t="shared" si="230"/>
        <v>-14878.025739729172</v>
      </c>
      <c r="CU221" s="21">
        <f t="shared" si="230"/>
        <v>-22208.388926841202</v>
      </c>
      <c r="CV221" s="21">
        <f t="shared" si="230"/>
        <v>-29467.495868823258</v>
      </c>
      <c r="CW221" s="21">
        <f t="shared" si="230"/>
        <v>-36656.213105042465</v>
      </c>
      <c r="CX221" s="21">
        <f t="shared" si="230"/>
        <v>-43775.394543615053</v>
      </c>
      <c r="CZ221" s="21">
        <f t="shared" si="192"/>
        <v>-300.49368043313734</v>
      </c>
      <c r="DA221" s="21">
        <f t="shared" si="193"/>
        <v>-30059.102085169172</v>
      </c>
    </row>
    <row r="222" spans="9:105" x14ac:dyDescent="0.25">
      <c r="I222" s="4" t="s">
        <v>37</v>
      </c>
      <c r="J222" s="15">
        <f t="shared" si="188"/>
        <v>0.02</v>
      </c>
      <c r="K222" s="3">
        <v>4</v>
      </c>
      <c r="L222" s="3" t="s">
        <v>28</v>
      </c>
      <c r="M222" s="15">
        <f t="shared" si="235"/>
        <v>1.0999999999999999E-2</v>
      </c>
      <c r="N222" s="18">
        <f>INDEX(Results!$B$7:$C$206,Example!$AP222,MATCH(Example!$N$38,Results!$B$1:$C$1,FALSE))</f>
        <v>3.8734570066090499</v>
      </c>
      <c r="O222" s="15">
        <f t="shared" si="236"/>
        <v>3.5999999999999997E-2</v>
      </c>
      <c r="P222" s="5">
        <v>1000000</v>
      </c>
      <c r="Q222" s="35">
        <f t="shared" si="189"/>
        <v>1035031.3679941945</v>
      </c>
      <c r="R222" s="5">
        <f t="shared" si="190"/>
        <v>4009149.5044172625</v>
      </c>
      <c r="S222" s="5">
        <f t="shared" si="191"/>
        <v>144329.38215902145</v>
      </c>
      <c r="T222" s="5"/>
      <c r="U222" s="5">
        <f t="shared" si="233"/>
        <v>20000</v>
      </c>
      <c r="V222" s="5">
        <f t="shared" si="233"/>
        <v>20000</v>
      </c>
      <c r="W222" s="5">
        <f t="shared" si="233"/>
        <v>20000</v>
      </c>
      <c r="X222" s="5">
        <f t="shared" si="233"/>
        <v>1020000</v>
      </c>
      <c r="Y222" s="5">
        <f t="shared" si="233"/>
        <v>0</v>
      </c>
      <c r="Z222" s="5">
        <f t="shared" si="233"/>
        <v>0</v>
      </c>
      <c r="AA222" s="5">
        <f t="shared" si="233"/>
        <v>0</v>
      </c>
      <c r="AB222" s="5">
        <f t="shared" si="233"/>
        <v>0</v>
      </c>
      <c r="AC222" s="5">
        <f t="shared" si="233"/>
        <v>0</v>
      </c>
      <c r="AD222" s="5">
        <f t="shared" si="233"/>
        <v>0</v>
      </c>
      <c r="AE222" s="5">
        <f t="shared" si="234"/>
        <v>0</v>
      </c>
      <c r="AF222" s="5">
        <f t="shared" si="234"/>
        <v>0</v>
      </c>
      <c r="AG222" s="5">
        <f t="shared" si="234"/>
        <v>0</v>
      </c>
      <c r="AH222" s="5">
        <f t="shared" si="234"/>
        <v>0</v>
      </c>
      <c r="AI222" s="5">
        <f t="shared" si="234"/>
        <v>0</v>
      </c>
      <c r="AJ222" s="5">
        <f t="shared" si="234"/>
        <v>0</v>
      </c>
      <c r="AK222" s="5">
        <f t="shared" si="234"/>
        <v>0</v>
      </c>
      <c r="AL222" s="5">
        <f t="shared" si="234"/>
        <v>0</v>
      </c>
      <c r="AM222" s="5">
        <f t="shared" si="234"/>
        <v>0</v>
      </c>
      <c r="AN222" s="5">
        <f t="shared" si="234"/>
        <v>0</v>
      </c>
      <c r="AP222" s="3">
        <f t="shared" si="196"/>
        <v>184</v>
      </c>
      <c r="BN222" s="38">
        <f t="shared" si="202"/>
        <v>1035031.3679941945</v>
      </c>
      <c r="BO222" s="5">
        <f t="shared" si="203"/>
        <v>1026416.7130421306</v>
      </c>
      <c r="BP222" s="5">
        <f t="shared" si="204"/>
        <v>1017707.2968855939</v>
      </c>
      <c r="BQ222" s="5">
        <f t="shared" si="205"/>
        <v>1008902.0771513353</v>
      </c>
      <c r="BR222" s="5">
        <f t="shared" si="206"/>
        <v>0</v>
      </c>
      <c r="BS222" s="5">
        <f t="shared" si="207"/>
        <v>0</v>
      </c>
      <c r="BT222" s="5">
        <f t="shared" si="208"/>
        <v>0</v>
      </c>
      <c r="BU222" s="5">
        <f t="shared" si="209"/>
        <v>0</v>
      </c>
      <c r="BV222" s="5">
        <f t="shared" si="210"/>
        <v>0</v>
      </c>
      <c r="BW222" s="5">
        <f t="shared" si="211"/>
        <v>0</v>
      </c>
      <c r="BX222" s="5">
        <f t="shared" si="212"/>
        <v>0</v>
      </c>
      <c r="BY222" s="5">
        <f t="shared" si="213"/>
        <v>0</v>
      </c>
      <c r="BZ222" s="5">
        <f t="shared" si="214"/>
        <v>0</v>
      </c>
      <c r="CA222" s="5">
        <f t="shared" si="215"/>
        <v>0</v>
      </c>
      <c r="CB222" s="5">
        <f t="shared" si="216"/>
        <v>0</v>
      </c>
      <c r="CC222" s="5">
        <f t="shared" si="217"/>
        <v>0</v>
      </c>
      <c r="CD222" s="5">
        <f t="shared" si="218"/>
        <v>0</v>
      </c>
      <c r="CE222" s="5">
        <f t="shared" si="219"/>
        <v>0</v>
      </c>
      <c r="CF222" s="5">
        <f t="shared" si="220"/>
        <v>0</v>
      </c>
      <c r="CG222" s="5">
        <f t="shared" si="221"/>
        <v>0</v>
      </c>
      <c r="CH222" s="45">
        <f t="shared" si="222"/>
        <v>0</v>
      </c>
      <c r="CJ222" s="21">
        <f t="shared" si="230"/>
        <v>61936.36611194571</v>
      </c>
      <c r="CK222" s="21">
        <f t="shared" si="230"/>
        <v>51292.102051601862</v>
      </c>
      <c r="CL222" s="21">
        <f t="shared" si="230"/>
        <v>40779.011341868551</v>
      </c>
      <c r="CM222" s="21">
        <f t="shared" si="230"/>
        <v>30395.149883426144</v>
      </c>
      <c r="CN222" s="21">
        <f t="shared" si="230"/>
        <v>20138.607172802906</v>
      </c>
      <c r="CO222" s="21">
        <f t="shared" si="230"/>
        <v>10007.505639865878</v>
      </c>
      <c r="CP222" s="21">
        <f t="shared" si="230"/>
        <v>397.95003668114077</v>
      </c>
      <c r="CQ222" s="21">
        <f t="shared" si="230"/>
        <v>0</v>
      </c>
      <c r="CR222" s="21">
        <f t="shared" si="230"/>
        <v>-397.75518919504248</v>
      </c>
      <c r="CS222" s="21">
        <f t="shared" si="230"/>
        <v>-9885.7233794172062</v>
      </c>
      <c r="CT222" s="21">
        <f t="shared" si="230"/>
        <v>-19651.447098572506</v>
      </c>
      <c r="CU222" s="21">
        <f t="shared" si="230"/>
        <v>-29298.923331166618</v>
      </c>
      <c r="CV222" s="21">
        <f t="shared" si="230"/>
        <v>-38829.874417068437</v>
      </c>
      <c r="CW222" s="21">
        <f t="shared" si="230"/>
        <v>-48245.993442014675</v>
      </c>
      <c r="CX222" s="21">
        <f t="shared" si="230"/>
        <v>-57548.944804651546</v>
      </c>
      <c r="CZ222" s="21">
        <f t="shared" si="192"/>
        <v>-397.85261293809162</v>
      </c>
      <c r="DA222" s="21">
        <f t="shared" si="193"/>
        <v>-39804.442879468494</v>
      </c>
    </row>
    <row r="223" spans="9:105" x14ac:dyDescent="0.25">
      <c r="I223" s="4" t="s">
        <v>37</v>
      </c>
      <c r="J223" s="15">
        <f t="shared" si="188"/>
        <v>0.02</v>
      </c>
      <c r="K223" s="3">
        <v>5</v>
      </c>
      <c r="L223" s="3" t="s">
        <v>28</v>
      </c>
      <c r="M223" s="15">
        <f t="shared" si="235"/>
        <v>1.2500000000000001E-2</v>
      </c>
      <c r="N223" s="18">
        <f>INDEX(Results!$B$7:$C$206,Example!$AP223,MATCH(Example!$N$38,Results!$B$1:$C$1,FALSE))</f>
        <v>0.61703683059560399</v>
      </c>
      <c r="O223" s="15">
        <f t="shared" si="236"/>
        <v>4.4999999999999998E-2</v>
      </c>
      <c r="P223" s="5">
        <v>1000000</v>
      </c>
      <c r="Q223" s="35">
        <f t="shared" si="189"/>
        <v>1036133.76283428</v>
      </c>
      <c r="R223" s="5">
        <f t="shared" si="190"/>
        <v>639332.69309236133</v>
      </c>
      <c r="S223" s="5">
        <f t="shared" si="191"/>
        <v>28769.971189156258</v>
      </c>
      <c r="T223" s="5"/>
      <c r="U223" s="5">
        <f t="shared" si="233"/>
        <v>20000</v>
      </c>
      <c r="V223" s="5">
        <f t="shared" si="233"/>
        <v>20000</v>
      </c>
      <c r="W223" s="5">
        <f t="shared" si="233"/>
        <v>20000</v>
      </c>
      <c r="X223" s="5">
        <f t="shared" si="233"/>
        <v>20000</v>
      </c>
      <c r="Y223" s="5">
        <f t="shared" si="233"/>
        <v>1020000</v>
      </c>
      <c r="Z223" s="5">
        <f t="shared" si="233"/>
        <v>0</v>
      </c>
      <c r="AA223" s="5">
        <f t="shared" si="233"/>
        <v>0</v>
      </c>
      <c r="AB223" s="5">
        <f t="shared" si="233"/>
        <v>0</v>
      </c>
      <c r="AC223" s="5">
        <f t="shared" si="233"/>
        <v>0</v>
      </c>
      <c r="AD223" s="5">
        <f t="shared" si="233"/>
        <v>0</v>
      </c>
      <c r="AE223" s="5">
        <f t="shared" si="234"/>
        <v>0</v>
      </c>
      <c r="AF223" s="5">
        <f t="shared" si="234"/>
        <v>0</v>
      </c>
      <c r="AG223" s="5">
        <f t="shared" si="234"/>
        <v>0</v>
      </c>
      <c r="AH223" s="5">
        <f t="shared" si="234"/>
        <v>0</v>
      </c>
      <c r="AI223" s="5">
        <f t="shared" si="234"/>
        <v>0</v>
      </c>
      <c r="AJ223" s="5">
        <f t="shared" si="234"/>
        <v>0</v>
      </c>
      <c r="AK223" s="5">
        <f t="shared" si="234"/>
        <v>0</v>
      </c>
      <c r="AL223" s="5">
        <f t="shared" si="234"/>
        <v>0</v>
      </c>
      <c r="AM223" s="5">
        <f t="shared" si="234"/>
        <v>0</v>
      </c>
      <c r="AN223" s="5">
        <f t="shared" si="234"/>
        <v>0</v>
      </c>
      <c r="AP223" s="3">
        <f t="shared" si="196"/>
        <v>185</v>
      </c>
      <c r="BN223" s="38">
        <f t="shared" si="202"/>
        <v>1036133.76283428</v>
      </c>
      <c r="BO223" s="5">
        <f t="shared" si="203"/>
        <v>1029085.4348697085</v>
      </c>
      <c r="BP223" s="5">
        <f t="shared" si="204"/>
        <v>1021949.0028055798</v>
      </c>
      <c r="BQ223" s="5">
        <f t="shared" si="205"/>
        <v>1014723.3653406495</v>
      </c>
      <c r="BR223" s="5">
        <f t="shared" si="206"/>
        <v>1007407.4074074075</v>
      </c>
      <c r="BS223" s="5">
        <f t="shared" si="207"/>
        <v>0</v>
      </c>
      <c r="BT223" s="5">
        <f t="shared" si="208"/>
        <v>0</v>
      </c>
      <c r="BU223" s="5">
        <f t="shared" si="209"/>
        <v>0</v>
      </c>
      <c r="BV223" s="5">
        <f t="shared" si="210"/>
        <v>0</v>
      </c>
      <c r="BW223" s="5">
        <f t="shared" si="211"/>
        <v>0</v>
      </c>
      <c r="BX223" s="5">
        <f t="shared" si="212"/>
        <v>0</v>
      </c>
      <c r="BY223" s="5">
        <f t="shared" si="213"/>
        <v>0</v>
      </c>
      <c r="BZ223" s="5">
        <f t="shared" si="214"/>
        <v>0</v>
      </c>
      <c r="CA223" s="5">
        <f t="shared" si="215"/>
        <v>0</v>
      </c>
      <c r="CB223" s="5">
        <f t="shared" si="216"/>
        <v>0</v>
      </c>
      <c r="CC223" s="5">
        <f t="shared" si="217"/>
        <v>0</v>
      </c>
      <c r="CD223" s="5">
        <f t="shared" si="218"/>
        <v>0</v>
      </c>
      <c r="CE223" s="5">
        <f t="shared" si="219"/>
        <v>0</v>
      </c>
      <c r="CF223" s="5">
        <f t="shared" si="220"/>
        <v>0</v>
      </c>
      <c r="CG223" s="5">
        <f t="shared" si="221"/>
        <v>0</v>
      </c>
      <c r="CH223" s="45">
        <f t="shared" si="222"/>
        <v>0</v>
      </c>
      <c r="CJ223" s="21">
        <f t="shared" si="230"/>
        <v>77214.933761300053</v>
      </c>
      <c r="CK223" s="21">
        <f t="shared" si="230"/>
        <v>63866.237165719969</v>
      </c>
      <c r="CL223" s="21">
        <f t="shared" si="230"/>
        <v>50713.79623587057</v>
      </c>
      <c r="CM223" s="21">
        <f t="shared" si="230"/>
        <v>37754.232087203534</v>
      </c>
      <c r="CN223" s="21">
        <f t="shared" si="230"/>
        <v>24984.232321926393</v>
      </c>
      <c r="CO223" s="21">
        <f t="shared" si="230"/>
        <v>12400.549558971194</v>
      </c>
      <c r="CP223" s="21">
        <f t="shared" si="230"/>
        <v>492.54518252634443</v>
      </c>
      <c r="CQ223" s="21">
        <f t="shared" si="230"/>
        <v>0</v>
      </c>
      <c r="CR223" s="21">
        <f t="shared" si="230"/>
        <v>-492.25717207894195</v>
      </c>
      <c r="CS223" s="21">
        <f t="shared" si="230"/>
        <v>-12220.537969492609</v>
      </c>
      <c r="CT223" s="21">
        <f t="shared" si="230"/>
        <v>-24264.125144947669</v>
      </c>
      <c r="CU223" s="21">
        <f t="shared" si="230"/>
        <v>-36133.762834280031</v>
      </c>
      <c r="CV223" s="21">
        <f t="shared" si="230"/>
        <v>-47832.394157086848</v>
      </c>
      <c r="CW223" s="21">
        <f t="shared" si="230"/>
        <v>-59362.90531237633</v>
      </c>
      <c r="CX223" s="21">
        <f t="shared" si="230"/>
        <v>-70728.126815661089</v>
      </c>
      <c r="CZ223" s="21">
        <f t="shared" si="192"/>
        <v>-492.40117730264319</v>
      </c>
      <c r="DA223" s="21">
        <f t="shared" si="193"/>
        <v>-49273.095196478709</v>
      </c>
    </row>
    <row r="224" spans="9:105" x14ac:dyDescent="0.25">
      <c r="I224" s="4" t="s">
        <v>37</v>
      </c>
      <c r="J224" s="15">
        <f t="shared" si="188"/>
        <v>0.02</v>
      </c>
      <c r="K224" s="3">
        <v>6</v>
      </c>
      <c r="L224" s="3" t="s">
        <v>28</v>
      </c>
      <c r="M224" s="15">
        <f t="shared" si="235"/>
        <v>1.4000000000000002E-2</v>
      </c>
      <c r="N224" s="18">
        <f>INDEX(Results!$B$7:$C$206,Example!$AP224,MATCH(Example!$N$38,Results!$B$1:$C$1,FALSE))</f>
        <v>0.58462141493813802</v>
      </c>
      <c r="O224" s="15">
        <f t="shared" si="236"/>
        <v>5.3999999999999992E-2</v>
      </c>
      <c r="P224" s="5">
        <v>1000000</v>
      </c>
      <c r="Q224" s="35">
        <f t="shared" si="189"/>
        <v>1034299.8381651271</v>
      </c>
      <c r="R224" s="5">
        <f t="shared" si="190"/>
        <v>604673.83485838375</v>
      </c>
      <c r="S224" s="5">
        <f t="shared" si="191"/>
        <v>32652.387082352718</v>
      </c>
      <c r="T224" s="5"/>
      <c r="U224" s="5">
        <f t="shared" si="233"/>
        <v>20000</v>
      </c>
      <c r="V224" s="5">
        <f t="shared" si="233"/>
        <v>20000</v>
      </c>
      <c r="W224" s="5">
        <f t="shared" si="233"/>
        <v>20000</v>
      </c>
      <c r="X224" s="5">
        <f t="shared" si="233"/>
        <v>20000</v>
      </c>
      <c r="Y224" s="5">
        <f t="shared" si="233"/>
        <v>20000</v>
      </c>
      <c r="Z224" s="5">
        <f t="shared" si="233"/>
        <v>1020000</v>
      </c>
      <c r="AA224" s="5">
        <f t="shared" si="233"/>
        <v>0</v>
      </c>
      <c r="AB224" s="5">
        <f t="shared" si="233"/>
        <v>0</v>
      </c>
      <c r="AC224" s="5">
        <f t="shared" si="233"/>
        <v>0</v>
      </c>
      <c r="AD224" s="5">
        <f t="shared" si="233"/>
        <v>0</v>
      </c>
      <c r="AE224" s="5">
        <f t="shared" si="234"/>
        <v>0</v>
      </c>
      <c r="AF224" s="5">
        <f t="shared" si="234"/>
        <v>0</v>
      </c>
      <c r="AG224" s="5">
        <f t="shared" si="234"/>
        <v>0</v>
      </c>
      <c r="AH224" s="5">
        <f t="shared" si="234"/>
        <v>0</v>
      </c>
      <c r="AI224" s="5">
        <f t="shared" si="234"/>
        <v>0</v>
      </c>
      <c r="AJ224" s="5">
        <f t="shared" si="234"/>
        <v>0</v>
      </c>
      <c r="AK224" s="5">
        <f t="shared" si="234"/>
        <v>0</v>
      </c>
      <c r="AL224" s="5">
        <f t="shared" si="234"/>
        <v>0</v>
      </c>
      <c r="AM224" s="5">
        <f t="shared" si="234"/>
        <v>0</v>
      </c>
      <c r="AN224" s="5">
        <f t="shared" si="234"/>
        <v>0</v>
      </c>
      <c r="AP224" s="3">
        <f t="shared" si="196"/>
        <v>186</v>
      </c>
      <c r="BN224" s="38">
        <f t="shared" si="202"/>
        <v>1034299.8381651271</v>
      </c>
      <c r="BO224" s="5">
        <f t="shared" si="203"/>
        <v>1028780.0358994389</v>
      </c>
      <c r="BP224" s="5">
        <f t="shared" si="204"/>
        <v>1023182.956402031</v>
      </c>
      <c r="BQ224" s="5">
        <f t="shared" si="205"/>
        <v>1017507.5177916595</v>
      </c>
      <c r="BR224" s="5">
        <f t="shared" si="206"/>
        <v>1011752.6230407427</v>
      </c>
      <c r="BS224" s="5">
        <f t="shared" si="207"/>
        <v>1005917.1597633131</v>
      </c>
      <c r="BT224" s="5">
        <f t="shared" si="208"/>
        <v>0</v>
      </c>
      <c r="BU224" s="5">
        <f t="shared" si="209"/>
        <v>0</v>
      </c>
      <c r="BV224" s="5">
        <f t="shared" si="210"/>
        <v>0</v>
      </c>
      <c r="BW224" s="5">
        <f t="shared" si="211"/>
        <v>0</v>
      </c>
      <c r="BX224" s="5">
        <f t="shared" si="212"/>
        <v>0</v>
      </c>
      <c r="BY224" s="5">
        <f t="shared" si="213"/>
        <v>0</v>
      </c>
      <c r="BZ224" s="5">
        <f t="shared" si="214"/>
        <v>0</v>
      </c>
      <c r="CA224" s="5">
        <f t="shared" si="215"/>
        <v>0</v>
      </c>
      <c r="CB224" s="5">
        <f t="shared" si="216"/>
        <v>0</v>
      </c>
      <c r="CC224" s="5">
        <f t="shared" si="217"/>
        <v>0</v>
      </c>
      <c r="CD224" s="5">
        <f t="shared" si="218"/>
        <v>0</v>
      </c>
      <c r="CE224" s="5">
        <f t="shared" si="219"/>
        <v>0</v>
      </c>
      <c r="CF224" s="5">
        <f t="shared" si="220"/>
        <v>0</v>
      </c>
      <c r="CG224" s="5">
        <f t="shared" si="221"/>
        <v>0</v>
      </c>
      <c r="CH224" s="45">
        <f t="shared" si="222"/>
        <v>0</v>
      </c>
      <c r="CJ224" s="21">
        <f t="shared" ref="CJ224:CX238" si="237">NPV($M224+CJ$38,$U224:$AN224)-$Q224</f>
        <v>92142.340486174566</v>
      </c>
      <c r="CK224" s="21">
        <f t="shared" si="237"/>
        <v>76119.734991283971</v>
      </c>
      <c r="CL224" s="21">
        <f t="shared" si="237"/>
        <v>60370.369835547055</v>
      </c>
      <c r="CM224" s="21">
        <f t="shared" si="237"/>
        <v>44888.891698961495</v>
      </c>
      <c r="CN224" s="21">
        <f t="shared" si="237"/>
        <v>29670.065332441707</v>
      </c>
      <c r="CO224" s="21">
        <f t="shared" si="237"/>
        <v>14708.770666886936</v>
      </c>
      <c r="CP224" s="21">
        <f t="shared" si="237"/>
        <v>583.56415968900546</v>
      </c>
      <c r="CQ224" s="21">
        <f t="shared" si="237"/>
        <v>0</v>
      </c>
      <c r="CR224" s="21">
        <f t="shared" si="237"/>
        <v>-583.16797244525515</v>
      </c>
      <c r="CS224" s="21">
        <f t="shared" si="237"/>
        <v>-14461.14474144252</v>
      </c>
      <c r="CT224" s="21">
        <f t="shared" si="237"/>
        <v>-28679.454666049452</v>
      </c>
      <c r="CU224" s="21">
        <f t="shared" si="237"/>
        <v>-42659.616511148168</v>
      </c>
      <c r="CV224" s="21">
        <f t="shared" si="237"/>
        <v>-56406.215167060029</v>
      </c>
      <c r="CW224" s="21">
        <f t="shared" si="237"/>
        <v>-69923.736134326668</v>
      </c>
      <c r="CX224" s="21">
        <f t="shared" si="237"/>
        <v>-83216.567915809806</v>
      </c>
      <c r="CZ224" s="21">
        <f t="shared" si="192"/>
        <v>-583.3660660671303</v>
      </c>
      <c r="DA224" s="21">
        <f t="shared" si="193"/>
        <v>-58388.292501303542</v>
      </c>
    </row>
    <row r="225" spans="9:105" x14ac:dyDescent="0.25">
      <c r="I225" s="4" t="s">
        <v>37</v>
      </c>
      <c r="J225" s="15">
        <f t="shared" si="188"/>
        <v>0.02</v>
      </c>
      <c r="K225" s="3">
        <v>7</v>
      </c>
      <c r="L225" s="3" t="s">
        <v>28</v>
      </c>
      <c r="M225" s="15">
        <f t="shared" si="235"/>
        <v>1.55E-2</v>
      </c>
      <c r="N225" s="18">
        <f>INDEX(Results!$B$7:$C$206,Example!$AP225,MATCH(Example!$N$38,Results!$B$1:$C$1,FALSE))</f>
        <v>1.13803122226409</v>
      </c>
      <c r="O225" s="15">
        <f t="shared" si="236"/>
        <v>6.3E-2</v>
      </c>
      <c r="P225" s="5">
        <v>1000000</v>
      </c>
      <c r="Q225" s="35">
        <f t="shared" si="189"/>
        <v>1029634.4118223856</v>
      </c>
      <c r="R225" s="5">
        <f t="shared" si="190"/>
        <v>1171756.1081713969</v>
      </c>
      <c r="S225" s="5">
        <f t="shared" si="191"/>
        <v>73820.634814798002</v>
      </c>
      <c r="T225" s="5"/>
      <c r="U225" s="5">
        <f t="shared" si="233"/>
        <v>20000</v>
      </c>
      <c r="V225" s="5">
        <f t="shared" si="233"/>
        <v>20000</v>
      </c>
      <c r="W225" s="5">
        <f t="shared" si="233"/>
        <v>20000</v>
      </c>
      <c r="X225" s="5">
        <f t="shared" si="233"/>
        <v>20000</v>
      </c>
      <c r="Y225" s="5">
        <f t="shared" si="233"/>
        <v>20000</v>
      </c>
      <c r="Z225" s="5">
        <f t="shared" si="233"/>
        <v>20000</v>
      </c>
      <c r="AA225" s="5">
        <f t="shared" si="233"/>
        <v>1020000</v>
      </c>
      <c r="AB225" s="5">
        <f t="shared" si="233"/>
        <v>0</v>
      </c>
      <c r="AC225" s="5">
        <f t="shared" si="233"/>
        <v>0</v>
      </c>
      <c r="AD225" s="5">
        <f t="shared" si="233"/>
        <v>0</v>
      </c>
      <c r="AE225" s="5">
        <f t="shared" si="234"/>
        <v>0</v>
      </c>
      <c r="AF225" s="5">
        <f t="shared" si="234"/>
        <v>0</v>
      </c>
      <c r="AG225" s="5">
        <f t="shared" si="234"/>
        <v>0</v>
      </c>
      <c r="AH225" s="5">
        <f t="shared" si="234"/>
        <v>0</v>
      </c>
      <c r="AI225" s="5">
        <f t="shared" si="234"/>
        <v>0</v>
      </c>
      <c r="AJ225" s="5">
        <f t="shared" si="234"/>
        <v>0</v>
      </c>
      <c r="AK225" s="5">
        <f t="shared" si="234"/>
        <v>0</v>
      </c>
      <c r="AL225" s="5">
        <f t="shared" si="234"/>
        <v>0</v>
      </c>
      <c r="AM225" s="5">
        <f t="shared" si="234"/>
        <v>0</v>
      </c>
      <c r="AN225" s="5">
        <f t="shared" si="234"/>
        <v>0</v>
      </c>
      <c r="AP225" s="3">
        <f t="shared" si="196"/>
        <v>187</v>
      </c>
      <c r="BN225" s="38">
        <f t="shared" si="202"/>
        <v>1029634.4118223856</v>
      </c>
      <c r="BO225" s="5">
        <f t="shared" si="203"/>
        <v>1025593.7452056326</v>
      </c>
      <c r="BP225" s="5">
        <f t="shared" si="204"/>
        <v>1021490.44825632</v>
      </c>
      <c r="BQ225" s="5">
        <f t="shared" si="205"/>
        <v>1017323.550204293</v>
      </c>
      <c r="BR225" s="5">
        <f t="shared" si="206"/>
        <v>1013092.0652324596</v>
      </c>
      <c r="BS225" s="5">
        <f t="shared" si="207"/>
        <v>1008794.9922435627</v>
      </c>
      <c r="BT225" s="5">
        <f t="shared" si="208"/>
        <v>1004431.3146233381</v>
      </c>
      <c r="BU225" s="5">
        <f t="shared" si="209"/>
        <v>0</v>
      </c>
      <c r="BV225" s="5">
        <f t="shared" si="210"/>
        <v>0</v>
      </c>
      <c r="BW225" s="5">
        <f t="shared" si="211"/>
        <v>0</v>
      </c>
      <c r="BX225" s="5">
        <f t="shared" si="212"/>
        <v>0</v>
      </c>
      <c r="BY225" s="5">
        <f t="shared" si="213"/>
        <v>0</v>
      </c>
      <c r="BZ225" s="5">
        <f t="shared" si="214"/>
        <v>0</v>
      </c>
      <c r="CA225" s="5">
        <f t="shared" si="215"/>
        <v>0</v>
      </c>
      <c r="CB225" s="5">
        <f t="shared" si="216"/>
        <v>0</v>
      </c>
      <c r="CC225" s="5">
        <f t="shared" si="217"/>
        <v>0</v>
      </c>
      <c r="CD225" s="5">
        <f t="shared" si="218"/>
        <v>0</v>
      </c>
      <c r="CE225" s="5">
        <f t="shared" si="219"/>
        <v>0</v>
      </c>
      <c r="CF225" s="5">
        <f t="shared" si="220"/>
        <v>0</v>
      </c>
      <c r="CG225" s="5">
        <f t="shared" si="221"/>
        <v>0</v>
      </c>
      <c r="CH225" s="45">
        <f t="shared" si="222"/>
        <v>0</v>
      </c>
      <c r="CJ225" s="21">
        <f t="shared" si="237"/>
        <v>106592.99716630229</v>
      </c>
      <c r="CK225" s="21">
        <f t="shared" si="237"/>
        <v>87950.344419993227</v>
      </c>
      <c r="CL225" s="21">
        <f t="shared" si="237"/>
        <v>69668.932128994726</v>
      </c>
      <c r="CM225" s="21">
        <f t="shared" si="237"/>
        <v>51740.832287830068</v>
      </c>
      <c r="CN225" s="21">
        <f t="shared" si="237"/>
        <v>34158.310465440387</v>
      </c>
      <c r="CO225" s="21">
        <f t="shared" si="237"/>
        <v>16913.820609054295</v>
      </c>
      <c r="CP225" s="21">
        <f t="shared" si="237"/>
        <v>670.29466713173315</v>
      </c>
      <c r="CQ225" s="21">
        <f t="shared" si="237"/>
        <v>0</v>
      </c>
      <c r="CR225" s="21">
        <f t="shared" si="237"/>
        <v>-669.7771143047139</v>
      </c>
      <c r="CS225" s="21">
        <f t="shared" si="237"/>
        <v>-16590.335643323138</v>
      </c>
      <c r="CT225" s="21">
        <f t="shared" si="237"/>
        <v>-32864.19691998302</v>
      </c>
      <c r="CU225" s="21">
        <f t="shared" si="237"/>
        <v>-48828.425363017013</v>
      </c>
      <c r="CV225" s="21">
        <f t="shared" si="237"/>
        <v>-64489.697922255611</v>
      </c>
      <c r="CW225" s="21">
        <f t="shared" si="237"/>
        <v>-79854.531317634974</v>
      </c>
      <c r="CX225" s="21">
        <f t="shared" si="237"/>
        <v>-94929.286267070682</v>
      </c>
      <c r="CZ225" s="21">
        <f t="shared" si="192"/>
        <v>-670.03589071822353</v>
      </c>
      <c r="DA225" s="21">
        <f t="shared" si="193"/>
        <v>-67079.315025625168</v>
      </c>
    </row>
    <row r="226" spans="9:105" x14ac:dyDescent="0.25">
      <c r="I226" s="4" t="s">
        <v>37</v>
      </c>
      <c r="J226" s="15">
        <f t="shared" si="188"/>
        <v>0.02</v>
      </c>
      <c r="K226" s="3">
        <v>8</v>
      </c>
      <c r="L226" s="3" t="s">
        <v>28</v>
      </c>
      <c r="M226" s="15">
        <f t="shared" si="235"/>
        <v>1.7000000000000001E-2</v>
      </c>
      <c r="N226" s="18">
        <f>INDEX(Results!$B$7:$C$206,Example!$AP226,MATCH(Example!$N$38,Results!$B$1:$C$1,FALSE))</f>
        <v>1.88817940454864</v>
      </c>
      <c r="O226" s="15">
        <f t="shared" si="236"/>
        <v>7.1999999999999995E-2</v>
      </c>
      <c r="P226" s="5">
        <v>1000000</v>
      </c>
      <c r="Q226" s="35">
        <f t="shared" si="189"/>
        <v>1022263.3675073048</v>
      </c>
      <c r="R226" s="5">
        <f t="shared" si="190"/>
        <v>1930216.6365518302</v>
      </c>
      <c r="S226" s="5">
        <f t="shared" si="191"/>
        <v>138975.59783173178</v>
      </c>
      <c r="T226" s="5"/>
      <c r="U226" s="5">
        <f t="shared" si="233"/>
        <v>20000</v>
      </c>
      <c r="V226" s="5">
        <f t="shared" si="233"/>
        <v>20000</v>
      </c>
      <c r="W226" s="5">
        <f t="shared" si="233"/>
        <v>20000</v>
      </c>
      <c r="X226" s="5">
        <f t="shared" si="233"/>
        <v>20000</v>
      </c>
      <c r="Y226" s="5">
        <f t="shared" si="233"/>
        <v>20000</v>
      </c>
      <c r="Z226" s="5">
        <f t="shared" si="233"/>
        <v>20000</v>
      </c>
      <c r="AA226" s="5">
        <f t="shared" si="233"/>
        <v>20000</v>
      </c>
      <c r="AB226" s="5">
        <f t="shared" si="233"/>
        <v>1020000</v>
      </c>
      <c r="AC226" s="5">
        <f t="shared" si="233"/>
        <v>0</v>
      </c>
      <c r="AD226" s="5">
        <f t="shared" si="233"/>
        <v>0</v>
      </c>
      <c r="AE226" s="5">
        <f t="shared" si="234"/>
        <v>0</v>
      </c>
      <c r="AF226" s="5">
        <f t="shared" si="234"/>
        <v>0</v>
      </c>
      <c r="AG226" s="5">
        <f t="shared" si="234"/>
        <v>0</v>
      </c>
      <c r="AH226" s="5">
        <f t="shared" si="234"/>
        <v>0</v>
      </c>
      <c r="AI226" s="5">
        <f t="shared" si="234"/>
        <v>0</v>
      </c>
      <c r="AJ226" s="5">
        <f t="shared" si="234"/>
        <v>0</v>
      </c>
      <c r="AK226" s="5">
        <f t="shared" si="234"/>
        <v>0</v>
      </c>
      <c r="AL226" s="5">
        <f t="shared" si="234"/>
        <v>0</v>
      </c>
      <c r="AM226" s="5">
        <f t="shared" si="234"/>
        <v>0</v>
      </c>
      <c r="AN226" s="5">
        <f t="shared" si="234"/>
        <v>0</v>
      </c>
      <c r="AP226" s="3">
        <f t="shared" si="196"/>
        <v>188</v>
      </c>
      <c r="BN226" s="38">
        <f t="shared" si="202"/>
        <v>1022263.3675073048</v>
      </c>
      <c r="BO226" s="5">
        <f t="shared" si="203"/>
        <v>1019641.8447549288</v>
      </c>
      <c r="BP226" s="5">
        <f t="shared" si="204"/>
        <v>1016975.7561157625</v>
      </c>
      <c r="BQ226" s="5">
        <f t="shared" si="205"/>
        <v>1014264.3439697304</v>
      </c>
      <c r="BR226" s="5">
        <f t="shared" si="206"/>
        <v>1011506.8378172157</v>
      </c>
      <c r="BS226" s="5">
        <f t="shared" si="207"/>
        <v>1008702.4540601083</v>
      </c>
      <c r="BT226" s="5">
        <f t="shared" si="208"/>
        <v>1005850.39577913</v>
      </c>
      <c r="BU226" s="5">
        <f t="shared" si="209"/>
        <v>1002949.8525073752</v>
      </c>
      <c r="BV226" s="5">
        <f t="shared" si="210"/>
        <v>0</v>
      </c>
      <c r="BW226" s="5">
        <f t="shared" si="211"/>
        <v>0</v>
      </c>
      <c r="BX226" s="5">
        <f t="shared" si="212"/>
        <v>0</v>
      </c>
      <c r="BY226" s="5">
        <f t="shared" si="213"/>
        <v>0</v>
      </c>
      <c r="BZ226" s="5">
        <f t="shared" si="214"/>
        <v>0</v>
      </c>
      <c r="CA226" s="5">
        <f t="shared" si="215"/>
        <v>0</v>
      </c>
      <c r="CB226" s="5">
        <f t="shared" si="216"/>
        <v>0</v>
      </c>
      <c r="CC226" s="5">
        <f t="shared" si="217"/>
        <v>0</v>
      </c>
      <c r="CD226" s="5">
        <f t="shared" si="218"/>
        <v>0</v>
      </c>
      <c r="CE226" s="5">
        <f t="shared" si="219"/>
        <v>0</v>
      </c>
      <c r="CF226" s="5">
        <f t="shared" si="220"/>
        <v>0</v>
      </c>
      <c r="CG226" s="5">
        <f t="shared" si="221"/>
        <v>0</v>
      </c>
      <c r="CH226" s="45">
        <f t="shared" si="222"/>
        <v>0</v>
      </c>
      <c r="CJ226" s="21">
        <f t="shared" si="237"/>
        <v>120449.22519980674</v>
      </c>
      <c r="CK226" s="21">
        <f t="shared" si="237"/>
        <v>99262.8363736053</v>
      </c>
      <c r="CL226" s="21">
        <f t="shared" si="237"/>
        <v>78535.625373642426</v>
      </c>
      <c r="CM226" s="21">
        <f t="shared" si="237"/>
        <v>58256.443054486532</v>
      </c>
      <c r="CN226" s="21">
        <f t="shared" si="237"/>
        <v>38414.438620202709</v>
      </c>
      <c r="CO226" s="21">
        <f t="shared" si="237"/>
        <v>18999.050916851847</v>
      </c>
      <c r="CP226" s="21">
        <f t="shared" si="237"/>
        <v>752.09477202326525</v>
      </c>
      <c r="CQ226" s="21">
        <f t="shared" si="237"/>
        <v>0</v>
      </c>
      <c r="CR226" s="21">
        <f t="shared" si="237"/>
        <v>-751.44467949820682</v>
      </c>
      <c r="CS226" s="21">
        <f t="shared" si="237"/>
        <v>-18592.721032139496</v>
      </c>
      <c r="CT226" s="21">
        <f t="shared" si="237"/>
        <v>-36788.853948891396</v>
      </c>
      <c r="CU226" s="21">
        <f t="shared" si="237"/>
        <v>-54597.883049349999</v>
      </c>
      <c r="CV226" s="21">
        <f t="shared" si="237"/>
        <v>-72029.042584963259</v>
      </c>
      <c r="CW226" s="21">
        <f t="shared" si="237"/>
        <v>-89091.323950566584</v>
      </c>
      <c r="CX226" s="21">
        <f t="shared" si="237"/>
        <v>-105793.48265160841</v>
      </c>
      <c r="CZ226" s="21">
        <f t="shared" si="192"/>
        <v>-751.76972576073604</v>
      </c>
      <c r="DA226" s="21">
        <f t="shared" si="193"/>
        <v>-75282.333979302843</v>
      </c>
    </row>
    <row r="227" spans="9:105" x14ac:dyDescent="0.25">
      <c r="I227" s="4" t="s">
        <v>37</v>
      </c>
      <c r="J227" s="15">
        <f t="shared" si="188"/>
        <v>0.02</v>
      </c>
      <c r="K227" s="3">
        <v>9</v>
      </c>
      <c r="L227" s="3" t="s">
        <v>28</v>
      </c>
      <c r="M227" s="15">
        <f t="shared" si="235"/>
        <v>1.8499999999999999E-2</v>
      </c>
      <c r="N227" s="18">
        <f>INDEX(Results!$B$7:$C$206,Example!$AP227,MATCH(Example!$N$38,Results!$B$1:$C$1,FALSE))</f>
        <v>2.8321937175116498</v>
      </c>
      <c r="O227" s="15">
        <f t="shared" si="236"/>
        <v>8.0999999999999989E-2</v>
      </c>
      <c r="P227" s="5">
        <v>1000000</v>
      </c>
      <c r="Q227" s="35">
        <f t="shared" si="189"/>
        <v>1012331.4723845607</v>
      </c>
      <c r="R227" s="5">
        <f t="shared" si="190"/>
        <v>2867118.8361268709</v>
      </c>
      <c r="S227" s="5">
        <f t="shared" si="191"/>
        <v>232236.62572627651</v>
      </c>
      <c r="T227" s="5"/>
      <c r="U227" s="5">
        <f t="shared" si="233"/>
        <v>20000</v>
      </c>
      <c r="V227" s="5">
        <f t="shared" si="233"/>
        <v>20000</v>
      </c>
      <c r="W227" s="5">
        <f t="shared" si="233"/>
        <v>20000</v>
      </c>
      <c r="X227" s="5">
        <f t="shared" si="233"/>
        <v>20000</v>
      </c>
      <c r="Y227" s="5">
        <f t="shared" si="233"/>
        <v>20000</v>
      </c>
      <c r="Z227" s="5">
        <f t="shared" si="233"/>
        <v>20000</v>
      </c>
      <c r="AA227" s="5">
        <f t="shared" si="233"/>
        <v>20000</v>
      </c>
      <c r="AB227" s="5">
        <f t="shared" si="233"/>
        <v>20000</v>
      </c>
      <c r="AC227" s="5">
        <f t="shared" si="233"/>
        <v>1020000</v>
      </c>
      <c r="AD227" s="5">
        <f t="shared" si="233"/>
        <v>0</v>
      </c>
      <c r="AE227" s="5">
        <f t="shared" si="234"/>
        <v>0</v>
      </c>
      <c r="AF227" s="5">
        <f t="shared" si="234"/>
        <v>0</v>
      </c>
      <c r="AG227" s="5">
        <f t="shared" si="234"/>
        <v>0</v>
      </c>
      <c r="AH227" s="5">
        <f t="shared" si="234"/>
        <v>0</v>
      </c>
      <c r="AI227" s="5">
        <f t="shared" si="234"/>
        <v>0</v>
      </c>
      <c r="AJ227" s="5">
        <f t="shared" si="234"/>
        <v>0</v>
      </c>
      <c r="AK227" s="5">
        <f t="shared" si="234"/>
        <v>0</v>
      </c>
      <c r="AL227" s="5">
        <f t="shared" si="234"/>
        <v>0</v>
      </c>
      <c r="AM227" s="5">
        <f t="shared" si="234"/>
        <v>0</v>
      </c>
      <c r="AN227" s="5">
        <f t="shared" si="234"/>
        <v>0</v>
      </c>
      <c r="AP227" s="3">
        <f t="shared" si="196"/>
        <v>189</v>
      </c>
      <c r="BN227" s="38">
        <f t="shared" si="202"/>
        <v>1012331.4723845607</v>
      </c>
      <c r="BO227" s="5">
        <f t="shared" si="203"/>
        <v>1011059.6046236751</v>
      </c>
      <c r="BP227" s="5">
        <f t="shared" si="204"/>
        <v>1009764.2073092131</v>
      </c>
      <c r="BQ227" s="5">
        <f t="shared" si="205"/>
        <v>1008444.8451444336</v>
      </c>
      <c r="BR227" s="5">
        <f t="shared" si="206"/>
        <v>1007101.0747796055</v>
      </c>
      <c r="BS227" s="5">
        <f t="shared" si="207"/>
        <v>1005732.4446630281</v>
      </c>
      <c r="BT227" s="5">
        <f t="shared" si="208"/>
        <v>1004338.4948892941</v>
      </c>
      <c r="BU227" s="5">
        <f t="shared" si="209"/>
        <v>1002918.7570447461</v>
      </c>
      <c r="BV227" s="5">
        <f t="shared" si="210"/>
        <v>1001472.7540500738</v>
      </c>
      <c r="BW227" s="5">
        <f t="shared" si="211"/>
        <v>0</v>
      </c>
      <c r="BX227" s="5">
        <f t="shared" si="212"/>
        <v>0</v>
      </c>
      <c r="BY227" s="5">
        <f t="shared" si="213"/>
        <v>0</v>
      </c>
      <c r="BZ227" s="5">
        <f t="shared" si="214"/>
        <v>0</v>
      </c>
      <c r="CA227" s="5">
        <f t="shared" si="215"/>
        <v>0</v>
      </c>
      <c r="CB227" s="5">
        <f t="shared" si="216"/>
        <v>0</v>
      </c>
      <c r="CC227" s="5">
        <f t="shared" si="217"/>
        <v>0</v>
      </c>
      <c r="CD227" s="5">
        <f t="shared" si="218"/>
        <v>0</v>
      </c>
      <c r="CE227" s="5">
        <f t="shared" si="219"/>
        <v>0</v>
      </c>
      <c r="CF227" s="5">
        <f t="shared" si="220"/>
        <v>0</v>
      </c>
      <c r="CG227" s="5">
        <f t="shared" si="221"/>
        <v>0</v>
      </c>
      <c r="CH227" s="45">
        <f t="shared" si="222"/>
        <v>0</v>
      </c>
      <c r="CJ227" s="21">
        <f t="shared" si="237"/>
        <v>133602.78121969814</v>
      </c>
      <c r="CK227" s="21">
        <f t="shared" si="237"/>
        <v>109970.2137640022</v>
      </c>
      <c r="CL227" s="21">
        <f t="shared" si="237"/>
        <v>86903.451838540961</v>
      </c>
      <c r="CM227" s="21">
        <f t="shared" si="237"/>
        <v>64387.448344806326</v>
      </c>
      <c r="CN227" s="21">
        <f t="shared" si="237"/>
        <v>42407.593838406843</v>
      </c>
      <c r="CO227" s="21">
        <f t="shared" si="237"/>
        <v>20949.702737704618</v>
      </c>
      <c r="CP227" s="21">
        <f t="shared" si="237"/>
        <v>828.39997142215725</v>
      </c>
      <c r="CQ227" s="21">
        <f t="shared" si="237"/>
        <v>0</v>
      </c>
      <c r="CR227" s="21">
        <f t="shared" si="237"/>
        <v>-827.60832511843182</v>
      </c>
      <c r="CS227" s="21">
        <f t="shared" si="237"/>
        <v>-20454.891751662479</v>
      </c>
      <c r="CT227" s="21">
        <f t="shared" si="237"/>
        <v>-40427.964667393011</v>
      </c>
      <c r="CU227" s="21">
        <f t="shared" si="237"/>
        <v>-59931.837690717424</v>
      </c>
      <c r="CV227" s="21">
        <f t="shared" si="237"/>
        <v>-78978.768175300327</v>
      </c>
      <c r="CW227" s="21">
        <f t="shared" si="237"/>
        <v>-97580.663112592651</v>
      </c>
      <c r="CX227" s="21">
        <f t="shared" si="237"/>
        <v>-115749.08998436667</v>
      </c>
      <c r="CZ227" s="21">
        <f t="shared" si="192"/>
        <v>-828.00414827029454</v>
      </c>
      <c r="DA227" s="21">
        <f t="shared" si="193"/>
        <v>-82941.110006920644</v>
      </c>
    </row>
    <row r="228" spans="9:105" x14ac:dyDescent="0.25">
      <c r="I228" s="4" t="s">
        <v>37</v>
      </c>
      <c r="J228" s="15">
        <f t="shared" si="188"/>
        <v>0.02</v>
      </c>
      <c r="K228" s="3">
        <v>10</v>
      </c>
      <c r="L228" s="3" t="s">
        <v>28</v>
      </c>
      <c r="M228" s="15">
        <f t="shared" si="235"/>
        <v>0.02</v>
      </c>
      <c r="N228" s="18">
        <f>INDEX(Results!$B$7:$C$206,Example!$AP228,MATCH(Example!$N$38,Results!$B$1:$C$1,FALSE))</f>
        <v>4.0367277488065998</v>
      </c>
      <c r="O228" s="15">
        <f t="shared" si="236"/>
        <v>0.09</v>
      </c>
      <c r="P228" s="5">
        <v>1000000</v>
      </c>
      <c r="Q228" s="35">
        <f t="shared" si="189"/>
        <v>1000000</v>
      </c>
      <c r="R228" s="5">
        <f t="shared" si="190"/>
        <v>4036727.7488066</v>
      </c>
      <c r="S228" s="5">
        <f t="shared" si="191"/>
        <v>363305.497392594</v>
      </c>
      <c r="T228" s="5"/>
      <c r="U228" s="5">
        <f t="shared" si="233"/>
        <v>20000</v>
      </c>
      <c r="V228" s="5">
        <f t="shared" si="233"/>
        <v>20000</v>
      </c>
      <c r="W228" s="5">
        <f t="shared" si="233"/>
        <v>20000</v>
      </c>
      <c r="X228" s="5">
        <f t="shared" si="233"/>
        <v>20000</v>
      </c>
      <c r="Y228" s="5">
        <f t="shared" si="233"/>
        <v>20000</v>
      </c>
      <c r="Z228" s="5">
        <f t="shared" si="233"/>
        <v>20000</v>
      </c>
      <c r="AA228" s="5">
        <f t="shared" si="233"/>
        <v>20000</v>
      </c>
      <c r="AB228" s="5">
        <f t="shared" si="233"/>
        <v>20000</v>
      </c>
      <c r="AC228" s="5">
        <f t="shared" si="233"/>
        <v>20000</v>
      </c>
      <c r="AD228" s="5">
        <f t="shared" si="233"/>
        <v>1020000</v>
      </c>
      <c r="AE228" s="5">
        <f t="shared" si="234"/>
        <v>0</v>
      </c>
      <c r="AF228" s="5">
        <f t="shared" si="234"/>
        <v>0</v>
      </c>
      <c r="AG228" s="5">
        <f t="shared" si="234"/>
        <v>0</v>
      </c>
      <c r="AH228" s="5">
        <f t="shared" si="234"/>
        <v>0</v>
      </c>
      <c r="AI228" s="5">
        <f t="shared" si="234"/>
        <v>0</v>
      </c>
      <c r="AJ228" s="5">
        <f t="shared" si="234"/>
        <v>0</v>
      </c>
      <c r="AK228" s="5">
        <f t="shared" si="234"/>
        <v>0</v>
      </c>
      <c r="AL228" s="5">
        <f t="shared" si="234"/>
        <v>0</v>
      </c>
      <c r="AM228" s="5">
        <f t="shared" si="234"/>
        <v>0</v>
      </c>
      <c r="AN228" s="5">
        <f t="shared" si="234"/>
        <v>0</v>
      </c>
      <c r="AP228" s="3">
        <f t="shared" si="196"/>
        <v>190</v>
      </c>
      <c r="BN228" s="38">
        <f t="shared" si="202"/>
        <v>1000000</v>
      </c>
      <c r="BO228" s="5">
        <f t="shared" si="203"/>
        <v>1000000</v>
      </c>
      <c r="BP228" s="5">
        <f t="shared" si="204"/>
        <v>1000000</v>
      </c>
      <c r="BQ228" s="5">
        <f t="shared" si="205"/>
        <v>1000000</v>
      </c>
      <c r="BR228" s="5">
        <f t="shared" si="206"/>
        <v>1000000</v>
      </c>
      <c r="BS228" s="5">
        <f t="shared" si="207"/>
        <v>1000000</v>
      </c>
      <c r="BT228" s="5">
        <f t="shared" si="208"/>
        <v>1000000</v>
      </c>
      <c r="BU228" s="5">
        <f t="shared" si="209"/>
        <v>1000000</v>
      </c>
      <c r="BV228" s="5">
        <f t="shared" si="210"/>
        <v>1000000</v>
      </c>
      <c r="BW228" s="5">
        <f t="shared" si="211"/>
        <v>1000000</v>
      </c>
      <c r="BX228" s="5">
        <f t="shared" si="212"/>
        <v>0</v>
      </c>
      <c r="BY228" s="5">
        <f t="shared" si="213"/>
        <v>0</v>
      </c>
      <c r="BZ228" s="5">
        <f t="shared" si="214"/>
        <v>0</v>
      </c>
      <c r="CA228" s="5">
        <f t="shared" si="215"/>
        <v>0</v>
      </c>
      <c r="CB228" s="5">
        <f t="shared" si="216"/>
        <v>0</v>
      </c>
      <c r="CC228" s="5">
        <f t="shared" si="217"/>
        <v>0</v>
      </c>
      <c r="CD228" s="5">
        <f t="shared" si="218"/>
        <v>0</v>
      </c>
      <c r="CE228" s="5">
        <f t="shared" si="219"/>
        <v>0</v>
      </c>
      <c r="CF228" s="5">
        <f t="shared" si="220"/>
        <v>0</v>
      </c>
      <c r="CG228" s="5">
        <f t="shared" si="221"/>
        <v>0</v>
      </c>
      <c r="CH228" s="45">
        <f t="shared" si="222"/>
        <v>0</v>
      </c>
      <c r="CJ228" s="21">
        <f t="shared" si="237"/>
        <v>145956.17791179498</v>
      </c>
      <c r="CK228" s="21">
        <f t="shared" si="237"/>
        <v>119994.74471326498</v>
      </c>
      <c r="CL228" s="21">
        <f t="shared" si="237"/>
        <v>94713.045307016931</v>
      </c>
      <c r="CM228" s="21">
        <f t="shared" si="237"/>
        <v>70091.444307619939</v>
      </c>
      <c r="CN228" s="21">
        <f t="shared" si="237"/>
        <v>46110.922759273439</v>
      </c>
      <c r="CO228" s="21">
        <f t="shared" si="237"/>
        <v>22753.05728653213</v>
      </c>
      <c r="CP228" s="21">
        <f t="shared" si="237"/>
        <v>898.72865951922722</v>
      </c>
      <c r="CQ228" s="21">
        <f t="shared" si="237"/>
        <v>0</v>
      </c>
      <c r="CR228" s="21">
        <f t="shared" si="237"/>
        <v>-897.78870478982572</v>
      </c>
      <c r="CS228" s="21">
        <f t="shared" si="237"/>
        <v>-22165.540872170823</v>
      </c>
      <c r="CT228" s="21">
        <f t="shared" si="237"/>
        <v>-43760.319654854015</v>
      </c>
      <c r="CU228" s="21">
        <f t="shared" si="237"/>
        <v>-64800.571225415915</v>
      </c>
      <c r="CV228" s="21">
        <f t="shared" si="237"/>
        <v>-85302.028367758379</v>
      </c>
      <c r="CW228" s="21">
        <f t="shared" si="237"/>
        <v>-105279.93850560614</v>
      </c>
      <c r="CX228" s="21">
        <f t="shared" si="237"/>
        <v>-124749.07983866858</v>
      </c>
      <c r="CZ228" s="21">
        <f t="shared" si="192"/>
        <v>-898.25868215452647</v>
      </c>
      <c r="DA228" s="21">
        <f t="shared" si="193"/>
        <v>-90007.536837387655</v>
      </c>
    </row>
    <row r="229" spans="9:105" x14ac:dyDescent="0.25">
      <c r="I229" s="4" t="s">
        <v>37</v>
      </c>
      <c r="J229" s="15">
        <f t="shared" si="188"/>
        <v>0.02</v>
      </c>
      <c r="K229" s="3">
        <v>11</v>
      </c>
      <c r="L229" s="3" t="s">
        <v>28</v>
      </c>
      <c r="M229" s="15">
        <f t="shared" si="235"/>
        <v>2.1500000000000002E-2</v>
      </c>
      <c r="N229" s="18">
        <f>INDEX(Results!$B$7:$C$206,Example!$AP229,MATCH(Example!$N$38,Results!$B$1:$C$1,FALSE))</f>
        <v>5.4415832371570403</v>
      </c>
      <c r="O229" s="15">
        <f t="shared" si="236"/>
        <v>9.8999999999999991E-2</v>
      </c>
      <c r="P229" s="5">
        <v>1000000</v>
      </c>
      <c r="Q229" s="35">
        <f t="shared" si="189"/>
        <v>985444.20715600101</v>
      </c>
      <c r="R229" s="5">
        <f t="shared" si="190"/>
        <v>5362376.6788136046</v>
      </c>
      <c r="S229" s="5">
        <f t="shared" si="191"/>
        <v>530875.2912025468</v>
      </c>
      <c r="T229" s="5"/>
      <c r="U229" s="5">
        <f t="shared" ref="U229:AD238" si="238">$P229*((U$38&lt;=$K229)*$J229+(U$38=$K229)*1)</f>
        <v>20000</v>
      </c>
      <c r="V229" s="5">
        <f t="shared" si="238"/>
        <v>20000</v>
      </c>
      <c r="W229" s="5">
        <f t="shared" si="238"/>
        <v>20000</v>
      </c>
      <c r="X229" s="5">
        <f t="shared" si="238"/>
        <v>20000</v>
      </c>
      <c r="Y229" s="5">
        <f t="shared" si="238"/>
        <v>20000</v>
      </c>
      <c r="Z229" s="5">
        <f t="shared" si="238"/>
        <v>20000</v>
      </c>
      <c r="AA229" s="5">
        <f t="shared" si="238"/>
        <v>20000</v>
      </c>
      <c r="AB229" s="5">
        <f t="shared" si="238"/>
        <v>20000</v>
      </c>
      <c r="AC229" s="5">
        <f t="shared" si="238"/>
        <v>20000</v>
      </c>
      <c r="AD229" s="5">
        <f t="shared" si="238"/>
        <v>20000</v>
      </c>
      <c r="AE229" s="5">
        <f t="shared" ref="AE229:AN238" si="239">$P229*((AE$38&lt;=$K229)*$J229+(AE$38=$K229)*1)</f>
        <v>1020000</v>
      </c>
      <c r="AF229" s="5">
        <f t="shared" si="239"/>
        <v>0</v>
      </c>
      <c r="AG229" s="5">
        <f t="shared" si="239"/>
        <v>0</v>
      </c>
      <c r="AH229" s="5">
        <f t="shared" si="239"/>
        <v>0</v>
      </c>
      <c r="AI229" s="5">
        <f t="shared" si="239"/>
        <v>0</v>
      </c>
      <c r="AJ229" s="5">
        <f t="shared" si="239"/>
        <v>0</v>
      </c>
      <c r="AK229" s="5">
        <f t="shared" si="239"/>
        <v>0</v>
      </c>
      <c r="AL229" s="5">
        <f t="shared" si="239"/>
        <v>0</v>
      </c>
      <c r="AM229" s="5">
        <f t="shared" si="239"/>
        <v>0</v>
      </c>
      <c r="AN229" s="5">
        <f t="shared" si="239"/>
        <v>0</v>
      </c>
      <c r="AP229" s="3">
        <f t="shared" si="196"/>
        <v>191</v>
      </c>
      <c r="BN229" s="38">
        <f t="shared" si="202"/>
        <v>985444.20715600101</v>
      </c>
      <c r="BO229" s="5">
        <f t="shared" si="203"/>
        <v>986631.25760985515</v>
      </c>
      <c r="BP229" s="5">
        <f t="shared" si="204"/>
        <v>987843.82964846713</v>
      </c>
      <c r="BQ229" s="5">
        <f t="shared" si="205"/>
        <v>989082.47198590927</v>
      </c>
      <c r="BR229" s="5">
        <f t="shared" si="206"/>
        <v>990347.74513360637</v>
      </c>
      <c r="BS229" s="5">
        <f t="shared" si="207"/>
        <v>991640.22165397892</v>
      </c>
      <c r="BT229" s="5">
        <f t="shared" si="208"/>
        <v>992960.48641953955</v>
      </c>
      <c r="BU229" s="5">
        <f t="shared" si="209"/>
        <v>994309.13687755971</v>
      </c>
      <c r="BV229" s="5">
        <f t="shared" si="210"/>
        <v>995686.78332042729</v>
      </c>
      <c r="BW229" s="5">
        <f t="shared" si="211"/>
        <v>997094.0491618166</v>
      </c>
      <c r="BX229" s="5">
        <f t="shared" si="212"/>
        <v>998531.57121879573</v>
      </c>
      <c r="BY229" s="5">
        <f t="shared" si="213"/>
        <v>0</v>
      </c>
      <c r="BZ229" s="5">
        <f t="shared" si="214"/>
        <v>0</v>
      </c>
      <c r="CA229" s="5">
        <f t="shared" si="215"/>
        <v>0</v>
      </c>
      <c r="CB229" s="5">
        <f t="shared" si="216"/>
        <v>0</v>
      </c>
      <c r="CC229" s="5">
        <f t="shared" si="217"/>
        <v>0</v>
      </c>
      <c r="CD229" s="5">
        <f t="shared" si="218"/>
        <v>0</v>
      </c>
      <c r="CE229" s="5">
        <f t="shared" si="219"/>
        <v>0</v>
      </c>
      <c r="CF229" s="5">
        <f t="shared" si="220"/>
        <v>0</v>
      </c>
      <c r="CG229" s="5">
        <f t="shared" si="221"/>
        <v>0</v>
      </c>
      <c r="CH229" s="45">
        <f t="shared" si="222"/>
        <v>0</v>
      </c>
      <c r="CJ229" s="21">
        <f t="shared" si="237"/>
        <v>157423.78008153697</v>
      </c>
      <c r="CK229" s="21">
        <f t="shared" si="237"/>
        <v>129268.80346443586</v>
      </c>
      <c r="CL229" s="21">
        <f t="shared" si="237"/>
        <v>101913.28535345348</v>
      </c>
      <c r="CM229" s="21">
        <f t="shared" si="237"/>
        <v>75332.315569844912</v>
      </c>
      <c r="CN229" s="21">
        <f t="shared" si="237"/>
        <v>49501.823019549716</v>
      </c>
      <c r="CO229" s="21">
        <f t="shared" si="237"/>
        <v>24398.545387707534</v>
      </c>
      <c r="CP229" s="21">
        <f t="shared" si="237"/>
        <v>962.6859494051896</v>
      </c>
      <c r="CQ229" s="21">
        <f t="shared" si="237"/>
        <v>0</v>
      </c>
      <c r="CR229" s="21">
        <f t="shared" si="237"/>
        <v>-961.59324395016301</v>
      </c>
      <c r="CS229" s="21">
        <f t="shared" si="237"/>
        <v>-23715.54419685225</v>
      </c>
      <c r="CT229" s="21">
        <f t="shared" si="237"/>
        <v>-46769.093581062625</v>
      </c>
      <c r="CU229" s="21">
        <f t="shared" si="237"/>
        <v>-69180.955771842739</v>
      </c>
      <c r="CV229" s="21">
        <f t="shared" si="237"/>
        <v>-90970.764557352872</v>
      </c>
      <c r="CW229" s="21">
        <f t="shared" si="237"/>
        <v>-112157.50387450901</v>
      </c>
      <c r="CX229" s="21">
        <f t="shared" si="237"/>
        <v>-132759.53087893443</v>
      </c>
      <c r="CZ229" s="21">
        <f t="shared" si="192"/>
        <v>-962.13959667767631</v>
      </c>
      <c r="DA229" s="21">
        <f t="shared" si="193"/>
        <v>-96442.024955403176</v>
      </c>
    </row>
    <row r="230" spans="9:105" x14ac:dyDescent="0.25">
      <c r="I230" s="4" t="s">
        <v>37</v>
      </c>
      <c r="J230" s="15">
        <f t="shared" si="188"/>
        <v>0.02</v>
      </c>
      <c r="K230" s="3">
        <v>12</v>
      </c>
      <c r="L230" s="3" t="s">
        <v>28</v>
      </c>
      <c r="M230" s="15">
        <f t="shared" si="235"/>
        <v>2.3000000000000003E-2</v>
      </c>
      <c r="N230" s="18">
        <f>INDEX(Results!$B$7:$C$206,Example!$AP230,MATCH(Example!$N$38,Results!$B$1:$C$1,FALSE))</f>
        <v>7.1263480505936299</v>
      </c>
      <c r="O230" s="15">
        <f t="shared" si="236"/>
        <v>0.10799999999999998</v>
      </c>
      <c r="P230" s="5">
        <v>1000000</v>
      </c>
      <c r="Q230" s="35">
        <f t="shared" si="189"/>
        <v>968850.71439819073</v>
      </c>
      <c r="R230" s="5">
        <f t="shared" si="190"/>
        <v>6904367.3998677917</v>
      </c>
      <c r="S230" s="5">
        <f t="shared" si="191"/>
        <v>745671.67918572144</v>
      </c>
      <c r="T230" s="5"/>
      <c r="U230" s="5">
        <f t="shared" si="238"/>
        <v>20000</v>
      </c>
      <c r="V230" s="5">
        <f t="shared" si="238"/>
        <v>20000</v>
      </c>
      <c r="W230" s="5">
        <f t="shared" si="238"/>
        <v>20000</v>
      </c>
      <c r="X230" s="5">
        <f t="shared" si="238"/>
        <v>20000</v>
      </c>
      <c r="Y230" s="5">
        <f t="shared" si="238"/>
        <v>20000</v>
      </c>
      <c r="Z230" s="5">
        <f t="shared" si="238"/>
        <v>20000</v>
      </c>
      <c r="AA230" s="5">
        <f t="shared" si="238"/>
        <v>20000</v>
      </c>
      <c r="AB230" s="5">
        <f t="shared" si="238"/>
        <v>20000</v>
      </c>
      <c r="AC230" s="5">
        <f t="shared" si="238"/>
        <v>20000</v>
      </c>
      <c r="AD230" s="5">
        <f t="shared" si="238"/>
        <v>20000</v>
      </c>
      <c r="AE230" s="5">
        <f t="shared" si="239"/>
        <v>20000</v>
      </c>
      <c r="AF230" s="5">
        <f t="shared" si="239"/>
        <v>1020000</v>
      </c>
      <c r="AG230" s="5">
        <f t="shared" si="239"/>
        <v>0</v>
      </c>
      <c r="AH230" s="5">
        <f t="shared" si="239"/>
        <v>0</v>
      </c>
      <c r="AI230" s="5">
        <f t="shared" si="239"/>
        <v>0</v>
      </c>
      <c r="AJ230" s="5">
        <f t="shared" si="239"/>
        <v>0</v>
      </c>
      <c r="AK230" s="5">
        <f t="shared" si="239"/>
        <v>0</v>
      </c>
      <c r="AL230" s="5">
        <f t="shared" si="239"/>
        <v>0</v>
      </c>
      <c r="AM230" s="5">
        <f t="shared" si="239"/>
        <v>0</v>
      </c>
      <c r="AN230" s="5">
        <f t="shared" si="239"/>
        <v>0</v>
      </c>
      <c r="AP230" s="3">
        <f t="shared" si="196"/>
        <v>192</v>
      </c>
      <c r="BN230" s="38">
        <f t="shared" si="202"/>
        <v>968850.71439819073</v>
      </c>
      <c r="BO230" s="5">
        <f t="shared" si="203"/>
        <v>971134.28082934907</v>
      </c>
      <c r="BP230" s="5">
        <f t="shared" si="204"/>
        <v>973470.36928842403</v>
      </c>
      <c r="BQ230" s="5">
        <f t="shared" si="205"/>
        <v>975860.18778205768</v>
      </c>
      <c r="BR230" s="5">
        <f t="shared" si="206"/>
        <v>978304.97210104496</v>
      </c>
      <c r="BS230" s="5">
        <f t="shared" si="207"/>
        <v>980805.98645936896</v>
      </c>
      <c r="BT230" s="5">
        <f t="shared" si="208"/>
        <v>983364.5241479344</v>
      </c>
      <c r="BU230" s="5">
        <f t="shared" si="209"/>
        <v>985981.90820333676</v>
      </c>
      <c r="BV230" s="5">
        <f t="shared" si="210"/>
        <v>988659.49209201336</v>
      </c>
      <c r="BW230" s="5">
        <f t="shared" si="211"/>
        <v>991398.66041012958</v>
      </c>
      <c r="BX230" s="5">
        <f t="shared" si="212"/>
        <v>994200.82959956245</v>
      </c>
      <c r="BY230" s="5">
        <f t="shared" si="213"/>
        <v>997067.4486803523</v>
      </c>
      <c r="BZ230" s="5">
        <f t="shared" si="214"/>
        <v>0</v>
      </c>
      <c r="CA230" s="5">
        <f t="shared" si="215"/>
        <v>0</v>
      </c>
      <c r="CB230" s="5">
        <f t="shared" si="216"/>
        <v>0</v>
      </c>
      <c r="CC230" s="5">
        <f t="shared" si="217"/>
        <v>0</v>
      </c>
      <c r="CD230" s="5">
        <f t="shared" si="218"/>
        <v>0</v>
      </c>
      <c r="CE230" s="5">
        <f t="shared" si="219"/>
        <v>0</v>
      </c>
      <c r="CF230" s="5">
        <f t="shared" si="220"/>
        <v>0</v>
      </c>
      <c r="CG230" s="5">
        <f t="shared" si="221"/>
        <v>0</v>
      </c>
      <c r="CH230" s="45">
        <f t="shared" si="222"/>
        <v>0</v>
      </c>
      <c r="CJ230" s="21">
        <f t="shared" si="237"/>
        <v>167932.66096954478</v>
      </c>
      <c r="CK230" s="21">
        <f t="shared" si="237"/>
        <v>137735.50837587344</v>
      </c>
      <c r="CL230" s="21">
        <f t="shared" si="237"/>
        <v>108461.74742508482</v>
      </c>
      <c r="CM230" s="21">
        <f t="shared" si="237"/>
        <v>80080.527834943845</v>
      </c>
      <c r="CN230" s="21">
        <f t="shared" si="237"/>
        <v>52562.108617389458</v>
      </c>
      <c r="CO230" s="21">
        <f t="shared" si="237"/>
        <v>25877.815485932282</v>
      </c>
      <c r="CP230" s="21">
        <f t="shared" si="237"/>
        <v>1019.9658384016948</v>
      </c>
      <c r="CQ230" s="21">
        <f t="shared" si="237"/>
        <v>0</v>
      </c>
      <c r="CR230" s="21">
        <f t="shared" si="237"/>
        <v>-1018.7182593406178</v>
      </c>
      <c r="CS230" s="21">
        <f t="shared" si="237"/>
        <v>-25097.999628742808</v>
      </c>
      <c r="CT230" s="21">
        <f t="shared" si="237"/>
        <v>-49441.896139557706</v>
      </c>
      <c r="CU230" s="21">
        <f t="shared" si="237"/>
        <v>-73056.48930359364</v>
      </c>
      <c r="CV230" s="21">
        <f t="shared" si="237"/>
        <v>-95965.700547770713</v>
      </c>
      <c r="CW230" s="21">
        <f t="shared" si="237"/>
        <v>-118192.60618385824</v>
      </c>
      <c r="CX230" s="21">
        <f t="shared" si="237"/>
        <v>-139759.46930215554</v>
      </c>
      <c r="CZ230" s="21">
        <f t="shared" si="192"/>
        <v>-1019.3420488711563</v>
      </c>
      <c r="DA230" s="21">
        <f t="shared" si="193"/>
        <v>-102213.72398642777</v>
      </c>
    </row>
    <row r="231" spans="9:105" x14ac:dyDescent="0.25">
      <c r="I231" s="4" t="s">
        <v>37</v>
      </c>
      <c r="J231" s="15">
        <f t="shared" si="188"/>
        <v>0.02</v>
      </c>
      <c r="K231" s="3">
        <v>13</v>
      </c>
      <c r="L231" s="3" t="s">
        <v>28</v>
      </c>
      <c r="M231" s="15">
        <f t="shared" si="235"/>
        <v>2.4500000000000001E-2</v>
      </c>
      <c r="N231" s="18">
        <f>INDEX(Results!$B$7:$C$206,Example!$AP231,MATCH(Example!$N$38,Results!$B$1:$C$1,FALSE))</f>
        <v>8.9740055660469906</v>
      </c>
      <c r="O231" s="15">
        <f t="shared" si="236"/>
        <v>0.11699999999999999</v>
      </c>
      <c r="P231" s="5">
        <v>1000000</v>
      </c>
      <c r="Q231" s="35">
        <f t="shared" si="189"/>
        <v>950414.83959481725</v>
      </c>
      <c r="R231" s="5">
        <f t="shared" si="190"/>
        <v>8529028.0605775472</v>
      </c>
      <c r="S231" s="5">
        <f t="shared" si="191"/>
        <v>997896.28308757301</v>
      </c>
      <c r="T231" s="5"/>
      <c r="U231" s="5">
        <f t="shared" si="238"/>
        <v>20000</v>
      </c>
      <c r="V231" s="5">
        <f t="shared" si="238"/>
        <v>20000</v>
      </c>
      <c r="W231" s="5">
        <f t="shared" si="238"/>
        <v>20000</v>
      </c>
      <c r="X231" s="5">
        <f t="shared" si="238"/>
        <v>20000</v>
      </c>
      <c r="Y231" s="5">
        <f t="shared" si="238"/>
        <v>20000</v>
      </c>
      <c r="Z231" s="5">
        <f t="shared" si="238"/>
        <v>20000</v>
      </c>
      <c r="AA231" s="5">
        <f t="shared" si="238"/>
        <v>20000</v>
      </c>
      <c r="AB231" s="5">
        <f t="shared" si="238"/>
        <v>20000</v>
      </c>
      <c r="AC231" s="5">
        <f t="shared" si="238"/>
        <v>20000</v>
      </c>
      <c r="AD231" s="5">
        <f t="shared" si="238"/>
        <v>20000</v>
      </c>
      <c r="AE231" s="5">
        <f t="shared" si="239"/>
        <v>20000</v>
      </c>
      <c r="AF231" s="5">
        <f t="shared" si="239"/>
        <v>20000</v>
      </c>
      <c r="AG231" s="5">
        <f t="shared" si="239"/>
        <v>1020000</v>
      </c>
      <c r="AH231" s="5">
        <f t="shared" si="239"/>
        <v>0</v>
      </c>
      <c r="AI231" s="5">
        <f t="shared" si="239"/>
        <v>0</v>
      </c>
      <c r="AJ231" s="5">
        <f t="shared" si="239"/>
        <v>0</v>
      </c>
      <c r="AK231" s="5">
        <f t="shared" si="239"/>
        <v>0</v>
      </c>
      <c r="AL231" s="5">
        <f t="shared" si="239"/>
        <v>0</v>
      </c>
      <c r="AM231" s="5">
        <f t="shared" si="239"/>
        <v>0</v>
      </c>
      <c r="AN231" s="5">
        <f t="shared" si="239"/>
        <v>0</v>
      </c>
      <c r="AP231" s="3">
        <f t="shared" si="196"/>
        <v>193</v>
      </c>
      <c r="BN231" s="38">
        <f t="shared" si="202"/>
        <v>950414.83959481725</v>
      </c>
      <c r="BO231" s="5">
        <f t="shared" si="203"/>
        <v>953700.00316489022</v>
      </c>
      <c r="BP231" s="5">
        <f t="shared" si="204"/>
        <v>957065.65324242995</v>
      </c>
      <c r="BQ231" s="5">
        <f t="shared" si="205"/>
        <v>960513.76174686942</v>
      </c>
      <c r="BR231" s="5">
        <f t="shared" si="206"/>
        <v>964046.34890966769</v>
      </c>
      <c r="BS231" s="5">
        <f t="shared" si="207"/>
        <v>967665.48445795453</v>
      </c>
      <c r="BT231" s="5">
        <f t="shared" si="208"/>
        <v>971373.28882717434</v>
      </c>
      <c r="BU231" s="5">
        <f t="shared" si="209"/>
        <v>975171.9344034401</v>
      </c>
      <c r="BV231" s="5">
        <f t="shared" si="210"/>
        <v>979063.64679632441</v>
      </c>
      <c r="BW231" s="5">
        <f t="shared" si="211"/>
        <v>983050.70614283427</v>
      </c>
      <c r="BX231" s="5">
        <f t="shared" si="212"/>
        <v>987135.44844333373</v>
      </c>
      <c r="BY231" s="5">
        <f t="shared" si="213"/>
        <v>991320.26693019539</v>
      </c>
      <c r="BZ231" s="5">
        <f t="shared" si="214"/>
        <v>995607.6134699852</v>
      </c>
      <c r="CA231" s="5">
        <f t="shared" si="215"/>
        <v>0</v>
      </c>
      <c r="CB231" s="5">
        <f t="shared" si="216"/>
        <v>0</v>
      </c>
      <c r="CC231" s="5">
        <f t="shared" si="217"/>
        <v>0</v>
      </c>
      <c r="CD231" s="5">
        <f t="shared" si="218"/>
        <v>0</v>
      </c>
      <c r="CE231" s="5">
        <f t="shared" si="219"/>
        <v>0</v>
      </c>
      <c r="CF231" s="5">
        <f t="shared" si="220"/>
        <v>0</v>
      </c>
      <c r="CG231" s="5">
        <f t="shared" si="221"/>
        <v>0</v>
      </c>
      <c r="CH231" s="45">
        <f t="shared" si="222"/>
        <v>0</v>
      </c>
      <c r="CJ231" s="21">
        <f t="shared" si="237"/>
        <v>177423.20985841146</v>
      </c>
      <c r="CK231" s="21">
        <f t="shared" si="237"/>
        <v>145349.15145412623</v>
      </c>
      <c r="CL231" s="21">
        <f t="shared" si="237"/>
        <v>114324.98580977041</v>
      </c>
      <c r="CM231" s="21">
        <f t="shared" si="237"/>
        <v>84313.295333941467</v>
      </c>
      <c r="CN231" s="21">
        <f t="shared" si="237"/>
        <v>55278.092255522497</v>
      </c>
      <c r="CO231" s="21">
        <f t="shared" si="237"/>
        <v>27184.760488664033</v>
      </c>
      <c r="CP231" s="21">
        <f t="shared" si="237"/>
        <v>1070.3517446717015</v>
      </c>
      <c r="CQ231" s="21">
        <f t="shared" si="237"/>
        <v>0</v>
      </c>
      <c r="CR231" s="21">
        <f t="shared" si="237"/>
        <v>-1068.9494514684193</v>
      </c>
      <c r="CS231" s="21">
        <f t="shared" si="237"/>
        <v>-26308.226435408578</v>
      </c>
      <c r="CT231" s="21">
        <f t="shared" si="237"/>
        <v>-51770.744197610067</v>
      </c>
      <c r="CU231" s="21">
        <f t="shared" si="237"/>
        <v>-76417.215607744991</v>
      </c>
      <c r="CV231" s="21">
        <f t="shared" si="237"/>
        <v>-100276.18663463555</v>
      </c>
      <c r="CW231" s="21">
        <f t="shared" si="237"/>
        <v>-123375.13161540218</v>
      </c>
      <c r="CX231" s="21">
        <f t="shared" si="237"/>
        <v>-145740.49607919704</v>
      </c>
      <c r="CZ231" s="21">
        <f t="shared" si="192"/>
        <v>-1069.6505980700604</v>
      </c>
      <c r="DA231" s="21">
        <f t="shared" si="193"/>
        <v>-107300.58622220298</v>
      </c>
    </row>
    <row r="232" spans="9:105" x14ac:dyDescent="0.25">
      <c r="I232" s="4" t="s">
        <v>37</v>
      </c>
      <c r="J232" s="15">
        <f t="shared" ref="J232:J238" si="240">$B$4</f>
        <v>0.02</v>
      </c>
      <c r="K232" s="3">
        <v>14</v>
      </c>
      <c r="L232" s="3" t="s">
        <v>28</v>
      </c>
      <c r="M232" s="15">
        <f t="shared" si="235"/>
        <v>2.6000000000000002E-2</v>
      </c>
      <c r="N232" s="18">
        <f>INDEX(Results!$B$7:$C$206,Example!$AP232,MATCH(Example!$N$38,Results!$B$1:$C$1,FALSE))</f>
        <v>8.6469426906581592</v>
      </c>
      <c r="O232" s="15">
        <f t="shared" si="236"/>
        <v>0.126</v>
      </c>
      <c r="P232" s="5">
        <v>1000000</v>
      </c>
      <c r="Q232" s="35">
        <f t="shared" ref="Q232:Q238" si="241">NPV($M232,U232:AN232)</f>
        <v>930337.93278622231</v>
      </c>
      <c r="R232" s="5">
        <f t="shared" ref="R232:R238" si="242">Q232*N232</f>
        <v>8044578.7877478469</v>
      </c>
      <c r="S232" s="5">
        <f t="shared" ref="S232:S238" si="243">R232*O232</f>
        <v>1013616.9272562288</v>
      </c>
      <c r="T232" s="5"/>
      <c r="U232" s="5">
        <f t="shared" si="238"/>
        <v>20000</v>
      </c>
      <c r="V232" s="5">
        <f t="shared" si="238"/>
        <v>20000</v>
      </c>
      <c r="W232" s="5">
        <f t="shared" si="238"/>
        <v>20000</v>
      </c>
      <c r="X232" s="5">
        <f t="shared" si="238"/>
        <v>20000</v>
      </c>
      <c r="Y232" s="5">
        <f t="shared" si="238"/>
        <v>20000</v>
      </c>
      <c r="Z232" s="5">
        <f t="shared" si="238"/>
        <v>20000</v>
      </c>
      <c r="AA232" s="5">
        <f t="shared" si="238"/>
        <v>20000</v>
      </c>
      <c r="AB232" s="5">
        <f t="shared" si="238"/>
        <v>20000</v>
      </c>
      <c r="AC232" s="5">
        <f t="shared" si="238"/>
        <v>20000</v>
      </c>
      <c r="AD232" s="5">
        <f t="shared" si="238"/>
        <v>20000</v>
      </c>
      <c r="AE232" s="5">
        <f t="shared" si="239"/>
        <v>20000</v>
      </c>
      <c r="AF232" s="5">
        <f t="shared" si="239"/>
        <v>20000</v>
      </c>
      <c r="AG232" s="5">
        <f t="shared" si="239"/>
        <v>20000</v>
      </c>
      <c r="AH232" s="5">
        <f t="shared" si="239"/>
        <v>1020000</v>
      </c>
      <c r="AI232" s="5">
        <f t="shared" si="239"/>
        <v>0</v>
      </c>
      <c r="AJ232" s="5">
        <f t="shared" si="239"/>
        <v>0</v>
      </c>
      <c r="AK232" s="5">
        <f t="shared" si="239"/>
        <v>0</v>
      </c>
      <c r="AL232" s="5">
        <f t="shared" si="239"/>
        <v>0</v>
      </c>
      <c r="AM232" s="5">
        <f t="shared" si="239"/>
        <v>0</v>
      </c>
      <c r="AN232" s="5">
        <f t="shared" si="239"/>
        <v>0</v>
      </c>
      <c r="AP232" s="3">
        <f t="shared" si="196"/>
        <v>194</v>
      </c>
      <c r="BN232" s="38">
        <f t="shared" si="202"/>
        <v>930337.93278622231</v>
      </c>
      <c r="BO232" s="5">
        <f t="shared" si="203"/>
        <v>934526.71903866413</v>
      </c>
      <c r="BP232" s="5">
        <f t="shared" si="204"/>
        <v>938824.41373366944</v>
      </c>
      <c r="BQ232" s="5">
        <f t="shared" si="205"/>
        <v>943233.84849074483</v>
      </c>
      <c r="BR232" s="5">
        <f t="shared" si="206"/>
        <v>947757.92855150427</v>
      </c>
      <c r="BS232" s="5">
        <f t="shared" si="207"/>
        <v>952399.63469384343</v>
      </c>
      <c r="BT232" s="5">
        <f t="shared" si="208"/>
        <v>957162.02519588335</v>
      </c>
      <c r="BU232" s="5">
        <f t="shared" si="209"/>
        <v>962048.23785097629</v>
      </c>
      <c r="BV232" s="5">
        <f t="shared" si="210"/>
        <v>967061.49203510175</v>
      </c>
      <c r="BW232" s="5">
        <f t="shared" si="211"/>
        <v>972205.09082801442</v>
      </c>
      <c r="BX232" s="5">
        <f t="shared" si="212"/>
        <v>977482.42318954284</v>
      </c>
      <c r="BY232" s="5">
        <f t="shared" si="213"/>
        <v>982896.96619247098</v>
      </c>
      <c r="BZ232" s="5">
        <f t="shared" si="214"/>
        <v>988452.28731347527</v>
      </c>
      <c r="CA232" s="5">
        <f t="shared" si="215"/>
        <v>994152.04678362561</v>
      </c>
      <c r="CB232" s="5">
        <f t="shared" si="216"/>
        <v>0</v>
      </c>
      <c r="CC232" s="5">
        <f t="shared" si="217"/>
        <v>0</v>
      </c>
      <c r="CD232" s="5">
        <f t="shared" si="218"/>
        <v>0</v>
      </c>
      <c r="CE232" s="5">
        <f t="shared" si="219"/>
        <v>0</v>
      </c>
      <c r="CF232" s="5">
        <f t="shared" si="220"/>
        <v>0</v>
      </c>
      <c r="CG232" s="5">
        <f t="shared" si="221"/>
        <v>0</v>
      </c>
      <c r="CH232" s="45">
        <f t="shared" si="222"/>
        <v>0</v>
      </c>
      <c r="CJ232" s="21">
        <f t="shared" si="237"/>
        <v>185849.48806507885</v>
      </c>
      <c r="CK232" s="21">
        <f t="shared" si="237"/>
        <v>152075.4188918483</v>
      </c>
      <c r="CL232" s="21">
        <f t="shared" si="237"/>
        <v>119478.6505357381</v>
      </c>
      <c r="CM232" s="21">
        <f t="shared" si="237"/>
        <v>88014.624984883936</v>
      </c>
      <c r="CN232" s="21">
        <f t="shared" si="237"/>
        <v>57640.586590368301</v>
      </c>
      <c r="CO232" s="21">
        <f t="shared" si="237"/>
        <v>28315.504734253278</v>
      </c>
      <c r="CP232" s="21">
        <f t="shared" si="237"/>
        <v>1113.7154790182831</v>
      </c>
      <c r="CQ232" s="21">
        <f t="shared" si="237"/>
        <v>0</v>
      </c>
      <c r="CR232" s="21">
        <f t="shared" si="237"/>
        <v>-1112.1608349666931</v>
      </c>
      <c r="CS232" s="21">
        <f t="shared" si="237"/>
        <v>-27343.726321586757</v>
      </c>
      <c r="CT232" s="21">
        <f t="shared" si="237"/>
        <v>-53751.959549330641</v>
      </c>
      <c r="CU232" s="21">
        <f t="shared" si="237"/>
        <v>-79259.535902204574</v>
      </c>
      <c r="CV232" s="21">
        <f t="shared" si="237"/>
        <v>-103899.9039064917</v>
      </c>
      <c r="CW232" s="21">
        <f t="shared" si="237"/>
        <v>-127705.18305562483</v>
      </c>
      <c r="CX232" s="21">
        <f t="shared" si="237"/>
        <v>-150706.21985196229</v>
      </c>
      <c r="CZ232" s="21">
        <f t="shared" ref="CZ232:CZ238" si="244">(CR232-CP232)/2</f>
        <v>-1112.9381569924881</v>
      </c>
      <c r="DA232" s="21">
        <f t="shared" ref="DA232:DA238" si="245">(CV232-CL232)/2</f>
        <v>-111689.2772211149</v>
      </c>
    </row>
    <row r="233" spans="9:105" x14ac:dyDescent="0.25">
      <c r="I233" s="4" t="s">
        <v>37</v>
      </c>
      <c r="J233" s="15">
        <f t="shared" si="240"/>
        <v>0.02</v>
      </c>
      <c r="K233" s="3">
        <v>15</v>
      </c>
      <c r="L233" s="3" t="s">
        <v>28</v>
      </c>
      <c r="M233" s="15">
        <f t="shared" si="235"/>
        <v>2.75E-2</v>
      </c>
      <c r="N233" s="18">
        <f>INDEX(Results!$B$7:$C$206,Example!$AP233,MATCH(Example!$N$38,Results!$B$1:$C$1,FALSE))</f>
        <v>7.8447399163629701</v>
      </c>
      <c r="O233" s="15">
        <f t="shared" si="236"/>
        <v>0.13499999999999998</v>
      </c>
      <c r="P233" s="5">
        <v>1000000</v>
      </c>
      <c r="Q233" s="35">
        <f t="shared" si="241"/>
        <v>908824.75813283888</v>
      </c>
      <c r="R233" s="5">
        <f t="shared" si="242"/>
        <v>7129493.857103603</v>
      </c>
      <c r="S233" s="5">
        <f t="shared" si="243"/>
        <v>962481.67070898623</v>
      </c>
      <c r="T233" s="5"/>
      <c r="U233" s="5">
        <f t="shared" si="238"/>
        <v>20000</v>
      </c>
      <c r="V233" s="5">
        <f t="shared" si="238"/>
        <v>20000</v>
      </c>
      <c r="W233" s="5">
        <f t="shared" si="238"/>
        <v>20000</v>
      </c>
      <c r="X233" s="5">
        <f t="shared" si="238"/>
        <v>20000</v>
      </c>
      <c r="Y233" s="5">
        <f t="shared" si="238"/>
        <v>20000</v>
      </c>
      <c r="Z233" s="5">
        <f t="shared" si="238"/>
        <v>20000</v>
      </c>
      <c r="AA233" s="5">
        <f t="shared" si="238"/>
        <v>20000</v>
      </c>
      <c r="AB233" s="5">
        <f t="shared" si="238"/>
        <v>20000</v>
      </c>
      <c r="AC233" s="5">
        <f t="shared" si="238"/>
        <v>20000</v>
      </c>
      <c r="AD233" s="5">
        <f t="shared" si="238"/>
        <v>20000</v>
      </c>
      <c r="AE233" s="5">
        <f t="shared" si="239"/>
        <v>20000</v>
      </c>
      <c r="AF233" s="5">
        <f t="shared" si="239"/>
        <v>20000</v>
      </c>
      <c r="AG233" s="5">
        <f t="shared" si="239"/>
        <v>20000</v>
      </c>
      <c r="AH233" s="5">
        <f t="shared" si="239"/>
        <v>20000</v>
      </c>
      <c r="AI233" s="5">
        <f t="shared" si="239"/>
        <v>1020000</v>
      </c>
      <c r="AJ233" s="5">
        <f t="shared" si="239"/>
        <v>0</v>
      </c>
      <c r="AK233" s="5">
        <f t="shared" si="239"/>
        <v>0</v>
      </c>
      <c r="AL233" s="5">
        <f t="shared" si="239"/>
        <v>0</v>
      </c>
      <c r="AM233" s="5">
        <f t="shared" si="239"/>
        <v>0</v>
      </c>
      <c r="AN233" s="5">
        <f t="shared" si="239"/>
        <v>0</v>
      </c>
      <c r="AP233" s="3">
        <f t="shared" ref="AP233:AP238" si="246">1+AP232</f>
        <v>195</v>
      </c>
      <c r="BN233" s="38">
        <f t="shared" si="202"/>
        <v>908824.75813283888</v>
      </c>
      <c r="BO233" s="5">
        <f t="shared" si="203"/>
        <v>913817.43898149207</v>
      </c>
      <c r="BP233" s="5">
        <f t="shared" si="204"/>
        <v>918947.41855348321</v>
      </c>
      <c r="BQ233" s="5">
        <f t="shared" si="205"/>
        <v>924218.47256370413</v>
      </c>
      <c r="BR233" s="5">
        <f t="shared" si="206"/>
        <v>929634.4805592061</v>
      </c>
      <c r="BS233" s="5">
        <f t="shared" si="207"/>
        <v>935199.42877458432</v>
      </c>
      <c r="BT233" s="5">
        <f t="shared" si="208"/>
        <v>940917.41306588543</v>
      </c>
      <c r="BU233" s="5">
        <f t="shared" si="209"/>
        <v>946792.64192519733</v>
      </c>
      <c r="BV233" s="5">
        <f t="shared" si="210"/>
        <v>952829.43957814039</v>
      </c>
      <c r="BW233" s="5">
        <f t="shared" si="211"/>
        <v>959032.24916653929</v>
      </c>
      <c r="BX233" s="5">
        <f t="shared" si="212"/>
        <v>965405.63601861917</v>
      </c>
      <c r="BY233" s="5">
        <f t="shared" si="213"/>
        <v>971954.29100913124</v>
      </c>
      <c r="BZ233" s="5">
        <f t="shared" si="214"/>
        <v>978683.03401188238</v>
      </c>
      <c r="CA233" s="5">
        <f t="shared" si="215"/>
        <v>985596.81744720927</v>
      </c>
      <c r="CB233" s="5">
        <f t="shared" si="216"/>
        <v>992700.72992700757</v>
      </c>
      <c r="CC233" s="5">
        <f t="shared" si="217"/>
        <v>0</v>
      </c>
      <c r="CD233" s="5">
        <f t="shared" si="218"/>
        <v>0</v>
      </c>
      <c r="CE233" s="5">
        <f t="shared" si="219"/>
        <v>0</v>
      </c>
      <c r="CF233" s="5">
        <f t="shared" si="220"/>
        <v>0</v>
      </c>
      <c r="CG233" s="5">
        <f t="shared" si="221"/>
        <v>0</v>
      </c>
      <c r="CH233" s="45">
        <f t="shared" si="222"/>
        <v>0</v>
      </c>
      <c r="CJ233" s="21">
        <f t="shared" si="237"/>
        <v>193179.33630018821</v>
      </c>
      <c r="CK233" s="21">
        <f t="shared" si="237"/>
        <v>157891.40689722588</v>
      </c>
      <c r="CL233" s="21">
        <f t="shared" si="237"/>
        <v>123907.44301881525</v>
      </c>
      <c r="CM233" s="21">
        <f t="shared" si="237"/>
        <v>91175.241867161007</v>
      </c>
      <c r="CN233" s="21">
        <f t="shared" si="237"/>
        <v>59644.828088790644</v>
      </c>
      <c r="CO233" s="21">
        <f t="shared" si="237"/>
        <v>29268.353234959184</v>
      </c>
      <c r="CP233" s="21">
        <f t="shared" si="237"/>
        <v>1150.0147486128844</v>
      </c>
      <c r="CQ233" s="21">
        <f t="shared" si="237"/>
        <v>0</v>
      </c>
      <c r="CR233" s="21">
        <f t="shared" si="237"/>
        <v>-1148.3122044387273</v>
      </c>
      <c r="CS233" s="21">
        <f t="shared" si="237"/>
        <v>-28204.109000599943</v>
      </c>
      <c r="CT233" s="21">
        <f t="shared" si="237"/>
        <v>-55385.998138235533</v>
      </c>
      <c r="CU233" s="21">
        <f t="shared" si="237"/>
        <v>-81585.921579350368</v>
      </c>
      <c r="CV233" s="21">
        <f t="shared" si="237"/>
        <v>-106842.44219671178</v>
      </c>
      <c r="CW233" s="21">
        <f t="shared" si="237"/>
        <v>-131192.50677620177</v>
      </c>
      <c r="CX233" s="21">
        <f t="shared" si="237"/>
        <v>-154671.51770164946</v>
      </c>
      <c r="CZ233" s="21">
        <f t="shared" si="244"/>
        <v>-1149.1634765258059</v>
      </c>
      <c r="DA233" s="21">
        <f t="shared" si="245"/>
        <v>-115374.94260776351</v>
      </c>
    </row>
    <row r="234" spans="9:105" x14ac:dyDescent="0.25">
      <c r="I234" s="4" t="s">
        <v>37</v>
      </c>
      <c r="J234" s="15">
        <f t="shared" si="240"/>
        <v>0.02</v>
      </c>
      <c r="K234" s="3">
        <v>16</v>
      </c>
      <c r="L234" s="3" t="s">
        <v>28</v>
      </c>
      <c r="M234" s="15">
        <f t="shared" si="235"/>
        <v>2.9000000000000001E-2</v>
      </c>
      <c r="N234" s="18">
        <f>INDEX(Results!$B$7:$C$206,Example!$AP234,MATCH(Example!$N$38,Results!$B$1:$C$1,FALSE))</f>
        <v>7.2662946128566297</v>
      </c>
      <c r="O234" s="15">
        <f t="shared" si="236"/>
        <v>0.14399999999999999</v>
      </c>
      <c r="P234" s="5">
        <v>1000000</v>
      </c>
      <c r="Q234" s="35">
        <f t="shared" si="241"/>
        <v>886080.9655087135</v>
      </c>
      <c r="R234" s="5">
        <f t="shared" si="242"/>
        <v>6438525.3462307658</v>
      </c>
      <c r="S234" s="5">
        <f t="shared" si="243"/>
        <v>927147.64985723025</v>
      </c>
      <c r="T234" s="5"/>
      <c r="U234" s="5">
        <f t="shared" si="238"/>
        <v>20000</v>
      </c>
      <c r="V234" s="5">
        <f t="shared" si="238"/>
        <v>20000</v>
      </c>
      <c r="W234" s="5">
        <f t="shared" si="238"/>
        <v>20000</v>
      </c>
      <c r="X234" s="5">
        <f t="shared" si="238"/>
        <v>20000</v>
      </c>
      <c r="Y234" s="5">
        <f t="shared" si="238"/>
        <v>20000</v>
      </c>
      <c r="Z234" s="5">
        <f t="shared" si="238"/>
        <v>20000</v>
      </c>
      <c r="AA234" s="5">
        <f t="shared" si="238"/>
        <v>20000</v>
      </c>
      <c r="AB234" s="5">
        <f t="shared" si="238"/>
        <v>20000</v>
      </c>
      <c r="AC234" s="5">
        <f t="shared" si="238"/>
        <v>20000</v>
      </c>
      <c r="AD234" s="5">
        <f t="shared" si="238"/>
        <v>20000</v>
      </c>
      <c r="AE234" s="5">
        <f t="shared" si="239"/>
        <v>20000</v>
      </c>
      <c r="AF234" s="5">
        <f t="shared" si="239"/>
        <v>20000</v>
      </c>
      <c r="AG234" s="5">
        <f t="shared" si="239"/>
        <v>20000</v>
      </c>
      <c r="AH234" s="5">
        <f t="shared" si="239"/>
        <v>20000</v>
      </c>
      <c r="AI234" s="5">
        <f t="shared" si="239"/>
        <v>20000</v>
      </c>
      <c r="AJ234" s="5">
        <f t="shared" si="239"/>
        <v>1020000</v>
      </c>
      <c r="AK234" s="5">
        <f t="shared" si="239"/>
        <v>0</v>
      </c>
      <c r="AL234" s="5">
        <f t="shared" si="239"/>
        <v>0</v>
      </c>
      <c r="AM234" s="5">
        <f t="shared" si="239"/>
        <v>0</v>
      </c>
      <c r="AN234" s="5">
        <f t="shared" si="239"/>
        <v>0</v>
      </c>
      <c r="AP234" s="3">
        <f t="shared" si="246"/>
        <v>196</v>
      </c>
      <c r="BN234" s="38">
        <f t="shared" si="202"/>
        <v>886080.9655087135</v>
      </c>
      <c r="BO234" s="5">
        <f t="shared" si="203"/>
        <v>891777.31350846612</v>
      </c>
      <c r="BP234" s="5">
        <f t="shared" si="204"/>
        <v>897638.85560021154</v>
      </c>
      <c r="BQ234" s="5">
        <f t="shared" si="205"/>
        <v>903670.38241261756</v>
      </c>
      <c r="BR234" s="5">
        <f t="shared" si="206"/>
        <v>909876.82350258343</v>
      </c>
      <c r="BS234" s="5">
        <f t="shared" si="207"/>
        <v>916263.25138415827</v>
      </c>
      <c r="BT234" s="5">
        <f t="shared" si="208"/>
        <v>922834.88567429874</v>
      </c>
      <c r="BU234" s="5">
        <f t="shared" si="209"/>
        <v>929597.09735885332</v>
      </c>
      <c r="BV234" s="5">
        <f t="shared" si="210"/>
        <v>936555.41318226</v>
      </c>
      <c r="BW234" s="5">
        <f t="shared" si="211"/>
        <v>943715.52016454551</v>
      </c>
      <c r="BX234" s="5">
        <f t="shared" si="212"/>
        <v>951083.27024931728</v>
      </c>
      <c r="BY234" s="5">
        <f t="shared" si="213"/>
        <v>958664.6850865474</v>
      </c>
      <c r="BZ234" s="5">
        <f t="shared" si="214"/>
        <v>966465.96095405717</v>
      </c>
      <c r="CA234" s="5">
        <f t="shared" si="215"/>
        <v>974493.47382172477</v>
      </c>
      <c r="CB234" s="5">
        <f t="shared" si="216"/>
        <v>982753.78456255468</v>
      </c>
      <c r="CC234" s="5">
        <f t="shared" si="217"/>
        <v>991253.64431486872</v>
      </c>
      <c r="CD234" s="5">
        <f t="shared" si="218"/>
        <v>0</v>
      </c>
      <c r="CE234" s="5">
        <f t="shared" si="219"/>
        <v>0</v>
      </c>
      <c r="CF234" s="5">
        <f t="shared" si="220"/>
        <v>0</v>
      </c>
      <c r="CG234" s="5">
        <f t="shared" si="221"/>
        <v>0</v>
      </c>
      <c r="CH234" s="45">
        <f t="shared" si="222"/>
        <v>0</v>
      </c>
      <c r="CJ234" s="21">
        <f t="shared" si="237"/>
        <v>199394.24193615501</v>
      </c>
      <c r="CK234" s="21">
        <f t="shared" si="237"/>
        <v>162785.44159895333</v>
      </c>
      <c r="CL234" s="21">
        <f t="shared" si="237"/>
        <v>127604.91874734708</v>
      </c>
      <c r="CM234" s="21">
        <f t="shared" si="237"/>
        <v>93792.403120222734</v>
      </c>
      <c r="CN234" s="21">
        <f t="shared" si="237"/>
        <v>61290.328788553015</v>
      </c>
      <c r="CO234" s="21">
        <f t="shared" si="237"/>
        <v>30043.706101146876</v>
      </c>
      <c r="CP234" s="21">
        <f t="shared" si="237"/>
        <v>1179.2893180660903</v>
      </c>
      <c r="CQ234" s="21">
        <f t="shared" si="237"/>
        <v>0</v>
      </c>
      <c r="CR234" s="21">
        <f t="shared" si="237"/>
        <v>-1177.4452619376825</v>
      </c>
      <c r="CS234" s="21">
        <f t="shared" si="237"/>
        <v>-28890.985626502428</v>
      </c>
      <c r="CT234" s="21">
        <f t="shared" si="237"/>
        <v>-56677.217866194318</v>
      </c>
      <c r="CU234" s="21">
        <f t="shared" si="237"/>
        <v>-83404.53927823226</v>
      </c>
      <c r="CV234" s="21">
        <f t="shared" si="237"/>
        <v>-109116.76724126074</v>
      </c>
      <c r="CW234" s="21">
        <f t="shared" si="237"/>
        <v>-133855.78842013131</v>
      </c>
      <c r="CX234" s="21">
        <f t="shared" si="237"/>
        <v>-157661.64860230603</v>
      </c>
      <c r="CZ234" s="21">
        <f t="shared" si="244"/>
        <v>-1178.3672900018864</v>
      </c>
      <c r="DA234" s="21">
        <f t="shared" si="245"/>
        <v>-118360.84299430391</v>
      </c>
    </row>
    <row r="235" spans="9:105" x14ac:dyDescent="0.25">
      <c r="I235" s="4" t="s">
        <v>37</v>
      </c>
      <c r="J235" s="15">
        <f t="shared" si="240"/>
        <v>0.02</v>
      </c>
      <c r="K235" s="3">
        <v>17</v>
      </c>
      <c r="L235" s="3" t="s">
        <v>28</v>
      </c>
      <c r="M235" s="15">
        <f t="shared" si="235"/>
        <v>3.0500000000000003E-2</v>
      </c>
      <c r="N235" s="18">
        <f>INDEX(Results!$B$7:$C$206,Example!$AP235,MATCH(Example!$N$38,Results!$B$1:$C$1,FALSE))</f>
        <v>6.3890937763102604</v>
      </c>
      <c r="O235" s="15">
        <f t="shared" si="236"/>
        <v>0.153</v>
      </c>
      <c r="P235" s="5">
        <v>1000000</v>
      </c>
      <c r="Q235" s="35">
        <f t="shared" si="241"/>
        <v>862310.69020655099</v>
      </c>
      <c r="R235" s="5">
        <f t="shared" si="242"/>
        <v>5509383.86404448</v>
      </c>
      <c r="S235" s="5">
        <f t="shared" si="243"/>
        <v>842935.73119880538</v>
      </c>
      <c r="T235" s="5"/>
      <c r="U235" s="5">
        <f t="shared" si="238"/>
        <v>20000</v>
      </c>
      <c r="V235" s="5">
        <f t="shared" si="238"/>
        <v>20000</v>
      </c>
      <c r="W235" s="5">
        <f t="shared" si="238"/>
        <v>20000</v>
      </c>
      <c r="X235" s="5">
        <f t="shared" si="238"/>
        <v>20000</v>
      </c>
      <c r="Y235" s="5">
        <f t="shared" si="238"/>
        <v>20000</v>
      </c>
      <c r="Z235" s="5">
        <f t="shared" si="238"/>
        <v>20000</v>
      </c>
      <c r="AA235" s="5">
        <f t="shared" si="238"/>
        <v>20000</v>
      </c>
      <c r="AB235" s="5">
        <f t="shared" si="238"/>
        <v>20000</v>
      </c>
      <c r="AC235" s="5">
        <f t="shared" si="238"/>
        <v>20000</v>
      </c>
      <c r="AD235" s="5">
        <f t="shared" si="238"/>
        <v>20000</v>
      </c>
      <c r="AE235" s="5">
        <f t="shared" si="239"/>
        <v>20000</v>
      </c>
      <c r="AF235" s="5">
        <f t="shared" si="239"/>
        <v>20000</v>
      </c>
      <c r="AG235" s="5">
        <f t="shared" si="239"/>
        <v>20000</v>
      </c>
      <c r="AH235" s="5">
        <f t="shared" si="239"/>
        <v>20000</v>
      </c>
      <c r="AI235" s="5">
        <f t="shared" si="239"/>
        <v>20000</v>
      </c>
      <c r="AJ235" s="5">
        <f t="shared" si="239"/>
        <v>20000</v>
      </c>
      <c r="AK235" s="5">
        <f t="shared" si="239"/>
        <v>1020000</v>
      </c>
      <c r="AL235" s="5">
        <f t="shared" si="239"/>
        <v>0</v>
      </c>
      <c r="AM235" s="5">
        <f t="shared" si="239"/>
        <v>0</v>
      </c>
      <c r="AN235" s="5">
        <f t="shared" si="239"/>
        <v>0</v>
      </c>
      <c r="AP235" s="3">
        <f t="shared" si="246"/>
        <v>197</v>
      </c>
      <c r="BN235" s="38">
        <f t="shared" si="202"/>
        <v>862310.69020655099</v>
      </c>
      <c r="BO235" s="5">
        <f t="shared" si="203"/>
        <v>868611.16625785083</v>
      </c>
      <c r="BP235" s="5">
        <f t="shared" si="204"/>
        <v>875103.80682871526</v>
      </c>
      <c r="BQ235" s="5">
        <f t="shared" si="205"/>
        <v>881794.47293699102</v>
      </c>
      <c r="BR235" s="5">
        <f t="shared" si="206"/>
        <v>888689.20436156925</v>
      </c>
      <c r="BS235" s="5">
        <f t="shared" si="207"/>
        <v>895794.22509459709</v>
      </c>
      <c r="BT235" s="5">
        <f t="shared" si="208"/>
        <v>903115.94895998226</v>
      </c>
      <c r="BU235" s="5">
        <f t="shared" si="209"/>
        <v>910660.98540326173</v>
      </c>
      <c r="BV235" s="5">
        <f t="shared" si="210"/>
        <v>918436.14545806113</v>
      </c>
      <c r="BW235" s="5">
        <f t="shared" si="211"/>
        <v>926448.447894532</v>
      </c>
      <c r="BX235" s="5">
        <f t="shared" si="212"/>
        <v>934705.12555531517</v>
      </c>
      <c r="BY235" s="5">
        <f t="shared" si="213"/>
        <v>943213.63188475231</v>
      </c>
      <c r="BZ235" s="5">
        <f t="shared" si="214"/>
        <v>951981.64765723725</v>
      </c>
      <c r="CA235" s="5">
        <f t="shared" si="215"/>
        <v>961017.08791078301</v>
      </c>
      <c r="CB235" s="5">
        <f t="shared" si="216"/>
        <v>970328.10909206187</v>
      </c>
      <c r="CC235" s="5">
        <f t="shared" si="217"/>
        <v>979923.1164193697</v>
      </c>
      <c r="CD235" s="5">
        <f t="shared" si="218"/>
        <v>989810.77147016046</v>
      </c>
      <c r="CE235" s="5">
        <f t="shared" si="219"/>
        <v>0</v>
      </c>
      <c r="CF235" s="5">
        <f t="shared" si="220"/>
        <v>0</v>
      </c>
      <c r="CG235" s="5">
        <f t="shared" si="221"/>
        <v>0</v>
      </c>
      <c r="CH235" s="45">
        <f t="shared" si="222"/>
        <v>0</v>
      </c>
      <c r="CJ235" s="21">
        <f t="shared" si="237"/>
        <v>204488.9798152158</v>
      </c>
      <c r="CK235" s="21">
        <f t="shared" si="237"/>
        <v>166756.71587316145</v>
      </c>
      <c r="CL235" s="21">
        <f t="shared" si="237"/>
        <v>130573.14838954736</v>
      </c>
      <c r="CM235" s="21">
        <f t="shared" si="237"/>
        <v>95869.609573053895</v>
      </c>
      <c r="CN235" s="21">
        <f t="shared" si="237"/>
        <v>62580.662635666202</v>
      </c>
      <c r="CO235" s="21">
        <f t="shared" si="237"/>
        <v>30643.941696212976</v>
      </c>
      <c r="CP235" s="21">
        <f t="shared" si="237"/>
        <v>1201.6559771711472</v>
      </c>
      <c r="CQ235" s="21">
        <f t="shared" si="237"/>
        <v>0</v>
      </c>
      <c r="CR235" s="21">
        <f t="shared" si="237"/>
        <v>-1199.6785559961572</v>
      </c>
      <c r="CS235" s="21">
        <f t="shared" si="237"/>
        <v>-29407.833996801055</v>
      </c>
      <c r="CT235" s="21">
        <f t="shared" si="237"/>
        <v>-57633.593103917199</v>
      </c>
      <c r="CU235" s="21">
        <f t="shared" si="237"/>
        <v>-84728.800836689305</v>
      </c>
      <c r="CV235" s="21">
        <f t="shared" si="237"/>
        <v>-110742.59419797885</v>
      </c>
      <c r="CW235" s="21">
        <f t="shared" si="237"/>
        <v>-135721.84016011213</v>
      </c>
      <c r="CX235" s="21">
        <f t="shared" si="237"/>
        <v>-159711.24618475616</v>
      </c>
      <c r="CZ235" s="21">
        <f t="shared" si="244"/>
        <v>-1200.6672665836522</v>
      </c>
      <c r="DA235" s="21">
        <f t="shared" si="245"/>
        <v>-120657.87129376311</v>
      </c>
    </row>
    <row r="236" spans="9:105" x14ac:dyDescent="0.25">
      <c r="I236" s="4" t="s">
        <v>37</v>
      </c>
      <c r="J236" s="15">
        <f t="shared" si="240"/>
        <v>0.02</v>
      </c>
      <c r="K236" s="3">
        <v>18</v>
      </c>
      <c r="L236" s="3" t="s">
        <v>28</v>
      </c>
      <c r="M236" s="15">
        <f t="shared" si="235"/>
        <v>3.2000000000000001E-2</v>
      </c>
      <c r="N236" s="18">
        <f>INDEX(Results!$B$7:$C$206,Example!$AP236,MATCH(Example!$N$38,Results!$B$1:$C$1,FALSE))</f>
        <v>5.8016774595109197</v>
      </c>
      <c r="O236" s="15">
        <f t="shared" si="236"/>
        <v>0.16199999999999998</v>
      </c>
      <c r="P236" s="5">
        <v>1000000</v>
      </c>
      <c r="Q236" s="35">
        <f t="shared" si="241"/>
        <v>837714.31448879477</v>
      </c>
      <c r="R236" s="5">
        <f t="shared" si="242"/>
        <v>4860148.255879283</v>
      </c>
      <c r="S236" s="5">
        <f t="shared" si="243"/>
        <v>787344.01745244372</v>
      </c>
      <c r="T236" s="5"/>
      <c r="U236" s="5">
        <f t="shared" si="238"/>
        <v>20000</v>
      </c>
      <c r="V236" s="5">
        <f t="shared" si="238"/>
        <v>20000</v>
      </c>
      <c r="W236" s="5">
        <f t="shared" si="238"/>
        <v>20000</v>
      </c>
      <c r="X236" s="5">
        <f t="shared" si="238"/>
        <v>20000</v>
      </c>
      <c r="Y236" s="5">
        <f t="shared" si="238"/>
        <v>20000</v>
      </c>
      <c r="Z236" s="5">
        <f t="shared" si="238"/>
        <v>20000</v>
      </c>
      <c r="AA236" s="5">
        <f t="shared" si="238"/>
        <v>20000</v>
      </c>
      <c r="AB236" s="5">
        <f t="shared" si="238"/>
        <v>20000</v>
      </c>
      <c r="AC236" s="5">
        <f t="shared" si="238"/>
        <v>20000</v>
      </c>
      <c r="AD236" s="5">
        <f t="shared" si="238"/>
        <v>20000</v>
      </c>
      <c r="AE236" s="5">
        <f t="shared" si="239"/>
        <v>20000</v>
      </c>
      <c r="AF236" s="5">
        <f t="shared" si="239"/>
        <v>20000</v>
      </c>
      <c r="AG236" s="5">
        <f t="shared" si="239"/>
        <v>20000</v>
      </c>
      <c r="AH236" s="5">
        <f t="shared" si="239"/>
        <v>20000</v>
      </c>
      <c r="AI236" s="5">
        <f t="shared" si="239"/>
        <v>20000</v>
      </c>
      <c r="AJ236" s="5">
        <f t="shared" si="239"/>
        <v>20000</v>
      </c>
      <c r="AK236" s="5">
        <f t="shared" si="239"/>
        <v>20000</v>
      </c>
      <c r="AL236" s="5">
        <f t="shared" si="239"/>
        <v>1020000</v>
      </c>
      <c r="AM236" s="5">
        <f t="shared" si="239"/>
        <v>0</v>
      </c>
      <c r="AN236" s="5">
        <f t="shared" si="239"/>
        <v>0</v>
      </c>
      <c r="AP236" s="3">
        <f t="shared" si="246"/>
        <v>198</v>
      </c>
      <c r="BN236" s="38">
        <f t="shared" si="202"/>
        <v>837714.31448879477</v>
      </c>
      <c r="BO236" s="5">
        <f t="shared" si="203"/>
        <v>844521.17255243624</v>
      </c>
      <c r="BP236" s="5">
        <f t="shared" si="204"/>
        <v>851545.85007411428</v>
      </c>
      <c r="BQ236" s="5">
        <f t="shared" si="205"/>
        <v>858795.31727648596</v>
      </c>
      <c r="BR236" s="5">
        <f t="shared" si="206"/>
        <v>866276.76742933353</v>
      </c>
      <c r="BS236" s="5">
        <f t="shared" si="207"/>
        <v>873997.62398707226</v>
      </c>
      <c r="BT236" s="5">
        <f t="shared" si="208"/>
        <v>881965.54795465863</v>
      </c>
      <c r="BU236" s="5">
        <f t="shared" si="209"/>
        <v>890188.44548920775</v>
      </c>
      <c r="BV236" s="5">
        <f t="shared" si="210"/>
        <v>898674.47574486246</v>
      </c>
      <c r="BW236" s="5">
        <f t="shared" si="211"/>
        <v>907432.05896869814</v>
      </c>
      <c r="BX236" s="5">
        <f t="shared" si="212"/>
        <v>916469.88485569647</v>
      </c>
      <c r="BY236" s="5">
        <f t="shared" si="213"/>
        <v>925796.92117107881</v>
      </c>
      <c r="BZ236" s="5">
        <f t="shared" si="214"/>
        <v>935422.42264855339</v>
      </c>
      <c r="CA236" s="5">
        <f t="shared" si="215"/>
        <v>945355.94017330708</v>
      </c>
      <c r="CB236" s="5">
        <f t="shared" si="216"/>
        <v>955607.33025885292</v>
      </c>
      <c r="CC236" s="5">
        <f t="shared" si="217"/>
        <v>966186.76482713618</v>
      </c>
      <c r="CD236" s="5">
        <f t="shared" si="218"/>
        <v>977104.74130160455</v>
      </c>
      <c r="CE236" s="5">
        <f t="shared" si="219"/>
        <v>988372.09302325593</v>
      </c>
      <c r="CF236" s="5">
        <f t="shared" si="220"/>
        <v>0</v>
      </c>
      <c r="CG236" s="5">
        <f t="shared" si="221"/>
        <v>0</v>
      </c>
      <c r="CH236" s="45">
        <f t="shared" si="222"/>
        <v>0</v>
      </c>
      <c r="CJ236" s="21">
        <f t="shared" si="237"/>
        <v>208471.04472473811</v>
      </c>
      <c r="CK236" s="21">
        <f t="shared" si="237"/>
        <v>169814.75947047141</v>
      </c>
      <c r="CL236" s="21">
        <f t="shared" si="237"/>
        <v>132822.25135313172</v>
      </c>
      <c r="CM236" s="21">
        <f t="shared" si="237"/>
        <v>97416.226253823494</v>
      </c>
      <c r="CN236" s="21">
        <f t="shared" si="237"/>
        <v>63523.194204098894</v>
      </c>
      <c r="CO236" s="21">
        <f t="shared" si="237"/>
        <v>31073.272588447318</v>
      </c>
      <c r="CP236" s="21">
        <f t="shared" si="237"/>
        <v>1217.302483414649</v>
      </c>
      <c r="CQ236" s="21">
        <f t="shared" si="237"/>
        <v>0</v>
      </c>
      <c r="CR236" s="21">
        <f t="shared" si="237"/>
        <v>-1215.2014006889658</v>
      </c>
      <c r="CS236" s="21">
        <f t="shared" si="237"/>
        <v>-29759.839852168923</v>
      </c>
      <c r="CT236" s="21">
        <f t="shared" si="237"/>
        <v>-58266.384750310099</v>
      </c>
      <c r="CU236" s="21">
        <f t="shared" si="237"/>
        <v>-85576.851622906746</v>
      </c>
      <c r="CV236" s="21">
        <f t="shared" si="237"/>
        <v>-111745.68574904406</v>
      </c>
      <c r="CW236" s="21">
        <f t="shared" si="237"/>
        <v>-136824.70198486268</v>
      </c>
      <c r="CX236" s="21">
        <f t="shared" si="237"/>
        <v>-160863.21845711616</v>
      </c>
      <c r="CZ236" s="21">
        <f t="shared" si="244"/>
        <v>-1216.2519420518074</v>
      </c>
      <c r="DA236" s="21">
        <f t="shared" si="245"/>
        <v>-122283.96855108789</v>
      </c>
    </row>
    <row r="237" spans="9:105" x14ac:dyDescent="0.25">
      <c r="I237" s="4" t="s">
        <v>37</v>
      </c>
      <c r="J237" s="15">
        <f t="shared" si="240"/>
        <v>0.02</v>
      </c>
      <c r="K237" s="3">
        <v>19</v>
      </c>
      <c r="L237" s="3" t="s">
        <v>28</v>
      </c>
      <c r="M237" s="15">
        <f t="shared" si="235"/>
        <v>3.3500000000000002E-2</v>
      </c>
      <c r="N237" s="18">
        <f>INDEX(Results!$B$7:$C$206,Example!$AP237,MATCH(Example!$N$38,Results!$B$1:$C$1,FALSE))</f>
        <v>5.36861902027682</v>
      </c>
      <c r="O237" s="15">
        <f t="shared" si="236"/>
        <v>0.17099999999999999</v>
      </c>
      <c r="P237" s="5">
        <v>1000000</v>
      </c>
      <c r="Q237" s="35">
        <f t="shared" si="241"/>
        <v>812486.41949584463</v>
      </c>
      <c r="R237" s="5">
        <f t="shared" si="242"/>
        <v>4361930.0454220027</v>
      </c>
      <c r="S237" s="5">
        <f t="shared" si="243"/>
        <v>745890.03776716243</v>
      </c>
      <c r="T237" s="5"/>
      <c r="U237" s="5">
        <f t="shared" si="238"/>
        <v>20000</v>
      </c>
      <c r="V237" s="5">
        <f t="shared" si="238"/>
        <v>20000</v>
      </c>
      <c r="W237" s="5">
        <f t="shared" si="238"/>
        <v>20000</v>
      </c>
      <c r="X237" s="5">
        <f t="shared" si="238"/>
        <v>20000</v>
      </c>
      <c r="Y237" s="5">
        <f t="shared" si="238"/>
        <v>20000</v>
      </c>
      <c r="Z237" s="5">
        <f t="shared" si="238"/>
        <v>20000</v>
      </c>
      <c r="AA237" s="5">
        <f t="shared" si="238"/>
        <v>20000</v>
      </c>
      <c r="AB237" s="5">
        <f t="shared" si="238"/>
        <v>20000</v>
      </c>
      <c r="AC237" s="5">
        <f t="shared" si="238"/>
        <v>20000</v>
      </c>
      <c r="AD237" s="5">
        <f t="shared" si="238"/>
        <v>20000</v>
      </c>
      <c r="AE237" s="5">
        <f t="shared" si="239"/>
        <v>20000</v>
      </c>
      <c r="AF237" s="5">
        <f t="shared" si="239"/>
        <v>20000</v>
      </c>
      <c r="AG237" s="5">
        <f t="shared" si="239"/>
        <v>20000</v>
      </c>
      <c r="AH237" s="5">
        <f t="shared" si="239"/>
        <v>20000</v>
      </c>
      <c r="AI237" s="5">
        <f t="shared" si="239"/>
        <v>20000</v>
      </c>
      <c r="AJ237" s="5">
        <f t="shared" si="239"/>
        <v>20000</v>
      </c>
      <c r="AK237" s="5">
        <f t="shared" si="239"/>
        <v>20000</v>
      </c>
      <c r="AL237" s="5">
        <f t="shared" si="239"/>
        <v>20000</v>
      </c>
      <c r="AM237" s="5">
        <f t="shared" si="239"/>
        <v>1020000</v>
      </c>
      <c r="AN237" s="5">
        <f t="shared" si="239"/>
        <v>0</v>
      </c>
      <c r="AP237" s="3">
        <f t="shared" si="246"/>
        <v>199</v>
      </c>
      <c r="BN237" s="38">
        <f t="shared" si="202"/>
        <v>812486.41949584463</v>
      </c>
      <c r="BO237" s="5">
        <f t="shared" si="203"/>
        <v>819704.71454895544</v>
      </c>
      <c r="BP237" s="5">
        <f t="shared" si="204"/>
        <v>827164.82248634554</v>
      </c>
      <c r="BQ237" s="5">
        <f t="shared" si="205"/>
        <v>834874.84403963818</v>
      </c>
      <c r="BR237" s="5">
        <f t="shared" si="206"/>
        <v>842843.15131496615</v>
      </c>
      <c r="BS237" s="5">
        <f t="shared" si="207"/>
        <v>851078.39688401762</v>
      </c>
      <c r="BT237" s="5">
        <f t="shared" si="208"/>
        <v>859589.52317963226</v>
      </c>
      <c r="BU237" s="5">
        <f t="shared" si="209"/>
        <v>868385.77220615</v>
      </c>
      <c r="BV237" s="5">
        <f t="shared" si="210"/>
        <v>877476.69557505613</v>
      </c>
      <c r="BW237" s="5">
        <f t="shared" si="211"/>
        <v>886872.16487682064</v>
      </c>
      <c r="BX237" s="5">
        <f t="shared" si="212"/>
        <v>896582.38240019418</v>
      </c>
      <c r="BY237" s="5">
        <f t="shared" si="213"/>
        <v>906617.89221060078</v>
      </c>
      <c r="BZ237" s="5">
        <f t="shared" si="214"/>
        <v>916989.59159965604</v>
      </c>
      <c r="CA237" s="5">
        <f t="shared" si="215"/>
        <v>927708.74291824456</v>
      </c>
      <c r="CB237" s="5">
        <f t="shared" si="216"/>
        <v>938786.98580600589</v>
      </c>
      <c r="CC237" s="5">
        <f t="shared" si="217"/>
        <v>950236.34983050718</v>
      </c>
      <c r="CD237" s="5">
        <f t="shared" si="218"/>
        <v>962069.26754982921</v>
      </c>
      <c r="CE237" s="5">
        <f t="shared" si="219"/>
        <v>974298.58801274851</v>
      </c>
      <c r="CF237" s="5">
        <f t="shared" si="220"/>
        <v>986937.5907111757</v>
      </c>
      <c r="CG237" s="5">
        <f t="shared" si="221"/>
        <v>0</v>
      </c>
      <c r="CH237" s="45">
        <f t="shared" si="222"/>
        <v>0</v>
      </c>
      <c r="CJ237" s="21">
        <f t="shared" si="237"/>
        <v>211359.89747160114</v>
      </c>
      <c r="CK237" s="21">
        <f t="shared" si="237"/>
        <v>171978.76175027364</v>
      </c>
      <c r="CL237" s="21">
        <f t="shared" si="237"/>
        <v>134369.8179714611</v>
      </c>
      <c r="CM237" s="21">
        <f t="shared" si="237"/>
        <v>98447.024385797675</v>
      </c>
      <c r="CN237" s="21">
        <f t="shared" si="237"/>
        <v>64128.758472029935</v>
      </c>
      <c r="CO237" s="21">
        <f t="shared" si="237"/>
        <v>31337.578749161796</v>
      </c>
      <c r="CP237" s="21">
        <f t="shared" si="237"/>
        <v>1226.4806606830098</v>
      </c>
      <c r="CQ237" s="21">
        <f t="shared" si="237"/>
        <v>0</v>
      </c>
      <c r="CR237" s="21">
        <f t="shared" si="237"/>
        <v>-1224.2669564511161</v>
      </c>
      <c r="CS237" s="21">
        <f t="shared" si="237"/>
        <v>-29953.718880342902</v>
      </c>
      <c r="CT237" s="21">
        <f t="shared" si="237"/>
        <v>-58589.775149588473</v>
      </c>
      <c r="CU237" s="21">
        <f t="shared" si="237"/>
        <v>-85971.011290686671</v>
      </c>
      <c r="CV237" s="21">
        <f t="shared" si="237"/>
        <v>-112157.09354309516</v>
      </c>
      <c r="CW237" s="21">
        <f t="shared" si="237"/>
        <v>-137204.68050510599</v>
      </c>
      <c r="CX237" s="21">
        <f t="shared" si="237"/>
        <v>-161167.58238247747</v>
      </c>
      <c r="CZ237" s="21">
        <f t="shared" si="244"/>
        <v>-1225.373808567063</v>
      </c>
      <c r="DA237" s="21">
        <f t="shared" si="245"/>
        <v>-123263.45575727813</v>
      </c>
    </row>
    <row r="238" spans="9:105" x14ac:dyDescent="0.25">
      <c r="I238" s="9" t="s">
        <v>37</v>
      </c>
      <c r="J238" s="16">
        <f t="shared" si="240"/>
        <v>0.02</v>
      </c>
      <c r="K238" s="10">
        <v>20</v>
      </c>
      <c r="L238" s="10" t="s">
        <v>28</v>
      </c>
      <c r="M238" s="16">
        <f t="shared" si="235"/>
        <v>3.4999999999999996E-2</v>
      </c>
      <c r="N238" s="19">
        <f>INDEX(Results!$B$7:$C$206,Example!$AP238,MATCH(Example!$N$38,Results!$B$1:$C$1,FALSE))</f>
        <v>4.89809398951859</v>
      </c>
      <c r="O238" s="16">
        <f t="shared" si="236"/>
        <v>0.18</v>
      </c>
      <c r="P238" s="14">
        <v>1000000</v>
      </c>
      <c r="Q238" s="36">
        <f t="shared" si="241"/>
        <v>786813.95047071681</v>
      </c>
      <c r="R238" s="14">
        <f t="shared" si="242"/>
        <v>3853888.6816699957</v>
      </c>
      <c r="S238" s="14">
        <f t="shared" si="243"/>
        <v>693699.96270059922</v>
      </c>
      <c r="T238" s="14"/>
      <c r="U238" s="14">
        <f t="shared" si="238"/>
        <v>20000</v>
      </c>
      <c r="V238" s="14">
        <f t="shared" si="238"/>
        <v>20000</v>
      </c>
      <c r="W238" s="14">
        <f t="shared" si="238"/>
        <v>20000</v>
      </c>
      <c r="X238" s="14">
        <f t="shared" si="238"/>
        <v>20000</v>
      </c>
      <c r="Y238" s="14">
        <f t="shared" si="238"/>
        <v>20000</v>
      </c>
      <c r="Z238" s="14">
        <f t="shared" si="238"/>
        <v>20000</v>
      </c>
      <c r="AA238" s="14">
        <f t="shared" si="238"/>
        <v>20000</v>
      </c>
      <c r="AB238" s="14">
        <f t="shared" si="238"/>
        <v>20000</v>
      </c>
      <c r="AC238" s="14">
        <f t="shared" si="238"/>
        <v>20000</v>
      </c>
      <c r="AD238" s="14">
        <f t="shared" si="238"/>
        <v>20000</v>
      </c>
      <c r="AE238" s="14">
        <f t="shared" si="239"/>
        <v>20000</v>
      </c>
      <c r="AF238" s="14">
        <f t="shared" si="239"/>
        <v>20000</v>
      </c>
      <c r="AG238" s="14">
        <f t="shared" si="239"/>
        <v>20000</v>
      </c>
      <c r="AH238" s="14">
        <f t="shared" si="239"/>
        <v>20000</v>
      </c>
      <c r="AI238" s="14">
        <f t="shared" si="239"/>
        <v>20000</v>
      </c>
      <c r="AJ238" s="14">
        <f t="shared" si="239"/>
        <v>20000</v>
      </c>
      <c r="AK238" s="14">
        <f t="shared" si="239"/>
        <v>20000</v>
      </c>
      <c r="AL238" s="14">
        <f t="shared" si="239"/>
        <v>20000</v>
      </c>
      <c r="AM238" s="14">
        <f t="shared" si="239"/>
        <v>20000</v>
      </c>
      <c r="AN238" s="14">
        <f t="shared" si="239"/>
        <v>1020000</v>
      </c>
      <c r="AP238" s="3">
        <f t="shared" si="246"/>
        <v>200</v>
      </c>
      <c r="BN238" s="39">
        <f t="shared" si="202"/>
        <v>786813.95047071681</v>
      </c>
      <c r="BO238" s="14">
        <f t="shared" si="203"/>
        <v>794352.43873719184</v>
      </c>
      <c r="BP238" s="14">
        <f t="shared" si="204"/>
        <v>802154.77409299347</v>
      </c>
      <c r="BQ238" s="14">
        <f t="shared" si="205"/>
        <v>810230.19118624821</v>
      </c>
      <c r="BR238" s="14">
        <f t="shared" si="206"/>
        <v>818588.24787776684</v>
      </c>
      <c r="BS238" s="14">
        <f t="shared" si="207"/>
        <v>827238.83655348863</v>
      </c>
      <c r="BT238" s="14">
        <f t="shared" si="208"/>
        <v>836192.19583286066</v>
      </c>
      <c r="BU238" s="14">
        <f t="shared" si="209"/>
        <v>845458.92268701072</v>
      </c>
      <c r="BV238" s="14">
        <f t="shared" si="210"/>
        <v>855049.98498105607</v>
      </c>
      <c r="BW238" s="14">
        <f t="shared" si="211"/>
        <v>864976.73445539293</v>
      </c>
      <c r="BX238" s="14">
        <f t="shared" si="212"/>
        <v>875250.92016133165</v>
      </c>
      <c r="BY238" s="14">
        <f t="shared" si="213"/>
        <v>885884.70236697816</v>
      </c>
      <c r="BZ238" s="14">
        <f t="shared" si="214"/>
        <v>896890.66694982233</v>
      </c>
      <c r="CA238" s="14">
        <f t="shared" si="215"/>
        <v>908281.84029306599</v>
      </c>
      <c r="CB238" s="14">
        <f t="shared" si="216"/>
        <v>920071.70470332319</v>
      </c>
      <c r="CC238" s="14">
        <f t="shared" si="217"/>
        <v>932274.21436793939</v>
      </c>
      <c r="CD238" s="14">
        <f t="shared" si="218"/>
        <v>944903.81187081721</v>
      </c>
      <c r="CE238" s="14">
        <f t="shared" si="219"/>
        <v>957975.44528629573</v>
      </c>
      <c r="CF238" s="14">
        <f t="shared" si="220"/>
        <v>971504.58587131603</v>
      </c>
      <c r="CG238" s="14">
        <f t="shared" si="221"/>
        <v>985507.24637681199</v>
      </c>
      <c r="CH238" s="46">
        <f t="shared" si="222"/>
        <v>0</v>
      </c>
      <c r="CJ238" s="48">
        <f t="shared" si="237"/>
        <v>213186.04952928296</v>
      </c>
      <c r="CK238" s="48">
        <f t="shared" si="237"/>
        <v>173276.76860434422</v>
      </c>
      <c r="CL238" s="48">
        <f t="shared" si="237"/>
        <v>135240.23810105049</v>
      </c>
      <c r="CM238" s="48">
        <f t="shared" si="237"/>
        <v>98981.658525965293</v>
      </c>
      <c r="CN238" s="48">
        <f t="shared" si="237"/>
        <v>64411.300924727926</v>
      </c>
      <c r="CO238" s="48">
        <f t="shared" si="237"/>
        <v>31444.222692605807</v>
      </c>
      <c r="CP238" s="48">
        <f t="shared" si="237"/>
        <v>1229.4988435073756</v>
      </c>
      <c r="CQ238" s="48">
        <f t="shared" si="237"/>
        <v>0</v>
      </c>
      <c r="CR238" s="48">
        <f t="shared" si="237"/>
        <v>-1227.1846620453289</v>
      </c>
      <c r="CS238" s="48">
        <f t="shared" si="237"/>
        <v>-29997.524177371757</v>
      </c>
      <c r="CT238" s="48">
        <f t="shared" si="237"/>
        <v>-58620.477370070992</v>
      </c>
      <c r="CU238" s="48">
        <f t="shared" si="237"/>
        <v>-85937.181155279162</v>
      </c>
      <c r="CV238" s="48">
        <f t="shared" si="237"/>
        <v>-112012.36175705865</v>
      </c>
      <c r="CW238" s="48">
        <f t="shared" si="237"/>
        <v>-136907.34848574561</v>
      </c>
      <c r="CX238" s="48">
        <f t="shared" si="237"/>
        <v>-160680.26074691676</v>
      </c>
      <c r="CZ238" s="48">
        <f t="shared" si="244"/>
        <v>-1228.3417527763522</v>
      </c>
      <c r="DA238" s="48">
        <f t="shared" si="245"/>
        <v>-123626.29992905457</v>
      </c>
    </row>
  </sheetData>
  <conditionalFormatting sqref="AS39:BL5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Results!$B$1:$C$1</xm:f>
          </x14:formula1>
          <xm:sqref>N38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>
      <selection activeCell="C13" sqref="C13"/>
    </sheetView>
  </sheetViews>
  <sheetFormatPr defaultRowHeight="15" x14ac:dyDescent="0.25"/>
  <cols>
    <col min="1" max="2" width="13.42578125" style="75" customWidth="1"/>
    <col min="3" max="3" width="16.42578125" style="5" customWidth="1"/>
    <col min="4" max="16384" width="9.140625" style="74"/>
  </cols>
  <sheetData>
    <row r="1" spans="1:3" x14ac:dyDescent="0.25">
      <c r="A1" s="20" t="s">
        <v>81</v>
      </c>
      <c r="B1" s="5" t="s">
        <v>88</v>
      </c>
      <c r="C1" s="5" t="s">
        <v>82</v>
      </c>
    </row>
    <row r="2" spans="1:3" x14ac:dyDescent="0.25">
      <c r="A2" s="20" t="s">
        <v>84</v>
      </c>
      <c r="B2" s="5">
        <v>1.0000000000000001E-5</v>
      </c>
      <c r="C2" s="5">
        <v>1.0000000000000001E-5</v>
      </c>
    </row>
    <row r="3" spans="1:3" x14ac:dyDescent="0.25">
      <c r="A3" s="20" t="s">
        <v>85</v>
      </c>
      <c r="B3" s="5">
        <v>5000</v>
      </c>
      <c r="C3" s="5">
        <v>5000</v>
      </c>
    </row>
    <row r="4" spans="1:3" x14ac:dyDescent="0.25">
      <c r="A4" s="20"/>
      <c r="B4" s="20"/>
    </row>
    <row r="5" spans="1:3" x14ac:dyDescent="0.25">
      <c r="A5" s="20" t="s">
        <v>86</v>
      </c>
      <c r="B5" s="5">
        <v>14121209.895159841</v>
      </c>
      <c r="C5" s="5">
        <v>19892854.622900963</v>
      </c>
    </row>
    <row r="6" spans="1:3" x14ac:dyDescent="0.25">
      <c r="A6" s="76" t="s">
        <v>83</v>
      </c>
      <c r="B6" s="78" t="s">
        <v>87</v>
      </c>
      <c r="C6" s="78" t="s">
        <v>87</v>
      </c>
    </row>
    <row r="7" spans="1:3" x14ac:dyDescent="0.25">
      <c r="A7" s="75">
        <v>1</v>
      </c>
      <c r="B7" s="77">
        <v>9.9468136853948295</v>
      </c>
      <c r="C7" s="77">
        <v>91.507224844733599</v>
      </c>
    </row>
    <row r="8" spans="1:3" x14ac:dyDescent="0.25">
      <c r="A8" s="75">
        <f>1+A7</f>
        <v>2</v>
      </c>
      <c r="B8" s="77">
        <v>10.065770974238299</v>
      </c>
      <c r="C8" s="77">
        <v>13.050046924637501</v>
      </c>
    </row>
    <row r="9" spans="1:3" x14ac:dyDescent="0.25">
      <c r="A9" s="75">
        <f t="shared" ref="A9:A72" si="0">1+A8</f>
        <v>3</v>
      </c>
      <c r="B9" s="77">
        <v>9.8194424503945399</v>
      </c>
      <c r="C9" s="77">
        <v>6.0156535678302401</v>
      </c>
    </row>
    <row r="10" spans="1:3" x14ac:dyDescent="0.25">
      <c r="A10" s="75">
        <f t="shared" si="0"/>
        <v>4</v>
      </c>
      <c r="B10" s="77">
        <v>9.2187623455455405</v>
      </c>
      <c r="C10" s="77">
        <v>5.3917826410658796</v>
      </c>
    </row>
    <row r="11" spans="1:3" x14ac:dyDescent="0.25">
      <c r="A11" s="75">
        <f t="shared" si="0"/>
        <v>5</v>
      </c>
      <c r="B11" s="77">
        <v>10.459804179009099</v>
      </c>
      <c r="C11" s="77">
        <v>43.333285717562902</v>
      </c>
    </row>
    <row r="12" spans="1:3" x14ac:dyDescent="0.25">
      <c r="A12" s="75">
        <f t="shared" si="0"/>
        <v>6</v>
      </c>
      <c r="B12" s="77">
        <v>9.9991391655465698</v>
      </c>
      <c r="C12" s="77">
        <v>1.03717914423449E-5</v>
      </c>
    </row>
    <row r="13" spans="1:3" x14ac:dyDescent="0.25">
      <c r="A13" s="75">
        <f t="shared" si="0"/>
        <v>7</v>
      </c>
      <c r="B13" s="77">
        <v>9.5867209182992799</v>
      </c>
      <c r="C13" s="77">
        <v>1.0166908745325299E-5</v>
      </c>
    </row>
    <row r="14" spans="1:3" x14ac:dyDescent="0.25">
      <c r="A14" s="75">
        <f t="shared" si="0"/>
        <v>8</v>
      </c>
      <c r="B14" s="77">
        <v>8.8378543201968291</v>
      </c>
      <c r="C14" s="77">
        <v>1.01051019608356E-5</v>
      </c>
    </row>
    <row r="15" spans="1:3" x14ac:dyDescent="0.25">
      <c r="A15" s="75">
        <f t="shared" si="0"/>
        <v>9</v>
      </c>
      <c r="B15" s="77">
        <v>7.7589364673872101</v>
      </c>
      <c r="C15" s="77">
        <v>1.0070412794131E-5</v>
      </c>
    </row>
    <row r="16" spans="1:3" x14ac:dyDescent="0.25">
      <c r="A16" s="75">
        <f t="shared" si="0"/>
        <v>10</v>
      </c>
      <c r="B16" s="77">
        <v>6.43051521532007</v>
      </c>
      <c r="C16" s="77">
        <v>1.0053167393666299E-5</v>
      </c>
    </row>
    <row r="17" spans="1:3" x14ac:dyDescent="0.25">
      <c r="A17" s="75">
        <f t="shared" si="0"/>
        <v>11</v>
      </c>
      <c r="B17" s="77">
        <v>4.8105486978904297</v>
      </c>
      <c r="C17" s="77">
        <v>1.0041493596136201E-5</v>
      </c>
    </row>
    <row r="18" spans="1:3" x14ac:dyDescent="0.25">
      <c r="A18" s="75">
        <f t="shared" si="0"/>
        <v>12</v>
      </c>
      <c r="B18" s="77">
        <v>3.0008477335932402</v>
      </c>
      <c r="C18" s="77">
        <v>1.001626591889E-5</v>
      </c>
    </row>
    <row r="19" spans="1:3" x14ac:dyDescent="0.25">
      <c r="A19" s="75">
        <f t="shared" si="0"/>
        <v>13</v>
      </c>
      <c r="B19" s="77">
        <v>0.91002044836829499</v>
      </c>
      <c r="C19" s="77">
        <v>1.0009796330823699E-5</v>
      </c>
    </row>
    <row r="20" spans="1:3" x14ac:dyDescent="0.25">
      <c r="A20" s="75">
        <f t="shared" si="0"/>
        <v>14</v>
      </c>
      <c r="B20" s="77">
        <v>9.9999999619664403E-5</v>
      </c>
      <c r="C20" s="77">
        <v>1.0006736406434599E-5</v>
      </c>
    </row>
    <row r="21" spans="1:3" x14ac:dyDescent="0.25">
      <c r="A21" s="75">
        <f t="shared" si="0"/>
        <v>15</v>
      </c>
      <c r="B21" s="77">
        <v>9.9999999609975404E-5</v>
      </c>
      <c r="C21" s="77">
        <v>1.00050264058702E-5</v>
      </c>
    </row>
    <row r="22" spans="1:3" x14ac:dyDescent="0.25">
      <c r="A22" s="75">
        <f t="shared" si="0"/>
        <v>16</v>
      </c>
      <c r="B22" s="77">
        <v>9.99999996071999E-5</v>
      </c>
      <c r="C22" s="77">
        <v>1.00039412041547E-5</v>
      </c>
    </row>
    <row r="23" spans="1:3" x14ac:dyDescent="0.25">
      <c r="A23" s="75">
        <f t="shared" si="0"/>
        <v>17</v>
      </c>
      <c r="B23" s="77">
        <v>9.9999999613688904E-5</v>
      </c>
      <c r="C23" s="77">
        <v>1.000320156891E-5</v>
      </c>
    </row>
    <row r="24" spans="1:3" x14ac:dyDescent="0.25">
      <c r="A24" s="75">
        <f t="shared" si="0"/>
        <v>18</v>
      </c>
      <c r="B24" s="77">
        <v>9.9999999618635401E-5</v>
      </c>
      <c r="C24" s="77">
        <v>1.0002669166832101E-5</v>
      </c>
    </row>
    <row r="25" spans="1:3" x14ac:dyDescent="0.25">
      <c r="A25" s="75">
        <f t="shared" si="0"/>
        <v>19</v>
      </c>
      <c r="B25" s="77">
        <v>9.99999996204078E-5</v>
      </c>
      <c r="C25" s="77">
        <v>1.0002270431177801E-5</v>
      </c>
    </row>
    <row r="26" spans="1:3" x14ac:dyDescent="0.25">
      <c r="A26" s="75">
        <f t="shared" si="0"/>
        <v>20</v>
      </c>
      <c r="B26" s="77">
        <v>9.9999999613642501E-5</v>
      </c>
      <c r="C26" s="77">
        <v>1.00019659360133E-5</v>
      </c>
    </row>
    <row r="27" spans="1:3" x14ac:dyDescent="0.25">
      <c r="A27" s="75">
        <f t="shared" si="0"/>
        <v>21</v>
      </c>
      <c r="B27" s="77">
        <v>9.9379677303838907</v>
      </c>
      <c r="C27" s="77">
        <v>1.0143828529944501E-5</v>
      </c>
    </row>
    <row r="28" spans="1:3" x14ac:dyDescent="0.25">
      <c r="A28" s="75">
        <f t="shared" si="0"/>
        <v>22</v>
      </c>
      <c r="B28" s="77">
        <v>10.0823989183713</v>
      </c>
      <c r="C28" s="77">
        <v>27.1651263012056</v>
      </c>
    </row>
    <row r="29" spans="1:3" x14ac:dyDescent="0.25">
      <c r="A29" s="75">
        <f t="shared" si="0"/>
        <v>23</v>
      </c>
      <c r="B29" s="77">
        <v>9.8963440708063004</v>
      </c>
      <c r="C29" s="77">
        <v>57.389484813658797</v>
      </c>
    </row>
    <row r="30" spans="1:3" x14ac:dyDescent="0.25">
      <c r="A30" s="75">
        <f t="shared" si="0"/>
        <v>24</v>
      </c>
      <c r="B30" s="77">
        <v>9.3911275887803907</v>
      </c>
      <c r="C30" s="77">
        <v>51.829460430481802</v>
      </c>
    </row>
    <row r="31" spans="1:3" x14ac:dyDescent="0.25">
      <c r="A31" s="75">
        <f t="shared" si="0"/>
        <v>25</v>
      </c>
      <c r="B31" s="77">
        <v>10.762551448726001</v>
      </c>
      <c r="C31" s="77">
        <v>8.3255852319705497</v>
      </c>
    </row>
    <row r="32" spans="1:3" x14ac:dyDescent="0.25">
      <c r="A32" s="75">
        <f t="shared" si="0"/>
        <v>26</v>
      </c>
      <c r="B32" s="77">
        <v>10.4679750506309</v>
      </c>
      <c r="C32" s="77">
        <v>46.655919148544399</v>
      </c>
    </row>
    <row r="33" spans="1:3" x14ac:dyDescent="0.25">
      <c r="A33" s="75">
        <f t="shared" si="0"/>
        <v>27</v>
      </c>
      <c r="B33" s="77">
        <v>10.257788098223401</v>
      </c>
      <c r="C33" s="77">
        <v>42.156531576288302</v>
      </c>
    </row>
    <row r="34" spans="1:3" x14ac:dyDescent="0.25">
      <c r="A34" s="75">
        <f t="shared" si="0"/>
        <v>28</v>
      </c>
      <c r="B34" s="77">
        <v>9.7476342796433304</v>
      </c>
      <c r="C34" s="77">
        <v>38.110406883885602</v>
      </c>
    </row>
    <row r="35" spans="1:3" x14ac:dyDescent="0.25">
      <c r="A35" s="75">
        <f t="shared" si="0"/>
        <v>29</v>
      </c>
      <c r="B35" s="77">
        <v>8.94425070916704</v>
      </c>
      <c r="C35" s="77">
        <v>34.472285368818703</v>
      </c>
    </row>
    <row r="36" spans="1:3" x14ac:dyDescent="0.25">
      <c r="A36" s="75">
        <f t="shared" si="0"/>
        <v>30</v>
      </c>
      <c r="B36" s="77">
        <v>7.9284105438815402</v>
      </c>
      <c r="C36" s="77">
        <v>31.2014343153119</v>
      </c>
    </row>
    <row r="37" spans="1:3" x14ac:dyDescent="0.25">
      <c r="A37" s="75">
        <f t="shared" si="0"/>
        <v>31</v>
      </c>
      <c r="B37" s="77">
        <v>6.6584148901111</v>
      </c>
      <c r="C37" s="77">
        <v>3.4740241426320302</v>
      </c>
    </row>
    <row r="38" spans="1:3" x14ac:dyDescent="0.25">
      <c r="A38" s="75">
        <f t="shared" si="0"/>
        <v>32</v>
      </c>
      <c r="B38" s="77">
        <v>5.2362809758290796</v>
      </c>
      <c r="C38" s="77">
        <v>1.00327669003671E-5</v>
      </c>
    </row>
    <row r="39" spans="1:3" x14ac:dyDescent="0.25">
      <c r="A39" s="75">
        <f t="shared" si="0"/>
        <v>33</v>
      </c>
      <c r="B39" s="77">
        <v>3.5708250447570502</v>
      </c>
      <c r="C39" s="77">
        <v>1.00153012546011E-5</v>
      </c>
    </row>
    <row r="40" spans="1:3" x14ac:dyDescent="0.25">
      <c r="A40" s="75">
        <f t="shared" si="0"/>
        <v>34</v>
      </c>
      <c r="B40" s="77">
        <v>2.2720520451214998</v>
      </c>
      <c r="C40" s="77">
        <v>1.0009599896303601E-5</v>
      </c>
    </row>
    <row r="41" spans="1:3" x14ac:dyDescent="0.25">
      <c r="A41" s="75">
        <f t="shared" si="0"/>
        <v>35</v>
      </c>
      <c r="B41" s="77">
        <v>0.95808458154772902</v>
      </c>
      <c r="C41" s="77">
        <v>1.0006801936595001E-5</v>
      </c>
    </row>
    <row r="42" spans="1:3" x14ac:dyDescent="0.25">
      <c r="A42" s="75">
        <f t="shared" si="0"/>
        <v>36</v>
      </c>
      <c r="B42" s="77">
        <v>1.0000000001388E-4</v>
      </c>
      <c r="C42" s="77">
        <v>1.00051728345021E-5</v>
      </c>
    </row>
    <row r="43" spans="1:3" x14ac:dyDescent="0.25">
      <c r="A43" s="75">
        <f t="shared" si="0"/>
        <v>37</v>
      </c>
      <c r="B43" s="77">
        <v>9.9999999617610504E-5</v>
      </c>
      <c r="C43" s="77">
        <v>1.00041221815018E-5</v>
      </c>
    </row>
    <row r="44" spans="1:3" x14ac:dyDescent="0.25">
      <c r="A44" s="75">
        <f t="shared" si="0"/>
        <v>38</v>
      </c>
      <c r="B44" s="77">
        <v>9.9999999611086901E-5</v>
      </c>
      <c r="C44" s="77">
        <v>1.0003387804756001E-5</v>
      </c>
    </row>
    <row r="45" spans="1:3" x14ac:dyDescent="0.25">
      <c r="A45" s="75">
        <f t="shared" si="0"/>
        <v>39</v>
      </c>
      <c r="B45" s="77">
        <v>9.9999999620646596E-5</v>
      </c>
      <c r="C45" s="77">
        <v>1.0002845643555199E-5</v>
      </c>
    </row>
    <row r="46" spans="1:3" x14ac:dyDescent="0.25">
      <c r="A46" s="75">
        <f t="shared" si="0"/>
        <v>40</v>
      </c>
      <c r="B46" s="77">
        <v>9.9999999621479195E-5</v>
      </c>
      <c r="C46" s="77">
        <v>1.0002448229906499E-5</v>
      </c>
    </row>
    <row r="47" spans="1:3" x14ac:dyDescent="0.25">
      <c r="A47" s="75">
        <f t="shared" si="0"/>
        <v>41</v>
      </c>
      <c r="B47" s="77">
        <v>9.7457764850842601</v>
      </c>
      <c r="C47" s="77">
        <v>1.03137106905334E-5</v>
      </c>
    </row>
    <row r="48" spans="1:3" x14ac:dyDescent="0.25">
      <c r="A48" s="75">
        <f t="shared" si="0"/>
        <v>42</v>
      </c>
      <c r="B48" s="77">
        <v>9.7271400709957998</v>
      </c>
      <c r="C48" s="77">
        <v>1.0179484304166E-5</v>
      </c>
    </row>
    <row r="49" spans="1:3" x14ac:dyDescent="0.25">
      <c r="A49" s="75">
        <f t="shared" si="0"/>
        <v>43</v>
      </c>
      <c r="B49" s="77">
        <v>9.4079095154504806</v>
      </c>
      <c r="C49" s="77">
        <v>1.01314578071963E-5</v>
      </c>
    </row>
    <row r="50" spans="1:3" x14ac:dyDescent="0.25">
      <c r="A50" s="75">
        <f t="shared" si="0"/>
        <v>44</v>
      </c>
      <c r="B50" s="77">
        <v>8.8000539146629606</v>
      </c>
      <c r="C50" s="77">
        <v>1.01063856228873E-5</v>
      </c>
    </row>
    <row r="51" spans="1:3" x14ac:dyDescent="0.25">
      <c r="A51" s="75">
        <f t="shared" si="0"/>
        <v>45</v>
      </c>
      <c r="B51" s="77">
        <v>10.0990200325882</v>
      </c>
      <c r="C51" s="77">
        <v>1.0095212189158301E-5</v>
      </c>
    </row>
    <row r="52" spans="1:3" x14ac:dyDescent="0.25">
      <c r="A52" s="75">
        <f t="shared" si="0"/>
        <v>46</v>
      </c>
      <c r="B52" s="77">
        <v>9.7632911387396994</v>
      </c>
      <c r="C52" s="77">
        <v>1.0090133542508799E-5</v>
      </c>
    </row>
    <row r="53" spans="1:3" x14ac:dyDescent="0.25">
      <c r="A53" s="75">
        <f t="shared" si="0"/>
        <v>47</v>
      </c>
      <c r="B53" s="77">
        <v>9.5436322681657195</v>
      </c>
      <c r="C53" s="77">
        <v>1.0087255885313999E-5</v>
      </c>
    </row>
    <row r="54" spans="1:3" x14ac:dyDescent="0.25">
      <c r="A54" s="75">
        <f t="shared" si="0"/>
        <v>48</v>
      </c>
      <c r="B54" s="77">
        <v>9.0561107207854903</v>
      </c>
      <c r="C54" s="77">
        <v>1.0090240235496399E-5</v>
      </c>
    </row>
    <row r="55" spans="1:3" x14ac:dyDescent="0.25">
      <c r="A55" s="75">
        <f t="shared" si="0"/>
        <v>49</v>
      </c>
      <c r="B55" s="77">
        <v>8.3077331760939099</v>
      </c>
      <c r="C55" s="77">
        <v>1.00984233480856E-5</v>
      </c>
    </row>
    <row r="56" spans="1:3" x14ac:dyDescent="0.25">
      <c r="A56" s="75">
        <f t="shared" si="0"/>
        <v>50</v>
      </c>
      <c r="B56" s="77">
        <v>7.3795654370154002</v>
      </c>
      <c r="C56" s="77">
        <v>1.0114621927647099E-5</v>
      </c>
    </row>
    <row r="57" spans="1:3" x14ac:dyDescent="0.25">
      <c r="A57" s="75">
        <f t="shared" si="0"/>
        <v>51</v>
      </c>
      <c r="B57" s="77">
        <v>6.23002896248288</v>
      </c>
      <c r="C57" s="77">
        <v>1.0095488752654401E-5</v>
      </c>
    </row>
    <row r="58" spans="1:3" x14ac:dyDescent="0.25">
      <c r="A58" s="75">
        <f t="shared" si="0"/>
        <v>52</v>
      </c>
      <c r="B58" s="77">
        <v>4.9612731402902197</v>
      </c>
      <c r="C58" s="77">
        <v>1.00286027498105E-5</v>
      </c>
    </row>
    <row r="59" spans="1:3" x14ac:dyDescent="0.25">
      <c r="A59" s="75">
        <f t="shared" si="0"/>
        <v>53</v>
      </c>
      <c r="B59" s="77">
        <v>3.4821719717358199</v>
      </c>
      <c r="C59" s="77">
        <v>1.00149256864524E-5</v>
      </c>
    </row>
    <row r="60" spans="1:3" x14ac:dyDescent="0.25">
      <c r="A60" s="75">
        <f t="shared" si="0"/>
        <v>54</v>
      </c>
      <c r="B60" s="77">
        <v>2.4008177723586202</v>
      </c>
      <c r="C60" s="77">
        <v>1.0009813467413699E-5</v>
      </c>
    </row>
    <row r="61" spans="1:3" x14ac:dyDescent="0.25">
      <c r="A61" s="75">
        <f t="shared" si="0"/>
        <v>55</v>
      </c>
      <c r="B61" s="77">
        <v>1.3342425010171299</v>
      </c>
      <c r="C61" s="77">
        <v>1.00070986529423E-5</v>
      </c>
    </row>
    <row r="62" spans="1:3" x14ac:dyDescent="0.25">
      <c r="A62" s="75">
        <f t="shared" si="0"/>
        <v>56</v>
      </c>
      <c r="B62" s="77">
        <v>1.33559976397536E-3</v>
      </c>
      <c r="C62" s="77">
        <v>1.00054677909686E-5</v>
      </c>
    </row>
    <row r="63" spans="1:3" x14ac:dyDescent="0.25">
      <c r="A63" s="75">
        <f t="shared" si="0"/>
        <v>57</v>
      </c>
      <c r="B63" s="77">
        <v>9.9999999605298101E-5</v>
      </c>
      <c r="C63" s="77">
        <v>1.00043965343034E-5</v>
      </c>
    </row>
    <row r="64" spans="1:3" x14ac:dyDescent="0.25">
      <c r="A64" s="75">
        <f t="shared" si="0"/>
        <v>58</v>
      </c>
      <c r="B64" s="77">
        <v>9.9999999602749996E-5</v>
      </c>
      <c r="C64" s="77">
        <v>1.0003639500235501E-5</v>
      </c>
    </row>
    <row r="65" spans="1:3" x14ac:dyDescent="0.25">
      <c r="A65" s="75">
        <f t="shared" si="0"/>
        <v>59</v>
      </c>
      <c r="B65" s="77">
        <v>9.9999999602056906E-5</v>
      </c>
      <c r="C65" s="77">
        <v>1.00030853687925E-5</v>
      </c>
    </row>
    <row r="66" spans="1:3" x14ac:dyDescent="0.25">
      <c r="A66" s="75">
        <f t="shared" si="0"/>
        <v>60</v>
      </c>
      <c r="B66" s="77">
        <v>9.9999999610988198E-5</v>
      </c>
      <c r="C66" s="77">
        <v>1.00026635212326E-5</v>
      </c>
    </row>
    <row r="67" spans="1:3" x14ac:dyDescent="0.25">
      <c r="A67" s="75">
        <f t="shared" si="0"/>
        <v>61</v>
      </c>
      <c r="B67" s="77">
        <v>8.7329608343632703</v>
      </c>
      <c r="C67" s="77">
        <v>1.0053391219433E-5</v>
      </c>
    </row>
    <row r="68" spans="1:3" x14ac:dyDescent="0.25">
      <c r="A68" s="75">
        <f t="shared" si="0"/>
        <v>62</v>
      </c>
      <c r="B68" s="77">
        <v>7.7435604415894499</v>
      </c>
      <c r="C68" s="77">
        <v>1.0027291013658899E-5</v>
      </c>
    </row>
    <row r="69" spans="1:3" x14ac:dyDescent="0.25">
      <c r="A69" s="75">
        <f t="shared" si="0"/>
        <v>63</v>
      </c>
      <c r="B69" s="77">
        <v>6.4992604273269201</v>
      </c>
      <c r="C69" s="77">
        <v>1.0018713032401501E-5</v>
      </c>
    </row>
    <row r="70" spans="1:3" x14ac:dyDescent="0.25">
      <c r="A70" s="75">
        <f t="shared" si="0"/>
        <v>64</v>
      </c>
      <c r="B70" s="77">
        <v>5.0154688778937802</v>
      </c>
      <c r="C70" s="77">
        <v>1.0014434729711E-5</v>
      </c>
    </row>
    <row r="71" spans="1:3" x14ac:dyDescent="0.25">
      <c r="A71" s="75">
        <f t="shared" si="0"/>
        <v>65</v>
      </c>
      <c r="B71" s="77">
        <v>5.4889968875739896</v>
      </c>
      <c r="C71" s="77">
        <v>1.0011981717558399E-5</v>
      </c>
    </row>
    <row r="72" spans="1:3" x14ac:dyDescent="0.25">
      <c r="A72" s="75">
        <f t="shared" si="0"/>
        <v>66</v>
      </c>
      <c r="B72" s="77">
        <v>4.38227220421276</v>
      </c>
      <c r="C72" s="77">
        <v>1.0010362285950401E-5</v>
      </c>
    </row>
    <row r="73" spans="1:3" x14ac:dyDescent="0.25">
      <c r="A73" s="75">
        <f t="shared" ref="A73:A136" si="1">1+A72</f>
        <v>67</v>
      </c>
      <c r="B73" s="77">
        <v>3.4487310830137701</v>
      </c>
      <c r="C73" s="77">
        <v>1.0009273852436999E-5</v>
      </c>
    </row>
    <row r="74" spans="1:3" x14ac:dyDescent="0.25">
      <c r="A74" s="75">
        <f t="shared" si="1"/>
        <v>68</v>
      </c>
      <c r="B74" s="77">
        <v>2.3067497437617002</v>
      </c>
      <c r="C74" s="77">
        <v>1.00085021479856E-5</v>
      </c>
    </row>
    <row r="75" spans="1:3" x14ac:dyDescent="0.25">
      <c r="A75" s="75">
        <f t="shared" si="1"/>
        <v>69</v>
      </c>
      <c r="B75" s="77">
        <v>0.96542394916045005</v>
      </c>
      <c r="C75" s="77">
        <v>1.0007936000309301E-5</v>
      </c>
    </row>
    <row r="76" spans="1:3" x14ac:dyDescent="0.25">
      <c r="A76" s="75">
        <f t="shared" si="1"/>
        <v>70</v>
      </c>
      <c r="B76" s="77">
        <v>9.9999999616372806E-5</v>
      </c>
      <c r="C76" s="77">
        <v>1.0007542773376401E-5</v>
      </c>
    </row>
    <row r="77" spans="1:3" x14ac:dyDescent="0.25">
      <c r="A77" s="75">
        <f t="shared" si="1"/>
        <v>71</v>
      </c>
      <c r="B77" s="77">
        <v>9.9999999615657504E-5</v>
      </c>
      <c r="C77" s="77">
        <v>1.00072230296529E-5</v>
      </c>
    </row>
    <row r="78" spans="1:3" x14ac:dyDescent="0.25">
      <c r="A78" s="75">
        <f t="shared" si="1"/>
        <v>72</v>
      </c>
      <c r="B78" s="77">
        <v>9.9999999618555807E-5</v>
      </c>
      <c r="C78" s="77">
        <v>1.00057770456249E-5</v>
      </c>
    </row>
    <row r="79" spans="1:3" x14ac:dyDescent="0.25">
      <c r="A79" s="75">
        <f t="shared" si="1"/>
        <v>73</v>
      </c>
      <c r="B79" s="77">
        <v>1.0000000001440799E-4</v>
      </c>
      <c r="C79" s="77">
        <v>1.00047666674781E-5</v>
      </c>
    </row>
    <row r="80" spans="1:3" x14ac:dyDescent="0.25">
      <c r="A80" s="75">
        <f t="shared" si="1"/>
        <v>74</v>
      </c>
      <c r="B80" s="77">
        <v>1.00000000012227E-4</v>
      </c>
      <c r="C80" s="77">
        <v>1.0004010262588799E-5</v>
      </c>
    </row>
    <row r="81" spans="1:3" x14ac:dyDescent="0.25">
      <c r="A81" s="75">
        <f t="shared" si="1"/>
        <v>75</v>
      </c>
      <c r="B81" s="77">
        <v>9.9999999613985203E-5</v>
      </c>
      <c r="C81" s="77">
        <v>1.00034317204342E-5</v>
      </c>
    </row>
    <row r="82" spans="1:3" x14ac:dyDescent="0.25">
      <c r="A82" s="75">
        <f t="shared" si="1"/>
        <v>76</v>
      </c>
      <c r="B82" s="77">
        <v>9.9999999617364594E-5</v>
      </c>
      <c r="C82" s="77">
        <v>1.0002981818310299E-5</v>
      </c>
    </row>
    <row r="83" spans="1:3" x14ac:dyDescent="0.25">
      <c r="A83" s="75">
        <f t="shared" si="1"/>
        <v>77</v>
      </c>
      <c r="B83" s="77">
        <v>9.9999999618638003E-5</v>
      </c>
      <c r="C83" s="77">
        <v>1.0002625030744201E-5</v>
      </c>
    </row>
    <row r="84" spans="1:3" x14ac:dyDescent="0.25">
      <c r="A84" s="75">
        <f t="shared" si="1"/>
        <v>78</v>
      </c>
      <c r="B84" s="77">
        <v>9.9999999613437397E-5</v>
      </c>
      <c r="C84" s="77">
        <v>1.00023345708792E-5</v>
      </c>
    </row>
    <row r="85" spans="1:3" x14ac:dyDescent="0.25">
      <c r="A85" s="75">
        <f t="shared" si="1"/>
        <v>79</v>
      </c>
      <c r="B85" s="77">
        <v>9.9999999610748995E-5</v>
      </c>
      <c r="C85" s="77">
        <v>1.0002097147144501E-5</v>
      </c>
    </row>
    <row r="86" spans="1:3" x14ac:dyDescent="0.25">
      <c r="A86" s="75">
        <f t="shared" si="1"/>
        <v>80</v>
      </c>
      <c r="B86" s="77">
        <v>9.9999999615412298E-5</v>
      </c>
      <c r="C86" s="77">
        <v>1.0001900041883401E-5</v>
      </c>
    </row>
    <row r="87" spans="1:3" x14ac:dyDescent="0.25">
      <c r="A87" s="75">
        <f t="shared" si="1"/>
        <v>81</v>
      </c>
      <c r="B87" s="77">
        <v>8.0174507072597798</v>
      </c>
      <c r="C87" s="77">
        <v>1.0031839142114999E-5</v>
      </c>
    </row>
    <row r="88" spans="1:3" x14ac:dyDescent="0.25">
      <c r="A88" s="75">
        <f t="shared" si="1"/>
        <v>82</v>
      </c>
      <c r="B88" s="77">
        <v>6.4358356123014797</v>
      </c>
      <c r="C88" s="77">
        <v>1.00173202785115E-5</v>
      </c>
    </row>
    <row r="89" spans="1:3" x14ac:dyDescent="0.25">
      <c r="A89" s="75">
        <f t="shared" si="1"/>
        <v>83</v>
      </c>
      <c r="B89" s="77">
        <v>4.7299702425084504</v>
      </c>
      <c r="C89" s="77">
        <v>1.0012149428480599E-5</v>
      </c>
    </row>
    <row r="90" spans="1:3" x14ac:dyDescent="0.25">
      <c r="A90" s="75">
        <f t="shared" si="1"/>
        <v>84</v>
      </c>
      <c r="B90" s="77">
        <v>2.9215757047308899</v>
      </c>
      <c r="C90" s="77">
        <v>1.0009736068059301E-5</v>
      </c>
    </row>
    <row r="91" spans="1:3" x14ac:dyDescent="0.25">
      <c r="A91" s="75">
        <f t="shared" si="1"/>
        <v>85</v>
      </c>
      <c r="B91" s="77">
        <v>3.2091928052583301</v>
      </c>
      <c r="C91" s="77">
        <v>1.00083762708383E-5</v>
      </c>
    </row>
    <row r="92" spans="1:3" x14ac:dyDescent="0.25">
      <c r="A92" s="75">
        <f t="shared" si="1"/>
        <v>86</v>
      </c>
      <c r="B92" s="77">
        <v>2.0615258983541498</v>
      </c>
      <c r="C92" s="77">
        <v>1.00075437098974E-5</v>
      </c>
    </row>
    <row r="93" spans="1:3" x14ac:dyDescent="0.25">
      <c r="A93" s="75">
        <f t="shared" si="1"/>
        <v>87</v>
      </c>
      <c r="B93" s="77">
        <v>1.23499647648762</v>
      </c>
      <c r="C93" s="77">
        <v>1.00070147584742E-5</v>
      </c>
    </row>
    <row r="94" spans="1:3" x14ac:dyDescent="0.25">
      <c r="A94" s="75">
        <f t="shared" si="1"/>
        <v>88</v>
      </c>
      <c r="B94" s="77">
        <v>0.34984538151644101</v>
      </c>
      <c r="C94" s="77">
        <v>1.0006745850725199E-5</v>
      </c>
    </row>
    <row r="95" spans="1:3" x14ac:dyDescent="0.25">
      <c r="A95" s="75">
        <f t="shared" si="1"/>
        <v>89</v>
      </c>
      <c r="B95" s="77">
        <v>9.9999999618676899E-5</v>
      </c>
      <c r="C95" s="77">
        <v>1.0006655894271601E-5</v>
      </c>
    </row>
    <row r="96" spans="1:3" x14ac:dyDescent="0.25">
      <c r="A96" s="75">
        <f t="shared" si="1"/>
        <v>90</v>
      </c>
      <c r="B96" s="77">
        <v>9.9999999612083296E-5</v>
      </c>
      <c r="C96" s="77">
        <v>1.0006752614613199E-5</v>
      </c>
    </row>
    <row r="97" spans="1:3" x14ac:dyDescent="0.25">
      <c r="A97" s="75">
        <f t="shared" si="1"/>
        <v>91</v>
      </c>
      <c r="B97" s="77">
        <v>9.9999999619105497E-5</v>
      </c>
      <c r="C97" s="77">
        <v>1.00057629416493E-5</v>
      </c>
    </row>
    <row r="98" spans="1:3" x14ac:dyDescent="0.25">
      <c r="A98" s="75">
        <f t="shared" si="1"/>
        <v>92</v>
      </c>
      <c r="B98" s="77">
        <v>9.9999999613099099E-5</v>
      </c>
      <c r="C98" s="77">
        <v>1.00046857708273E-5</v>
      </c>
    </row>
    <row r="99" spans="1:3" x14ac:dyDescent="0.25">
      <c r="A99" s="75">
        <f t="shared" si="1"/>
        <v>93</v>
      </c>
      <c r="B99" s="77">
        <v>9.9999999616512601E-5</v>
      </c>
      <c r="C99" s="77">
        <v>1.0003916060123299E-5</v>
      </c>
    </row>
    <row r="100" spans="1:3" x14ac:dyDescent="0.25">
      <c r="A100" s="75">
        <f t="shared" si="1"/>
        <v>94</v>
      </c>
      <c r="B100" s="77">
        <v>9.9999999618051802E-5</v>
      </c>
      <c r="C100" s="77">
        <v>1.0003330712975401E-5</v>
      </c>
    </row>
    <row r="101" spans="1:3" x14ac:dyDescent="0.25">
      <c r="A101" s="75">
        <f t="shared" si="1"/>
        <v>95</v>
      </c>
      <c r="B101" s="77">
        <v>1.00000000004126E-4</v>
      </c>
      <c r="C101" s="77">
        <v>1.0002886742206E-5</v>
      </c>
    </row>
    <row r="102" spans="1:3" x14ac:dyDescent="0.25">
      <c r="A102" s="75">
        <f t="shared" si="1"/>
        <v>96</v>
      </c>
      <c r="B102" s="77">
        <v>1.00000000006412E-4</v>
      </c>
      <c r="C102" s="77">
        <v>1.0002536868071101E-5</v>
      </c>
    </row>
    <row r="103" spans="1:3" x14ac:dyDescent="0.25">
      <c r="A103" s="75">
        <f t="shared" si="1"/>
        <v>97</v>
      </c>
      <c r="B103" s="77">
        <v>9.9999999615342503E-5</v>
      </c>
      <c r="C103" s="77">
        <v>1.0002256245454001E-5</v>
      </c>
    </row>
    <row r="104" spans="1:3" x14ac:dyDescent="0.25">
      <c r="A104" s="75">
        <f t="shared" si="1"/>
        <v>98</v>
      </c>
      <c r="B104" s="77">
        <v>9.9999999613757494E-5</v>
      </c>
      <c r="C104" s="77">
        <v>1.0002028472672599E-5</v>
      </c>
    </row>
    <row r="105" spans="1:3" x14ac:dyDescent="0.25">
      <c r="A105" s="75">
        <f t="shared" si="1"/>
        <v>99</v>
      </c>
      <c r="B105" s="77">
        <v>1.00000000006548E-4</v>
      </c>
      <c r="C105" s="77">
        <v>1.00018397509839E-5</v>
      </c>
    </row>
    <row r="106" spans="1:3" x14ac:dyDescent="0.25">
      <c r="A106" s="75">
        <f t="shared" si="1"/>
        <v>100</v>
      </c>
      <c r="B106" s="77">
        <v>1.00000000001567E-4</v>
      </c>
      <c r="C106" s="77">
        <v>1.00016863816987E-5</v>
      </c>
    </row>
    <row r="107" spans="1:3" x14ac:dyDescent="0.25">
      <c r="A107" s="75">
        <f t="shared" si="1"/>
        <v>101</v>
      </c>
      <c r="B107" s="77">
        <v>4.9349704021284202</v>
      </c>
      <c r="C107" s="77">
        <v>1.00221385910324E-5</v>
      </c>
    </row>
    <row r="108" spans="1:3" x14ac:dyDescent="0.25">
      <c r="A108" s="75">
        <f t="shared" si="1"/>
        <v>102</v>
      </c>
      <c r="B108" s="77">
        <v>2.6377291156275899</v>
      </c>
      <c r="C108" s="77">
        <v>1.0011946595838001E-5</v>
      </c>
    </row>
    <row r="109" spans="1:3" x14ac:dyDescent="0.25">
      <c r="A109" s="75">
        <f t="shared" si="1"/>
        <v>103</v>
      </c>
      <c r="B109" s="77">
        <v>0.46887332874572102</v>
      </c>
      <c r="C109" s="77">
        <v>1.0008735666604499E-5</v>
      </c>
    </row>
    <row r="110" spans="1:3" x14ac:dyDescent="0.25">
      <c r="A110" s="75">
        <f t="shared" si="1"/>
        <v>104</v>
      </c>
      <c r="B110" s="77">
        <v>9.9999999618080194E-5</v>
      </c>
      <c r="C110" s="77">
        <v>1.00072600903113E-5</v>
      </c>
    </row>
    <row r="111" spans="1:3" x14ac:dyDescent="0.25">
      <c r="A111" s="75">
        <f t="shared" si="1"/>
        <v>105</v>
      </c>
      <c r="B111" s="77">
        <v>1.00000000004223E-4</v>
      </c>
      <c r="C111" s="77">
        <v>1.0006503157341699E-5</v>
      </c>
    </row>
    <row r="112" spans="1:3" x14ac:dyDescent="0.25">
      <c r="A112" s="75">
        <f t="shared" si="1"/>
        <v>106</v>
      </c>
      <c r="B112" s="77">
        <v>9.9999999618997795E-5</v>
      </c>
      <c r="C112" s="77">
        <v>1.00061794344176E-5</v>
      </c>
    </row>
    <row r="113" spans="1:3" x14ac:dyDescent="0.25">
      <c r="A113" s="75">
        <f t="shared" si="1"/>
        <v>107</v>
      </c>
      <c r="B113" s="77">
        <v>1.0000000000416901E-4</v>
      </c>
      <c r="C113" s="77">
        <v>1.00061838976081E-5</v>
      </c>
    </row>
    <row r="114" spans="1:3" x14ac:dyDescent="0.25">
      <c r="A114" s="75">
        <f t="shared" si="1"/>
        <v>108</v>
      </c>
      <c r="B114" s="77">
        <v>9.9999999616085005E-5</v>
      </c>
      <c r="C114" s="77">
        <v>1.000650374118E-5</v>
      </c>
    </row>
    <row r="115" spans="1:3" x14ac:dyDescent="0.25">
      <c r="A115" s="75">
        <f t="shared" si="1"/>
        <v>109</v>
      </c>
      <c r="B115" s="77">
        <v>9.9999999618562502E-5</v>
      </c>
      <c r="C115" s="77">
        <v>1.0007296542154701E-5</v>
      </c>
    </row>
    <row r="116" spans="1:3" x14ac:dyDescent="0.25">
      <c r="A116" s="75">
        <f t="shared" si="1"/>
        <v>110</v>
      </c>
      <c r="B116" s="77">
        <v>9.9999999612403895E-5</v>
      </c>
      <c r="C116" s="77">
        <v>1.00088678116103E-5</v>
      </c>
    </row>
    <row r="117" spans="1:3" x14ac:dyDescent="0.25">
      <c r="A117" s="75">
        <f t="shared" si="1"/>
        <v>111</v>
      </c>
      <c r="B117" s="77">
        <v>9.9999999618205E-5</v>
      </c>
      <c r="C117" s="77">
        <v>1.0012383513655E-5</v>
      </c>
    </row>
    <row r="118" spans="1:3" x14ac:dyDescent="0.25">
      <c r="A118" s="75">
        <f t="shared" si="1"/>
        <v>112</v>
      </c>
      <c r="B118" s="77">
        <v>0.352353982547917</v>
      </c>
      <c r="C118" s="77">
        <v>1.00137888575184E-5</v>
      </c>
    </row>
    <row r="119" spans="1:3" x14ac:dyDescent="0.25">
      <c r="A119" s="75">
        <f t="shared" si="1"/>
        <v>113</v>
      </c>
      <c r="B119" s="77">
        <v>1.6119877059958601</v>
      </c>
      <c r="C119" s="77">
        <v>1.0016279696829999E-5</v>
      </c>
    </row>
    <row r="120" spans="1:3" x14ac:dyDescent="0.25">
      <c r="A120" s="75">
        <f t="shared" si="1"/>
        <v>114</v>
      </c>
      <c r="B120" s="77">
        <v>2.15953910315435</v>
      </c>
      <c r="C120" s="77">
        <v>1.0020802971956E-5</v>
      </c>
    </row>
    <row r="121" spans="1:3" x14ac:dyDescent="0.25">
      <c r="A121" s="75">
        <f t="shared" si="1"/>
        <v>115</v>
      </c>
      <c r="B121" s="77">
        <v>2.0449128896185398</v>
      </c>
      <c r="C121" s="77">
        <v>1.0030161103593399E-5</v>
      </c>
    </row>
    <row r="122" spans="1:3" x14ac:dyDescent="0.25">
      <c r="A122" s="75">
        <f t="shared" si="1"/>
        <v>116</v>
      </c>
      <c r="B122" s="77">
        <v>2.2271687673263298</v>
      </c>
      <c r="C122" s="77">
        <v>1.0062082077994999E-5</v>
      </c>
    </row>
    <row r="123" spans="1:3" x14ac:dyDescent="0.25">
      <c r="A123" s="75">
        <f t="shared" si="1"/>
        <v>117</v>
      </c>
      <c r="B123" s="77">
        <v>1.7281472637547</v>
      </c>
      <c r="C123" s="77">
        <v>1.6168020933278999</v>
      </c>
    </row>
    <row r="124" spans="1:3" x14ac:dyDescent="0.25">
      <c r="A124" s="75">
        <f t="shared" si="1"/>
        <v>118</v>
      </c>
      <c r="B124" s="77">
        <v>1.3232732077340199</v>
      </c>
      <c r="C124" s="77">
        <v>1.4721253295285801</v>
      </c>
    </row>
    <row r="125" spans="1:3" x14ac:dyDescent="0.25">
      <c r="A125" s="75">
        <f t="shared" si="1"/>
        <v>119</v>
      </c>
      <c r="B125" s="77">
        <v>1.0377777965253301</v>
      </c>
      <c r="C125" s="77">
        <v>1.3417705006288301</v>
      </c>
    </row>
    <row r="126" spans="1:3" x14ac:dyDescent="0.25">
      <c r="A126" s="75">
        <f t="shared" si="1"/>
        <v>120</v>
      </c>
      <c r="B126" s="77">
        <v>0.99977634283477101</v>
      </c>
      <c r="C126" s="77">
        <v>1.2243200371116001</v>
      </c>
    </row>
    <row r="127" spans="1:3" x14ac:dyDescent="0.25">
      <c r="A127" s="75">
        <f t="shared" si="1"/>
        <v>121</v>
      </c>
      <c r="B127" s="77">
        <v>1.62490034776568</v>
      </c>
      <c r="C127" s="77">
        <v>1.00102094928957E-5</v>
      </c>
    </row>
    <row r="128" spans="1:3" x14ac:dyDescent="0.25">
      <c r="A128" s="75">
        <f t="shared" si="1"/>
        <v>122</v>
      </c>
      <c r="B128" s="77">
        <v>1.0000000000374201E-4</v>
      </c>
      <c r="C128" s="77">
        <v>1.00053565739699E-5</v>
      </c>
    </row>
    <row r="129" spans="1:3" x14ac:dyDescent="0.25">
      <c r="A129" s="75">
        <f t="shared" si="1"/>
        <v>123</v>
      </c>
      <c r="B129" s="77">
        <v>9.9999999618329507E-5</v>
      </c>
      <c r="C129" s="77">
        <v>1.0003777277949301E-5</v>
      </c>
    </row>
    <row r="130" spans="1:3" x14ac:dyDescent="0.25">
      <c r="A130" s="75">
        <f t="shared" si="1"/>
        <v>124</v>
      </c>
      <c r="B130" s="77">
        <v>1.00000000003584E-4</v>
      </c>
      <c r="C130" s="77">
        <v>1.0002994656026E-5</v>
      </c>
    </row>
    <row r="131" spans="1:3" x14ac:dyDescent="0.25">
      <c r="A131" s="75">
        <f t="shared" si="1"/>
        <v>125</v>
      </c>
      <c r="B131" s="77">
        <v>9.9999999617109007E-5</v>
      </c>
      <c r="C131" s="77">
        <v>1.00025636142047E-5</v>
      </c>
    </row>
    <row r="132" spans="1:3" x14ac:dyDescent="0.25">
      <c r="A132" s="75">
        <f t="shared" si="1"/>
        <v>126</v>
      </c>
      <c r="B132" s="77">
        <v>9.9999999614921005E-5</v>
      </c>
      <c r="C132" s="77">
        <v>1.0002304240595501E-5</v>
      </c>
    </row>
    <row r="133" spans="1:3" x14ac:dyDescent="0.25">
      <c r="A133" s="75">
        <f t="shared" si="1"/>
        <v>127</v>
      </c>
      <c r="B133" s="77">
        <v>9.9999999617355093E-5</v>
      </c>
      <c r="C133" s="77">
        <v>1.00021462573662E-5</v>
      </c>
    </row>
    <row r="134" spans="1:3" x14ac:dyDescent="0.25">
      <c r="A134" s="75">
        <f t="shared" si="1"/>
        <v>128</v>
      </c>
      <c r="B134" s="77">
        <v>9.9999999618812695E-5</v>
      </c>
      <c r="C134" s="77">
        <v>1.0002067954302399E-5</v>
      </c>
    </row>
    <row r="135" spans="1:3" x14ac:dyDescent="0.25">
      <c r="A135" s="75">
        <f t="shared" si="1"/>
        <v>129</v>
      </c>
      <c r="B135" s="77">
        <v>9.9999999613217304E-5</v>
      </c>
      <c r="C135" s="77">
        <v>1.0002043577376499E-5</v>
      </c>
    </row>
    <row r="136" spans="1:3" x14ac:dyDescent="0.25">
      <c r="A136" s="75">
        <f t="shared" si="1"/>
        <v>130</v>
      </c>
      <c r="B136" s="77">
        <v>9.9999999618018801E-5</v>
      </c>
      <c r="C136" s="77">
        <v>1.00020798978421E-5</v>
      </c>
    </row>
    <row r="137" spans="1:3" x14ac:dyDescent="0.25">
      <c r="A137" s="75">
        <f t="shared" ref="A137:A200" si="2">1+A136</f>
        <v>131</v>
      </c>
      <c r="B137" s="77">
        <v>9.9999999603056906E-5</v>
      </c>
      <c r="C137" s="77">
        <v>1.0002172775546899E-5</v>
      </c>
    </row>
    <row r="138" spans="1:3" x14ac:dyDescent="0.25">
      <c r="A138" s="75">
        <f t="shared" si="2"/>
        <v>132</v>
      </c>
      <c r="B138" s="77">
        <v>9.9999999617795795E-5</v>
      </c>
      <c r="C138" s="77">
        <v>1.00021816613672E-5</v>
      </c>
    </row>
    <row r="139" spans="1:3" x14ac:dyDescent="0.25">
      <c r="A139" s="75">
        <f t="shared" si="2"/>
        <v>133</v>
      </c>
      <c r="B139" s="77">
        <v>9.9999999617629898E-5</v>
      </c>
      <c r="C139" s="77">
        <v>1.000222765167E-5</v>
      </c>
    </row>
    <row r="140" spans="1:3" x14ac:dyDescent="0.25">
      <c r="A140" s="75">
        <f t="shared" si="2"/>
        <v>134</v>
      </c>
      <c r="B140" s="77">
        <v>1.00000000003049E-4</v>
      </c>
      <c r="C140" s="77">
        <v>1.00023081485018E-5</v>
      </c>
    </row>
    <row r="141" spans="1:3" x14ac:dyDescent="0.25">
      <c r="A141" s="75">
        <f t="shared" si="2"/>
        <v>135</v>
      </c>
      <c r="B141" s="77">
        <v>9.9999999613848702E-5</v>
      </c>
      <c r="C141" s="77">
        <v>1.00024312675209E-5</v>
      </c>
    </row>
    <row r="142" spans="1:3" x14ac:dyDescent="0.25">
      <c r="A142" s="75">
        <f t="shared" si="2"/>
        <v>136</v>
      </c>
      <c r="B142" s="77">
        <v>9.9999999618207805E-5</v>
      </c>
      <c r="C142" s="77">
        <v>1.0002594512725099E-5</v>
      </c>
    </row>
    <row r="143" spans="1:3" x14ac:dyDescent="0.25">
      <c r="A143" s="75">
        <f t="shared" si="2"/>
        <v>137</v>
      </c>
      <c r="B143" s="77">
        <v>9.9999999615794696E-5</v>
      </c>
      <c r="C143" s="77">
        <v>1.00028013031048E-5</v>
      </c>
    </row>
    <row r="144" spans="1:3" x14ac:dyDescent="0.25">
      <c r="A144" s="75">
        <f t="shared" si="2"/>
        <v>138</v>
      </c>
      <c r="B144" s="77">
        <v>9.9999999618099398E-5</v>
      </c>
      <c r="C144" s="77">
        <v>1.0002924015017201E-5</v>
      </c>
    </row>
    <row r="145" spans="1:3" x14ac:dyDescent="0.25">
      <c r="A145" s="75">
        <f t="shared" si="2"/>
        <v>139</v>
      </c>
      <c r="B145" s="77">
        <v>9.9999999614634505E-5</v>
      </c>
      <c r="C145" s="77">
        <v>1.00030814043212E-5</v>
      </c>
    </row>
    <row r="146" spans="1:3" x14ac:dyDescent="0.25">
      <c r="A146" s="75">
        <f t="shared" si="2"/>
        <v>140</v>
      </c>
      <c r="B146" s="77">
        <v>9.9999999617241198E-5</v>
      </c>
      <c r="C146" s="77">
        <v>1.00032669756105E-5</v>
      </c>
    </row>
    <row r="147" spans="1:3" x14ac:dyDescent="0.25">
      <c r="A147" s="75">
        <f t="shared" si="2"/>
        <v>141</v>
      </c>
      <c r="B147" s="77">
        <v>9.2741598911123493</v>
      </c>
      <c r="C147" s="77">
        <v>1.00949643558468E-5</v>
      </c>
    </row>
    <row r="148" spans="1:3" x14ac:dyDescent="0.25">
      <c r="A148" s="75">
        <f t="shared" si="2"/>
        <v>142</v>
      </c>
      <c r="B148" s="77">
        <v>8.8754243991509494</v>
      </c>
      <c r="C148" s="77">
        <v>1.0053669177528401E-5</v>
      </c>
    </row>
    <row r="149" spans="1:3" x14ac:dyDescent="0.25">
      <c r="A149" s="75">
        <f t="shared" si="2"/>
        <v>143</v>
      </c>
      <c r="B149" s="77">
        <v>8.2704623718843706</v>
      </c>
      <c r="C149" s="77">
        <v>1.0039982504516299E-5</v>
      </c>
    </row>
    <row r="150" spans="1:3" x14ac:dyDescent="0.25">
      <c r="A150" s="75">
        <f t="shared" si="2"/>
        <v>144</v>
      </c>
      <c r="B150" s="77">
        <v>7.4737728078564798</v>
      </c>
      <c r="C150" s="77">
        <v>1.00331834415955E-5</v>
      </c>
    </row>
    <row r="151" spans="1:3" x14ac:dyDescent="0.25">
      <c r="A151" s="75">
        <f t="shared" si="2"/>
        <v>145</v>
      </c>
      <c r="B151" s="77">
        <v>4.2369301832108404</v>
      </c>
      <c r="C151" s="77">
        <v>1.0018560716507599E-5</v>
      </c>
    </row>
    <row r="152" spans="1:3" x14ac:dyDescent="0.25">
      <c r="A152" s="75">
        <f t="shared" si="2"/>
        <v>146</v>
      </c>
      <c r="B152" s="77">
        <v>3.8582837695175498</v>
      </c>
      <c r="C152" s="77">
        <v>1.00181304434903E-5</v>
      </c>
    </row>
    <row r="153" spans="1:3" x14ac:dyDescent="0.25">
      <c r="A153" s="75">
        <f t="shared" si="2"/>
        <v>147</v>
      </c>
      <c r="B153" s="77">
        <v>3.7010270102118801</v>
      </c>
      <c r="C153" s="77">
        <v>1.0018706818449599E-5</v>
      </c>
    </row>
    <row r="154" spans="1:3" x14ac:dyDescent="0.25">
      <c r="A154" s="75">
        <f t="shared" si="2"/>
        <v>148</v>
      </c>
      <c r="B154" s="77">
        <v>3.3817793861319299</v>
      </c>
      <c r="C154" s="77">
        <v>1.00199022484782E-5</v>
      </c>
    </row>
    <row r="155" spans="1:3" x14ac:dyDescent="0.25">
      <c r="A155" s="75">
        <f t="shared" si="2"/>
        <v>149</v>
      </c>
      <c r="B155" s="77">
        <v>2.9077365941441902</v>
      </c>
      <c r="C155" s="77">
        <v>1.00226209539603E-5</v>
      </c>
    </row>
    <row r="156" spans="1:3" x14ac:dyDescent="0.25">
      <c r="A156" s="75">
        <f t="shared" si="2"/>
        <v>150</v>
      </c>
      <c r="B156" s="77">
        <v>2.3597272064333201</v>
      </c>
      <c r="C156" s="77">
        <v>1.0027636944398501E-5</v>
      </c>
    </row>
    <row r="157" spans="1:3" x14ac:dyDescent="0.25">
      <c r="A157" s="75">
        <f t="shared" si="2"/>
        <v>151</v>
      </c>
      <c r="B157" s="77">
        <v>1.6953814040928501</v>
      </c>
      <c r="C157" s="77">
        <v>1.0037947881505001E-5</v>
      </c>
    </row>
    <row r="158" spans="1:3" x14ac:dyDescent="0.25">
      <c r="A158" s="75">
        <f t="shared" si="2"/>
        <v>152</v>
      </c>
      <c r="B158" s="77">
        <v>1.0156465833069599</v>
      </c>
      <c r="C158" s="77">
        <v>1.0022152271396499E-5</v>
      </c>
    </row>
    <row r="159" spans="1:3" x14ac:dyDescent="0.25">
      <c r="A159" s="75">
        <f t="shared" si="2"/>
        <v>153</v>
      </c>
      <c r="B159" s="77">
        <v>0.227787460995999</v>
      </c>
      <c r="C159" s="77">
        <v>1.0015258083691399E-5</v>
      </c>
    </row>
    <row r="160" spans="1:3" x14ac:dyDescent="0.25">
      <c r="A160" s="75">
        <f t="shared" si="2"/>
        <v>154</v>
      </c>
      <c r="B160" s="77">
        <v>4.0908225332220502E-4</v>
      </c>
      <c r="C160" s="77">
        <v>1.00113329361357E-5</v>
      </c>
    </row>
    <row r="161" spans="1:3" x14ac:dyDescent="0.25">
      <c r="A161" s="75">
        <f t="shared" si="2"/>
        <v>155</v>
      </c>
      <c r="B161" s="77">
        <v>9.9999999618877503E-5</v>
      </c>
      <c r="C161" s="77">
        <v>1.00088464391139E-5</v>
      </c>
    </row>
    <row r="162" spans="1:3" x14ac:dyDescent="0.25">
      <c r="A162" s="75">
        <f t="shared" si="2"/>
        <v>156</v>
      </c>
      <c r="B162" s="77">
        <v>9.9999999616336797E-5</v>
      </c>
      <c r="C162" s="77">
        <v>1.0007175341953301E-5</v>
      </c>
    </row>
    <row r="163" spans="1:3" x14ac:dyDescent="0.25">
      <c r="A163" s="75">
        <f t="shared" si="2"/>
        <v>157</v>
      </c>
      <c r="B163" s="77">
        <v>9.9999999617167499E-5</v>
      </c>
      <c r="C163" s="77">
        <v>1.0005991107808E-5</v>
      </c>
    </row>
    <row r="164" spans="1:3" x14ac:dyDescent="0.25">
      <c r="A164" s="75">
        <f t="shared" si="2"/>
        <v>158</v>
      </c>
      <c r="B164" s="77">
        <v>9.9999999618397202E-5</v>
      </c>
      <c r="C164" s="77">
        <v>1.0005100126981799E-5</v>
      </c>
    </row>
    <row r="165" spans="1:3" x14ac:dyDescent="0.25">
      <c r="A165" s="75">
        <f t="shared" si="2"/>
        <v>159</v>
      </c>
      <c r="B165" s="77">
        <v>9.9999999617045594E-5</v>
      </c>
      <c r="C165" s="77">
        <v>1.00044177456161E-5</v>
      </c>
    </row>
    <row r="166" spans="1:3" x14ac:dyDescent="0.25">
      <c r="A166" s="75">
        <f t="shared" si="2"/>
        <v>160</v>
      </c>
      <c r="B166" s="77">
        <v>9.9999999615488395E-5</v>
      </c>
      <c r="C166" s="77">
        <v>1.0003887134980299E-5</v>
      </c>
    </row>
    <row r="167" spans="1:3" x14ac:dyDescent="0.25">
      <c r="A167" s="75">
        <f t="shared" si="2"/>
        <v>161</v>
      </c>
      <c r="B167" s="77">
        <v>8.5759839357927792</v>
      </c>
      <c r="C167" s="77">
        <v>1.00468849069665E-5</v>
      </c>
    </row>
    <row r="168" spans="1:3" x14ac:dyDescent="0.25">
      <c r="A168" s="75">
        <f t="shared" si="2"/>
        <v>162</v>
      </c>
      <c r="B168" s="77">
        <v>7.6371126155143099</v>
      </c>
      <c r="C168" s="77">
        <v>1.0026215188126001E-5</v>
      </c>
    </row>
    <row r="169" spans="1:3" x14ac:dyDescent="0.25">
      <c r="A169" s="75">
        <f t="shared" si="2"/>
        <v>163</v>
      </c>
      <c r="B169" s="77">
        <v>6.6570606326800101</v>
      </c>
      <c r="C169" s="77">
        <v>1.00195619104067E-5</v>
      </c>
    </row>
    <row r="170" spans="1:3" x14ac:dyDescent="0.25">
      <c r="A170" s="75">
        <f t="shared" si="2"/>
        <v>164</v>
      </c>
      <c r="B170" s="77">
        <v>5.6557364623417401</v>
      </c>
      <c r="C170" s="77">
        <v>1.0017081600640999E-5</v>
      </c>
    </row>
    <row r="171" spans="1:3" x14ac:dyDescent="0.25">
      <c r="A171" s="75">
        <f t="shared" si="2"/>
        <v>165</v>
      </c>
      <c r="B171" s="77">
        <v>2.3950762287806202</v>
      </c>
      <c r="C171" s="77">
        <v>1.0012027291391999E-5</v>
      </c>
    </row>
    <row r="172" spans="1:3" x14ac:dyDescent="0.25">
      <c r="A172" s="75">
        <f t="shared" si="2"/>
        <v>166</v>
      </c>
      <c r="B172" s="77">
        <v>2.1715881407699502</v>
      </c>
      <c r="C172" s="77">
        <v>1.0012319956096101E-5</v>
      </c>
    </row>
    <row r="173" spans="1:3" x14ac:dyDescent="0.25">
      <c r="A173" s="75">
        <f t="shared" si="2"/>
        <v>167</v>
      </c>
      <c r="B173" s="77">
        <v>2.3488142154095901</v>
      </c>
      <c r="C173" s="77">
        <v>1.00132982918883E-5</v>
      </c>
    </row>
    <row r="174" spans="1:3" x14ac:dyDescent="0.25">
      <c r="A174" s="75">
        <f t="shared" si="2"/>
        <v>168</v>
      </c>
      <c r="B174" s="77">
        <v>2.5421439571801701</v>
      </c>
      <c r="C174" s="77">
        <v>1.0015762924099101E-5</v>
      </c>
    </row>
    <row r="175" spans="1:3" x14ac:dyDescent="0.25">
      <c r="A175" s="75">
        <f t="shared" si="2"/>
        <v>169</v>
      </c>
      <c r="B175" s="77">
        <v>2.7558010441759402</v>
      </c>
      <c r="C175" s="77">
        <v>1.00213881151257E-5</v>
      </c>
    </row>
    <row r="176" spans="1:3" x14ac:dyDescent="0.25">
      <c r="A176" s="75">
        <f t="shared" si="2"/>
        <v>170</v>
      </c>
      <c r="B176" s="77">
        <v>3.0661786873351802</v>
      </c>
      <c r="C176" s="77">
        <v>1.00388047034611E-5</v>
      </c>
    </row>
    <row r="177" spans="1:3" x14ac:dyDescent="0.25">
      <c r="A177" s="75">
        <f t="shared" si="2"/>
        <v>171</v>
      </c>
      <c r="B177" s="77">
        <v>3.4249296450355602</v>
      </c>
      <c r="C177" s="77">
        <v>13.1930641157004</v>
      </c>
    </row>
    <row r="178" spans="1:3" x14ac:dyDescent="0.25">
      <c r="A178" s="75">
        <f t="shared" si="2"/>
        <v>172</v>
      </c>
      <c r="B178" s="77">
        <v>3.9256204584228298</v>
      </c>
      <c r="C178" s="77">
        <v>15.124881296463</v>
      </c>
    </row>
    <row r="179" spans="1:3" x14ac:dyDescent="0.25">
      <c r="A179" s="75">
        <f t="shared" si="2"/>
        <v>173</v>
      </c>
      <c r="B179" s="77">
        <v>4.4668886611474301</v>
      </c>
      <c r="C179" s="77">
        <v>13.7300914677606</v>
      </c>
    </row>
    <row r="180" spans="1:3" x14ac:dyDescent="0.25">
      <c r="A180" s="75">
        <f t="shared" si="2"/>
        <v>174</v>
      </c>
      <c r="B180" s="77">
        <v>5.6303541670576296</v>
      </c>
      <c r="C180" s="77">
        <v>12.480198187498999</v>
      </c>
    </row>
    <row r="181" spans="1:3" x14ac:dyDescent="0.25">
      <c r="A181" s="75">
        <f t="shared" si="2"/>
        <v>175</v>
      </c>
      <c r="B181" s="77">
        <v>7.0117287072060304</v>
      </c>
      <c r="C181" s="77">
        <v>11.360623468536</v>
      </c>
    </row>
    <row r="182" spans="1:3" x14ac:dyDescent="0.25">
      <c r="A182" s="75">
        <f t="shared" si="2"/>
        <v>176</v>
      </c>
      <c r="B182" s="77">
        <v>7.9780288818641099</v>
      </c>
      <c r="C182" s="77">
        <v>10.358271932256001</v>
      </c>
    </row>
    <row r="183" spans="1:3" x14ac:dyDescent="0.25">
      <c r="A183" s="75">
        <f t="shared" si="2"/>
        <v>177</v>
      </c>
      <c r="B183" s="77">
        <v>7.8107569637139704</v>
      </c>
      <c r="C183" s="77">
        <v>7.8445880143719302</v>
      </c>
    </row>
    <row r="184" spans="1:3" x14ac:dyDescent="0.25">
      <c r="A184" s="75">
        <f t="shared" si="2"/>
        <v>178</v>
      </c>
      <c r="B184" s="77">
        <v>7.4168427228659599</v>
      </c>
      <c r="C184" s="77">
        <v>7.1817681305555396</v>
      </c>
    </row>
    <row r="185" spans="1:3" x14ac:dyDescent="0.25">
      <c r="A185" s="75">
        <f t="shared" si="2"/>
        <v>179</v>
      </c>
      <c r="B185" s="77">
        <v>6.8919457247392701</v>
      </c>
      <c r="C185" s="77">
        <v>6.5900909858398702</v>
      </c>
    </row>
    <row r="186" spans="1:3" x14ac:dyDescent="0.25">
      <c r="A186" s="75">
        <f t="shared" si="2"/>
        <v>180</v>
      </c>
      <c r="B186" s="77">
        <v>6.2855824152892197</v>
      </c>
      <c r="C186" s="77">
        <v>6.0624528907956101</v>
      </c>
    </row>
    <row r="187" spans="1:3" x14ac:dyDescent="0.25">
      <c r="A187" s="75">
        <f t="shared" si="2"/>
        <v>181</v>
      </c>
      <c r="B187" s="77">
        <v>7.8785297540192998</v>
      </c>
      <c r="C187" s="77">
        <v>1.0030256810041999E-5</v>
      </c>
    </row>
    <row r="188" spans="1:3" x14ac:dyDescent="0.25">
      <c r="A188" s="75">
        <f t="shared" si="2"/>
        <v>182</v>
      </c>
      <c r="B188" s="77">
        <v>6.4040209081169301</v>
      </c>
      <c r="C188" s="77">
        <v>1.00171148009518E-5</v>
      </c>
    </row>
    <row r="189" spans="1:3" x14ac:dyDescent="0.25">
      <c r="A189" s="75">
        <f t="shared" si="2"/>
        <v>183</v>
      </c>
      <c r="B189" s="77">
        <v>5.0600125344695304</v>
      </c>
      <c r="C189" s="77">
        <v>1.0013050805613099E-5</v>
      </c>
    </row>
    <row r="190" spans="1:3" x14ac:dyDescent="0.25">
      <c r="A190" s="75">
        <f t="shared" si="2"/>
        <v>184</v>
      </c>
      <c r="B190" s="77">
        <v>3.8734570066090499</v>
      </c>
      <c r="C190" s="77">
        <v>1.00114648250861E-5</v>
      </c>
    </row>
    <row r="191" spans="1:3" x14ac:dyDescent="0.25">
      <c r="A191" s="75">
        <f t="shared" si="2"/>
        <v>185</v>
      </c>
      <c r="B191" s="77">
        <v>0.61703683059560399</v>
      </c>
      <c r="C191" s="77">
        <v>1.0008969362619999E-5</v>
      </c>
    </row>
    <row r="192" spans="1:3" x14ac:dyDescent="0.25">
      <c r="A192" s="75">
        <f t="shared" si="2"/>
        <v>186</v>
      </c>
      <c r="B192" s="77">
        <v>0.58462141493813802</v>
      </c>
      <c r="C192" s="77">
        <v>1.0009328406907E-5</v>
      </c>
    </row>
    <row r="193" spans="1:3" x14ac:dyDescent="0.25">
      <c r="A193" s="75">
        <f t="shared" si="2"/>
        <v>187</v>
      </c>
      <c r="B193" s="77">
        <v>1.13803122226409</v>
      </c>
      <c r="C193" s="77">
        <v>1.00105802027084E-5</v>
      </c>
    </row>
    <row r="194" spans="1:3" x14ac:dyDescent="0.25">
      <c r="A194" s="75">
        <f t="shared" si="2"/>
        <v>188</v>
      </c>
      <c r="B194" s="77">
        <v>1.88817940454864</v>
      </c>
      <c r="C194" s="77">
        <v>1.0013490684627799E-5</v>
      </c>
    </row>
    <row r="195" spans="1:3" x14ac:dyDescent="0.25">
      <c r="A195" s="75">
        <f t="shared" si="2"/>
        <v>189</v>
      </c>
      <c r="B195" s="77">
        <v>2.8321937175116498</v>
      </c>
      <c r="C195" s="77">
        <v>1.0021623826745101E-5</v>
      </c>
    </row>
    <row r="196" spans="1:3" x14ac:dyDescent="0.25">
      <c r="A196" s="75">
        <f t="shared" si="2"/>
        <v>190</v>
      </c>
      <c r="B196" s="77">
        <v>4.0367277488065998</v>
      </c>
      <c r="C196" s="77">
        <v>1.00878984140895E-5</v>
      </c>
    </row>
    <row r="197" spans="1:3" x14ac:dyDescent="0.25">
      <c r="A197" s="75">
        <f t="shared" si="2"/>
        <v>191</v>
      </c>
      <c r="B197" s="77">
        <v>5.4415832371570403</v>
      </c>
      <c r="C197" s="77">
        <v>11.5941283423975</v>
      </c>
    </row>
    <row r="198" spans="1:3" x14ac:dyDescent="0.25">
      <c r="A198" s="75">
        <f t="shared" si="2"/>
        <v>192</v>
      </c>
      <c r="B198" s="77">
        <v>7.1263480505936299</v>
      </c>
      <c r="C198" s="77">
        <v>10.493709499418401</v>
      </c>
    </row>
    <row r="199" spans="1:3" x14ac:dyDescent="0.25">
      <c r="A199" s="75">
        <f t="shared" si="2"/>
        <v>193</v>
      </c>
      <c r="B199" s="77">
        <v>8.9740055660469906</v>
      </c>
      <c r="C199" s="77">
        <v>9.5138153072852401</v>
      </c>
    </row>
    <row r="200" spans="1:3" x14ac:dyDescent="0.25">
      <c r="A200" s="75">
        <f t="shared" si="2"/>
        <v>194</v>
      </c>
      <c r="B200" s="77">
        <v>8.6469426906581592</v>
      </c>
      <c r="C200" s="77">
        <v>8.6302366042261802</v>
      </c>
    </row>
    <row r="201" spans="1:3" x14ac:dyDescent="0.25">
      <c r="A201" s="75">
        <f t="shared" ref="A201:A206" si="3">1+A200</f>
        <v>195</v>
      </c>
      <c r="B201" s="77">
        <v>7.8447399163629701</v>
      </c>
      <c r="C201" s="77">
        <v>7.83350505956993</v>
      </c>
    </row>
    <row r="202" spans="1:3" x14ac:dyDescent="0.25">
      <c r="A202" s="75">
        <f t="shared" si="3"/>
        <v>196</v>
      </c>
      <c r="B202" s="77">
        <v>7.2662946128566297</v>
      </c>
      <c r="C202" s="77">
        <v>7.11507583644494</v>
      </c>
    </row>
    <row r="203" spans="1:3" x14ac:dyDescent="0.25">
      <c r="A203" s="75">
        <f t="shared" si="3"/>
        <v>197</v>
      </c>
      <c r="B203" s="77">
        <v>6.3890937763102604</v>
      </c>
      <c r="C203" s="77">
        <v>6.4672378700294502</v>
      </c>
    </row>
    <row r="204" spans="1:3" x14ac:dyDescent="0.25">
      <c r="A204" s="75">
        <f t="shared" si="3"/>
        <v>198</v>
      </c>
      <c r="B204" s="77">
        <v>5.8016774595109197</v>
      </c>
      <c r="C204" s="77">
        <v>5.8885299074850703</v>
      </c>
    </row>
    <row r="205" spans="1:3" x14ac:dyDescent="0.25">
      <c r="A205" s="75">
        <f t="shared" si="3"/>
        <v>199</v>
      </c>
      <c r="B205" s="77">
        <v>5.36861902027682</v>
      </c>
      <c r="C205" s="77">
        <v>5.3671110349699198</v>
      </c>
    </row>
    <row r="206" spans="1:3" x14ac:dyDescent="0.25">
      <c r="A206" s="75">
        <f t="shared" si="3"/>
        <v>200</v>
      </c>
      <c r="B206" s="77">
        <v>4.89809398951859</v>
      </c>
      <c r="C206" s="77">
        <v>4.8973097896621596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2020-12-25T18:45:27Z</dcterms:modified>
</cp:coreProperties>
</file>