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6" windowWidth="16212" windowHeight="9216"/>
  </bookViews>
  <sheets>
    <sheet name="Controller" sheetId="1" r:id="rId1"/>
    <sheet name="PWR CTRL" sheetId="4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7" i="1"/>
  <c r="I18"/>
  <c r="H17"/>
  <c r="H18"/>
  <c r="I16"/>
  <c r="H16"/>
  <c r="I15" i="4"/>
  <c r="H15"/>
  <c r="I14"/>
  <c r="H14"/>
  <c r="I13"/>
  <c r="H13"/>
  <c r="I12"/>
  <c r="H12"/>
  <c r="I11"/>
  <c r="H11"/>
  <c r="I10"/>
  <c r="H10"/>
  <c r="I9"/>
  <c r="H9"/>
  <c r="I8"/>
  <c r="H8"/>
  <c r="I7"/>
  <c r="H7"/>
  <c r="I6"/>
  <c r="H6"/>
  <c r="I5"/>
  <c r="H5"/>
  <c r="I4"/>
  <c r="H4"/>
  <c r="I3"/>
  <c r="H3"/>
  <c r="I2"/>
  <c r="I18" s="1"/>
  <c r="H2"/>
  <c r="H18" s="1"/>
  <c r="I11" i="1"/>
  <c r="H11"/>
  <c r="I15"/>
  <c r="I3"/>
  <c r="I4"/>
  <c r="I5"/>
  <c r="I6"/>
  <c r="I7"/>
  <c r="I8"/>
  <c r="I9"/>
  <c r="I10"/>
  <c r="I12"/>
  <c r="I13"/>
  <c r="I14"/>
  <c r="I2"/>
  <c r="H3"/>
  <c r="H4"/>
  <c r="H5"/>
  <c r="H6"/>
  <c r="H7"/>
  <c r="H8"/>
  <c r="H9"/>
  <c r="H10"/>
  <c r="H12"/>
  <c r="H13"/>
  <c r="H14"/>
  <c r="H15"/>
  <c r="H2"/>
  <c r="H20" l="1"/>
  <c r="H23" s="1"/>
  <c r="I20"/>
  <c r="I23" s="1"/>
  <c r="I21" i="4"/>
  <c r="I20"/>
  <c r="I19"/>
  <c r="H21"/>
  <c r="H20"/>
  <c r="H19"/>
  <c r="I21" i="1"/>
  <c r="I22" l="1"/>
  <c r="H22"/>
  <c r="H21"/>
</calcChain>
</file>

<file path=xl/sharedStrings.xml><?xml version="1.0" encoding="utf-8"?>
<sst xmlns="http://schemas.openxmlformats.org/spreadsheetml/2006/main" count="104" uniqueCount="69">
  <si>
    <t>MAX3002E</t>
  </si>
  <si>
    <t>Maxim</t>
  </si>
  <si>
    <t>TQFN</t>
  </si>
  <si>
    <t>P8X32A-Q44</t>
  </si>
  <si>
    <t>QFP</t>
  </si>
  <si>
    <t>Digikey</t>
  </si>
  <si>
    <t>TSSOP</t>
  </si>
  <si>
    <t>MCP2515</t>
  </si>
  <si>
    <t>LT1129CST-3.3</t>
  </si>
  <si>
    <t>SOT223</t>
  </si>
  <si>
    <t>MCP2551</t>
  </si>
  <si>
    <t>SOIC</t>
  </si>
  <si>
    <t>ADuM1201</t>
  </si>
  <si>
    <t>M25PE20</t>
  </si>
  <si>
    <t>24LC256</t>
  </si>
  <si>
    <t>43045-0402</t>
  </si>
  <si>
    <t>Mouser</t>
  </si>
  <si>
    <t>VWRBS2-D5-S5</t>
  </si>
  <si>
    <t>SIP</t>
  </si>
  <si>
    <t>ED90342TR-ND</t>
  </si>
  <si>
    <t>16 Mhz Crystal</t>
  </si>
  <si>
    <t>Mini USB A Conn</t>
  </si>
  <si>
    <t>Iso DC/DC</t>
  </si>
  <si>
    <t>CAN Conn</t>
  </si>
  <si>
    <t>EEPROM</t>
  </si>
  <si>
    <t>Flash</t>
  </si>
  <si>
    <t>Digital Iso</t>
  </si>
  <si>
    <t>CAN Trans.</t>
  </si>
  <si>
    <t>Lin Reg</t>
  </si>
  <si>
    <t>CAN Ctrl</t>
  </si>
  <si>
    <t>Micro</t>
  </si>
  <si>
    <t>Level Trans.</t>
  </si>
  <si>
    <t>Item</t>
  </si>
  <si>
    <t>Package</t>
  </si>
  <si>
    <t>Distributor</t>
  </si>
  <si>
    <t>Price</t>
  </si>
  <si>
    <t>Desc</t>
  </si>
  <si>
    <t>5 Mhz Crystal</t>
  </si>
  <si>
    <t>Qty / Board</t>
  </si>
  <si>
    <t>Min Qty / Board</t>
  </si>
  <si>
    <t>Max Cofig Line Total</t>
  </si>
  <si>
    <t>Min Config Line Total</t>
  </si>
  <si>
    <t>Qty</t>
  </si>
  <si>
    <t>43045-0202</t>
  </si>
  <si>
    <t>Alt. Power Conn</t>
  </si>
  <si>
    <t>535-9087-1-ND</t>
  </si>
  <si>
    <t>535-9071-1-ND</t>
  </si>
  <si>
    <t>PH7030L</t>
  </si>
  <si>
    <t>SOT669</t>
  </si>
  <si>
    <t>BCX71KE6327INCT-ND</t>
  </si>
  <si>
    <t>SOT23</t>
  </si>
  <si>
    <t>F0603E0R50FSTR</t>
  </si>
  <si>
    <t>0603</t>
  </si>
  <si>
    <t>0251015.MXL</t>
  </si>
  <si>
    <t>015246040</t>
  </si>
  <si>
    <t>90131-0764</t>
  </si>
  <si>
    <t>Acc. Headers</t>
  </si>
  <si>
    <t>Next Board Header</t>
  </si>
  <si>
    <t>PPPC042LFBN-RC</t>
  </si>
  <si>
    <t>Prev Board Header</t>
  </si>
  <si>
    <t>MOSFET</t>
  </si>
  <si>
    <t>Transistor</t>
  </si>
  <si>
    <t>Low Pwr Fuse</t>
  </si>
  <si>
    <t>High Pwr Fuse</t>
  </si>
  <si>
    <t>Connector</t>
  </si>
  <si>
    <t>3 Pin Jumper Header</t>
  </si>
  <si>
    <t>68001-103HLF</t>
  </si>
  <si>
    <t>68001-202HLF</t>
  </si>
  <si>
    <t>2 Pin Jumper Header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</si>
</sst>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49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8">
  <autoFilter ref="A1:I18"/>
  <tableColumns count="9">
    <tableColumn id="1" name="Item" totalsRowLabel="Total"/>
    <tableColumn id="2" name="Package"/>
    <tableColumn id="3" name="Desc"/>
    <tableColumn id="4" name="Distributor"/>
    <tableColumn id="5" name="Price" dataDxfId="9" totalsRowDxfId="5" dataCellStyle="Currency"/>
    <tableColumn id="6" name="Qty / Board"/>
    <tableColumn id="7" name="Min Qty / Board"/>
    <tableColumn id="8" name="Max Cofig Line Total" dataDxfId="8"/>
    <tableColumn id="9" name="Min Config Line Total" totalsRowFunction="sum" dataDxfId="7" totalsRowDxfId="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I16">
  <autoFilter ref="A1:I16"/>
  <tableColumns count="9">
    <tableColumn id="1" name="Item" totalsRowLabel="Total"/>
    <tableColumn id="2" name="Package"/>
    <tableColumn id="3" name="Desc"/>
    <tableColumn id="4" name="Distributor"/>
    <tableColumn id="5" name="Price" dataDxfId="3" totalsRowDxfId="4" dataCellStyle="Currency"/>
    <tableColumn id="6" name="Qty / Board"/>
    <tableColumn id="7" name="Min Qty / Board"/>
    <tableColumn id="8" name="Max Cofig Line Total" dataDxfId="2"/>
    <tableColumn id="9" name="Min Config Line Total" totalsRowFunction="sum" dataDxfId="0" totalsRow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A10" sqref="A10"/>
    </sheetView>
  </sheetViews>
  <sheetFormatPr defaultRowHeight="14.4"/>
  <cols>
    <col min="1" max="1" width="13.21875" bestFit="1" customWidth="1"/>
    <col min="2" max="2" width="9.77734375" customWidth="1"/>
    <col min="3" max="3" width="17.77734375" bestFit="1" customWidth="1"/>
    <col min="4" max="4" width="12.109375" bestFit="1" customWidth="1"/>
    <col min="6" max="6" width="14.6640625" bestFit="1" customWidth="1"/>
    <col min="7" max="7" width="16.88671875" bestFit="1" customWidth="1"/>
    <col min="8" max="8" width="20.44140625" bestFit="1" customWidth="1"/>
    <col min="9" max="9" width="21.21875" bestFit="1" customWidth="1"/>
  </cols>
  <sheetData>
    <row r="1" spans="1:9">
      <c r="A1" t="s">
        <v>32</v>
      </c>
      <c r="B1" t="s">
        <v>33</v>
      </c>
      <c r="C1" t="s">
        <v>36</v>
      </c>
      <c r="D1" t="s">
        <v>34</v>
      </c>
      <c r="E1" t="s">
        <v>35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0</v>
      </c>
      <c r="B2" t="s">
        <v>2</v>
      </c>
      <c r="C2" t="s">
        <v>31</v>
      </c>
      <c r="D2" t="s">
        <v>1</v>
      </c>
      <c r="E2" s="1">
        <v>2.29</v>
      </c>
      <c r="F2">
        <v>1</v>
      </c>
      <c r="G2">
        <v>1</v>
      </c>
      <c r="H2" s="2">
        <f>E2*F2</f>
        <v>2.29</v>
      </c>
      <c r="I2" s="2">
        <f>E2*G2</f>
        <v>2.29</v>
      </c>
    </row>
    <row r="3" spans="1:9">
      <c r="A3" t="s">
        <v>3</v>
      </c>
      <c r="B3" t="s">
        <v>4</v>
      </c>
      <c r="C3" t="s">
        <v>30</v>
      </c>
      <c r="D3" t="s">
        <v>5</v>
      </c>
      <c r="E3" s="1">
        <v>7.99</v>
      </c>
      <c r="F3">
        <v>1</v>
      </c>
      <c r="G3">
        <v>1</v>
      </c>
      <c r="H3" s="2">
        <f t="shared" ref="H3:H18" si="0">E3*F3</f>
        <v>7.99</v>
      </c>
      <c r="I3" s="2">
        <f t="shared" ref="I3:I18" si="1">E3*G3</f>
        <v>7.99</v>
      </c>
    </row>
    <row r="4" spans="1:9">
      <c r="A4" t="s">
        <v>7</v>
      </c>
      <c r="B4" t="s">
        <v>6</v>
      </c>
      <c r="C4" t="s">
        <v>29</v>
      </c>
      <c r="D4" t="s">
        <v>5</v>
      </c>
      <c r="E4" s="1">
        <v>2.16</v>
      </c>
      <c r="F4">
        <v>1</v>
      </c>
      <c r="G4">
        <v>1</v>
      </c>
      <c r="H4" s="2">
        <f t="shared" si="0"/>
        <v>2.16</v>
      </c>
      <c r="I4" s="2">
        <f t="shared" si="1"/>
        <v>2.16</v>
      </c>
    </row>
    <row r="5" spans="1:9">
      <c r="A5" t="s">
        <v>8</v>
      </c>
      <c r="B5" t="s">
        <v>9</v>
      </c>
      <c r="C5" t="s">
        <v>28</v>
      </c>
      <c r="D5" t="s">
        <v>5</v>
      </c>
      <c r="E5" s="1">
        <v>4.5</v>
      </c>
      <c r="F5">
        <v>1</v>
      </c>
      <c r="G5">
        <v>1</v>
      </c>
      <c r="H5" s="2">
        <f t="shared" si="0"/>
        <v>4.5</v>
      </c>
      <c r="I5" s="2">
        <f t="shared" si="1"/>
        <v>4.5</v>
      </c>
    </row>
    <row r="6" spans="1:9">
      <c r="A6" t="s">
        <v>10</v>
      </c>
      <c r="B6" t="s">
        <v>11</v>
      </c>
      <c r="C6" t="s">
        <v>27</v>
      </c>
      <c r="D6" t="s">
        <v>5</v>
      </c>
      <c r="E6" s="1">
        <v>1.21</v>
      </c>
      <c r="F6">
        <v>1</v>
      </c>
      <c r="G6">
        <v>1</v>
      </c>
      <c r="H6" s="2">
        <f t="shared" si="0"/>
        <v>1.21</v>
      </c>
      <c r="I6" s="2">
        <f t="shared" si="1"/>
        <v>1.21</v>
      </c>
    </row>
    <row r="7" spans="1:9">
      <c r="A7" t="s">
        <v>12</v>
      </c>
      <c r="B7" t="s">
        <v>11</v>
      </c>
      <c r="C7" t="s">
        <v>26</v>
      </c>
      <c r="D7" t="s">
        <v>5</v>
      </c>
      <c r="E7" s="1">
        <v>2.75</v>
      </c>
      <c r="F7">
        <v>1</v>
      </c>
      <c r="G7">
        <v>1</v>
      </c>
      <c r="H7" s="2">
        <f t="shared" si="0"/>
        <v>2.75</v>
      </c>
      <c r="I7" s="2">
        <f t="shared" si="1"/>
        <v>2.75</v>
      </c>
    </row>
    <row r="8" spans="1:9">
      <c r="A8" t="s">
        <v>13</v>
      </c>
      <c r="B8" t="s">
        <v>11</v>
      </c>
      <c r="C8" t="s">
        <v>25</v>
      </c>
      <c r="D8" t="s">
        <v>5</v>
      </c>
      <c r="E8" s="1">
        <v>1.29</v>
      </c>
      <c r="F8">
        <v>1</v>
      </c>
      <c r="G8">
        <v>0</v>
      </c>
      <c r="H8" s="2">
        <f t="shared" si="0"/>
        <v>1.29</v>
      </c>
      <c r="I8" s="2">
        <f t="shared" si="1"/>
        <v>0</v>
      </c>
    </row>
    <row r="9" spans="1:9">
      <c r="A9" t="s">
        <v>14</v>
      </c>
      <c r="B9" t="s">
        <v>6</v>
      </c>
      <c r="C9" t="s">
        <v>24</v>
      </c>
      <c r="D9" t="s">
        <v>5</v>
      </c>
      <c r="E9" s="1">
        <v>1.52</v>
      </c>
      <c r="F9">
        <v>1</v>
      </c>
      <c r="G9">
        <v>1</v>
      </c>
      <c r="H9" s="2">
        <f t="shared" si="0"/>
        <v>1.52</v>
      </c>
      <c r="I9" s="2">
        <f t="shared" si="1"/>
        <v>1.52</v>
      </c>
    </row>
    <row r="10" spans="1:9">
      <c r="A10" t="s">
        <v>15</v>
      </c>
      <c r="C10" t="s">
        <v>23</v>
      </c>
      <c r="D10" t="s">
        <v>16</v>
      </c>
      <c r="E10" s="1">
        <v>1.38</v>
      </c>
      <c r="F10">
        <v>2</v>
      </c>
      <c r="G10">
        <v>1</v>
      </c>
      <c r="H10" s="2">
        <f t="shared" si="0"/>
        <v>2.76</v>
      </c>
      <c r="I10" s="2">
        <f t="shared" si="1"/>
        <v>1.38</v>
      </c>
    </row>
    <row r="11" spans="1:9">
      <c r="A11" t="s">
        <v>43</v>
      </c>
      <c r="C11" t="s">
        <v>44</v>
      </c>
      <c r="D11" t="s">
        <v>16</v>
      </c>
      <c r="E11" s="1">
        <v>1.22</v>
      </c>
      <c r="F11">
        <v>1</v>
      </c>
      <c r="G11">
        <v>0</v>
      </c>
      <c r="H11" s="2">
        <f t="shared" si="0"/>
        <v>1.22</v>
      </c>
      <c r="I11" s="2">
        <f t="shared" si="1"/>
        <v>0</v>
      </c>
    </row>
    <row r="12" spans="1:9">
      <c r="A12" t="s">
        <v>17</v>
      </c>
      <c r="B12" t="s">
        <v>18</v>
      </c>
      <c r="C12" t="s">
        <v>22</v>
      </c>
      <c r="D12" t="s">
        <v>5</v>
      </c>
      <c r="E12" s="1">
        <v>12.56</v>
      </c>
      <c r="F12">
        <v>1</v>
      </c>
      <c r="G12">
        <v>0</v>
      </c>
      <c r="H12" s="2">
        <f t="shared" si="0"/>
        <v>12.56</v>
      </c>
      <c r="I12" s="2">
        <f t="shared" si="1"/>
        <v>0</v>
      </c>
    </row>
    <row r="13" spans="1:9">
      <c r="A13" t="s">
        <v>19</v>
      </c>
      <c r="C13" t="s">
        <v>21</v>
      </c>
      <c r="D13" t="s">
        <v>5</v>
      </c>
      <c r="E13" s="1">
        <v>1.81</v>
      </c>
      <c r="F13">
        <v>1</v>
      </c>
      <c r="G13">
        <v>1</v>
      </c>
      <c r="H13" s="2">
        <f t="shared" si="0"/>
        <v>1.81</v>
      </c>
      <c r="I13" s="2">
        <f t="shared" si="1"/>
        <v>1.81</v>
      </c>
    </row>
    <row r="14" spans="1:9">
      <c r="A14" t="s">
        <v>46</v>
      </c>
      <c r="C14" t="s">
        <v>20</v>
      </c>
      <c r="D14" t="s">
        <v>5</v>
      </c>
      <c r="E14" s="1">
        <v>0.56000000000000005</v>
      </c>
      <c r="F14">
        <v>1</v>
      </c>
      <c r="G14">
        <v>0</v>
      </c>
      <c r="H14" s="2">
        <f t="shared" si="0"/>
        <v>0.56000000000000005</v>
      </c>
      <c r="I14" s="2">
        <f t="shared" si="1"/>
        <v>0</v>
      </c>
    </row>
    <row r="15" spans="1:9">
      <c r="A15" t="s">
        <v>45</v>
      </c>
      <c r="C15" t="s">
        <v>37</v>
      </c>
      <c r="D15" t="s">
        <v>5</v>
      </c>
      <c r="E15" s="1">
        <v>0.56000000000000005</v>
      </c>
      <c r="F15">
        <v>1</v>
      </c>
      <c r="G15">
        <v>1</v>
      </c>
      <c r="H15" s="2">
        <f t="shared" si="0"/>
        <v>0.56000000000000005</v>
      </c>
      <c r="I15" s="2">
        <f t="shared" si="1"/>
        <v>0.56000000000000005</v>
      </c>
    </row>
    <row r="16" spans="1:9">
      <c r="A16" t="s">
        <v>55</v>
      </c>
      <c r="C16" t="s">
        <v>56</v>
      </c>
      <c r="D16" t="s">
        <v>5</v>
      </c>
      <c r="E16" s="1">
        <v>1.36</v>
      </c>
      <c r="F16">
        <v>2</v>
      </c>
      <c r="G16">
        <v>0</v>
      </c>
      <c r="H16" s="2">
        <f t="shared" si="0"/>
        <v>2.72</v>
      </c>
      <c r="I16" s="2">
        <f t="shared" si="1"/>
        <v>0</v>
      </c>
    </row>
    <row r="17" spans="1:9">
      <c r="A17" t="s">
        <v>66</v>
      </c>
      <c r="C17" t="s">
        <v>65</v>
      </c>
      <c r="D17" t="s">
        <v>5</v>
      </c>
      <c r="E17" s="1">
        <v>0.33</v>
      </c>
      <c r="F17">
        <v>1</v>
      </c>
      <c r="G17">
        <v>1</v>
      </c>
      <c r="H17" s="2">
        <f t="shared" si="0"/>
        <v>0.33</v>
      </c>
      <c r="I17" s="2">
        <f t="shared" si="1"/>
        <v>0.33</v>
      </c>
    </row>
    <row r="18" spans="1:9">
      <c r="A18" t="s">
        <v>67</v>
      </c>
      <c r="C18" t="s">
        <v>68</v>
      </c>
      <c r="D18" t="s">
        <v>5</v>
      </c>
      <c r="E18" s="1">
        <v>0.24</v>
      </c>
      <c r="F18">
        <v>1</v>
      </c>
      <c r="G18">
        <v>1</v>
      </c>
      <c r="H18" s="2">
        <f t="shared" si="0"/>
        <v>0.24</v>
      </c>
      <c r="I18" s="2">
        <f t="shared" si="1"/>
        <v>0.24</v>
      </c>
    </row>
    <row r="19" spans="1:9">
      <c r="G19" s="4" t="s">
        <v>42</v>
      </c>
    </row>
    <row r="20" spans="1:9">
      <c r="G20" s="3">
        <v>1</v>
      </c>
      <c r="H20" s="2">
        <f>SUM(Table1[Max Cofig Line Total])</f>
        <v>46.470000000000006</v>
      </c>
      <c r="I20" s="2">
        <f>SUM(Table1[Min Config Line Total])</f>
        <v>26.739999999999995</v>
      </c>
    </row>
    <row r="21" spans="1:9">
      <c r="G21" s="3">
        <v>5</v>
      </c>
      <c r="H21" s="2">
        <f>G21*H20</f>
        <v>232.35000000000002</v>
      </c>
      <c r="I21" s="2">
        <f>G21*I20</f>
        <v>133.69999999999999</v>
      </c>
    </row>
    <row r="22" spans="1:9">
      <c r="G22" s="3">
        <v>10</v>
      </c>
      <c r="H22" s="2">
        <f>G22*H20</f>
        <v>464.70000000000005</v>
      </c>
      <c r="I22" s="2">
        <f>G22*I20</f>
        <v>267.39999999999998</v>
      </c>
    </row>
    <row r="23" spans="1:9">
      <c r="G23" s="3">
        <v>20</v>
      </c>
      <c r="H23" s="2">
        <f>G23*H20</f>
        <v>929.40000000000009</v>
      </c>
      <c r="I23" s="2">
        <f>G23*I20</f>
        <v>534.79999999999995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E26" sqref="B20:E26"/>
    </sheetView>
  </sheetViews>
  <sheetFormatPr defaultRowHeight="14.4"/>
  <cols>
    <col min="1" max="1" width="19.6640625" bestFit="1" customWidth="1"/>
    <col min="2" max="2" width="9.77734375" customWidth="1"/>
    <col min="3" max="3" width="16.6640625" bestFit="1" customWidth="1"/>
    <col min="4" max="4" width="12.109375" bestFit="1" customWidth="1"/>
    <col min="6" max="6" width="14.6640625" bestFit="1" customWidth="1"/>
    <col min="7" max="7" width="16.88671875" bestFit="1" customWidth="1"/>
    <col min="8" max="8" width="20.44140625" bestFit="1" customWidth="1"/>
    <col min="9" max="9" width="21.21875" bestFit="1" customWidth="1"/>
  </cols>
  <sheetData>
    <row r="1" spans="1:9">
      <c r="A1" t="s">
        <v>32</v>
      </c>
      <c r="B1" t="s">
        <v>33</v>
      </c>
      <c r="C1" t="s">
        <v>36</v>
      </c>
      <c r="D1" t="s">
        <v>34</v>
      </c>
      <c r="E1" t="s">
        <v>35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47</v>
      </c>
      <c r="B2" t="s">
        <v>48</v>
      </c>
      <c r="C2" t="s">
        <v>60</v>
      </c>
      <c r="D2" t="s">
        <v>5</v>
      </c>
      <c r="E2" s="1">
        <v>2.1</v>
      </c>
      <c r="F2">
        <v>2</v>
      </c>
      <c r="G2">
        <v>1</v>
      </c>
      <c r="H2" s="2">
        <f>E2*F2</f>
        <v>4.2</v>
      </c>
      <c r="I2" s="2">
        <f>E2*G2</f>
        <v>2.1</v>
      </c>
    </row>
    <row r="3" spans="1:9">
      <c r="A3" t="s">
        <v>49</v>
      </c>
      <c r="B3" t="s">
        <v>50</v>
      </c>
      <c r="C3" t="s">
        <v>61</v>
      </c>
      <c r="D3" t="s">
        <v>5</v>
      </c>
      <c r="E3" s="1">
        <v>0.5</v>
      </c>
      <c r="F3">
        <v>2</v>
      </c>
      <c r="G3">
        <v>1</v>
      </c>
      <c r="H3" s="2">
        <f t="shared" ref="H3:H15" si="0">E3*F3</f>
        <v>1</v>
      </c>
      <c r="I3" s="2">
        <f t="shared" ref="I3:I15" si="1">E3*G3</f>
        <v>0.5</v>
      </c>
    </row>
    <row r="4" spans="1:9">
      <c r="A4" t="s">
        <v>51</v>
      </c>
      <c r="B4" s="5" t="s">
        <v>52</v>
      </c>
      <c r="C4" t="s">
        <v>62</v>
      </c>
      <c r="D4" t="s">
        <v>5</v>
      </c>
      <c r="E4" s="1">
        <v>0.39</v>
      </c>
      <c r="F4">
        <v>2</v>
      </c>
      <c r="G4">
        <v>2</v>
      </c>
      <c r="H4" s="2">
        <f t="shared" si="0"/>
        <v>0.78</v>
      </c>
      <c r="I4" s="2">
        <f t="shared" si="1"/>
        <v>0.78</v>
      </c>
    </row>
    <row r="5" spans="1:9">
      <c r="A5" t="s">
        <v>53</v>
      </c>
      <c r="C5" t="s">
        <v>63</v>
      </c>
      <c r="D5" t="s">
        <v>5</v>
      </c>
      <c r="E5" s="1">
        <v>0.82</v>
      </c>
      <c r="F5">
        <v>2</v>
      </c>
      <c r="G5">
        <v>0</v>
      </c>
      <c r="H5" s="2">
        <f t="shared" si="0"/>
        <v>1.64</v>
      </c>
      <c r="I5" s="2">
        <f t="shared" si="1"/>
        <v>0</v>
      </c>
    </row>
    <row r="6" spans="1:9">
      <c r="A6" s="5" t="s">
        <v>54</v>
      </c>
      <c r="C6" t="s">
        <v>64</v>
      </c>
      <c r="D6" t="s">
        <v>5</v>
      </c>
      <c r="E6" s="1">
        <v>1.93</v>
      </c>
      <c r="F6">
        <v>1</v>
      </c>
      <c r="G6">
        <v>1</v>
      </c>
      <c r="H6" s="2">
        <f t="shared" si="0"/>
        <v>1.93</v>
      </c>
      <c r="I6" s="2">
        <f t="shared" si="1"/>
        <v>1.93</v>
      </c>
    </row>
    <row r="7" spans="1:9">
      <c r="A7" t="s">
        <v>55</v>
      </c>
      <c r="C7" t="s">
        <v>57</v>
      </c>
      <c r="D7" t="s">
        <v>5</v>
      </c>
      <c r="E7" s="1">
        <v>1.36</v>
      </c>
      <c r="F7">
        <v>2</v>
      </c>
      <c r="G7">
        <v>0</v>
      </c>
      <c r="H7" s="2">
        <f t="shared" si="0"/>
        <v>2.72</v>
      </c>
      <c r="I7" s="2">
        <f t="shared" si="1"/>
        <v>0</v>
      </c>
    </row>
    <row r="8" spans="1:9">
      <c r="A8" t="s">
        <v>58</v>
      </c>
      <c r="C8" t="s">
        <v>59</v>
      </c>
      <c r="D8" t="s">
        <v>5</v>
      </c>
      <c r="E8" s="1">
        <v>0.92</v>
      </c>
      <c r="F8">
        <v>2</v>
      </c>
      <c r="G8">
        <v>2</v>
      </c>
      <c r="H8" s="2">
        <f t="shared" si="0"/>
        <v>1.84</v>
      </c>
      <c r="I8" s="2">
        <f t="shared" si="1"/>
        <v>1.84</v>
      </c>
    </row>
    <row r="9" spans="1:9">
      <c r="E9" s="1"/>
      <c r="H9" s="2">
        <f t="shared" si="0"/>
        <v>0</v>
      </c>
      <c r="I9" s="2">
        <f t="shared" si="1"/>
        <v>0</v>
      </c>
    </row>
    <row r="10" spans="1:9">
      <c r="E10" s="1"/>
      <c r="H10" s="2">
        <f t="shared" si="0"/>
        <v>0</v>
      </c>
      <c r="I10" s="2">
        <f t="shared" si="1"/>
        <v>0</v>
      </c>
    </row>
    <row r="11" spans="1:9">
      <c r="E11" s="1"/>
      <c r="H11" s="2">
        <f t="shared" si="0"/>
        <v>0</v>
      </c>
      <c r="I11" s="2">
        <f t="shared" si="1"/>
        <v>0</v>
      </c>
    </row>
    <row r="12" spans="1:9">
      <c r="E12" s="1"/>
      <c r="H12" s="2">
        <f t="shared" si="0"/>
        <v>0</v>
      </c>
      <c r="I12" s="2">
        <f t="shared" si="1"/>
        <v>0</v>
      </c>
    </row>
    <row r="13" spans="1:9">
      <c r="E13" s="1"/>
      <c r="H13" s="2">
        <f t="shared" si="0"/>
        <v>0</v>
      </c>
      <c r="I13" s="2">
        <f t="shared" si="1"/>
        <v>0</v>
      </c>
    </row>
    <row r="14" spans="1:9">
      <c r="E14" s="1"/>
      <c r="H14" s="2">
        <f t="shared" si="0"/>
        <v>0</v>
      </c>
      <c r="I14" s="2">
        <f t="shared" si="1"/>
        <v>0</v>
      </c>
    </row>
    <row r="15" spans="1:9">
      <c r="E15" s="1"/>
      <c r="H15" s="2">
        <f t="shared" si="0"/>
        <v>0</v>
      </c>
      <c r="I15" s="2">
        <f t="shared" si="1"/>
        <v>0</v>
      </c>
    </row>
    <row r="17" spans="7:9">
      <c r="G17" s="4" t="s">
        <v>42</v>
      </c>
    </row>
    <row r="18" spans="7:9">
      <c r="G18" s="3">
        <v>1</v>
      </c>
      <c r="H18" s="2">
        <f>SUM(Table15[Max Cofig Line Total])</f>
        <v>14.110000000000001</v>
      </c>
      <c r="I18" s="2">
        <f>SUM(Table15[Min Config Line Total])</f>
        <v>7.1499999999999995</v>
      </c>
    </row>
    <row r="19" spans="7:9">
      <c r="G19" s="3">
        <v>5</v>
      </c>
      <c r="H19" s="2">
        <f>G19*H18</f>
        <v>70.550000000000011</v>
      </c>
      <c r="I19" s="2">
        <f>G19*I18</f>
        <v>35.75</v>
      </c>
    </row>
    <row r="20" spans="7:9">
      <c r="G20" s="3">
        <v>10</v>
      </c>
      <c r="H20" s="2">
        <f>G20*H18</f>
        <v>141.10000000000002</v>
      </c>
      <c r="I20" s="2">
        <f>G20*I18</f>
        <v>71.5</v>
      </c>
    </row>
    <row r="21" spans="7:9">
      <c r="G21" s="3">
        <v>20</v>
      </c>
      <c r="H21" s="2">
        <f>G21*H18</f>
        <v>282.20000000000005</v>
      </c>
      <c r="I21" s="2">
        <f>G21*I18</f>
        <v>143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0" sqref="C30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PWR CTRL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2009-12-30T17:59:16Z</dcterms:created>
  <dcterms:modified xsi:type="dcterms:W3CDTF">2010-01-05T13:28:07Z</dcterms:modified>
</cp:coreProperties>
</file>