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13E2A9A3-177B-4F87-AE7D-2227CCCC9EEE}" xr6:coauthVersionLast="47" xr6:coauthVersionMax="47" xr10:uidLastSave="{00000000-0000-0000-0000-000000000000}"/>
  <bookViews>
    <workbookView xWindow="-108" yWindow="-108" windowWidth="23256" windowHeight="12576" tabRatio="852" activeTab="3" xr2:uid="{51433C0A-3445-4C1A-99BF-CCB63AF566B1}"/>
  </bookViews>
  <sheets>
    <sheet name="Master List" sheetId="8" r:id="rId1"/>
    <sheet name="Mendo 2" sheetId="1" r:id="rId2"/>
    <sheet name="Elvis" sheetId="42" r:id="rId3"/>
    <sheet name="Oreoz" sheetId="4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3" l="1"/>
  <c r="G3" i="43" s="1"/>
  <c r="B4" i="43" s="1"/>
  <c r="F3" i="42"/>
  <c r="G3" i="42" s="1"/>
  <c r="B4" i="42" s="1"/>
  <c r="F3" i="1"/>
  <c r="G3" i="1" s="1"/>
  <c r="E3" i="1"/>
  <c r="I4" i="8"/>
  <c r="J4" i="8" s="1"/>
  <c r="C4" i="8"/>
  <c r="B9" i="43"/>
  <c r="B8" i="43"/>
  <c r="B6" i="43" a="1"/>
  <c r="B6" i="43" s="1"/>
  <c r="B5" i="43" a="1"/>
  <c r="B5" i="43" s="1"/>
  <c r="E4" i="8" s="1"/>
  <c r="B7" i="43" a="1"/>
  <c r="B7" i="43" s="1"/>
  <c r="B3" i="43" a="1"/>
  <c r="B3" i="43" s="1"/>
  <c r="G4" i="8" s="1"/>
  <c r="H4" i="8" s="1"/>
  <c r="B2" i="43"/>
  <c r="D4" i="8" s="1"/>
  <c r="B2" i="43" a="1"/>
  <c r="C3" i="8"/>
  <c r="B9" i="42"/>
  <c r="B8" i="42"/>
  <c r="B6" i="42" a="1"/>
  <c r="B6" i="42" s="1"/>
  <c r="I3" i="8" s="1"/>
  <c r="J3" i="8" s="1"/>
  <c r="B5" i="42" a="1"/>
  <c r="B5" i="42" s="1"/>
  <c r="E3" i="8" s="1"/>
  <c r="B7" i="42" a="1"/>
  <c r="B7" i="42" s="1"/>
  <c r="B3" i="42" a="1"/>
  <c r="B3" i="42" s="1"/>
  <c r="G3" i="8" s="1"/>
  <c r="H3" i="8" s="1"/>
  <c r="B2" i="42" a="1"/>
  <c r="B2" i="42" s="1"/>
  <c r="D3" i="8" s="1"/>
  <c r="B6" i="1" a="1"/>
  <c r="B6" i="1" s="1"/>
  <c r="B5" i="1" a="1"/>
  <c r="B5" i="1" s="1"/>
  <c r="C2" i="8"/>
  <c r="B2" i="1" a="1"/>
  <c r="B2" i="1" s="1"/>
  <c r="D2" i="8" s="1"/>
  <c r="B3" i="1" a="1"/>
  <c r="B3" i="1" s="1"/>
  <c r="F4" i="8" l="1"/>
  <c r="F3" i="8"/>
  <c r="B7" i="1" a="1"/>
  <c r="B7" i="1" s="1"/>
  <c r="L2" i="8" l="1"/>
  <c r="G2" i="8" l="1"/>
  <c r="H2" i="8" s="1"/>
  <c r="B8" i="1"/>
  <c r="B9" i="1"/>
  <c r="I2" i="8"/>
  <c r="J2" i="8" s="1"/>
  <c r="E2" i="8"/>
  <c r="B4" i="1"/>
  <c r="M2" i="8" l="1"/>
  <c r="A2" i="8" s="1"/>
  <c r="F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<sst xmlns="http://schemas.openxmlformats.org/spreadsheetml/2006/main" count="105" uniqueCount="32">
  <si>
    <t>Strain Name:</t>
  </si>
  <si>
    <t>Stage I</t>
  </si>
  <si>
    <t>Stage II</t>
  </si>
  <si>
    <t>Stage III</t>
  </si>
  <si>
    <t>Stage IV</t>
  </si>
  <si>
    <t>Infection</t>
  </si>
  <si>
    <t>Subculture Date</t>
  </si>
  <si>
    <t># Explants</t>
  </si>
  <si>
    <t># Days in Culture</t>
  </si>
  <si>
    <t>Ready</t>
  </si>
  <si>
    <t>Stage I # Explants:</t>
  </si>
  <si>
    <t>Stage I Date:</t>
  </si>
  <si>
    <t>Stage I Subculture</t>
  </si>
  <si>
    <t>Stage III # Explants:</t>
  </si>
  <si>
    <t>Stage III Date:</t>
  </si>
  <si>
    <t>Stage III Subculture</t>
  </si>
  <si>
    <t>Stage IV # Explants:</t>
  </si>
  <si>
    <t>Stage IV Date:</t>
  </si>
  <si>
    <t>Date</t>
  </si>
  <si>
    <t>Total Explants</t>
  </si>
  <si>
    <t>Variety</t>
  </si>
  <si>
    <t>Stage I #</t>
  </si>
  <si>
    <t>Stage III #</t>
  </si>
  <si>
    <t>Total # Explants</t>
  </si>
  <si>
    <t>Stage I Date</t>
  </si>
  <si>
    <t>Stage I Ready</t>
  </si>
  <si>
    <t>Stage III Date</t>
  </si>
  <si>
    <t>Stage III Ready</t>
  </si>
  <si>
    <t xml:space="preserve"> </t>
  </si>
  <si>
    <t>Mendo 2</t>
  </si>
  <si>
    <t>Elvis</t>
  </si>
  <si>
    <t>Oreoz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</si>
</sst>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6" fillId="0" borderId="1" xfId="0" applyFont="1" applyFill="1" applyBorder="1"/>
    <xf numFmtId="0" fontId="0" fillId="0" borderId="0" xfId="0" applyFill="1"/>
    <xf numFmtId="0" fontId="6" fillId="0" borderId="1" xfId="0" applyFont="1" applyBorder="1"/>
    <xf numFmtId="14" fontId="0" fillId="0" borderId="1" xfId="0" quotePrefix="1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E906-31DB-43F3-97DA-36DC4C7B8B85}">
  <dimension ref="A1:M52"/>
  <sheetViews>
    <sheetView workbookViewId="0">
      <selection activeCell="H7" sqref="H7"/>
    </sheetView>
  </sheetViews>
  <sheetFormatPr defaultRowHeight="14.4" x14ac:dyDescent="0.3"/>
  <cols>
    <col min="1" max="1" width="18.77734375" bestFit="1" customWidth="1"/>
    <col min="3" max="3" width="19.5546875" bestFit="1" customWidth="1"/>
    <col min="4" max="4" width="8.5546875" bestFit="1" customWidth="1"/>
    <col min="5" max="5" width="9.21875" bestFit="1" customWidth="1"/>
    <col min="6" max="6" width="14.21875" bestFit="1" customWidth="1"/>
    <col min="7" max="7" width="11" bestFit="1" customWidth="1"/>
    <col min="8" max="9" width="12.33203125" bestFit="1" customWidth="1"/>
    <col min="10" max="10" width="13.5546875" bestFit="1" customWidth="1"/>
    <col min="11" max="11" width="12.88671875" bestFit="1" customWidth="1"/>
    <col min="12" max="12" width="12.109375" bestFit="1" customWidth="1"/>
    <col min="13" max="13" width="13.5546875" bestFit="1" customWidth="1"/>
  </cols>
  <sheetData>
    <row r="1" spans="1:13" ht="21" x14ac:dyDescent="0.4">
      <c r="A1" s="16" t="s">
        <v>19</v>
      </c>
      <c r="C1" s="7" t="s">
        <v>20</v>
      </c>
      <c r="D1" s="4" t="s">
        <v>21</v>
      </c>
      <c r="E1" s="6" t="s">
        <v>22</v>
      </c>
      <c r="F1" s="7" t="s">
        <v>23</v>
      </c>
      <c r="G1" s="4" t="s">
        <v>24</v>
      </c>
      <c r="H1" s="4" t="s">
        <v>25</v>
      </c>
      <c r="I1" s="6" t="s">
        <v>26</v>
      </c>
      <c r="J1" s="6" t="s">
        <v>27</v>
      </c>
      <c r="L1" s="4" t="s">
        <v>1</v>
      </c>
      <c r="M1" s="6" t="s">
        <v>3</v>
      </c>
    </row>
    <row r="2" spans="1:13" x14ac:dyDescent="0.3">
      <c r="A2" s="17">
        <f>SUM(L2,M2)</f>
        <v>836</v>
      </c>
      <c r="C2" s="5" t="str">
        <f>'Mendo 2'!B1</f>
        <v>Mendo 2</v>
      </c>
      <c r="D2" s="5">
        <f>'Mendo 2'!B2</f>
        <v>280</v>
      </c>
      <c r="E2" s="5">
        <f>'Mendo 2'!B5</f>
        <v>0</v>
      </c>
      <c r="F2" s="5">
        <f t="shared" ref="F2:F4" si="0">SUM(D2,E2)</f>
        <v>280</v>
      </c>
      <c r="G2" s="12">
        <f>'Mendo 2'!B3</f>
        <v>44509</v>
      </c>
      <c r="H2" s="18" t="str">
        <f ca="1">IF(TODAY() - G2 &gt;= 21, "Yes", "No")</f>
        <v>No</v>
      </c>
      <c r="I2" s="12" t="e">
        <f>'Mendo 2'!B6</f>
        <v>#N/A</v>
      </c>
      <c r="J2" s="18" t="e">
        <f t="shared" ref="J2:J4" ca="1" si="1">IF(TODAY() - I2 &gt;= 21, "Yes", "No")</f>
        <v>#N/A</v>
      </c>
      <c r="L2" s="5">
        <f>SUM(D2:D33)</f>
        <v>836</v>
      </c>
      <c r="M2" s="17">
        <f>SUM(E2:E35)</f>
        <v>0</v>
      </c>
    </row>
    <row r="3" spans="1:13" x14ac:dyDescent="0.3">
      <c r="A3" t="s">
        <v>28</v>
      </c>
      <c r="C3" s="5" t="str">
        <f>Elvis!B1</f>
        <v>Elvis</v>
      </c>
      <c r="D3" s="19">
        <f>Elvis!B2</f>
        <v>276</v>
      </c>
      <c r="E3" s="5">
        <f>Elvis!B5</f>
        <v>0</v>
      </c>
      <c r="F3" s="5">
        <f t="shared" si="0"/>
        <v>276</v>
      </c>
      <c r="G3" s="23">
        <f>Elvis!B3</f>
        <v>44509</v>
      </c>
      <c r="H3" s="18" t="str">
        <f ca="1">IF(TODAY() - G3 &gt;= 21, "Yes", "No")</f>
        <v>No</v>
      </c>
      <c r="I3" s="12" t="e">
        <f>Elvis!B6</f>
        <v>#N/A</v>
      </c>
      <c r="J3" s="18" t="e">
        <f t="shared" ca="1" si="1"/>
        <v>#N/A</v>
      </c>
    </row>
    <row r="4" spans="1:13" x14ac:dyDescent="0.3">
      <c r="C4" s="5" t="str">
        <f>Oreoz!B1</f>
        <v>Oreoz</v>
      </c>
      <c r="D4" s="5">
        <f>Oreoz!B2</f>
        <v>280</v>
      </c>
      <c r="E4" s="5">
        <f>Oreoz!B5</f>
        <v>0</v>
      </c>
      <c r="F4" s="5">
        <f t="shared" si="0"/>
        <v>280</v>
      </c>
      <c r="G4" s="12">
        <f>Oreoz!B3</f>
        <v>44509</v>
      </c>
      <c r="H4" s="18" t="str">
        <f ca="1">IF(TODAY() - G4 &gt;= 21, "Yes", "No")</f>
        <v>No</v>
      </c>
      <c r="I4" s="12" t="e">
        <f>Oreoz!B6</f>
        <v>#N/A</v>
      </c>
      <c r="J4" s="18" t="e">
        <f t="shared" ca="1" si="1"/>
        <v>#N/A</v>
      </c>
    </row>
    <row r="5" spans="1:13" x14ac:dyDescent="0.3">
      <c r="C5" s="5"/>
      <c r="D5" s="5"/>
      <c r="E5" s="5"/>
      <c r="F5" s="5"/>
      <c r="G5" s="12"/>
      <c r="H5" s="18"/>
      <c r="I5" s="12"/>
      <c r="J5" s="18"/>
    </row>
    <row r="6" spans="1:13" x14ac:dyDescent="0.3">
      <c r="C6" s="5"/>
      <c r="D6" s="5"/>
      <c r="E6" s="5"/>
      <c r="F6" s="5"/>
      <c r="G6" s="12"/>
      <c r="H6" s="18"/>
      <c r="I6" s="12"/>
      <c r="J6" s="18"/>
    </row>
    <row r="7" spans="1:13" x14ac:dyDescent="0.3">
      <c r="C7" s="5"/>
      <c r="D7" s="5"/>
      <c r="E7" s="5"/>
      <c r="F7" s="5"/>
      <c r="G7" s="12"/>
      <c r="H7" s="18"/>
      <c r="I7" s="12"/>
      <c r="J7" s="18"/>
    </row>
    <row r="8" spans="1:13" x14ac:dyDescent="0.3">
      <c r="C8" s="18"/>
      <c r="D8" s="5"/>
      <c r="E8" s="5"/>
      <c r="F8" s="5"/>
      <c r="G8" s="12"/>
      <c r="H8" s="18"/>
      <c r="I8" s="12"/>
      <c r="J8" s="18"/>
    </row>
    <row r="9" spans="1:13" x14ac:dyDescent="0.3">
      <c r="C9" s="18"/>
      <c r="D9" s="5"/>
      <c r="E9" s="5"/>
      <c r="F9" s="5"/>
      <c r="G9" s="12"/>
      <c r="H9" s="18"/>
      <c r="I9" s="12"/>
      <c r="J9" s="18"/>
    </row>
    <row r="10" spans="1:13" x14ac:dyDescent="0.3">
      <c r="C10" s="18"/>
      <c r="D10" s="5"/>
      <c r="E10" s="5"/>
      <c r="F10" s="5"/>
      <c r="G10" s="12"/>
      <c r="H10" s="18"/>
      <c r="I10" s="12"/>
      <c r="J10" s="18"/>
    </row>
    <row r="11" spans="1:13" x14ac:dyDescent="0.3">
      <c r="C11" s="18"/>
      <c r="D11" s="5"/>
      <c r="E11" s="5"/>
      <c r="F11" s="5"/>
      <c r="G11" s="12"/>
      <c r="H11" s="18"/>
      <c r="I11" s="12"/>
      <c r="J11" s="18"/>
    </row>
    <row r="12" spans="1:13" x14ac:dyDescent="0.3">
      <c r="B12" s="21"/>
      <c r="C12" s="18"/>
      <c r="D12" s="5"/>
      <c r="E12" s="5"/>
      <c r="F12" s="5"/>
      <c r="G12" s="12"/>
      <c r="H12" s="18"/>
      <c r="I12" s="12"/>
      <c r="J12" s="18"/>
    </row>
    <row r="13" spans="1:13" x14ac:dyDescent="0.3">
      <c r="B13" s="21"/>
      <c r="C13" s="18"/>
      <c r="D13" s="5"/>
      <c r="E13" s="5"/>
      <c r="F13" s="5"/>
      <c r="G13" s="12"/>
      <c r="H13" s="18"/>
      <c r="I13" s="12"/>
      <c r="J13" s="18"/>
    </row>
    <row r="14" spans="1:13" x14ac:dyDescent="0.3">
      <c r="B14" s="21"/>
      <c r="C14" s="20"/>
      <c r="D14" s="5"/>
      <c r="E14" s="19"/>
      <c r="F14" s="5"/>
      <c r="G14" s="12"/>
      <c r="H14" s="18"/>
      <c r="I14" s="12"/>
      <c r="J14" s="18"/>
    </row>
    <row r="15" spans="1:13" x14ac:dyDescent="0.3">
      <c r="B15" s="21"/>
      <c r="C15" s="20"/>
      <c r="D15" s="5"/>
      <c r="E15" s="5"/>
      <c r="F15" s="5"/>
      <c r="G15" s="12"/>
      <c r="H15" s="18"/>
      <c r="I15" s="12"/>
      <c r="J15" s="18"/>
    </row>
    <row r="16" spans="1:13" x14ac:dyDescent="0.3">
      <c r="B16" s="21"/>
      <c r="C16" s="20"/>
      <c r="D16" s="5"/>
      <c r="E16" s="5"/>
      <c r="F16" s="5"/>
      <c r="G16" s="12"/>
      <c r="H16" s="18"/>
      <c r="I16" s="12"/>
      <c r="J16" s="18"/>
    </row>
    <row r="17" spans="2:10" x14ac:dyDescent="0.3">
      <c r="B17" s="21"/>
      <c r="C17" s="20"/>
      <c r="D17" s="5"/>
      <c r="E17" s="5"/>
      <c r="F17" s="5"/>
      <c r="G17" s="12"/>
      <c r="H17" s="18"/>
      <c r="I17" s="12"/>
      <c r="J17" s="18"/>
    </row>
    <row r="18" spans="2:10" x14ac:dyDescent="0.3">
      <c r="B18" s="21"/>
      <c r="C18" s="20"/>
      <c r="D18" s="5"/>
      <c r="E18" s="5"/>
      <c r="F18" s="5"/>
      <c r="G18" s="12"/>
      <c r="H18" s="18"/>
      <c r="I18" s="12"/>
      <c r="J18" s="18"/>
    </row>
    <row r="19" spans="2:10" x14ac:dyDescent="0.3">
      <c r="B19" s="21"/>
      <c r="C19" s="20"/>
      <c r="D19" s="5"/>
      <c r="E19" s="5"/>
      <c r="F19" s="5"/>
      <c r="G19" s="12"/>
      <c r="H19" s="18"/>
      <c r="I19" s="12"/>
      <c r="J19" s="18"/>
    </row>
    <row r="20" spans="2:10" x14ac:dyDescent="0.3">
      <c r="B20" s="21"/>
      <c r="C20" s="20"/>
      <c r="D20" s="5"/>
      <c r="E20" s="5"/>
      <c r="F20" s="5"/>
      <c r="G20" s="12"/>
      <c r="H20" s="18"/>
      <c r="I20" s="12"/>
      <c r="J20" s="18"/>
    </row>
    <row r="21" spans="2:10" x14ac:dyDescent="0.3">
      <c r="B21" s="21"/>
      <c r="C21" s="20"/>
      <c r="D21" s="5"/>
      <c r="E21" s="5"/>
      <c r="F21" s="5"/>
      <c r="G21" s="12"/>
      <c r="H21" s="18"/>
      <c r="I21" s="12"/>
      <c r="J21" s="18"/>
    </row>
    <row r="22" spans="2:10" x14ac:dyDescent="0.3">
      <c r="B22" s="21"/>
      <c r="C22" s="20"/>
      <c r="D22" s="19"/>
      <c r="E22" s="5"/>
      <c r="F22" s="5"/>
      <c r="G22" s="12"/>
      <c r="H22" s="18"/>
      <c r="I22" s="12"/>
      <c r="J22" s="18"/>
    </row>
    <row r="23" spans="2:10" x14ac:dyDescent="0.3">
      <c r="B23" s="21"/>
      <c r="C23" s="20"/>
      <c r="D23" s="5"/>
      <c r="E23" s="5"/>
      <c r="F23" s="5"/>
      <c r="G23" s="12"/>
      <c r="H23" s="18"/>
      <c r="I23" s="12"/>
      <c r="J23" s="18"/>
    </row>
    <row r="24" spans="2:10" x14ac:dyDescent="0.3">
      <c r="B24" s="21"/>
      <c r="C24" s="20"/>
      <c r="D24" s="5"/>
      <c r="E24" s="5"/>
      <c r="F24" s="5"/>
      <c r="G24" s="12"/>
      <c r="H24" s="18"/>
      <c r="I24" s="12"/>
      <c r="J24" s="18"/>
    </row>
    <row r="25" spans="2:10" x14ac:dyDescent="0.3">
      <c r="B25" s="21"/>
      <c r="C25" s="20"/>
      <c r="D25" s="5"/>
      <c r="E25" s="5"/>
      <c r="F25" s="5"/>
      <c r="G25" s="12"/>
      <c r="H25" s="18"/>
      <c r="I25" s="12"/>
      <c r="J25" s="18"/>
    </row>
    <row r="26" spans="2:10" x14ac:dyDescent="0.3">
      <c r="C26" s="20"/>
      <c r="D26" s="5"/>
      <c r="E26" s="5"/>
      <c r="F26" s="5"/>
      <c r="G26" s="12"/>
      <c r="H26" s="18"/>
      <c r="I26" s="12"/>
      <c r="J26" s="18"/>
    </row>
    <row r="27" spans="2:10" x14ac:dyDescent="0.3">
      <c r="C27" s="20"/>
      <c r="D27" s="5"/>
      <c r="E27" s="5"/>
      <c r="F27" s="5"/>
      <c r="G27" s="12"/>
      <c r="H27" s="18"/>
      <c r="I27" s="12"/>
      <c r="J27" s="18"/>
    </row>
    <row r="28" spans="2:10" x14ac:dyDescent="0.3">
      <c r="C28" s="20"/>
      <c r="D28" s="5"/>
      <c r="E28" s="5"/>
      <c r="F28" s="5"/>
      <c r="G28" s="12"/>
      <c r="H28" s="18"/>
      <c r="I28" s="12"/>
      <c r="J28" s="18"/>
    </row>
    <row r="29" spans="2:10" x14ac:dyDescent="0.3">
      <c r="C29" s="20"/>
      <c r="D29" s="5"/>
      <c r="E29" s="5"/>
      <c r="F29" s="5"/>
      <c r="G29" s="12"/>
      <c r="H29" s="18"/>
      <c r="I29" s="12"/>
      <c r="J29" s="18"/>
    </row>
    <row r="30" spans="2:10" x14ac:dyDescent="0.3">
      <c r="C30" s="20"/>
      <c r="D30" s="5"/>
      <c r="E30" s="5"/>
      <c r="F30" s="5"/>
      <c r="G30" s="12"/>
      <c r="H30" s="18"/>
      <c r="I30" s="12"/>
      <c r="J30" s="18"/>
    </row>
    <row r="31" spans="2:10" x14ac:dyDescent="0.3">
      <c r="C31" s="22"/>
      <c r="D31" s="5"/>
      <c r="E31" s="5"/>
      <c r="F31" s="5"/>
      <c r="G31" s="12"/>
      <c r="H31" s="18"/>
      <c r="I31" s="12"/>
      <c r="J31" s="18"/>
    </row>
    <row r="32" spans="2:10" x14ac:dyDescent="0.3">
      <c r="C32" s="5"/>
      <c r="D32" s="5"/>
      <c r="E32" s="5"/>
      <c r="F32" s="5"/>
      <c r="G32" s="12"/>
      <c r="H32" s="5"/>
      <c r="I32" s="5"/>
      <c r="J32" s="5"/>
    </row>
    <row r="33" spans="3:10" x14ac:dyDescent="0.3">
      <c r="C33" s="5"/>
      <c r="D33" s="5"/>
      <c r="E33" s="5"/>
      <c r="F33" s="5"/>
      <c r="G33" s="12"/>
      <c r="H33" s="5"/>
      <c r="I33" s="5"/>
      <c r="J33" s="5"/>
    </row>
    <row r="34" spans="3:10" x14ac:dyDescent="0.3">
      <c r="C34" s="5"/>
      <c r="D34" s="5"/>
      <c r="E34" s="5"/>
      <c r="F34" s="5"/>
      <c r="G34" s="12"/>
      <c r="H34" s="5"/>
      <c r="I34" s="5"/>
      <c r="J34" s="5"/>
    </row>
    <row r="35" spans="3:10" x14ac:dyDescent="0.3">
      <c r="C35" s="5"/>
      <c r="D35" s="5"/>
      <c r="E35" s="5"/>
      <c r="F35" s="5"/>
      <c r="G35" s="12"/>
      <c r="H35" s="5"/>
      <c r="I35" s="5"/>
      <c r="J35" s="5"/>
    </row>
    <row r="36" spans="3:10" x14ac:dyDescent="0.3">
      <c r="C36" s="5"/>
      <c r="D36" s="5"/>
      <c r="E36" s="5"/>
      <c r="F36" s="5"/>
      <c r="G36" s="12"/>
      <c r="H36" s="5"/>
      <c r="I36" s="5"/>
      <c r="J36" s="5"/>
    </row>
    <row r="37" spans="3:10" x14ac:dyDescent="0.3">
      <c r="C37" s="5"/>
      <c r="D37" s="5"/>
      <c r="E37" s="5"/>
      <c r="F37" s="5"/>
      <c r="G37" s="12"/>
      <c r="H37" s="5"/>
      <c r="I37" s="5"/>
      <c r="J37" s="5"/>
    </row>
    <row r="38" spans="3:10" x14ac:dyDescent="0.3">
      <c r="C38" s="5"/>
      <c r="D38" s="5"/>
      <c r="E38" s="5"/>
      <c r="F38" s="5"/>
      <c r="G38" s="12"/>
      <c r="H38" s="5"/>
      <c r="I38" s="5"/>
      <c r="J38" s="5"/>
    </row>
    <row r="39" spans="3:10" x14ac:dyDescent="0.3">
      <c r="C39" s="5"/>
      <c r="D39" s="5"/>
      <c r="E39" s="5"/>
      <c r="F39" s="5"/>
      <c r="G39" s="12"/>
      <c r="H39" s="5"/>
      <c r="I39" s="5"/>
      <c r="J39" s="5"/>
    </row>
    <row r="40" spans="3:10" x14ac:dyDescent="0.3">
      <c r="C40" s="5"/>
      <c r="D40" s="5"/>
      <c r="E40" s="5"/>
      <c r="F40" s="5"/>
      <c r="G40" s="12"/>
      <c r="H40" s="5"/>
      <c r="I40" s="5"/>
      <c r="J40" s="5"/>
    </row>
    <row r="41" spans="3:10" x14ac:dyDescent="0.3">
      <c r="C41" s="5"/>
      <c r="D41" s="5"/>
      <c r="E41" s="5"/>
      <c r="F41" s="5"/>
      <c r="G41" s="12"/>
      <c r="H41" s="5"/>
      <c r="I41" s="5"/>
      <c r="J41" s="5"/>
    </row>
    <row r="42" spans="3:10" x14ac:dyDescent="0.3">
      <c r="C42" s="5"/>
      <c r="D42" s="5"/>
      <c r="E42" s="5"/>
      <c r="F42" s="5"/>
      <c r="G42" s="12"/>
      <c r="H42" s="5"/>
      <c r="I42" s="5"/>
      <c r="J42" s="5"/>
    </row>
    <row r="43" spans="3:10" x14ac:dyDescent="0.3">
      <c r="C43" s="5"/>
      <c r="D43" s="5"/>
      <c r="E43" s="5"/>
      <c r="F43" s="5"/>
      <c r="G43" s="12"/>
      <c r="H43" s="5"/>
      <c r="I43" s="5"/>
      <c r="J43" s="5"/>
    </row>
    <row r="44" spans="3:10" x14ac:dyDescent="0.3">
      <c r="C44" s="5"/>
      <c r="D44" s="5"/>
      <c r="E44" s="5"/>
      <c r="F44" s="5"/>
      <c r="G44" s="12"/>
      <c r="H44" s="5"/>
      <c r="I44" s="5"/>
      <c r="J44" s="5"/>
    </row>
    <row r="45" spans="3:10" x14ac:dyDescent="0.3">
      <c r="C45" s="5"/>
      <c r="D45" s="5"/>
      <c r="E45" s="5"/>
      <c r="F45" s="5"/>
      <c r="G45" s="12"/>
      <c r="H45" s="5"/>
      <c r="I45" s="5"/>
      <c r="J45" s="5"/>
    </row>
    <row r="46" spans="3:10" x14ac:dyDescent="0.3">
      <c r="C46" s="5"/>
      <c r="D46" s="5"/>
      <c r="E46" s="5"/>
      <c r="F46" s="5"/>
      <c r="G46" s="12"/>
      <c r="H46" s="5"/>
      <c r="I46" s="5"/>
      <c r="J46" s="5"/>
    </row>
    <row r="47" spans="3:10" x14ac:dyDescent="0.3">
      <c r="C47" s="5"/>
      <c r="D47" s="5"/>
      <c r="E47" s="5"/>
      <c r="F47" s="5"/>
      <c r="G47" s="12"/>
      <c r="H47" s="5"/>
      <c r="I47" s="5"/>
      <c r="J47" s="5"/>
    </row>
    <row r="48" spans="3:10" x14ac:dyDescent="0.3">
      <c r="C48" s="5"/>
      <c r="D48" s="5"/>
      <c r="E48" s="5"/>
      <c r="F48" s="5"/>
      <c r="G48" s="12"/>
      <c r="H48" s="5"/>
      <c r="I48" s="5"/>
      <c r="J48" s="5"/>
    </row>
    <row r="49" spans="3:10" x14ac:dyDescent="0.3">
      <c r="C49" s="5"/>
      <c r="D49" s="5"/>
      <c r="E49" s="5"/>
      <c r="F49" s="5"/>
      <c r="G49" s="12"/>
      <c r="H49" s="5"/>
      <c r="I49" s="5"/>
      <c r="J49" s="5"/>
    </row>
    <row r="50" spans="3:10" x14ac:dyDescent="0.3">
      <c r="C50" s="5"/>
      <c r="D50" s="5"/>
      <c r="E50" s="5"/>
      <c r="F50" s="5"/>
      <c r="G50" s="12"/>
      <c r="H50" s="5"/>
      <c r="I50" s="5"/>
      <c r="J50" s="5"/>
    </row>
    <row r="51" spans="3:10" x14ac:dyDescent="0.3">
      <c r="C51" s="5"/>
      <c r="D51" s="5"/>
      <c r="E51" s="5"/>
      <c r="F51" s="5"/>
      <c r="G51" s="12"/>
      <c r="H51" s="5"/>
      <c r="I51" s="5"/>
      <c r="J51" s="5"/>
    </row>
    <row r="52" spans="3:10" x14ac:dyDescent="0.3">
      <c r="C52" s="5"/>
      <c r="D52" s="5"/>
      <c r="E52" s="5"/>
      <c r="F52" s="5"/>
      <c r="G52" s="12"/>
      <c r="H52" s="5"/>
      <c r="I52" s="5"/>
      <c r="J52" s="5"/>
    </row>
  </sheetData>
  <conditionalFormatting sqref="J5:J31 H2:H52">
    <cfRule type="containsText" dxfId="3" priority="94" operator="containsText" text="Yes">
      <formula>NOT(ISERROR(SEARCH("Yes",H2)))</formula>
    </cfRule>
    <cfRule type="containsText" dxfId="2" priority="95" operator="containsText" text="No">
      <formula>NOT(ISERROR(SEARCH("No",H2)))</formula>
    </cfRule>
  </conditionalFormatting>
  <conditionalFormatting sqref="J2:J4">
    <cfRule type="containsText" dxfId="1" priority="1" operator="containsText" text="Yes">
      <formula>NOT(ISERROR(SEARCH("Yes",J2)))</formula>
    </cfRule>
    <cfRule type="containsText" dxfId="0" priority="2" operator="containsText" text="No">
      <formula>NOT(ISERROR(SEARCH("No",J2)))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3825-35D6-4B1F-AA9A-2C484B7F6F7D}">
  <dimension ref="A1:U9"/>
  <sheetViews>
    <sheetView zoomScale="110" zoomScaleNormal="110" workbookViewId="0">
      <selection activeCell="D8" sqref="D8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</cols>
  <sheetData>
    <row r="1" spans="1:21" ht="18" x14ac:dyDescent="0.35">
      <c r="A1" s="2" t="s">
        <v>0</v>
      </c>
      <c r="B1" s="3" t="s">
        <v>29</v>
      </c>
      <c r="D1" s="4" t="s">
        <v>1</v>
      </c>
      <c r="E1" s="5"/>
      <c r="F1" s="5"/>
      <c r="G1" s="5"/>
      <c r="H1" s="6" t="s">
        <v>3</v>
      </c>
      <c r="I1" s="5"/>
      <c r="J1" s="5"/>
      <c r="K1" s="5"/>
      <c r="L1" s="7" t="s">
        <v>4</v>
      </c>
      <c r="M1" s="5"/>
      <c r="N1" s="5"/>
      <c r="O1" s="5"/>
      <c r="R1" s="7" t="s">
        <v>5</v>
      </c>
      <c r="S1" s="5"/>
      <c r="T1" s="5"/>
      <c r="U1" s="5"/>
    </row>
    <row r="2" spans="1:21" ht="18" x14ac:dyDescent="0.35">
      <c r="A2" s="8" t="s">
        <v>10</v>
      </c>
      <c r="B2" s="3" cm="1">
        <f t="array" ref="B2">(IFERROR((LOOKUP(2,1/(E$3:E$98&lt;&gt;""),E$3:E$100)),0))</f>
        <v>280</v>
      </c>
      <c r="D2" s="4" t="s">
        <v>6</v>
      </c>
      <c r="E2" s="4" t="s">
        <v>7</v>
      </c>
      <c r="F2" s="4" t="s">
        <v>8</v>
      </c>
      <c r="G2" s="4" t="s">
        <v>9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6</v>
      </c>
      <c r="M2" s="7" t="s">
        <v>7</v>
      </c>
      <c r="N2" s="7" t="s">
        <v>8</v>
      </c>
      <c r="O2" s="7" t="s">
        <v>9</v>
      </c>
      <c r="Q2" s="11" t="s">
        <v>18</v>
      </c>
      <c r="R2" s="7" t="s">
        <v>1</v>
      </c>
      <c r="S2" s="7" t="s">
        <v>2</v>
      </c>
      <c r="T2" s="7" t="s">
        <v>3</v>
      </c>
      <c r="U2" s="7" t="s">
        <v>4</v>
      </c>
    </row>
    <row r="3" spans="1:21" ht="18" x14ac:dyDescent="0.35">
      <c r="A3" s="8" t="s">
        <v>11</v>
      </c>
      <c r="B3" s="10" cm="1">
        <f t="array" ref="B3">LOOKUP(2,1 / (D$3:D$100 &lt;&gt;""), D$3:D$100)</f>
        <v>44509</v>
      </c>
      <c r="D3" s="12">
        <v>44509</v>
      </c>
      <c r="E3" s="5">
        <f>7*40</f>
        <v>280</v>
      </c>
      <c r="F3" s="19">
        <f ca="1">TODAY()-D3</f>
        <v>1</v>
      </c>
      <c r="G3" s="5" t="str">
        <f ca="1">IF(F3&gt;21, "Yes", "No")</f>
        <v>No</v>
      </c>
      <c r="H3" s="12"/>
      <c r="I3" s="5"/>
      <c r="J3" s="19"/>
      <c r="K3" s="5"/>
      <c r="L3" s="5"/>
      <c r="M3" s="5"/>
      <c r="N3" s="5"/>
      <c r="O3" s="5"/>
      <c r="Q3" s="13"/>
      <c r="R3" s="5"/>
      <c r="S3" s="5"/>
      <c r="T3" s="5"/>
      <c r="U3" s="5"/>
    </row>
    <row r="4" spans="1:21" ht="18" x14ac:dyDescent="0.35">
      <c r="A4" s="8" t="s">
        <v>12</v>
      </c>
      <c r="B4" s="1" t="str">
        <f ca="1">LOOKUP(2,1 / (G$3:G$1048576 &lt;&gt;""), G$3:G$1048576)</f>
        <v>No</v>
      </c>
      <c r="D4" s="14"/>
      <c r="E4" s="15"/>
      <c r="F4" s="15"/>
      <c r="G4" s="15"/>
      <c r="H4" s="12"/>
      <c r="I4" s="5"/>
      <c r="J4" s="19"/>
      <c r="K4" s="5"/>
      <c r="L4" s="5"/>
      <c r="M4" s="5"/>
      <c r="N4" s="5"/>
      <c r="O4" s="5"/>
      <c r="Q4" s="13"/>
      <c r="R4" s="5"/>
      <c r="S4" s="5"/>
      <c r="T4" s="5"/>
      <c r="U4" s="5"/>
    </row>
    <row r="5" spans="1:21" ht="18" x14ac:dyDescent="0.35">
      <c r="A5" s="9" t="s">
        <v>13</v>
      </c>
      <c r="B5" s="3" cm="1">
        <f t="array" ref="B5">(IFERROR((LOOKUP(2,1/(I$3:I$100&lt;&gt;""),I$3:I$100)),0))</f>
        <v>0</v>
      </c>
      <c r="D5" s="12"/>
      <c r="E5" s="5"/>
      <c r="F5" s="5"/>
      <c r="G5" s="5"/>
      <c r="H5" s="12"/>
      <c r="I5" s="5"/>
      <c r="J5" s="5"/>
      <c r="K5" s="5"/>
      <c r="L5" s="5"/>
      <c r="M5" s="5"/>
      <c r="N5" s="5"/>
      <c r="O5" s="5"/>
      <c r="Q5" s="13"/>
      <c r="R5" s="5"/>
      <c r="S5" s="5"/>
      <c r="T5" s="5"/>
      <c r="U5" s="5"/>
    </row>
    <row r="6" spans="1:21" ht="18" x14ac:dyDescent="0.35">
      <c r="A6" s="9" t="s">
        <v>14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13"/>
      <c r="R6" s="5"/>
      <c r="S6" s="5"/>
      <c r="T6" s="5"/>
      <c r="U6" s="5"/>
    </row>
    <row r="7" spans="1:21" ht="18" x14ac:dyDescent="0.35">
      <c r="A7" s="9" t="s">
        <v>15</v>
      </c>
      <c r="B7" s="1" t="e" cm="1">
        <f t="array" ref="B7">LOOKUP(2,1 / (K$3:K$100 &lt;&gt;""), K$3:K$100)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R7" s="5"/>
      <c r="S7" s="5"/>
      <c r="T7" s="5"/>
      <c r="U7" s="5"/>
    </row>
    <row r="8" spans="1:21" ht="18" x14ac:dyDescent="0.35">
      <c r="A8" s="2" t="s">
        <v>16</v>
      </c>
      <c r="B8" s="3">
        <f>(IFERROR((LOOKUP(2,1/(Q$3:Q$100&lt;&gt;""),Q$3:Q$100)),0))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R8" s="5"/>
      <c r="S8" s="5"/>
      <c r="T8" s="5"/>
      <c r="U8" s="5"/>
    </row>
    <row r="9" spans="1:21" ht="18" x14ac:dyDescent="0.35">
      <c r="A9" s="2" t="s">
        <v>17</v>
      </c>
      <c r="B9" s="10" t="e">
        <f>LOOKUP(2,1 / (L$3:L$9 &lt;&gt;""), L$3:L$9)</f>
        <v>#N/A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R9" s="5"/>
      <c r="S9" s="5"/>
      <c r="T9" s="5"/>
      <c r="U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75F6-56AC-4B08-88D0-3F65FC837512}">
  <dimension ref="A1:U9"/>
  <sheetViews>
    <sheetView zoomScale="110" zoomScaleNormal="110" workbookViewId="0">
      <selection activeCell="E4" sqref="E4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</cols>
  <sheetData>
    <row r="1" spans="1:21" ht="18" x14ac:dyDescent="0.35">
      <c r="A1" s="2" t="s">
        <v>0</v>
      </c>
      <c r="B1" s="3" t="s">
        <v>30</v>
      </c>
      <c r="D1" s="4" t="s">
        <v>1</v>
      </c>
      <c r="E1" s="5"/>
      <c r="F1" s="5"/>
      <c r="G1" s="5"/>
      <c r="H1" s="6" t="s">
        <v>3</v>
      </c>
      <c r="I1" s="5"/>
      <c r="J1" s="5"/>
      <c r="K1" s="5"/>
      <c r="L1" s="7" t="s">
        <v>4</v>
      </c>
      <c r="M1" s="5"/>
      <c r="N1" s="5"/>
      <c r="O1" s="5"/>
      <c r="R1" s="7" t="s">
        <v>5</v>
      </c>
      <c r="S1" s="5"/>
      <c r="T1" s="5"/>
      <c r="U1" s="5"/>
    </row>
    <row r="2" spans="1:21" ht="18" x14ac:dyDescent="0.35">
      <c r="A2" s="8" t="s">
        <v>10</v>
      </c>
      <c r="B2" s="3" cm="1">
        <f t="array" ref="B2">(IFERROR((LOOKUP(2,1/(E$3:E$98&lt;&gt;""),E$3:E$100)),0))</f>
        <v>276</v>
      </c>
      <c r="D2" s="4" t="s">
        <v>6</v>
      </c>
      <c r="E2" s="4" t="s">
        <v>7</v>
      </c>
      <c r="F2" s="4" t="s">
        <v>8</v>
      </c>
      <c r="G2" s="4" t="s">
        <v>9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6</v>
      </c>
      <c r="M2" s="7" t="s">
        <v>7</v>
      </c>
      <c r="N2" s="7" t="s">
        <v>8</v>
      </c>
      <c r="O2" s="7" t="s">
        <v>9</v>
      </c>
      <c r="Q2" s="11" t="s">
        <v>18</v>
      </c>
      <c r="R2" s="7" t="s">
        <v>1</v>
      </c>
      <c r="S2" s="7" t="s">
        <v>2</v>
      </c>
      <c r="T2" s="7" t="s">
        <v>3</v>
      </c>
      <c r="U2" s="7" t="s">
        <v>4</v>
      </c>
    </row>
    <row r="3" spans="1:21" ht="18" x14ac:dyDescent="0.35">
      <c r="A3" s="8" t="s">
        <v>11</v>
      </c>
      <c r="B3" s="10" cm="1">
        <f t="array" ref="B3">LOOKUP(2,1 / (D$3:D$100 &lt;&gt;""), D$3:D$100)</f>
        <v>44509</v>
      </c>
      <c r="D3" s="12">
        <v>44509</v>
      </c>
      <c r="E3" s="5">
        <v>276</v>
      </c>
      <c r="F3" s="19">
        <f ca="1">TODAY()-D3</f>
        <v>1</v>
      </c>
      <c r="G3" s="5" t="str">
        <f ca="1">IF(F3&gt;21, "Yes", "No")</f>
        <v>No</v>
      </c>
      <c r="H3" s="12"/>
      <c r="I3" s="5"/>
      <c r="J3" s="19"/>
      <c r="K3" s="5"/>
      <c r="L3" s="5"/>
      <c r="M3" s="5"/>
      <c r="N3" s="5"/>
      <c r="O3" s="5"/>
      <c r="Q3" s="13"/>
      <c r="R3" s="5"/>
      <c r="S3" s="5"/>
      <c r="T3" s="5"/>
      <c r="U3" s="5"/>
    </row>
    <row r="4" spans="1:21" ht="18" x14ac:dyDescent="0.35">
      <c r="A4" s="8" t="s">
        <v>12</v>
      </c>
      <c r="B4" s="1" t="str">
        <f ca="1">LOOKUP(2,1 / (G$3:G$1048576 &lt;&gt;""), G$3:G$1048576)</f>
        <v>No</v>
      </c>
      <c r="D4" s="14"/>
      <c r="E4" s="15"/>
      <c r="F4" s="15"/>
      <c r="G4" s="15"/>
      <c r="H4" s="12"/>
      <c r="I4" s="5"/>
      <c r="J4" s="19"/>
      <c r="K4" s="5"/>
      <c r="L4" s="5"/>
      <c r="M4" s="5"/>
      <c r="N4" s="5"/>
      <c r="O4" s="5"/>
      <c r="Q4" s="13"/>
      <c r="R4" s="5"/>
      <c r="S4" s="5"/>
      <c r="T4" s="5"/>
      <c r="U4" s="5"/>
    </row>
    <row r="5" spans="1:21" ht="18" x14ac:dyDescent="0.35">
      <c r="A5" s="9" t="s">
        <v>13</v>
      </c>
      <c r="B5" s="3" cm="1">
        <f t="array" ref="B5">(IFERROR((LOOKUP(2,1/(I$3:I$100&lt;&gt;""),I$3:I$100)),0))</f>
        <v>0</v>
      </c>
      <c r="D5" s="12"/>
      <c r="E5" s="5"/>
      <c r="F5" s="5"/>
      <c r="G5" s="5"/>
      <c r="H5" s="12"/>
      <c r="I5" s="5"/>
      <c r="J5" s="5"/>
      <c r="K5" s="5"/>
      <c r="L5" s="5"/>
      <c r="M5" s="5"/>
      <c r="N5" s="5"/>
      <c r="O5" s="5"/>
      <c r="Q5" s="13"/>
      <c r="R5" s="5"/>
      <c r="S5" s="5"/>
      <c r="T5" s="5"/>
      <c r="U5" s="5"/>
    </row>
    <row r="6" spans="1:21" ht="18" x14ac:dyDescent="0.35">
      <c r="A6" s="9" t="s">
        <v>14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13"/>
      <c r="R6" s="5"/>
      <c r="S6" s="5"/>
      <c r="T6" s="5"/>
      <c r="U6" s="5"/>
    </row>
    <row r="7" spans="1:21" ht="18" x14ac:dyDescent="0.35">
      <c r="A7" s="9" t="s">
        <v>15</v>
      </c>
      <c r="B7" s="1" t="e" cm="1">
        <f t="array" ref="B7">LOOKUP(2,1 / (K$3:K$100 &lt;&gt;""), K$3:K$100)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R7" s="5"/>
      <c r="S7" s="5"/>
      <c r="T7" s="5"/>
      <c r="U7" s="5"/>
    </row>
    <row r="8" spans="1:21" ht="18" x14ac:dyDescent="0.35">
      <c r="A8" s="2" t="s">
        <v>16</v>
      </c>
      <c r="B8" s="3">
        <f>(IFERROR((LOOKUP(2,1/(Q$3:Q$100&lt;&gt;""),Q$3:Q$100)),0))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R8" s="5"/>
      <c r="S8" s="5"/>
      <c r="T8" s="5"/>
      <c r="U8" s="5"/>
    </row>
    <row r="9" spans="1:21" ht="18" x14ac:dyDescent="0.35">
      <c r="A9" s="2" t="s">
        <v>17</v>
      </c>
      <c r="B9" s="10" t="e">
        <f>LOOKUP(2,1 / (L$3:L$9 &lt;&gt;""), L$3:L$9)</f>
        <v>#N/A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R9" s="5"/>
      <c r="S9" s="5"/>
      <c r="T9" s="5"/>
      <c r="U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4279-0857-4CE0-8D01-EF4897D3B400}">
  <dimension ref="A1:U9"/>
  <sheetViews>
    <sheetView tabSelected="1" zoomScale="110" zoomScaleNormal="110" workbookViewId="0">
      <selection activeCell="G5" sqref="G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</cols>
  <sheetData>
    <row r="1" spans="1:21" ht="18" x14ac:dyDescent="0.35">
      <c r="A1" s="2" t="s">
        <v>0</v>
      </c>
      <c r="B1" s="3" t="s">
        <v>31</v>
      </c>
      <c r="D1" s="4" t="s">
        <v>1</v>
      </c>
      <c r="E1" s="5"/>
      <c r="F1" s="5"/>
      <c r="G1" s="5"/>
      <c r="H1" s="6" t="s">
        <v>3</v>
      </c>
      <c r="I1" s="5"/>
      <c r="J1" s="5"/>
      <c r="K1" s="5"/>
      <c r="L1" s="7" t="s">
        <v>4</v>
      </c>
      <c r="M1" s="5"/>
      <c r="N1" s="5"/>
      <c r="O1" s="5"/>
      <c r="R1" s="7" t="s">
        <v>5</v>
      </c>
      <c r="S1" s="5"/>
      <c r="T1" s="5"/>
      <c r="U1" s="5"/>
    </row>
    <row r="2" spans="1:21" ht="18" x14ac:dyDescent="0.35">
      <c r="A2" s="8" t="s">
        <v>10</v>
      </c>
      <c r="B2" s="3" cm="1">
        <f t="array" ref="B2">(IFERROR((LOOKUP(2,1/(E$3:E$98&lt;&gt;""),E$3:E$100)),0))</f>
        <v>280</v>
      </c>
      <c r="D2" s="4" t="s">
        <v>6</v>
      </c>
      <c r="E2" s="4" t="s">
        <v>7</v>
      </c>
      <c r="F2" s="4" t="s">
        <v>8</v>
      </c>
      <c r="G2" s="4" t="s">
        <v>9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6</v>
      </c>
      <c r="M2" s="7" t="s">
        <v>7</v>
      </c>
      <c r="N2" s="7" t="s">
        <v>8</v>
      </c>
      <c r="O2" s="7" t="s">
        <v>9</v>
      </c>
      <c r="Q2" s="11" t="s">
        <v>18</v>
      </c>
      <c r="R2" s="7" t="s">
        <v>1</v>
      </c>
      <c r="S2" s="7" t="s">
        <v>2</v>
      </c>
      <c r="T2" s="7" t="s">
        <v>3</v>
      </c>
      <c r="U2" s="7" t="s">
        <v>4</v>
      </c>
    </row>
    <row r="3" spans="1:21" ht="18" x14ac:dyDescent="0.35">
      <c r="A3" s="8" t="s">
        <v>11</v>
      </c>
      <c r="B3" s="10" cm="1">
        <f t="array" ref="B3">LOOKUP(2,1 / (D$3:D$100 &lt;&gt;""), D$3:D$100)</f>
        <v>44509</v>
      </c>
      <c r="D3" s="12">
        <v>44509</v>
      </c>
      <c r="E3" s="5">
        <v>280</v>
      </c>
      <c r="F3" s="19">
        <f ca="1">TODAY()-D3</f>
        <v>1</v>
      </c>
      <c r="G3" s="5" t="str">
        <f ca="1">IF(F3&gt;21, "Yes", "No")</f>
        <v>No</v>
      </c>
      <c r="H3" s="12"/>
      <c r="I3" s="5"/>
      <c r="J3" s="19"/>
      <c r="K3" s="5"/>
      <c r="L3" s="5"/>
      <c r="M3" s="5"/>
      <c r="N3" s="5"/>
      <c r="O3" s="5"/>
      <c r="Q3" s="13"/>
      <c r="R3" s="5"/>
      <c r="S3" s="5"/>
      <c r="T3" s="5"/>
      <c r="U3" s="5"/>
    </row>
    <row r="4" spans="1:21" ht="18" x14ac:dyDescent="0.35">
      <c r="A4" s="8" t="s">
        <v>12</v>
      </c>
      <c r="B4" s="1" t="str">
        <f ca="1">LOOKUP(2,1 / (G$3:G$1048576 &lt;&gt;""), G$3:G$1048576)</f>
        <v>No</v>
      </c>
      <c r="D4" s="14"/>
      <c r="E4" s="15"/>
      <c r="F4" s="15"/>
      <c r="G4" s="15"/>
      <c r="H4" s="12"/>
      <c r="I4" s="5"/>
      <c r="J4" s="19"/>
      <c r="K4" s="5"/>
      <c r="L4" s="5"/>
      <c r="M4" s="5"/>
      <c r="N4" s="5"/>
      <c r="O4" s="5"/>
      <c r="Q4" s="13"/>
      <c r="R4" s="5"/>
      <c r="S4" s="5"/>
      <c r="T4" s="5"/>
      <c r="U4" s="5"/>
    </row>
    <row r="5" spans="1:21" ht="18" x14ac:dyDescent="0.35">
      <c r="A5" s="9" t="s">
        <v>13</v>
      </c>
      <c r="B5" s="3" cm="1">
        <f t="array" ref="B5">(IFERROR((LOOKUP(2,1/(I$3:I$100&lt;&gt;""),I$3:I$100)),0))</f>
        <v>0</v>
      </c>
      <c r="D5" s="12"/>
      <c r="E5" s="5"/>
      <c r="F5" s="5"/>
      <c r="G5" s="5"/>
      <c r="H5" s="12"/>
      <c r="I5" s="5"/>
      <c r="J5" s="5"/>
      <c r="K5" s="5"/>
      <c r="L5" s="5"/>
      <c r="M5" s="5"/>
      <c r="N5" s="5"/>
      <c r="O5" s="5"/>
      <c r="Q5" s="13"/>
      <c r="R5" s="5"/>
      <c r="S5" s="5"/>
      <c r="T5" s="5"/>
      <c r="U5" s="5"/>
    </row>
    <row r="6" spans="1:21" ht="18" x14ac:dyDescent="0.35">
      <c r="A6" s="9" t="s">
        <v>14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13"/>
      <c r="R6" s="5"/>
      <c r="S6" s="5"/>
      <c r="T6" s="5"/>
      <c r="U6" s="5"/>
    </row>
    <row r="7" spans="1:21" ht="18" x14ac:dyDescent="0.35">
      <c r="A7" s="9" t="s">
        <v>15</v>
      </c>
      <c r="B7" s="1" t="e" cm="1">
        <f t="array" ref="B7">LOOKUP(2,1 / (K$3:K$100 &lt;&gt;""), K$3:K$100)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R7" s="5"/>
      <c r="S7" s="5"/>
      <c r="T7" s="5"/>
      <c r="U7" s="5"/>
    </row>
    <row r="8" spans="1:21" ht="18" x14ac:dyDescent="0.35">
      <c r="A8" s="2" t="s">
        <v>16</v>
      </c>
      <c r="B8" s="3">
        <f>(IFERROR((LOOKUP(2,1/(Q$3:Q$100&lt;&gt;""),Q$3:Q$100)),0))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R8" s="5"/>
      <c r="S8" s="5"/>
      <c r="T8" s="5"/>
      <c r="U8" s="5"/>
    </row>
    <row r="9" spans="1:21" ht="18" x14ac:dyDescent="0.35">
      <c r="A9" s="2" t="s">
        <v>17</v>
      </c>
      <c r="B9" s="10" t="e">
        <f>LOOKUP(2,1 / (L$3:L$9 &lt;&gt;""), L$3:L$9)</f>
        <v>#N/A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R9" s="5"/>
      <c r="S9" s="5"/>
      <c r="T9" s="5"/>
      <c r="U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List</vt:lpstr>
      <vt:lpstr>Mendo 2</vt:lpstr>
      <vt:lpstr>Elvis</vt:lpstr>
      <vt:lpstr>Oreoz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2019-02-24T04:31:45Z</dcterms:created>
  <dcterms:modified xsi:type="dcterms:W3CDTF">2021-11-10T21:16:23Z</dcterms:modified>
</cp:coreProperties>
</file>