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ager\Desktop\BLDC\DOC\"/>
    </mc:Choice>
  </mc:AlternateContent>
  <xr:revisionPtr revIDLastSave="0" documentId="13_ncr:1_{D759A25C-D7EA-44F1-A2CD-AD102C8AB727}" xr6:coauthVersionLast="47" xr6:coauthVersionMax="47" xr10:uidLastSave="{00000000-0000-0000-0000-000000000000}"/>
  <bookViews>
    <workbookView xWindow="1095" yWindow="720" windowWidth="20445" windowHeight="11655" activeTab="1" xr2:uid="{00000000-000D-0000-FFFF-FFFF00000000}"/>
  </bookViews>
  <sheets>
    <sheet name="svpwm" sheetId="1" r:id="rId1"/>
    <sheet name="TI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4" i="2"/>
  <c r="B4" i="2"/>
  <c r="F19" i="1"/>
  <c r="H19" i="1" s="1"/>
  <c r="B19" i="1" s="1"/>
  <c r="G19" i="1"/>
  <c r="F17" i="1"/>
  <c r="G17" i="1" s="1"/>
  <c r="A17" i="1" s="1"/>
  <c r="H17" i="1"/>
  <c r="B17" i="1" s="1"/>
  <c r="B23" i="1"/>
  <c r="F14" i="1"/>
  <c r="G14" i="1" s="1"/>
  <c r="F15" i="1"/>
  <c r="G15" i="1" s="1"/>
  <c r="F16" i="1"/>
  <c r="G16" i="1" s="1"/>
  <c r="F18" i="1"/>
  <c r="H18" i="1" s="1"/>
  <c r="F20" i="1"/>
  <c r="G20" i="1" s="1"/>
  <c r="F21" i="1"/>
  <c r="G21" i="1"/>
  <c r="A21" i="1" s="1"/>
  <c r="H21" i="1"/>
  <c r="B21" i="1" s="1"/>
  <c r="F22" i="1"/>
  <c r="G22" i="1" s="1"/>
  <c r="F23" i="1"/>
  <c r="H23" i="1" s="1"/>
  <c r="G23" i="1"/>
  <c r="A23" i="1" s="1"/>
  <c r="F24" i="1"/>
  <c r="G24" i="1"/>
  <c r="A24" i="1" s="1"/>
  <c r="H24" i="1"/>
  <c r="F12" i="1"/>
  <c r="F13" i="1"/>
  <c r="G13" i="1" s="1"/>
  <c r="G12" i="1"/>
  <c r="A19" i="1" l="1"/>
  <c r="B24" i="1"/>
  <c r="H15" i="1"/>
  <c r="B15" i="1" s="1"/>
  <c r="A15" i="1"/>
  <c r="H20" i="1"/>
  <c r="B20" i="1" s="1"/>
  <c r="H14" i="1"/>
  <c r="B14" i="1" s="1"/>
  <c r="G18" i="1"/>
  <c r="H16" i="1"/>
  <c r="B16" i="1" s="1"/>
  <c r="H22" i="1"/>
  <c r="B22" i="1" s="1"/>
  <c r="H12" i="1"/>
  <c r="H13" i="1"/>
  <c r="B13" i="1" s="1"/>
  <c r="A18" i="1" l="1"/>
  <c r="B18" i="1"/>
  <c r="A20" i="1"/>
  <c r="A14" i="1"/>
  <c r="A22" i="1"/>
  <c r="A16" i="1"/>
  <c r="A12" i="1"/>
  <c r="B12" i="1"/>
  <c r="A13" i="1"/>
</calcChain>
</file>

<file path=xl/sharedStrings.xml><?xml version="1.0" encoding="utf-8"?>
<sst xmlns="http://schemas.openxmlformats.org/spreadsheetml/2006/main" count="15" uniqueCount="15">
  <si>
    <t>cos</t>
    <phoneticPr fontId="1" type="noConversion"/>
  </si>
  <si>
    <t>sin</t>
    <phoneticPr fontId="1" type="noConversion"/>
  </si>
  <si>
    <t>theta</t>
    <phoneticPr fontId="1" type="noConversion"/>
  </si>
  <si>
    <t>ualpha</t>
    <phoneticPr fontId="1" type="noConversion"/>
  </si>
  <si>
    <t>ubeta</t>
    <phoneticPr fontId="1" type="noConversion"/>
  </si>
  <si>
    <t>弧度制</t>
    <phoneticPr fontId="1" type="noConversion"/>
  </si>
  <si>
    <t>uq</t>
    <phoneticPr fontId="1" type="noConversion"/>
  </si>
  <si>
    <t>ud</t>
    <phoneticPr fontId="1" type="noConversion"/>
  </si>
  <si>
    <t>反Park变换</t>
    <phoneticPr fontId="1" type="noConversion"/>
  </si>
  <si>
    <t>SYSCLK</t>
    <phoneticPr fontId="1" type="noConversion"/>
  </si>
  <si>
    <t>分频系数</t>
    <phoneticPr fontId="1" type="noConversion"/>
  </si>
  <si>
    <t>重载值</t>
    <phoneticPr fontId="1" type="noConversion"/>
  </si>
  <si>
    <t>计数器方式</t>
    <phoneticPr fontId="1" type="noConversion"/>
  </si>
  <si>
    <t>PWM频率(KHz)</t>
    <phoneticPr fontId="1" type="noConversion"/>
  </si>
  <si>
    <t>PWM周期(S)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</si>
</sst>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svpwm!$A$12:$A$24</c:f>
              <c:numCache>
                <c:formatCode>General</c:formatCode>
                <c:ptCount val="13"/>
                <c:pt idx="0">
                  <c:v>0</c:v>
                </c:pt>
                <c:pt idx="1">
                  <c:v>-0.50000000002439404</c:v>
                </c:pt>
                <c:pt idx="2">
                  <c:v>-0.86602540381260651</c:v>
                </c:pt>
                <c:pt idx="3">
                  <c:v>-1</c:v>
                </c:pt>
                <c:pt idx="4">
                  <c:v>-0.86602540372810288</c:v>
                </c:pt>
                <c:pt idx="5">
                  <c:v>-0.49999999987802951</c:v>
                </c:pt>
                <c:pt idx="6">
                  <c:v>1.6900690807779284E-10</c:v>
                </c:pt>
                <c:pt idx="7">
                  <c:v>0.50000000017075841</c:v>
                </c:pt>
                <c:pt idx="8">
                  <c:v>0.86602540389711002</c:v>
                </c:pt>
                <c:pt idx="9">
                  <c:v>1</c:v>
                </c:pt>
                <c:pt idx="10">
                  <c:v>0.86602540364359926</c:v>
                </c:pt>
                <c:pt idx="11">
                  <c:v>0.49999999973166565</c:v>
                </c:pt>
                <c:pt idx="12">
                  <c:v>-3.3801381615558568E-10</c:v>
                </c:pt>
              </c:numCache>
            </c:numRef>
          </c:xVal>
          <c:yVal>
            <c:numRef>
              <c:f>svpwm!$B$12:$B$24</c:f>
              <c:numCache>
                <c:formatCode>General</c:formatCode>
                <c:ptCount val="13"/>
                <c:pt idx="0">
                  <c:v>1</c:v>
                </c:pt>
                <c:pt idx="1">
                  <c:v>0.86602540377035475</c:v>
                </c:pt>
                <c:pt idx="2">
                  <c:v>0.49999999995121186</c:v>
                </c:pt>
                <c:pt idx="3">
                  <c:v>-8.4503454038896419E-11</c:v>
                </c:pt>
                <c:pt idx="4">
                  <c:v>-0.50000000009757628</c:v>
                </c:pt>
                <c:pt idx="5">
                  <c:v>-0.86602540385485838</c:v>
                </c:pt>
                <c:pt idx="6">
                  <c:v>-1</c:v>
                </c:pt>
                <c:pt idx="7">
                  <c:v>-0.86602540368585124</c:v>
                </c:pt>
                <c:pt idx="8">
                  <c:v>-0.49999999980484738</c:v>
                </c:pt>
                <c:pt idx="9">
                  <c:v>2.5351080620589911E-10</c:v>
                </c:pt>
                <c:pt idx="10">
                  <c:v>0.50000000024394098</c:v>
                </c:pt>
                <c:pt idx="11">
                  <c:v>0.86602540393936156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1-49CD-AB61-C01F4514D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938656"/>
        <c:axId val="1595004912"/>
      </c:scatterChart>
      <c:valAx>
        <c:axId val="13989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5004912"/>
        <c:crosses val="autoZero"/>
        <c:crossBetween val="midCat"/>
      </c:valAx>
      <c:valAx>
        <c:axId val="15950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9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57150</xdr:rowOff>
    </xdr:from>
    <xdr:to>
      <xdr:col>5</xdr:col>
      <xdr:colOff>714375</xdr:colOff>
      <xdr:row>7</xdr:row>
      <xdr:rowOff>144356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3AA35-CDEC-AAC5-C50B-5AF9EB51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57150"/>
          <a:ext cx="5362575" cy="1354031"/>
        </a:xfrm>
        <a:prstGeom prst="rect">
          <a:avLst/>
        </a:prstGeom>
      </xdr:spPr>
    </xdr:pic>
    <xdr:clientData/>
  </xdr:twoCellAnchor>
  <xdr:twoCellAnchor>
    <xdr:from>
      <xdr:col>0</xdr:col>
      <xdr:colOff>152401</xdr:colOff>
      <xdr:row>25</xdr:row>
      <xdr:rowOff>42861</xdr:rowOff>
    </xdr:from>
    <xdr:to>
      <xdr:col>2</xdr:col>
      <xdr:colOff>1114425</xdr:colOff>
      <xdr:row>40</xdr:row>
      <xdr:rowOff>171449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8F5495-A585-0916-F7C0-9F8D83262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4"/>
  <sheetViews>
    <sheetView topLeftCell="A16" workbookViewId="0">
      <selection activeCell="E33" sqref="E33"/>
    </sheetView>
  </sheetViews>
  <sheetFormatPr defaultRowHeight="14.25" x14ac:dyDescent="0.2"/>
  <cols>
    <col min="1" max="1" width="14.25" customWidth="1"/>
    <col min="2" max="2" width="15.625" customWidth="1"/>
    <col min="3" max="4" width="15.375" customWidth="1"/>
    <col min="5" max="5" width="17.875" customWidth="1"/>
    <col min="6" max="6" width="19.375" customWidth="1"/>
    <col min="7" max="7" width="15.375" customWidth="1"/>
    <col min="8" max="8" width="17.625" customWidth="1"/>
    <col min="9" max="9" width="8.625" style="2"/>
  </cols>
  <sheetData>
    <row r="9" spans="1:14" x14ac:dyDescent="0.2">
      <c r="A9" s="3" t="s">
        <v>8</v>
      </c>
      <c r="B9" s="3"/>
      <c r="C9" s="3"/>
      <c r="D9" s="3"/>
      <c r="E9" s="3"/>
      <c r="F9" s="3"/>
      <c r="G9" s="3"/>
      <c r="H9" s="3"/>
    </row>
    <row r="10" spans="1:14" x14ac:dyDescent="0.2">
      <c r="A10" s="3"/>
      <c r="B10" s="3"/>
      <c r="C10" s="3"/>
      <c r="D10" s="3"/>
      <c r="E10" s="3"/>
      <c r="F10" s="3"/>
      <c r="G10" s="3"/>
      <c r="H10" s="3"/>
    </row>
    <row r="11" spans="1:14" x14ac:dyDescent="0.2">
      <c r="A11" s="1" t="s">
        <v>3</v>
      </c>
      <c r="B11" s="1" t="s">
        <v>4</v>
      </c>
      <c r="C11" s="1" t="s">
        <v>7</v>
      </c>
      <c r="D11" s="1" t="s">
        <v>6</v>
      </c>
      <c r="E11" s="1" t="s">
        <v>2</v>
      </c>
      <c r="F11" t="s">
        <v>5</v>
      </c>
      <c r="G11" t="s">
        <v>0</v>
      </c>
      <c r="H11" t="s">
        <v>1</v>
      </c>
    </row>
    <row r="12" spans="1:14" x14ac:dyDescent="0.2">
      <c r="A12">
        <f>C12*G12 - D12*H12</f>
        <v>0</v>
      </c>
      <c r="B12">
        <f>C12*H12+D12*G12</f>
        <v>1</v>
      </c>
      <c r="C12">
        <v>0</v>
      </c>
      <c r="D12">
        <v>1</v>
      </c>
      <c r="E12">
        <v>0</v>
      </c>
      <c r="F12">
        <f>E12/57.29577951</f>
        <v>0</v>
      </c>
      <c r="G12">
        <f>COS(F12)</f>
        <v>1</v>
      </c>
      <c r="H12">
        <f>SIN(F12)</f>
        <v>0</v>
      </c>
    </row>
    <row r="13" spans="1:14" x14ac:dyDescent="0.2">
      <c r="A13">
        <f t="shared" ref="A13" si="0">C13*G13 - D13*H13</f>
        <v>-0.50000000002439404</v>
      </c>
      <c r="B13">
        <f t="shared" ref="B13" si="1">C13*H13+D13*G13</f>
        <v>0.86602540377035475</v>
      </c>
      <c r="C13">
        <v>0</v>
      </c>
      <c r="D13">
        <v>1</v>
      </c>
      <c r="E13">
        <v>30</v>
      </c>
      <c r="F13">
        <f t="shared" ref="F13:F17" si="2">E13/57.29577951</f>
        <v>0.52359877562646673</v>
      </c>
      <c r="G13">
        <f t="shared" ref="G13:G17" si="3">COS(F13)</f>
        <v>0.86602540377035475</v>
      </c>
      <c r="H13">
        <f t="shared" ref="H13" si="4">SIN(F13)</f>
        <v>0.50000000002439404</v>
      </c>
      <c r="K13" s="2"/>
      <c r="L13" s="2"/>
      <c r="M13" s="2"/>
      <c r="N13" s="2"/>
    </row>
    <row r="14" spans="1:14" x14ac:dyDescent="0.2">
      <c r="A14">
        <f t="shared" ref="A14:A16" si="5">C14*G14 - D14*H14</f>
        <v>-0.86602540381260651</v>
      </c>
      <c r="B14">
        <f t="shared" ref="B14:B16" si="6">C14*H14+D14*G14</f>
        <v>0.49999999995121186</v>
      </c>
      <c r="C14">
        <v>0</v>
      </c>
      <c r="D14">
        <v>1</v>
      </c>
      <c r="E14">
        <v>60</v>
      </c>
      <c r="F14">
        <f t="shared" si="2"/>
        <v>1.0471975512529335</v>
      </c>
      <c r="G14">
        <f t="shared" si="3"/>
        <v>0.49999999995121186</v>
      </c>
      <c r="H14">
        <f t="shared" ref="H14:H17" si="7">SIN(F14)</f>
        <v>0.86602540381260651</v>
      </c>
    </row>
    <row r="15" spans="1:14" x14ac:dyDescent="0.2">
      <c r="A15">
        <f t="shared" si="5"/>
        <v>-1</v>
      </c>
      <c r="B15">
        <f t="shared" si="6"/>
        <v>-8.4503454038896419E-11</v>
      </c>
      <c r="C15">
        <v>0</v>
      </c>
      <c r="D15">
        <v>1</v>
      </c>
      <c r="E15">
        <v>90</v>
      </c>
      <c r="F15">
        <f t="shared" si="2"/>
        <v>1.5707963268794001</v>
      </c>
      <c r="G15">
        <f t="shared" si="3"/>
        <v>-8.4503454038896419E-11</v>
      </c>
      <c r="H15">
        <f t="shared" si="7"/>
        <v>1</v>
      </c>
    </row>
    <row r="16" spans="1:14" x14ac:dyDescent="0.2">
      <c r="A16">
        <f t="shared" si="5"/>
        <v>-0.86602540372810288</v>
      </c>
      <c r="B16">
        <f t="shared" si="6"/>
        <v>-0.50000000009757628</v>
      </c>
      <c r="C16">
        <v>0</v>
      </c>
      <c r="D16">
        <v>1</v>
      </c>
      <c r="E16">
        <v>120</v>
      </c>
      <c r="F16">
        <f t="shared" si="2"/>
        <v>2.0943951025058669</v>
      </c>
      <c r="G16">
        <f t="shared" si="3"/>
        <v>-0.50000000009757628</v>
      </c>
      <c r="H16">
        <f t="shared" si="7"/>
        <v>0.86602540372810288</v>
      </c>
    </row>
    <row r="17" spans="1:8" x14ac:dyDescent="0.2">
      <c r="A17">
        <f t="shared" ref="A17" si="8">C17*G17 - D17*H17</f>
        <v>-0.49999999987802951</v>
      </c>
      <c r="B17">
        <f t="shared" ref="B17" si="9">C17*H17+D17*G17</f>
        <v>-0.86602540385485838</v>
      </c>
      <c r="C17">
        <v>0</v>
      </c>
      <c r="D17">
        <v>1</v>
      </c>
      <c r="E17">
        <v>150</v>
      </c>
      <c r="F17">
        <f t="shared" si="2"/>
        <v>2.6179938781323338</v>
      </c>
      <c r="G17">
        <f t="shared" si="3"/>
        <v>-0.86602540385485838</v>
      </c>
      <c r="H17">
        <f t="shared" si="7"/>
        <v>0.49999999987802951</v>
      </c>
    </row>
    <row r="18" spans="1:8" x14ac:dyDescent="0.2">
      <c r="A18">
        <f t="shared" ref="A18:A24" si="10">C18*G18 - D18*H18</f>
        <v>1.6900690807779284E-10</v>
      </c>
      <c r="B18">
        <f t="shared" ref="B18:B24" si="11">C18*H18+D18*G18</f>
        <v>-1</v>
      </c>
      <c r="C18">
        <v>0</v>
      </c>
      <c r="D18">
        <v>1</v>
      </c>
      <c r="E18">
        <v>180</v>
      </c>
      <c r="F18">
        <f t="shared" ref="F18:F24" si="12">E18/57.29577951</f>
        <v>3.1415926537588001</v>
      </c>
      <c r="G18">
        <f t="shared" ref="G18:G24" si="13">COS(F18)</f>
        <v>-1</v>
      </c>
      <c r="H18">
        <f t="shared" ref="H18:H24" si="14">SIN(F18)</f>
        <v>-1.6900690807779284E-10</v>
      </c>
    </row>
    <row r="19" spans="1:8" x14ac:dyDescent="0.2">
      <c r="A19">
        <f t="shared" si="10"/>
        <v>0.50000000017075841</v>
      </c>
      <c r="B19">
        <f t="shared" si="11"/>
        <v>-0.86602540368585124</v>
      </c>
      <c r="C19">
        <v>0</v>
      </c>
      <c r="D19">
        <v>1</v>
      </c>
      <c r="E19">
        <v>210</v>
      </c>
      <c r="F19">
        <f t="shared" si="12"/>
        <v>3.665191429385267</v>
      </c>
      <c r="G19">
        <f t="shared" si="13"/>
        <v>-0.86602540368585124</v>
      </c>
      <c r="H19">
        <f t="shared" si="14"/>
        <v>-0.50000000017075841</v>
      </c>
    </row>
    <row r="20" spans="1:8" x14ac:dyDescent="0.2">
      <c r="A20">
        <f t="shared" si="10"/>
        <v>0.86602540389711002</v>
      </c>
      <c r="B20">
        <f t="shared" si="11"/>
        <v>-0.49999999980484738</v>
      </c>
      <c r="C20">
        <v>0</v>
      </c>
      <c r="D20">
        <v>1</v>
      </c>
      <c r="E20">
        <v>240</v>
      </c>
      <c r="F20">
        <f t="shared" si="12"/>
        <v>4.1887902050117338</v>
      </c>
      <c r="G20">
        <f t="shared" si="13"/>
        <v>-0.49999999980484738</v>
      </c>
      <c r="H20">
        <f t="shared" si="14"/>
        <v>-0.86602540389711002</v>
      </c>
    </row>
    <row r="21" spans="1:8" x14ac:dyDescent="0.2">
      <c r="A21">
        <f t="shared" si="10"/>
        <v>1</v>
      </c>
      <c r="B21">
        <f t="shared" si="11"/>
        <v>2.5351080620589911E-10</v>
      </c>
      <c r="C21">
        <v>0</v>
      </c>
      <c r="D21">
        <v>1</v>
      </c>
      <c r="E21">
        <v>270</v>
      </c>
      <c r="F21">
        <f t="shared" si="12"/>
        <v>4.7123889806382007</v>
      </c>
      <c r="G21">
        <f t="shared" si="13"/>
        <v>2.5351080620589911E-10</v>
      </c>
      <c r="H21">
        <f t="shared" si="14"/>
        <v>-1</v>
      </c>
    </row>
    <row r="22" spans="1:8" x14ac:dyDescent="0.2">
      <c r="A22">
        <f t="shared" si="10"/>
        <v>0.86602540364359926</v>
      </c>
      <c r="B22">
        <f t="shared" si="11"/>
        <v>0.50000000024394098</v>
      </c>
      <c r="C22">
        <v>0</v>
      </c>
      <c r="D22">
        <v>1</v>
      </c>
      <c r="E22">
        <v>300</v>
      </c>
      <c r="F22">
        <f t="shared" si="12"/>
        <v>5.2359877562646675</v>
      </c>
      <c r="G22">
        <f t="shared" si="13"/>
        <v>0.50000000024394098</v>
      </c>
      <c r="H22">
        <f t="shared" si="14"/>
        <v>-0.86602540364359926</v>
      </c>
    </row>
    <row r="23" spans="1:8" x14ac:dyDescent="0.2">
      <c r="A23">
        <f t="shared" si="10"/>
        <v>0.49999999973166565</v>
      </c>
      <c r="B23">
        <f t="shared" si="11"/>
        <v>0.86602540393936156</v>
      </c>
      <c r="C23">
        <v>0</v>
      </c>
      <c r="D23">
        <v>1</v>
      </c>
      <c r="E23">
        <v>330</v>
      </c>
      <c r="F23">
        <f t="shared" si="12"/>
        <v>5.7595865318911335</v>
      </c>
      <c r="G23">
        <f t="shared" si="13"/>
        <v>0.86602540393936156</v>
      </c>
      <c r="H23">
        <f t="shared" si="14"/>
        <v>-0.49999999973166565</v>
      </c>
    </row>
    <row r="24" spans="1:8" x14ac:dyDescent="0.2">
      <c r="A24">
        <f t="shared" si="10"/>
        <v>-3.3801381615558568E-10</v>
      </c>
      <c r="B24">
        <f t="shared" si="11"/>
        <v>1</v>
      </c>
      <c r="C24">
        <v>0</v>
      </c>
      <c r="D24">
        <v>1</v>
      </c>
      <c r="E24">
        <v>360</v>
      </c>
      <c r="F24">
        <f t="shared" si="12"/>
        <v>6.2831853075176003</v>
      </c>
      <c r="G24">
        <f t="shared" si="13"/>
        <v>1</v>
      </c>
      <c r="H24">
        <f t="shared" si="14"/>
        <v>3.3801381615558568E-10</v>
      </c>
    </row>
  </sheetData>
  <mergeCells count="3">
    <mergeCell ref="K13:N13"/>
    <mergeCell ref="A9:H10"/>
    <mergeCell ref="I1:I104857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B8A7-4547-44DB-A749-90D7D73AE301}">
  <dimension ref="B3:G5"/>
  <sheetViews>
    <sheetView tabSelected="1" workbookViewId="0">
      <selection activeCell="F7" sqref="F7"/>
    </sheetView>
  </sheetViews>
  <sheetFormatPr defaultRowHeight="14.25" x14ac:dyDescent="0.2"/>
  <cols>
    <col min="2" max="2" width="15.5" customWidth="1"/>
    <col min="3" max="3" width="19.875" customWidth="1"/>
    <col min="4" max="4" width="12.5" customWidth="1"/>
    <col min="5" max="5" width="8.5" customWidth="1"/>
    <col min="7" max="7" width="10.375" customWidth="1"/>
  </cols>
  <sheetData>
    <row r="3" spans="2:7" x14ac:dyDescent="0.2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">
      <c r="B4">
        <f xml:space="preserve"> 1/C4/1000</f>
        <v>10</v>
      </c>
      <c r="C4">
        <f>(G4*E4*F4)/D4</f>
        <v>1E-4</v>
      </c>
      <c r="D4">
        <v>84000000</v>
      </c>
      <c r="E4">
        <v>2</v>
      </c>
      <c r="F4">
        <v>2100</v>
      </c>
      <c r="G4">
        <v>2</v>
      </c>
    </row>
    <row r="5" spans="2:7" x14ac:dyDescent="0.2">
      <c r="B5">
        <v>10</v>
      </c>
      <c r="C5">
        <f>(G5*E5*F5)/D5</f>
        <v>1E-4</v>
      </c>
      <c r="D5">
        <v>170000000</v>
      </c>
      <c r="E5">
        <v>1</v>
      </c>
      <c r="F5">
        <v>8500</v>
      </c>
      <c r="G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svpwm</vt:lpstr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霞 江</cp:lastModifiedBy>
  <dcterms:created xsi:type="dcterms:W3CDTF">2015-06-05T18:19:34Z</dcterms:created>
  <dcterms:modified xsi:type="dcterms:W3CDTF">2023-12-23T17:29:31Z</dcterms:modified>
</cp:coreProperties>
</file>