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BLDC\DOC\"/>
    </mc:Choice>
  </mc:AlternateContent>
  <xr:revisionPtr revIDLastSave="0" documentId="13_ncr:1_{F0F0A867-0F76-4E6A-B8E5-3E4BEF548F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vpwm" sheetId="1" r:id="rId1"/>
    <sheet name="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H29" i="1"/>
  <c r="G29" i="1"/>
  <c r="C44" i="1"/>
  <c r="D29" i="1"/>
  <c r="E29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F37" i="1"/>
  <c r="D38" i="1"/>
  <c r="E38" i="1" s="1"/>
  <c r="D39" i="1"/>
  <c r="E39" i="1"/>
  <c r="F39" i="1"/>
  <c r="D40" i="1"/>
  <c r="E40" i="1" s="1"/>
  <c r="F40" i="1"/>
  <c r="D41" i="1"/>
  <c r="F41" i="1" s="1"/>
  <c r="D30" i="1"/>
  <c r="F30" i="1" s="1"/>
  <c r="B15" i="1"/>
  <c r="A13" i="1"/>
  <c r="B13" i="1"/>
  <c r="C5" i="2"/>
  <c r="C4" i="2"/>
  <c r="B4" i="2" s="1"/>
  <c r="F19" i="1"/>
  <c r="H19" i="1" s="1"/>
  <c r="F17" i="1"/>
  <c r="G17" i="1" s="1"/>
  <c r="F14" i="1"/>
  <c r="G14" i="1" s="1"/>
  <c r="F15" i="1"/>
  <c r="G15" i="1" s="1"/>
  <c r="F16" i="1"/>
  <c r="G16" i="1" s="1"/>
  <c r="F18" i="1"/>
  <c r="H18" i="1" s="1"/>
  <c r="F20" i="1"/>
  <c r="G20" i="1" s="1"/>
  <c r="F21" i="1"/>
  <c r="G21" i="1" s="1"/>
  <c r="F22" i="1"/>
  <c r="G22" i="1" s="1"/>
  <c r="F23" i="1"/>
  <c r="H23" i="1" s="1"/>
  <c r="B23" i="1" s="1"/>
  <c r="G23" i="1"/>
  <c r="A23" i="1" s="1"/>
  <c r="F24" i="1"/>
  <c r="G24" i="1" s="1"/>
  <c r="F12" i="1"/>
  <c r="F13" i="1"/>
  <c r="G13" i="1" s="1"/>
  <c r="G12" i="1"/>
  <c r="F29" i="1" l="1"/>
  <c r="E30" i="1"/>
  <c r="F33" i="1"/>
  <c r="E41" i="1"/>
  <c r="F38" i="1"/>
  <c r="F31" i="1"/>
  <c r="F35" i="1"/>
  <c r="F32" i="1"/>
  <c r="F34" i="1"/>
  <c r="F36" i="1"/>
  <c r="H21" i="1"/>
  <c r="B21" i="1" s="1"/>
  <c r="H17" i="1"/>
  <c r="B17" i="1" s="1"/>
  <c r="H24" i="1"/>
  <c r="A24" i="1" s="1"/>
  <c r="G19" i="1"/>
  <c r="A19" i="1" s="1"/>
  <c r="B19" i="1"/>
  <c r="H15" i="1"/>
  <c r="A15" i="1"/>
  <c r="H20" i="1"/>
  <c r="B20" i="1" s="1"/>
  <c r="H14" i="1"/>
  <c r="B14" i="1" s="1"/>
  <c r="G18" i="1"/>
  <c r="H16" i="1"/>
  <c r="B16" i="1" s="1"/>
  <c r="H22" i="1"/>
  <c r="B22" i="1" s="1"/>
  <c r="H12" i="1"/>
  <c r="H13" i="1"/>
  <c r="A17" i="1" l="1"/>
  <c r="B24" i="1"/>
  <c r="A21" i="1"/>
  <c r="A18" i="1"/>
  <c r="B18" i="1"/>
  <c r="A20" i="1"/>
  <c r="A14" i="1"/>
  <c r="A22" i="1"/>
  <c r="A16" i="1"/>
  <c r="A12" i="1"/>
  <c r="B12" i="1"/>
</calcChain>
</file>

<file path=xl/sharedStrings.xml><?xml version="1.0" encoding="utf-8"?>
<sst xmlns="http://schemas.openxmlformats.org/spreadsheetml/2006/main" count="24" uniqueCount="24">
  <si>
    <t>cos</t>
    <phoneticPr fontId="1" type="noConversion"/>
  </si>
  <si>
    <t>sin</t>
    <phoneticPr fontId="1" type="noConversion"/>
  </si>
  <si>
    <t>theta</t>
    <phoneticPr fontId="1" type="noConversion"/>
  </si>
  <si>
    <t>ualpha</t>
    <phoneticPr fontId="1" type="noConversion"/>
  </si>
  <si>
    <t>ubeta</t>
    <phoneticPr fontId="1" type="noConversion"/>
  </si>
  <si>
    <t>弧度制</t>
    <phoneticPr fontId="1" type="noConversion"/>
  </si>
  <si>
    <t>uq</t>
    <phoneticPr fontId="1" type="noConversion"/>
  </si>
  <si>
    <t>ud</t>
    <phoneticPr fontId="1" type="noConversion"/>
  </si>
  <si>
    <t>反Park变换</t>
    <phoneticPr fontId="1" type="noConversion"/>
  </si>
  <si>
    <t>SYSCLK</t>
    <phoneticPr fontId="1" type="noConversion"/>
  </si>
  <si>
    <t>分频系数</t>
    <phoneticPr fontId="1" type="noConversion"/>
  </si>
  <si>
    <t>重载值</t>
    <phoneticPr fontId="1" type="noConversion"/>
  </si>
  <si>
    <t>计数器方式</t>
    <phoneticPr fontId="1" type="noConversion"/>
  </si>
  <si>
    <t>PWM频率(KHz)</t>
    <phoneticPr fontId="1" type="noConversion"/>
  </si>
  <si>
    <t>PWM周期(S)</t>
    <phoneticPr fontId="1" type="noConversion"/>
  </si>
  <si>
    <t>theta</t>
    <phoneticPr fontId="1" type="noConversion"/>
  </si>
  <si>
    <t>cos</t>
    <phoneticPr fontId="1" type="noConversion"/>
  </si>
  <si>
    <t>弧度制</t>
    <phoneticPr fontId="1" type="noConversion"/>
  </si>
  <si>
    <t>sin</t>
    <phoneticPr fontId="1" type="noConversion"/>
  </si>
  <si>
    <t>模长</t>
    <phoneticPr fontId="1" type="noConversion"/>
  </si>
  <si>
    <t>判断扇区</t>
    <phoneticPr fontId="1" type="noConversion"/>
  </si>
  <si>
    <t>ualpha</t>
    <phoneticPr fontId="1" type="noConversion"/>
  </si>
  <si>
    <t>ubeta</t>
    <phoneticPr fontId="1" type="noConversion"/>
  </si>
  <si>
    <t>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</si>
</sst>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57150</xdr:rowOff>
    </xdr:from>
    <xdr:to>
      <xdr:col>5</xdr:col>
      <xdr:colOff>714375</xdr:colOff>
      <xdr:row>7</xdr:row>
      <xdr:rowOff>144356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3AA35-CDEC-AAC5-C50B-5AF9EB51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57150"/>
          <a:ext cx="5362575" cy="135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44"/>
  <sheetViews>
    <sheetView tabSelected="1" topLeftCell="A25" workbookViewId="0">
      <selection activeCell="J29" sqref="J29"/>
    </sheetView>
  </sheetViews>
  <sheetFormatPr defaultRowHeight="14.25" x14ac:dyDescent="0.2"/>
  <cols>
    <col min="1" max="1" width="14.25" customWidth="1"/>
    <col min="2" max="2" width="15.625" customWidth="1"/>
    <col min="3" max="4" width="15.375" customWidth="1"/>
    <col min="5" max="5" width="17.875" customWidth="1"/>
    <col min="6" max="6" width="19.375" customWidth="1"/>
    <col min="7" max="7" width="15.375" customWidth="1"/>
    <col min="8" max="8" width="17.625" customWidth="1"/>
    <col min="9" max="9" width="8.625" style="2"/>
  </cols>
  <sheetData>
    <row r="9" spans="1:14" x14ac:dyDescent="0.2">
      <c r="A9" s="3" t="s">
        <v>8</v>
      </c>
      <c r="B9" s="3"/>
      <c r="C9" s="3"/>
      <c r="D9" s="3"/>
      <c r="E9" s="3"/>
      <c r="F9" s="3"/>
      <c r="G9" s="3"/>
      <c r="H9" s="3"/>
    </row>
    <row r="10" spans="1:14" x14ac:dyDescent="0.2">
      <c r="A10" s="3"/>
      <c r="B10" s="3"/>
      <c r="C10" s="3"/>
      <c r="D10" s="3"/>
      <c r="E10" s="3"/>
      <c r="F10" s="3"/>
      <c r="G10" s="3"/>
      <c r="H10" s="3"/>
    </row>
    <row r="11" spans="1:14" x14ac:dyDescent="0.2">
      <c r="A11" s="1" t="s">
        <v>3</v>
      </c>
      <c r="B11" s="1" t="s">
        <v>4</v>
      </c>
      <c r="C11" s="1" t="s">
        <v>7</v>
      </c>
      <c r="D11" s="1" t="s">
        <v>6</v>
      </c>
      <c r="E11" s="1" t="s">
        <v>2</v>
      </c>
      <c r="F11" t="s">
        <v>5</v>
      </c>
      <c r="G11" t="s">
        <v>0</v>
      </c>
      <c r="H11" t="s">
        <v>1</v>
      </c>
    </row>
    <row r="12" spans="1:14" x14ac:dyDescent="0.2">
      <c r="A12">
        <f>C12*G12 - D12*H12</f>
        <v>0</v>
      </c>
      <c r="B12">
        <f>C12*H12+D12*G12</f>
        <v>1</v>
      </c>
      <c r="C12">
        <v>0</v>
      </c>
      <c r="D12">
        <v>1</v>
      </c>
      <c r="E12">
        <v>0</v>
      </c>
      <c r="F12">
        <f>E12/57.29577951</f>
        <v>0</v>
      </c>
      <c r="G12">
        <f>COS(F12)</f>
        <v>1</v>
      </c>
      <c r="H12">
        <f>SIN(F12)</f>
        <v>0</v>
      </c>
    </row>
    <row r="13" spans="1:14" x14ac:dyDescent="0.2">
      <c r="A13">
        <f>C13*G13 - D13*H13</f>
        <v>-0.50000000002439404</v>
      </c>
      <c r="B13">
        <f>C13*H13+D13*G13</f>
        <v>0.86602540377035475</v>
      </c>
      <c r="C13">
        <v>0</v>
      </c>
      <c r="D13">
        <v>1</v>
      </c>
      <c r="E13">
        <v>30</v>
      </c>
      <c r="F13">
        <f t="shared" ref="F13:F17" si="0">E13/57.29577951</f>
        <v>0.52359877562646673</v>
      </c>
      <c r="G13">
        <f t="shared" ref="G13:G17" si="1">COS(F13)</f>
        <v>0.86602540377035475</v>
      </c>
      <c r="H13">
        <f t="shared" ref="H13" si="2">SIN(F13)</f>
        <v>0.50000000002439404</v>
      </c>
      <c r="K13" s="2"/>
      <c r="L13" s="2"/>
      <c r="M13" s="2"/>
      <c r="N13" s="2"/>
    </row>
    <row r="14" spans="1:14" x14ac:dyDescent="0.2">
      <c r="A14">
        <f t="shared" ref="A14:A16" si="3">C14*G14 - D14*H14</f>
        <v>-0.86602540381260651</v>
      </c>
      <c r="B14">
        <f t="shared" ref="B14:B16" si="4">C14*H14+D14*G14</f>
        <v>0.49999999995121186</v>
      </c>
      <c r="C14">
        <v>0</v>
      </c>
      <c r="D14">
        <v>1</v>
      </c>
      <c r="E14">
        <v>60</v>
      </c>
      <c r="F14">
        <f t="shared" si="0"/>
        <v>1.0471975512529335</v>
      </c>
      <c r="G14">
        <f t="shared" si="1"/>
        <v>0.49999999995121186</v>
      </c>
      <c r="H14">
        <f t="shared" ref="H14:H17" si="5">SIN(F14)</f>
        <v>0.86602540381260651</v>
      </c>
    </row>
    <row r="15" spans="1:14" x14ac:dyDescent="0.2">
      <c r="A15">
        <f t="shared" si="3"/>
        <v>-1</v>
      </c>
      <c r="B15">
        <f>C15*H15+D15*G15</f>
        <v>-8.4503454038896419E-11</v>
      </c>
      <c r="C15">
        <v>0</v>
      </c>
      <c r="D15">
        <v>1</v>
      </c>
      <c r="E15">
        <v>90</v>
      </c>
      <c r="F15">
        <f t="shared" si="0"/>
        <v>1.5707963268794001</v>
      </c>
      <c r="G15">
        <f t="shared" si="1"/>
        <v>-8.4503454038896419E-11</v>
      </c>
      <c r="H15">
        <f t="shared" si="5"/>
        <v>1</v>
      </c>
    </row>
    <row r="16" spans="1:14" x14ac:dyDescent="0.2">
      <c r="A16">
        <f t="shared" si="3"/>
        <v>-0.86602540372810288</v>
      </c>
      <c r="B16">
        <f t="shared" si="4"/>
        <v>-0.50000000009757628</v>
      </c>
      <c r="C16">
        <v>0</v>
      </c>
      <c r="D16">
        <v>1</v>
      </c>
      <c r="E16">
        <v>120</v>
      </c>
      <c r="F16">
        <f t="shared" si="0"/>
        <v>2.0943951025058669</v>
      </c>
      <c r="G16">
        <f t="shared" si="1"/>
        <v>-0.50000000009757628</v>
      </c>
      <c r="H16">
        <f t="shared" si="5"/>
        <v>0.86602540372810288</v>
      </c>
    </row>
    <row r="17" spans="1:10" x14ac:dyDescent="0.2">
      <c r="A17">
        <f t="shared" ref="A17" si="6">C17*G17 - D17*H17</f>
        <v>-0.49999999987802951</v>
      </c>
      <c r="B17">
        <f t="shared" ref="B17" si="7">C17*H17+D17*G17</f>
        <v>-0.86602540385485838</v>
      </c>
      <c r="C17">
        <v>0</v>
      </c>
      <c r="D17">
        <v>1</v>
      </c>
      <c r="E17">
        <v>150</v>
      </c>
      <c r="F17">
        <f t="shared" si="0"/>
        <v>2.6179938781323338</v>
      </c>
      <c r="G17">
        <f t="shared" si="1"/>
        <v>-0.86602540385485838</v>
      </c>
      <c r="H17">
        <f t="shared" si="5"/>
        <v>0.49999999987802951</v>
      </c>
    </row>
    <row r="18" spans="1:10" x14ac:dyDescent="0.2">
      <c r="A18">
        <f t="shared" ref="A18:A24" si="8">C18*G18 - D18*H18</f>
        <v>1.6900690807779284E-10</v>
      </c>
      <c r="B18">
        <f t="shared" ref="B18:B24" si="9">C18*H18+D18*G18</f>
        <v>-1</v>
      </c>
      <c r="C18">
        <v>0</v>
      </c>
      <c r="D18">
        <v>1</v>
      </c>
      <c r="E18">
        <v>180</v>
      </c>
      <c r="F18">
        <f t="shared" ref="F18:F24" si="10">E18/57.29577951</f>
        <v>3.1415926537588001</v>
      </c>
      <c r="G18">
        <f t="shared" ref="G18:G24" si="11">COS(F18)</f>
        <v>-1</v>
      </c>
      <c r="H18">
        <f t="shared" ref="H18:H24" si="12">SIN(F18)</f>
        <v>-1.6900690807779284E-10</v>
      </c>
    </row>
    <row r="19" spans="1:10" x14ac:dyDescent="0.2">
      <c r="A19">
        <f t="shared" si="8"/>
        <v>0.50000000017075841</v>
      </c>
      <c r="B19">
        <f t="shared" si="9"/>
        <v>-0.86602540368585124</v>
      </c>
      <c r="C19">
        <v>0</v>
      </c>
      <c r="D19">
        <v>1</v>
      </c>
      <c r="E19">
        <v>210</v>
      </c>
      <c r="F19">
        <f t="shared" si="10"/>
        <v>3.665191429385267</v>
      </c>
      <c r="G19">
        <f t="shared" si="11"/>
        <v>-0.86602540368585124</v>
      </c>
      <c r="H19">
        <f t="shared" si="12"/>
        <v>-0.50000000017075841</v>
      </c>
    </row>
    <row r="20" spans="1:10" x14ac:dyDescent="0.2">
      <c r="A20">
        <f t="shared" si="8"/>
        <v>0.86602540389711002</v>
      </c>
      <c r="B20">
        <f t="shared" si="9"/>
        <v>-0.49999999980484738</v>
      </c>
      <c r="C20">
        <v>0</v>
      </c>
      <c r="D20">
        <v>1</v>
      </c>
      <c r="E20">
        <v>240</v>
      </c>
      <c r="F20">
        <f t="shared" si="10"/>
        <v>4.1887902050117338</v>
      </c>
      <c r="G20">
        <f t="shared" si="11"/>
        <v>-0.49999999980484738</v>
      </c>
      <c r="H20">
        <f t="shared" si="12"/>
        <v>-0.86602540389711002</v>
      </c>
    </row>
    <row r="21" spans="1:10" x14ac:dyDescent="0.2">
      <c r="A21">
        <f t="shared" si="8"/>
        <v>1</v>
      </c>
      <c r="B21">
        <f t="shared" si="9"/>
        <v>2.5351080620589911E-10</v>
      </c>
      <c r="C21">
        <v>0</v>
      </c>
      <c r="D21">
        <v>1</v>
      </c>
      <c r="E21">
        <v>270</v>
      </c>
      <c r="F21">
        <f t="shared" si="10"/>
        <v>4.7123889806382007</v>
      </c>
      <c r="G21">
        <f t="shared" si="11"/>
        <v>2.5351080620589911E-10</v>
      </c>
      <c r="H21">
        <f t="shared" si="12"/>
        <v>-1</v>
      </c>
    </row>
    <row r="22" spans="1:10" x14ac:dyDescent="0.2">
      <c r="A22">
        <f t="shared" si="8"/>
        <v>0.86602540364359926</v>
      </c>
      <c r="B22">
        <f t="shared" si="9"/>
        <v>0.50000000024394098</v>
      </c>
      <c r="C22">
        <v>0</v>
      </c>
      <c r="D22">
        <v>1</v>
      </c>
      <c r="E22">
        <v>300</v>
      </c>
      <c r="F22">
        <f t="shared" si="10"/>
        <v>5.2359877562646675</v>
      </c>
      <c r="G22">
        <f t="shared" si="11"/>
        <v>0.50000000024394098</v>
      </c>
      <c r="H22">
        <f t="shared" si="12"/>
        <v>-0.86602540364359926</v>
      </c>
    </row>
    <row r="23" spans="1:10" x14ac:dyDescent="0.2">
      <c r="A23">
        <f t="shared" si="8"/>
        <v>0.49999999973166565</v>
      </c>
      <c r="B23">
        <f t="shared" si="9"/>
        <v>0.86602540393936156</v>
      </c>
      <c r="C23">
        <v>0</v>
      </c>
      <c r="D23">
        <v>1</v>
      </c>
      <c r="E23">
        <v>330</v>
      </c>
      <c r="F23">
        <f t="shared" si="10"/>
        <v>5.7595865318911335</v>
      </c>
      <c r="G23">
        <f t="shared" si="11"/>
        <v>0.86602540393936156</v>
      </c>
      <c r="H23">
        <f t="shared" si="12"/>
        <v>-0.49999999973166565</v>
      </c>
    </row>
    <row r="24" spans="1:10" x14ac:dyDescent="0.2">
      <c r="A24">
        <f t="shared" si="8"/>
        <v>-3.3801381615558568E-10</v>
      </c>
      <c r="B24">
        <f t="shared" si="9"/>
        <v>1</v>
      </c>
      <c r="C24">
        <v>0</v>
      </c>
      <c r="D24">
        <v>1</v>
      </c>
      <c r="E24">
        <v>360</v>
      </c>
      <c r="F24">
        <f t="shared" si="10"/>
        <v>6.2831853075176003</v>
      </c>
      <c r="G24">
        <f t="shared" si="11"/>
        <v>1</v>
      </c>
      <c r="H24">
        <f t="shared" si="12"/>
        <v>3.3801381615558568E-10</v>
      </c>
    </row>
    <row r="28" spans="1:10" x14ac:dyDescent="0.2">
      <c r="B28" t="s">
        <v>19</v>
      </c>
      <c r="C28" t="s">
        <v>15</v>
      </c>
      <c r="D28" t="s">
        <v>17</v>
      </c>
      <c r="E28" t="s">
        <v>16</v>
      </c>
      <c r="F28" t="s">
        <v>18</v>
      </c>
      <c r="G28" t="s">
        <v>21</v>
      </c>
      <c r="H28" t="s">
        <v>22</v>
      </c>
      <c r="J28" t="s">
        <v>23</v>
      </c>
    </row>
    <row r="29" spans="1:10" x14ac:dyDescent="0.2">
      <c r="B29">
        <v>1</v>
      </c>
      <c r="C29">
        <v>0</v>
      </c>
      <c r="D29">
        <f>C29/57.29577951</f>
        <v>0</v>
      </c>
      <c r="E29">
        <f>COS(D29)</f>
        <v>1</v>
      </c>
      <c r="F29">
        <f>SIN(D29)</f>
        <v>0</v>
      </c>
      <c r="G29">
        <f>E29*B29</f>
        <v>1</v>
      </c>
      <c r="H29">
        <f>F29*B29</f>
        <v>0</v>
      </c>
    </row>
    <row r="30" spans="1:10" x14ac:dyDescent="0.2">
      <c r="B30">
        <v>1</v>
      </c>
      <c r="C30">
        <v>30</v>
      </c>
      <c r="D30">
        <f>C30/57.29577951</f>
        <v>0.52359877562646673</v>
      </c>
      <c r="E30">
        <f>COS(D30)</f>
        <v>0.86602540377035475</v>
      </c>
      <c r="F30">
        <f>SIN(D30)</f>
        <v>0.50000000002439404</v>
      </c>
      <c r="G30">
        <f t="shared" ref="G30:G41" si="13">E30*B30</f>
        <v>0.86602540377035475</v>
      </c>
      <c r="H30">
        <f t="shared" ref="H30:H41" si="14">F30*B30</f>
        <v>0.50000000002439404</v>
      </c>
    </row>
    <row r="31" spans="1:10" x14ac:dyDescent="0.2">
      <c r="B31">
        <v>1</v>
      </c>
      <c r="C31">
        <v>60</v>
      </c>
      <c r="D31">
        <f t="shared" ref="D31:D41" si="15">C31/57.29577951</f>
        <v>1.0471975512529335</v>
      </c>
      <c r="E31">
        <f t="shared" ref="E31:E41" si="16">COS(D31)</f>
        <v>0.49999999995121186</v>
      </c>
      <c r="F31">
        <f t="shared" ref="F31:F41" si="17">SIN(D31)</f>
        <v>0.86602540381260651</v>
      </c>
      <c r="G31">
        <f t="shared" si="13"/>
        <v>0.49999999995121186</v>
      </c>
      <c r="H31">
        <f t="shared" si="14"/>
        <v>0.86602540381260651</v>
      </c>
    </row>
    <row r="32" spans="1:10" x14ac:dyDescent="0.2">
      <c r="B32">
        <v>1</v>
      </c>
      <c r="C32">
        <v>90</v>
      </c>
      <c r="D32">
        <f t="shared" si="15"/>
        <v>1.5707963268794001</v>
      </c>
      <c r="E32">
        <f t="shared" si="16"/>
        <v>-8.4503454038896419E-11</v>
      </c>
      <c r="F32">
        <f t="shared" si="17"/>
        <v>1</v>
      </c>
      <c r="G32">
        <f t="shared" si="13"/>
        <v>-8.4503454038896419E-11</v>
      </c>
      <c r="H32">
        <f t="shared" si="14"/>
        <v>1</v>
      </c>
    </row>
    <row r="33" spans="2:8" x14ac:dyDescent="0.2">
      <c r="B33">
        <v>1</v>
      </c>
      <c r="C33">
        <v>120</v>
      </c>
      <c r="D33">
        <f t="shared" si="15"/>
        <v>2.0943951025058669</v>
      </c>
      <c r="E33">
        <f t="shared" si="16"/>
        <v>-0.50000000009757628</v>
      </c>
      <c r="F33">
        <f t="shared" si="17"/>
        <v>0.86602540372810288</v>
      </c>
      <c r="G33">
        <f t="shared" si="13"/>
        <v>-0.50000000009757628</v>
      </c>
      <c r="H33">
        <f t="shared" si="14"/>
        <v>0.86602540372810288</v>
      </c>
    </row>
    <row r="34" spans="2:8" x14ac:dyDescent="0.2">
      <c r="B34">
        <v>1</v>
      </c>
      <c r="C34">
        <v>150</v>
      </c>
      <c r="D34">
        <f t="shared" si="15"/>
        <v>2.6179938781323338</v>
      </c>
      <c r="E34">
        <f t="shared" si="16"/>
        <v>-0.86602540385485838</v>
      </c>
      <c r="F34">
        <f t="shared" si="17"/>
        <v>0.49999999987802951</v>
      </c>
      <c r="G34">
        <f t="shared" si="13"/>
        <v>-0.86602540385485838</v>
      </c>
      <c r="H34">
        <f t="shared" si="14"/>
        <v>0.49999999987802951</v>
      </c>
    </row>
    <row r="35" spans="2:8" x14ac:dyDescent="0.2">
      <c r="B35">
        <v>1</v>
      </c>
      <c r="C35">
        <v>180</v>
      </c>
      <c r="D35">
        <f t="shared" si="15"/>
        <v>3.1415926537588001</v>
      </c>
      <c r="E35">
        <f t="shared" si="16"/>
        <v>-1</v>
      </c>
      <c r="F35">
        <f t="shared" si="17"/>
        <v>-1.6900690807779284E-10</v>
      </c>
      <c r="G35">
        <f t="shared" si="13"/>
        <v>-1</v>
      </c>
      <c r="H35">
        <f t="shared" si="14"/>
        <v>-1.6900690807779284E-10</v>
      </c>
    </row>
    <row r="36" spans="2:8" x14ac:dyDescent="0.2">
      <c r="B36">
        <v>1</v>
      </c>
      <c r="C36">
        <v>210</v>
      </c>
      <c r="D36">
        <f t="shared" si="15"/>
        <v>3.665191429385267</v>
      </c>
      <c r="E36">
        <f t="shared" si="16"/>
        <v>-0.86602540368585124</v>
      </c>
      <c r="F36">
        <f t="shared" si="17"/>
        <v>-0.50000000017075841</v>
      </c>
      <c r="G36">
        <f t="shared" si="13"/>
        <v>-0.86602540368585124</v>
      </c>
      <c r="H36">
        <f t="shared" si="14"/>
        <v>-0.50000000017075841</v>
      </c>
    </row>
    <row r="37" spans="2:8" x14ac:dyDescent="0.2">
      <c r="B37">
        <v>1</v>
      </c>
      <c r="C37">
        <v>240</v>
      </c>
      <c r="D37">
        <f t="shared" si="15"/>
        <v>4.1887902050117338</v>
      </c>
      <c r="E37">
        <f t="shared" si="16"/>
        <v>-0.49999999980484738</v>
      </c>
      <c r="F37">
        <f t="shared" si="17"/>
        <v>-0.86602540389711002</v>
      </c>
      <c r="G37">
        <f t="shared" si="13"/>
        <v>-0.49999999980484738</v>
      </c>
      <c r="H37">
        <f t="shared" si="14"/>
        <v>-0.86602540389711002</v>
      </c>
    </row>
    <row r="38" spans="2:8" x14ac:dyDescent="0.2">
      <c r="B38">
        <v>1</v>
      </c>
      <c r="C38">
        <v>270</v>
      </c>
      <c r="D38">
        <f t="shared" si="15"/>
        <v>4.7123889806382007</v>
      </c>
      <c r="E38">
        <f t="shared" si="16"/>
        <v>2.5351080620589911E-10</v>
      </c>
      <c r="F38">
        <f t="shared" si="17"/>
        <v>-1</v>
      </c>
      <c r="G38">
        <f t="shared" si="13"/>
        <v>2.5351080620589911E-10</v>
      </c>
      <c r="H38">
        <f t="shared" si="14"/>
        <v>-1</v>
      </c>
    </row>
    <row r="39" spans="2:8" x14ac:dyDescent="0.2">
      <c r="B39">
        <v>1</v>
      </c>
      <c r="C39">
        <v>300</v>
      </c>
      <c r="D39">
        <f t="shared" si="15"/>
        <v>5.2359877562646675</v>
      </c>
      <c r="E39">
        <f t="shared" si="16"/>
        <v>0.50000000024394098</v>
      </c>
      <c r="F39">
        <f t="shared" si="17"/>
        <v>-0.86602540364359926</v>
      </c>
      <c r="G39">
        <f t="shared" si="13"/>
        <v>0.50000000024394098</v>
      </c>
      <c r="H39">
        <f t="shared" si="14"/>
        <v>-0.86602540364359926</v>
      </c>
    </row>
    <row r="40" spans="2:8" x14ac:dyDescent="0.2">
      <c r="B40">
        <v>1</v>
      </c>
      <c r="C40">
        <v>330</v>
      </c>
      <c r="D40">
        <f t="shared" si="15"/>
        <v>5.7595865318911335</v>
      </c>
      <c r="E40">
        <f t="shared" si="16"/>
        <v>0.86602540393936156</v>
      </c>
      <c r="F40">
        <f t="shared" si="17"/>
        <v>-0.49999999973166565</v>
      </c>
      <c r="G40">
        <f t="shared" si="13"/>
        <v>0.86602540393936156</v>
      </c>
      <c r="H40">
        <f t="shared" si="14"/>
        <v>-0.49999999973166565</v>
      </c>
    </row>
    <row r="41" spans="2:8" x14ac:dyDescent="0.2">
      <c r="B41">
        <v>1</v>
      </c>
      <c r="C41">
        <v>360</v>
      </c>
      <c r="D41">
        <f t="shared" si="15"/>
        <v>6.2831853075176003</v>
      </c>
      <c r="E41">
        <f t="shared" si="16"/>
        <v>1</v>
      </c>
      <c r="F41">
        <f t="shared" si="17"/>
        <v>3.3801381615558568E-10</v>
      </c>
      <c r="G41">
        <f t="shared" si="13"/>
        <v>1</v>
      </c>
      <c r="H41">
        <f t="shared" si="14"/>
        <v>3.3801381615558568E-10</v>
      </c>
    </row>
    <row r="42" spans="2:8" x14ac:dyDescent="0.2">
      <c r="B42" t="s">
        <v>20</v>
      </c>
    </row>
    <row r="44" spans="2:8" x14ac:dyDescent="0.2">
      <c r="C44">
        <f>SQRT(3)</f>
        <v>1.7320508075688772</v>
      </c>
    </row>
  </sheetData>
  <mergeCells count="3">
    <mergeCell ref="K13:N13"/>
    <mergeCell ref="A9:H10"/>
    <mergeCell ref="I1:I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B8A7-4547-44DB-A749-90D7D73AE301}">
  <dimension ref="B3:G5"/>
  <sheetViews>
    <sheetView workbookViewId="0">
      <selection activeCell="F7" sqref="F7"/>
    </sheetView>
  </sheetViews>
  <sheetFormatPr defaultRowHeight="14.25" x14ac:dyDescent="0.2"/>
  <cols>
    <col min="2" max="2" width="15.5" customWidth="1"/>
    <col min="3" max="3" width="19.875" customWidth="1"/>
    <col min="4" max="4" width="12.5" customWidth="1"/>
    <col min="5" max="5" width="8.5" customWidth="1"/>
    <col min="7" max="7" width="10.375" customWidth="1"/>
  </cols>
  <sheetData>
    <row r="3" spans="2:7" x14ac:dyDescent="0.2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">
      <c r="B4">
        <f xml:space="preserve"> 1/C4/1000</f>
        <v>10</v>
      </c>
      <c r="C4">
        <f>(G4*E4*F4)/D4</f>
        <v>1E-4</v>
      </c>
      <c r="D4">
        <v>84000000</v>
      </c>
      <c r="E4">
        <v>2</v>
      </c>
      <c r="F4">
        <v>2100</v>
      </c>
      <c r="G4">
        <v>2</v>
      </c>
    </row>
    <row r="5" spans="2:7" x14ac:dyDescent="0.2">
      <c r="B5">
        <v>10</v>
      </c>
      <c r="C5">
        <f>(G5*E5*F5)/D5</f>
        <v>1E-4</v>
      </c>
      <c r="D5">
        <v>170000000</v>
      </c>
      <c r="E5">
        <v>1</v>
      </c>
      <c r="F5">
        <v>8500</v>
      </c>
      <c r="G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svpwm</vt:lpstr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霞 江</cp:lastModifiedBy>
  <dcterms:created xsi:type="dcterms:W3CDTF">2015-06-05T18:19:34Z</dcterms:created>
  <dcterms:modified xsi:type="dcterms:W3CDTF">2024-01-09T16:44:24Z</dcterms:modified>
</cp:coreProperties>
</file>