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11445"/>
  </bookViews>
  <sheets>
    <sheet name="概念描述" sheetId="2" r:id="rId1"/>
    <sheet name="数据汇总" sheetId="1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9" i="1"/>
  <c r="V48" i="1" l="1"/>
  <c r="V47" i="1"/>
  <c r="V39" i="1"/>
  <c r="V38" i="1"/>
  <c r="V37" i="1"/>
  <c r="V29" i="1"/>
  <c r="V28" i="1"/>
  <c r="V27" i="1"/>
  <c r="J56" i="1" l="1"/>
  <c r="I56" i="1"/>
  <c r="U49" i="1" l="1"/>
  <c r="V49" i="1" s="1"/>
  <c r="U48" i="1"/>
  <c r="U47" i="1"/>
  <c r="S46" i="1"/>
  <c r="V50" i="1" l="1"/>
  <c r="Q46" i="1" l="1"/>
  <c r="T46" i="1" l="1"/>
  <c r="R46" i="1" l="1"/>
  <c r="U46" i="1" s="1"/>
  <c r="H46" i="1" l="1"/>
  <c r="F46" i="1" l="1"/>
  <c r="E46" i="1"/>
  <c r="D46" i="1" l="1"/>
  <c r="C46" i="1" l="1"/>
  <c r="B46" i="1" l="1"/>
  <c r="I46" i="1" s="1"/>
  <c r="I47" i="1" l="1"/>
  <c r="J47" i="1" s="1"/>
  <c r="I48" i="1"/>
  <c r="J48" i="1" s="1"/>
  <c r="I49" i="1"/>
  <c r="J49" i="1" s="1"/>
  <c r="J50" i="1" l="1"/>
  <c r="I38" i="1"/>
  <c r="I39" i="1"/>
  <c r="I37" i="1"/>
  <c r="C36" i="1"/>
  <c r="D36" i="1"/>
  <c r="E36" i="1"/>
  <c r="F36" i="1"/>
  <c r="G36" i="1"/>
  <c r="H36" i="1"/>
  <c r="B36" i="1"/>
  <c r="C35" i="1"/>
  <c r="D35" i="1"/>
  <c r="E35" i="1"/>
  <c r="F35" i="1"/>
  <c r="G35" i="1"/>
  <c r="H35" i="1"/>
  <c r="B35" i="1"/>
  <c r="R25" i="1"/>
  <c r="S25" i="1"/>
  <c r="T25" i="1"/>
  <c r="Q25" i="1"/>
  <c r="C25" i="1"/>
  <c r="D25" i="1"/>
  <c r="E25" i="1"/>
  <c r="F25" i="1"/>
  <c r="G25" i="1"/>
  <c r="H25" i="1"/>
  <c r="B25" i="1"/>
  <c r="V2" i="1"/>
  <c r="V7" i="1" s="1"/>
  <c r="U35" i="1" s="1"/>
  <c r="I7" i="1"/>
  <c r="H7" i="1"/>
  <c r="G7" i="1"/>
  <c r="F7" i="1"/>
  <c r="E7" i="1"/>
  <c r="D7" i="1"/>
  <c r="C7" i="1"/>
  <c r="U7" i="1"/>
  <c r="T35" i="1" s="1"/>
  <c r="T7" i="1"/>
  <c r="S35" i="1" s="1"/>
  <c r="S7" i="1"/>
  <c r="R35" i="1" s="1"/>
  <c r="R7" i="1"/>
  <c r="Q35" i="1" s="1"/>
  <c r="J2" i="1"/>
  <c r="I35" i="1" s="1"/>
  <c r="J38" i="1" s="1"/>
  <c r="I29" i="1"/>
  <c r="I28" i="1"/>
  <c r="I27" i="1"/>
  <c r="C26" i="1"/>
  <c r="D26" i="1"/>
  <c r="E26" i="1"/>
  <c r="F26" i="1"/>
  <c r="G26" i="1"/>
  <c r="H26" i="1"/>
  <c r="B26" i="1"/>
  <c r="U25" i="1" l="1"/>
  <c r="I36" i="1"/>
  <c r="I26" i="1"/>
  <c r="J37" i="1"/>
  <c r="J39" i="1"/>
  <c r="I25" i="1"/>
  <c r="J27" i="1" s="1"/>
  <c r="Q36" i="1"/>
  <c r="R36" i="1"/>
  <c r="S36" i="1"/>
  <c r="T36" i="1"/>
  <c r="S8" i="1"/>
  <c r="T8" i="1"/>
  <c r="U8" i="1"/>
  <c r="R8" i="1"/>
  <c r="J9" i="1"/>
  <c r="J10" i="1"/>
  <c r="J11" i="1"/>
  <c r="J12" i="1"/>
  <c r="J13" i="1"/>
  <c r="J14" i="1"/>
  <c r="J15" i="1"/>
  <c r="J16" i="1"/>
  <c r="J17" i="1"/>
  <c r="J18" i="1"/>
  <c r="J19" i="1"/>
  <c r="J40" i="1" l="1"/>
  <c r="M5" i="1"/>
  <c r="M7" i="1"/>
  <c r="M9" i="1"/>
  <c r="J29" i="1"/>
  <c r="J30" i="1" s="1"/>
  <c r="U36" i="1"/>
  <c r="J28" i="1"/>
  <c r="V8" i="1"/>
  <c r="J7" i="1"/>
  <c r="N5" i="1" s="1"/>
  <c r="U38" i="1"/>
  <c r="U39" i="1"/>
  <c r="U37" i="1"/>
  <c r="U29" i="1"/>
  <c r="U28" i="1"/>
  <c r="U27" i="1"/>
  <c r="S26" i="1"/>
  <c r="T26" i="1"/>
  <c r="R26" i="1"/>
  <c r="Q26" i="1"/>
  <c r="V9" i="1"/>
  <c r="Y9" i="1" s="1"/>
  <c r="V10" i="1"/>
  <c r="V11" i="1"/>
  <c r="V12" i="1"/>
  <c r="V13" i="1"/>
  <c r="V14" i="1"/>
  <c r="V15" i="1"/>
  <c r="V16" i="1"/>
  <c r="V17" i="1"/>
  <c r="V18" i="1"/>
  <c r="V19" i="1"/>
  <c r="Y5" i="1" l="1"/>
  <c r="N7" i="1"/>
  <c r="Y11" i="1"/>
  <c r="N9" i="1"/>
  <c r="M12" i="1"/>
  <c r="Z9" i="1"/>
  <c r="W17" i="1"/>
  <c r="W13" i="1"/>
  <c r="U26" i="1"/>
  <c r="W19" i="1"/>
  <c r="W15" i="1"/>
  <c r="W16" i="1"/>
  <c r="W12" i="1"/>
  <c r="Z5" i="1"/>
  <c r="W18" i="1"/>
  <c r="W14" i="1"/>
  <c r="W10" i="1"/>
  <c r="W11" i="1"/>
  <c r="Z11" i="1"/>
  <c r="W9" i="1"/>
  <c r="W20" i="1" l="1"/>
  <c r="Z14" i="1"/>
  <c r="Y14" i="1"/>
  <c r="V30" i="1" l="1"/>
  <c r="V40" i="1"/>
  <c r="E8" i="1"/>
  <c r="F8" i="1"/>
  <c r="G8" i="1"/>
  <c r="H8" i="1"/>
  <c r="I8" i="1"/>
  <c r="D8" i="1"/>
  <c r="C8" i="1"/>
  <c r="J8" i="1" l="1"/>
  <c r="K21" i="1" l="1"/>
  <c r="N12" i="1"/>
</calcChain>
</file>

<file path=xl/comments1.xml><?xml version="1.0" encoding="utf-8"?>
<comments xmlns="http://schemas.openxmlformats.org/spreadsheetml/2006/main">
  <authors>
    <author>作者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B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Q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公式列不用填写
</t>
        </r>
      </text>
    </comment>
  </commentList>
</comments>
</file>

<file path=xl/sharedStrings.xml><?xml version="1.0" encoding="utf-8"?>
<sst xmlns="http://schemas.openxmlformats.org/spreadsheetml/2006/main" count="270" uniqueCount="111">
  <si>
    <t>Bug类型</t>
    <phoneticPr fontId="3" type="noConversion"/>
  </si>
  <si>
    <t>类型</t>
  </si>
  <si>
    <t>数量</t>
  </si>
  <si>
    <t>设计缺陷</t>
  </si>
  <si>
    <t>需求</t>
  </si>
  <si>
    <t>代码错误</t>
  </si>
  <si>
    <t>编码</t>
  </si>
  <si>
    <t>需求未实现</t>
    <phoneticPr fontId="3" type="noConversion"/>
  </si>
  <si>
    <t>界面优化</t>
  </si>
  <si>
    <t>代码改进</t>
  </si>
  <si>
    <t>异常路径</t>
  </si>
  <si>
    <t>业务不熟</t>
  </si>
  <si>
    <r>
      <t>其他人修改代码连锁造成自己模块的</t>
    </r>
    <r>
      <rPr>
        <b/>
        <sz val="10"/>
        <color rgb="FFFF0000"/>
        <rFont val="等线"/>
        <family val="3"/>
        <charset val="134"/>
      </rPr>
      <t>BUG</t>
    </r>
    <phoneticPr fontId="3" type="noConversion"/>
  </si>
  <si>
    <t>配置相关</t>
  </si>
  <si>
    <t>配置</t>
  </si>
  <si>
    <t>性能问题</t>
  </si>
  <si>
    <t>性能</t>
  </si>
  <si>
    <t xml:space="preserve">其他 </t>
  </si>
  <si>
    <t>无</t>
  </si>
  <si>
    <t>数量</t>
    <phoneticPr fontId="2" type="noConversion"/>
  </si>
  <si>
    <t>周天文</t>
    <phoneticPr fontId="2" type="noConversion"/>
  </si>
  <si>
    <t>贾志浩</t>
    <phoneticPr fontId="2" type="noConversion"/>
  </si>
  <si>
    <t>胡海</t>
    <phoneticPr fontId="2" type="noConversion"/>
  </si>
  <si>
    <t>陈小虎</t>
    <phoneticPr fontId="2" type="noConversion"/>
  </si>
  <si>
    <t>杨燕思</t>
    <phoneticPr fontId="2" type="noConversion"/>
  </si>
  <si>
    <t>魏洪</t>
    <phoneticPr fontId="2" type="noConversion"/>
  </si>
  <si>
    <t>朱晓坤</t>
    <phoneticPr fontId="2" type="noConversion"/>
  </si>
  <si>
    <t>实现难度</t>
    <phoneticPr fontId="3" type="noConversion"/>
  </si>
  <si>
    <t>与技术有关</t>
  </si>
  <si>
    <t>业务场景较复杂</t>
  </si>
  <si>
    <t>预估可减少的Bug类型</t>
    <phoneticPr fontId="3" type="noConversion"/>
  </si>
  <si>
    <t>可能防止bug数</t>
  </si>
  <si>
    <t>可能减少bug出现概率bug数</t>
    <phoneticPr fontId="3" type="noConversion"/>
  </si>
  <si>
    <t>可以提前预警bug数</t>
    <phoneticPr fontId="3" type="noConversion"/>
  </si>
  <si>
    <t>张垚</t>
    <phoneticPr fontId="2" type="noConversion"/>
  </si>
  <si>
    <t>黄子杰</t>
    <phoneticPr fontId="2" type="noConversion"/>
  </si>
  <si>
    <t>王川</t>
    <phoneticPr fontId="2" type="noConversion"/>
  </si>
  <si>
    <t>田怡文</t>
    <phoneticPr fontId="2" type="noConversion"/>
  </si>
  <si>
    <t>实际总bug数</t>
    <phoneticPr fontId="2" type="noConversion"/>
  </si>
  <si>
    <t>合计</t>
    <phoneticPr fontId="2" type="noConversion"/>
  </si>
  <si>
    <t>占比</t>
    <phoneticPr fontId="2" type="noConversion"/>
  </si>
  <si>
    <t>/</t>
    <phoneticPr fontId="2" type="noConversion"/>
  </si>
  <si>
    <t>经常出现、易犯的BUG</t>
    <phoneticPr fontId="3" type="noConversion"/>
  </si>
  <si>
    <t>概念</t>
    <phoneticPr fontId="3" type="noConversion"/>
  </si>
  <si>
    <t>实现难度分类</t>
    <phoneticPr fontId="3" type="noConversion"/>
  </si>
  <si>
    <t>预估可减少的Bug类型</t>
    <phoneticPr fontId="3" type="noConversion"/>
  </si>
  <si>
    <t>与技术有关</t>
    <phoneticPr fontId="3" type="noConversion"/>
  </si>
  <si>
    <t>技术实现较复杂</t>
  </si>
  <si>
    <r>
      <t>可能防止</t>
    </r>
    <r>
      <rPr>
        <sz val="9"/>
        <color rgb="FF494949"/>
        <rFont val="Courier New"/>
        <family val="3"/>
      </rPr>
      <t>bug</t>
    </r>
    <r>
      <rPr>
        <sz val="9"/>
        <color rgb="FF494949"/>
        <rFont val="宋体"/>
        <family val="3"/>
        <charset val="134"/>
      </rPr>
      <t>数</t>
    </r>
    <phoneticPr fontId="3" type="noConversion"/>
  </si>
  <si>
    <t>程序异常的问题</t>
  </si>
  <si>
    <t>业务场景较复杂，异常路径较难模拟。</t>
  </si>
  <si>
    <r>
      <t>可能减少</t>
    </r>
    <r>
      <rPr>
        <sz val="9"/>
        <color indexed="8"/>
        <rFont val="Calibri"/>
        <family val="2"/>
      </rPr>
      <t>bug</t>
    </r>
    <r>
      <rPr>
        <sz val="9"/>
        <color indexed="8"/>
        <rFont val="宋体"/>
        <family val="3"/>
        <charset val="134"/>
      </rPr>
      <t>出现概率</t>
    </r>
    <r>
      <rPr>
        <sz val="9"/>
        <color indexed="8"/>
        <rFont val="Calibri"/>
        <family val="2"/>
      </rPr>
      <t>bug</t>
    </r>
    <r>
      <rPr>
        <sz val="9"/>
        <color indexed="8"/>
        <rFont val="宋体"/>
        <family val="3"/>
        <charset val="134"/>
      </rPr>
      <t>数</t>
    </r>
  </si>
  <si>
    <t>需求未实现</t>
  </si>
  <si>
    <t>程序未按需求实现</t>
  </si>
  <si>
    <r>
      <t>经常出现、易犯的</t>
    </r>
    <r>
      <rPr>
        <b/>
        <sz val="9"/>
        <color rgb="FFFF0000"/>
        <rFont val="Calibri"/>
        <family val="2"/>
      </rPr>
      <t>BUG</t>
    </r>
  </si>
  <si>
    <t>文案提示类型，空指针类型等</t>
  </si>
  <si>
    <r>
      <t>可以提前预警</t>
    </r>
    <r>
      <rPr>
        <sz val="9"/>
        <color indexed="8"/>
        <rFont val="Calibri"/>
        <family val="2"/>
      </rPr>
      <t>bug</t>
    </r>
    <r>
      <rPr>
        <sz val="9"/>
        <color indexed="8"/>
        <rFont val="宋体"/>
        <family val="3"/>
        <charset val="134"/>
      </rPr>
      <t>数</t>
    </r>
  </si>
  <si>
    <t>界面存在错别字、乱码、不美观、信息提示</t>
  </si>
  <si>
    <t>代码编写不严谨出现的BUG</t>
  </si>
  <si>
    <t>异常路径考虑遗漏</t>
  </si>
  <si>
    <t>对模块不熟悉或对依赖模块考虑不全</t>
  </si>
  <si>
    <r>
      <t>其他人修改代码连锁造成自己模块的</t>
    </r>
    <r>
      <rPr>
        <sz val="9"/>
        <color rgb="FFFF0000"/>
        <rFont val="Calibri"/>
        <family val="2"/>
      </rPr>
      <t>BUG</t>
    </r>
  </si>
  <si>
    <r>
      <t>其他</t>
    </r>
    <r>
      <rPr>
        <sz val="9"/>
        <color indexed="8"/>
        <rFont val="Calibri"/>
        <family val="2"/>
      </rPr>
      <t xml:space="preserve"> </t>
    </r>
  </si>
  <si>
    <t>合计</t>
    <phoneticPr fontId="2" type="noConversion"/>
  </si>
  <si>
    <r>
      <t>其他人修改代码连锁造成自己模块的</t>
    </r>
    <r>
      <rPr>
        <b/>
        <sz val="10"/>
        <color rgb="FFFF0000"/>
        <rFont val="等线"/>
        <family val="3"/>
        <charset val="134"/>
      </rPr>
      <t>BUG</t>
    </r>
    <phoneticPr fontId="3" type="noConversion"/>
  </si>
  <si>
    <t>合计</t>
    <phoneticPr fontId="2" type="noConversion"/>
  </si>
  <si>
    <t>/</t>
    <phoneticPr fontId="2" type="noConversion"/>
  </si>
  <si>
    <t>`</t>
    <phoneticPr fontId="2" type="noConversion"/>
  </si>
  <si>
    <t>修改引入</t>
    <phoneticPr fontId="2" type="noConversion"/>
  </si>
  <si>
    <t>其他因素</t>
  </si>
  <si>
    <t>编码因素</t>
  </si>
  <si>
    <t>编码因素</t>
    <phoneticPr fontId="2" type="noConversion"/>
  </si>
  <si>
    <t>编码因素</t>
    <phoneticPr fontId="2" type="noConversion"/>
  </si>
  <si>
    <t>需求因素</t>
    <phoneticPr fontId="2" type="noConversion"/>
  </si>
  <si>
    <t>配置、性能、其他因素</t>
    <phoneticPr fontId="2" type="noConversion"/>
  </si>
  <si>
    <t>占比</t>
    <phoneticPr fontId="2" type="noConversion"/>
  </si>
  <si>
    <t>类型</t>
    <phoneticPr fontId="2" type="noConversion"/>
  </si>
  <si>
    <t>bug数</t>
    <phoneticPr fontId="2" type="noConversion"/>
  </si>
  <si>
    <t>实际总bug数</t>
    <phoneticPr fontId="2" type="noConversion"/>
  </si>
  <si>
    <t>需求不明确</t>
    <phoneticPr fontId="2" type="noConversion"/>
  </si>
  <si>
    <t>需求变更</t>
    <phoneticPr fontId="2" type="noConversion"/>
  </si>
  <si>
    <t>代码合并</t>
    <phoneticPr fontId="2" type="noConversion"/>
  </si>
  <si>
    <t>修改老代码引入新bug</t>
    <phoneticPr fontId="2" type="noConversion"/>
  </si>
  <si>
    <t>需求编写的不够全面、不完整、不准确</t>
    <phoneticPr fontId="2" type="noConversion"/>
  </si>
  <si>
    <t>变更沟通不顺畅、变更需求录入的不及时</t>
    <phoneticPr fontId="2" type="noConversion"/>
  </si>
  <si>
    <r>
      <rPr>
        <sz val="9"/>
        <rFont val="宋体"/>
        <family val="3"/>
        <charset val="134"/>
      </rPr>
      <t>暂不好分类的</t>
    </r>
    <r>
      <rPr>
        <sz val="9"/>
        <rFont val="Calibri"/>
        <family val="2"/>
      </rPr>
      <t>bug</t>
    </r>
    <phoneticPr fontId="2" type="noConversion"/>
  </si>
  <si>
    <t>即需求设计不合理</t>
    <phoneticPr fontId="2" type="noConversion"/>
  </si>
  <si>
    <r>
      <t>经常出现、易犯的</t>
    </r>
    <r>
      <rPr>
        <b/>
        <sz val="10"/>
        <color rgb="FFFF0000"/>
        <rFont val="等线"/>
        <family val="3"/>
        <charset val="134"/>
      </rPr>
      <t>BUG</t>
    </r>
    <phoneticPr fontId="3" type="noConversion"/>
  </si>
  <si>
    <t>实现难度</t>
    <phoneticPr fontId="3" type="noConversion"/>
  </si>
  <si>
    <t>与技术有关</t>
    <phoneticPr fontId="2" type="noConversion"/>
  </si>
  <si>
    <t>业务场景较复杂</t>
    <phoneticPr fontId="2" type="noConversion"/>
  </si>
  <si>
    <t>bug级别</t>
    <phoneticPr fontId="2" type="noConversion"/>
  </si>
  <si>
    <t>二级</t>
    <phoneticPr fontId="2" type="noConversion"/>
  </si>
  <si>
    <t>三级</t>
    <phoneticPr fontId="2" type="noConversion"/>
  </si>
  <si>
    <t>四级</t>
    <phoneticPr fontId="2" type="noConversion"/>
  </si>
  <si>
    <t>合计</t>
    <phoneticPr fontId="2" type="noConversion"/>
  </si>
  <si>
    <t>Bug类型分布情况 -表2</t>
    <phoneticPr fontId="3" type="noConversion"/>
  </si>
  <si>
    <t>实现难度分布情况-表3</t>
    <phoneticPr fontId="3" type="noConversion"/>
  </si>
  <si>
    <t>预估可减少的Bug分布情况-表4</t>
    <phoneticPr fontId="3" type="noConversion"/>
  </si>
  <si>
    <t>Bug严重程度分布情况 -表1</t>
    <phoneticPr fontId="3" type="noConversion"/>
  </si>
  <si>
    <t>周天文</t>
    <phoneticPr fontId="2" type="noConversion"/>
  </si>
  <si>
    <t>需求</t>
    <phoneticPr fontId="2" type="noConversion"/>
  </si>
  <si>
    <t>·</t>
    <phoneticPr fontId="2" type="noConversion"/>
  </si>
  <si>
    <t>任务队列</t>
    <phoneticPr fontId="2" type="noConversion"/>
  </si>
  <si>
    <t>UAA账号接口优化</t>
    <phoneticPr fontId="2" type="noConversion"/>
  </si>
  <si>
    <t>集群节点单点故障处理</t>
    <phoneticPr fontId="2" type="noConversion"/>
  </si>
  <si>
    <t>虚拟机裸机实验环境</t>
    <phoneticPr fontId="2" type="noConversion"/>
  </si>
  <si>
    <t>建议</t>
    <phoneticPr fontId="2" type="noConversion"/>
  </si>
  <si>
    <t>建议性的bug</t>
    <phoneticPr fontId="2" type="noConversion"/>
  </si>
  <si>
    <t>需求因素</t>
    <phoneticPr fontId="2" type="noConversion"/>
  </si>
  <si>
    <t>因素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</si>
</sst>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宋体"/>
      <family val="2"/>
      <scheme val="minor"/>
    </font>
    <font>
      <b/>
      <sz val="11"/>
      <color rgb="FFC00000"/>
      <name val="等线"/>
      <family val="3"/>
      <charset val="134"/>
    </font>
    <font>
      <sz val="9"/>
      <name val="宋体"/>
      <family val="3"/>
      <charset val="134"/>
      <scheme val="minor"/>
    </font>
    <font>
      <sz val="9"/>
      <name val="Calibri"/>
      <family val="2"/>
    </font>
    <font>
      <b/>
      <sz val="10.5"/>
      <name val="等线"/>
      <family val="3"/>
      <charset val="134"/>
    </font>
    <font>
      <sz val="10"/>
      <name val="等线"/>
      <family val="3"/>
      <charset val="134"/>
    </font>
    <font>
      <b/>
      <sz val="10"/>
      <color rgb="FF00206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rgb="FFFF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0.5"/>
      <color rgb="FFFF0000"/>
      <name val="等线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.5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9"/>
      <name val="Calibri"/>
      <family val="2"/>
    </font>
    <font>
      <sz val="9"/>
      <color indexed="8"/>
      <name val="Calibri"/>
      <family val="2"/>
    </font>
    <font>
      <sz val="9"/>
      <color rgb="FF494949"/>
      <name val="Courier New"/>
      <family val="3"/>
    </font>
    <font>
      <sz val="9"/>
      <color rgb="FF49494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rgb="FFFF0000"/>
      <name val="Calibri"/>
      <family val="2"/>
    </font>
    <font>
      <sz val="9"/>
      <color rgb="FFFF0000"/>
      <name val="Calibri"/>
      <family val="2"/>
    </font>
    <font>
      <sz val="10"/>
      <color theme="7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0" tint="-0.249977111117893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9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5" fillId="0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7" fillId="5" borderId="1" xfId="0" applyFont="1" applyFill="1" applyBorder="1" applyAlignment="1" applyProtection="1">
      <alignment horizontal="left" vertical="center" wrapText="1"/>
    </xf>
    <xf numFmtId="0" fontId="7" fillId="6" borderId="1" xfId="0" applyFont="1" applyFill="1" applyBorder="1" applyAlignment="1" applyProtection="1">
      <alignment horizontal="left" vertical="center" wrapText="1"/>
    </xf>
    <xf numFmtId="0" fontId="4" fillId="3" borderId="1" xfId="0" applyFont="1" applyFill="1" applyBorder="1" applyAlignment="1" applyProtection="1">
      <alignment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/>
    </xf>
    <xf numFmtId="10" fontId="0" fillId="0" borderId="0" xfId="0" applyNumberFormat="1"/>
    <xf numFmtId="0" fontId="11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/>
    </xf>
    <xf numFmtId="0" fontId="0" fillId="7" borderId="1" xfId="0" applyFill="1" applyBorder="1" applyAlignment="1">
      <alignment horizontal="center"/>
    </xf>
    <xf numFmtId="0" fontId="16" fillId="7" borderId="1" xfId="0" applyFont="1" applyFill="1" applyBorder="1"/>
    <xf numFmtId="10" fontId="0" fillId="7" borderId="1" xfId="0" applyNumberFormat="1" applyFill="1" applyBorder="1"/>
    <xf numFmtId="10" fontId="12" fillId="7" borderId="1" xfId="0" applyNumberFormat="1" applyFont="1" applyFill="1" applyBorder="1"/>
    <xf numFmtId="10" fontId="17" fillId="0" borderId="0" xfId="0" applyNumberFormat="1" applyFont="1"/>
    <xf numFmtId="10" fontId="0" fillId="7" borderId="1" xfId="0" applyNumberForma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1" fillId="5" borderId="1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left" vertical="center" wrapText="1"/>
    </xf>
    <xf numFmtId="0" fontId="19" fillId="7" borderId="1" xfId="0" applyFont="1" applyFill="1" applyBorder="1"/>
    <xf numFmtId="0" fontId="15" fillId="7" borderId="1" xfId="0" applyFont="1" applyFill="1" applyBorder="1"/>
    <xf numFmtId="0" fontId="20" fillId="8" borderId="13" xfId="0" applyFont="1" applyFill="1" applyBorder="1" applyAlignment="1" applyProtection="1">
      <alignment horizontal="left" vertical="center"/>
    </xf>
    <xf numFmtId="0" fontId="0" fillId="0" borderId="0" xfId="0" applyFill="1" applyProtection="1"/>
    <xf numFmtId="0" fontId="21" fillId="0" borderId="0" xfId="0" applyFont="1" applyFill="1" applyProtection="1"/>
    <xf numFmtId="0" fontId="21" fillId="0" borderId="0" xfId="0" applyFont="1" applyFill="1" applyAlignment="1" applyProtection="1">
      <alignment wrapText="1"/>
    </xf>
    <xf numFmtId="0" fontId="0" fillId="0" borderId="0" xfId="0" applyFill="1" applyAlignment="1" applyProtection="1">
      <alignment wrapText="1"/>
    </xf>
    <xf numFmtId="0" fontId="27" fillId="0" borderId="1" xfId="0" applyFont="1" applyFill="1" applyBorder="1" applyAlignment="1" applyProtection="1">
      <alignment horizontal="center" vertical="center"/>
    </xf>
    <xf numFmtId="10" fontId="29" fillId="0" borderId="0" xfId="0" applyNumberFormat="1" applyFont="1"/>
    <xf numFmtId="0" fontId="8" fillId="0" borderId="8" xfId="0" applyFont="1" applyFill="1" applyBorder="1" applyAlignment="1" applyProtection="1">
      <alignment horizontal="right" vertical="center"/>
    </xf>
    <xf numFmtId="0" fontId="8" fillId="0" borderId="8" xfId="0" applyFont="1" applyFill="1" applyBorder="1" applyAlignment="1" applyProtection="1">
      <alignment horizontal="left" vertical="center"/>
    </xf>
    <xf numFmtId="0" fontId="18" fillId="9" borderId="1" xfId="0" applyFont="1" applyFill="1" applyBorder="1" applyAlignment="1" applyProtection="1">
      <alignment horizontal="center" vertical="center" wrapText="1"/>
    </xf>
    <xf numFmtId="0" fontId="14" fillId="9" borderId="1" xfId="0" applyFont="1" applyFill="1" applyBorder="1" applyAlignment="1" applyProtection="1">
      <alignment horizontal="right" vertical="center" wrapText="1"/>
    </xf>
    <xf numFmtId="0" fontId="5" fillId="10" borderId="1" xfId="0" applyFont="1" applyFill="1" applyBorder="1" applyAlignment="1" applyProtection="1">
      <alignment horizontal="left" vertical="center"/>
    </xf>
    <xf numFmtId="0" fontId="7" fillId="10" borderId="1" xfId="0" applyFont="1" applyFill="1" applyBorder="1" applyAlignment="1" applyProtection="1">
      <alignment horizontal="left" vertical="center" wrapText="1"/>
    </xf>
    <xf numFmtId="0" fontId="5" fillId="9" borderId="1" xfId="0" applyFont="1" applyFill="1" applyBorder="1" applyAlignment="1" applyProtection="1">
      <alignment horizontal="left" vertical="center"/>
    </xf>
    <xf numFmtId="0" fontId="11" fillId="9" borderId="1" xfId="0" applyFont="1" applyFill="1" applyBorder="1" applyAlignment="1" applyProtection="1">
      <alignment horizontal="left" vertical="center"/>
    </xf>
    <xf numFmtId="0" fontId="28" fillId="9" borderId="1" xfId="0" applyFont="1" applyFill="1" applyBorder="1" applyAlignment="1" applyProtection="1">
      <alignment horizontal="left" vertical="center"/>
    </xf>
    <xf numFmtId="0" fontId="7" fillId="9" borderId="1" xfId="0" applyFont="1" applyFill="1" applyBorder="1" applyAlignment="1" applyProtection="1">
      <alignment horizontal="left" vertical="center" wrapText="1"/>
    </xf>
    <xf numFmtId="0" fontId="0" fillId="0" borderId="1" xfId="0" applyBorder="1"/>
    <xf numFmtId="0" fontId="4" fillId="3" borderId="11" xfId="0" applyFont="1" applyFill="1" applyBorder="1" applyAlignment="1" applyProtection="1">
      <alignment vertical="center" wrapText="1"/>
    </xf>
    <xf numFmtId="0" fontId="8" fillId="10" borderId="1" xfId="0" applyFont="1" applyFill="1" applyBorder="1" applyAlignment="1" applyProtection="1">
      <alignment horizontal="left" vertical="center"/>
    </xf>
    <xf numFmtId="0" fontId="18" fillId="7" borderId="1" xfId="0" applyFont="1" applyFill="1" applyBorder="1" applyAlignment="1" applyProtection="1">
      <alignment vertical="center" wrapText="1"/>
    </xf>
    <xf numFmtId="0" fontId="4" fillId="3" borderId="14" xfId="0" applyFont="1" applyFill="1" applyBorder="1" applyAlignment="1" applyProtection="1">
      <alignment vertical="center" wrapText="1"/>
    </xf>
    <xf numFmtId="0" fontId="0" fillId="7" borderId="0" xfId="0" applyFill="1"/>
    <xf numFmtId="0" fontId="4" fillId="3" borderId="2" xfId="0" applyFont="1" applyFill="1" applyBorder="1" applyAlignment="1" applyProtection="1">
      <alignment vertical="center" wrapText="1"/>
    </xf>
    <xf numFmtId="0" fontId="13" fillId="0" borderId="1" xfId="0" applyFont="1" applyBorder="1" applyAlignment="1">
      <alignment horizontal="right"/>
    </xf>
    <xf numFmtId="0" fontId="18" fillId="7" borderId="1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left" vertical="center" wrapText="1"/>
    </xf>
    <xf numFmtId="0" fontId="20" fillId="8" borderId="15" xfId="0" applyFont="1" applyFill="1" applyBorder="1" applyAlignment="1" applyProtection="1">
      <alignment horizontal="left" vertical="center"/>
    </xf>
    <xf numFmtId="0" fontId="17" fillId="0" borderId="0" xfId="0" applyFont="1"/>
    <xf numFmtId="0" fontId="33" fillId="0" borderId="0" xfId="0" applyFont="1"/>
    <xf numFmtId="0" fontId="30" fillId="0" borderId="15" xfId="0" applyFont="1" applyFill="1" applyBorder="1" applyAlignment="1" applyProtection="1">
      <alignment horizontal="left" vertical="center" wrapText="1"/>
    </xf>
    <xf numFmtId="0" fontId="34" fillId="0" borderId="15" xfId="0" applyFont="1" applyFill="1" applyBorder="1" applyAlignment="1" applyProtection="1">
      <alignment horizontal="left" vertical="center" wrapText="1"/>
    </xf>
    <xf numFmtId="0" fontId="21" fillId="0" borderId="15" xfId="0" applyFont="1" applyFill="1" applyBorder="1" applyProtection="1"/>
    <xf numFmtId="0" fontId="5" fillId="9" borderId="1" xfId="0" applyFont="1" applyFill="1" applyBorder="1" applyAlignment="1" applyProtection="1">
      <alignment horizontal="left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10" fontId="32" fillId="0" borderId="0" xfId="0" applyNumberFormat="1" applyFont="1"/>
    <xf numFmtId="0" fontId="3" fillId="11" borderId="16" xfId="0" applyFont="1" applyFill="1" applyBorder="1" applyAlignment="1" applyProtection="1">
      <alignment horizontal="center" vertical="center" wrapText="1"/>
    </xf>
    <xf numFmtId="0" fontId="3" fillId="11" borderId="17" xfId="0" applyFont="1" applyFill="1" applyBorder="1" applyAlignment="1" applyProtection="1">
      <alignment horizontal="center" vertical="center" wrapText="1"/>
    </xf>
    <xf numFmtId="0" fontId="30" fillId="7" borderId="16" xfId="0" applyFont="1" applyFill="1" applyBorder="1" applyAlignment="1" applyProtection="1">
      <alignment horizontal="center" vertical="center" wrapText="1"/>
    </xf>
    <xf numFmtId="0" fontId="30" fillId="7" borderId="17" xfId="0" applyFont="1" applyFill="1" applyBorder="1" applyAlignment="1" applyProtection="1">
      <alignment horizontal="center" vertical="center" wrapText="1"/>
    </xf>
    <xf numFmtId="0" fontId="30" fillId="11" borderId="16" xfId="0" applyFont="1" applyFill="1" applyBorder="1" applyAlignment="1" applyProtection="1">
      <alignment horizontal="center" vertical="center" wrapText="1"/>
    </xf>
    <xf numFmtId="0" fontId="30" fillId="11" borderId="17" xfId="0" applyFont="1" applyFill="1" applyBorder="1" applyAlignment="1" applyProtection="1">
      <alignment horizontal="center" vertical="center" wrapText="1"/>
    </xf>
    <xf numFmtId="0" fontId="30" fillId="11" borderId="18" xfId="0" applyFont="1" applyFill="1" applyBorder="1" applyAlignment="1" applyProtection="1">
      <alignment horizontal="center" vertical="center" wrapText="1"/>
    </xf>
    <xf numFmtId="10" fontId="0" fillId="7" borderId="2" xfId="0" applyNumberFormat="1" applyFill="1" applyBorder="1" applyAlignment="1">
      <alignment horizontal="center"/>
    </xf>
    <xf numFmtId="10" fontId="0" fillId="7" borderId="3" xfId="0" applyNumberFormat="1" applyFill="1" applyBorder="1" applyAlignment="1">
      <alignment horizontal="center"/>
    </xf>
    <xf numFmtId="0" fontId="17" fillId="12" borderId="2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10" fontId="0" fillId="7" borderId="11" xfId="0" applyNumberForma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31" fillId="7" borderId="3" xfId="0" applyFont="1" applyFill="1" applyBorder="1" applyAlignment="1">
      <alignment horizontal="center"/>
    </xf>
    <xf numFmtId="0" fontId="17" fillId="1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21" sqref="I21"/>
    </sheetView>
  </sheetViews>
  <sheetFormatPr defaultRowHeight="13.5" x14ac:dyDescent="0.15"/>
  <cols>
    <col min="1" max="1" width="8.125" style="28" customWidth="1"/>
    <col min="2" max="2" width="14.625" style="31" customWidth="1"/>
    <col min="3" max="3" width="20.625" style="28" customWidth="1"/>
    <col min="4" max="4" width="4" style="28" customWidth="1"/>
    <col min="5" max="5" width="15.75" style="28" customWidth="1"/>
    <col min="6" max="6" width="20.625" style="28" customWidth="1"/>
    <col min="7" max="7" width="4" style="28" customWidth="1"/>
    <col min="8" max="8" width="20.5" style="28" customWidth="1"/>
    <col min="9" max="9" width="20.625" style="28" customWidth="1"/>
    <col min="10" max="16384" width="9" style="28"/>
  </cols>
  <sheetData>
    <row r="1" spans="1:11" x14ac:dyDescent="0.15">
      <c r="A1" s="54" t="s">
        <v>110</v>
      </c>
      <c r="B1" s="54" t="s">
        <v>0</v>
      </c>
      <c r="C1" s="54" t="s">
        <v>43</v>
      </c>
      <c r="E1" s="27" t="s">
        <v>44</v>
      </c>
      <c r="F1" s="27" t="s">
        <v>43</v>
      </c>
      <c r="H1" s="54" t="s">
        <v>45</v>
      </c>
      <c r="I1" s="54" t="s">
        <v>43</v>
      </c>
    </row>
    <row r="2" spans="1:11" ht="14.25" x14ac:dyDescent="0.2">
      <c r="A2" s="67" t="s">
        <v>109</v>
      </c>
      <c r="B2" s="53" t="s">
        <v>3</v>
      </c>
      <c r="C2" s="57" t="s">
        <v>86</v>
      </c>
      <c r="D2" s="29"/>
      <c r="E2" s="53" t="s">
        <v>46</v>
      </c>
      <c r="F2" s="53" t="s">
        <v>47</v>
      </c>
      <c r="G2" s="30"/>
      <c r="H2" s="59" t="s">
        <v>48</v>
      </c>
      <c r="I2" s="59"/>
    </row>
    <row r="3" spans="1:11" ht="24" x14ac:dyDescent="0.2">
      <c r="A3" s="68"/>
      <c r="B3" s="58" t="s">
        <v>79</v>
      </c>
      <c r="C3" s="57" t="s">
        <v>83</v>
      </c>
      <c r="D3" s="29"/>
      <c r="E3" s="53" t="s">
        <v>29</v>
      </c>
      <c r="F3" s="53" t="s">
        <v>50</v>
      </c>
      <c r="G3" s="30"/>
      <c r="H3" s="59" t="s">
        <v>51</v>
      </c>
      <c r="I3" s="59"/>
    </row>
    <row r="4" spans="1:11" ht="22.5" x14ac:dyDescent="0.2">
      <c r="A4" s="69"/>
      <c r="B4" s="58" t="s">
        <v>80</v>
      </c>
      <c r="C4" s="57" t="s">
        <v>84</v>
      </c>
      <c r="D4" s="29"/>
      <c r="E4" s="53" t="s">
        <v>54</v>
      </c>
      <c r="F4" s="53" t="s">
        <v>55</v>
      </c>
      <c r="G4" s="30"/>
      <c r="H4" s="59" t="s">
        <v>56</v>
      </c>
      <c r="I4" s="59"/>
    </row>
    <row r="5" spans="1:11" ht="14.25" x14ac:dyDescent="0.2">
      <c r="A5" s="65" t="s">
        <v>71</v>
      </c>
      <c r="B5" s="53" t="s">
        <v>5</v>
      </c>
      <c r="C5" s="53" t="s">
        <v>49</v>
      </c>
      <c r="D5" s="29"/>
      <c r="E5" s="29"/>
      <c r="F5" s="29"/>
      <c r="G5" s="29"/>
      <c r="H5" s="29"/>
      <c r="I5" s="29"/>
      <c r="J5" s="29"/>
      <c r="K5" s="29"/>
    </row>
    <row r="6" spans="1:11" ht="14.25" x14ac:dyDescent="0.2">
      <c r="A6" s="66"/>
      <c r="B6" s="53" t="s">
        <v>9</v>
      </c>
      <c r="C6" s="53" t="s">
        <v>58</v>
      </c>
      <c r="D6" s="29"/>
      <c r="E6" s="29"/>
      <c r="F6" s="29"/>
      <c r="G6" s="29"/>
      <c r="H6" s="29"/>
      <c r="I6" s="29"/>
      <c r="J6" s="29"/>
      <c r="K6" s="29"/>
    </row>
    <row r="7" spans="1:11" ht="14.25" x14ac:dyDescent="0.2">
      <c r="A7" s="66"/>
      <c r="B7" s="53" t="s">
        <v>52</v>
      </c>
      <c r="C7" s="53" t="s">
        <v>53</v>
      </c>
      <c r="D7" s="29"/>
      <c r="E7" s="29"/>
      <c r="F7" s="29"/>
      <c r="G7" s="29"/>
      <c r="H7" s="29"/>
      <c r="I7" s="29"/>
      <c r="J7" s="29"/>
      <c r="K7" s="29"/>
    </row>
    <row r="8" spans="1:11" ht="14.25" x14ac:dyDescent="0.2">
      <c r="A8" s="66"/>
      <c r="B8" s="53" t="s">
        <v>10</v>
      </c>
      <c r="C8" s="53" t="s">
        <v>59</v>
      </c>
      <c r="D8" s="29"/>
      <c r="E8" s="29"/>
      <c r="F8" s="29"/>
      <c r="G8" s="29"/>
      <c r="H8" s="29"/>
      <c r="I8" s="29"/>
      <c r="J8" s="29"/>
      <c r="K8" s="29"/>
    </row>
    <row r="9" spans="1:11" ht="24" x14ac:dyDescent="0.2">
      <c r="A9" s="66"/>
      <c r="B9" s="53" t="s">
        <v>8</v>
      </c>
      <c r="C9" s="53" t="s">
        <v>57</v>
      </c>
      <c r="D9" s="29"/>
      <c r="E9" s="29"/>
      <c r="F9" s="29"/>
      <c r="G9" s="29"/>
      <c r="H9" s="29"/>
      <c r="I9" s="29"/>
      <c r="J9" s="29"/>
      <c r="K9" s="29"/>
    </row>
    <row r="10" spans="1:11" ht="24" x14ac:dyDescent="0.2">
      <c r="A10" s="66"/>
      <c r="B10" s="53" t="s">
        <v>11</v>
      </c>
      <c r="C10" s="53" t="s">
        <v>60</v>
      </c>
      <c r="D10" s="29"/>
      <c r="E10" s="29"/>
      <c r="F10" s="29"/>
      <c r="G10" s="29"/>
      <c r="H10" s="29"/>
      <c r="I10" s="29"/>
      <c r="J10" s="29"/>
      <c r="K10" s="29"/>
    </row>
    <row r="11" spans="1:11" ht="14.25" x14ac:dyDescent="0.2">
      <c r="A11" s="66"/>
      <c r="B11" s="58" t="s">
        <v>68</v>
      </c>
      <c r="C11" s="57" t="s">
        <v>82</v>
      </c>
      <c r="D11" s="29"/>
      <c r="E11" s="29"/>
      <c r="F11" s="29"/>
      <c r="G11" s="29"/>
      <c r="H11" s="29"/>
      <c r="I11" s="29"/>
      <c r="J11" s="29"/>
      <c r="K11" s="29"/>
    </row>
    <row r="12" spans="1:11" ht="24" x14ac:dyDescent="0.2">
      <c r="A12" s="66"/>
      <c r="B12" s="53" t="s">
        <v>61</v>
      </c>
      <c r="C12" s="53"/>
      <c r="D12" s="29"/>
      <c r="E12" s="29"/>
      <c r="F12" s="29"/>
      <c r="G12" s="29"/>
      <c r="H12" s="29"/>
      <c r="I12" s="29"/>
      <c r="J12" s="29"/>
      <c r="K12" s="29"/>
    </row>
    <row r="13" spans="1:11" ht="14.25" x14ac:dyDescent="0.2">
      <c r="A13" s="63" t="s">
        <v>69</v>
      </c>
      <c r="B13" s="53" t="s">
        <v>13</v>
      </c>
      <c r="C13" s="53"/>
      <c r="D13" s="29"/>
      <c r="E13" s="29"/>
      <c r="F13" s="29"/>
      <c r="G13" s="29"/>
      <c r="H13" s="29"/>
      <c r="I13" s="29"/>
      <c r="J13" s="29"/>
      <c r="K13" s="29"/>
    </row>
    <row r="14" spans="1:11" ht="14.25" x14ac:dyDescent="0.2">
      <c r="A14" s="64"/>
      <c r="B14" s="53" t="s">
        <v>15</v>
      </c>
      <c r="C14" s="53"/>
      <c r="D14" s="29"/>
      <c r="E14" s="29"/>
      <c r="F14" s="29"/>
      <c r="G14" s="29"/>
      <c r="H14" s="29"/>
      <c r="I14" s="29"/>
      <c r="J14" s="29"/>
      <c r="K14" s="29"/>
    </row>
    <row r="15" spans="1:11" ht="14.25" x14ac:dyDescent="0.2">
      <c r="A15" s="64"/>
      <c r="B15" s="58" t="s">
        <v>81</v>
      </c>
      <c r="C15" s="53"/>
      <c r="D15" s="29"/>
      <c r="E15" s="29"/>
      <c r="F15" s="29"/>
      <c r="G15" s="29"/>
      <c r="H15" s="29"/>
      <c r="I15" s="29"/>
    </row>
    <row r="16" spans="1:11" ht="14.25" x14ac:dyDescent="0.2">
      <c r="A16" s="64"/>
      <c r="B16" s="58" t="s">
        <v>107</v>
      </c>
      <c r="C16" s="57" t="s">
        <v>108</v>
      </c>
      <c r="D16" s="29"/>
      <c r="E16" s="29"/>
      <c r="F16" s="29"/>
      <c r="G16" s="29"/>
      <c r="H16" s="29"/>
      <c r="I16" s="29"/>
    </row>
    <row r="17" spans="1:9" ht="14.25" x14ac:dyDescent="0.2">
      <c r="A17" s="64"/>
      <c r="B17" s="53" t="s">
        <v>62</v>
      </c>
      <c r="C17" s="53" t="s">
        <v>85</v>
      </c>
      <c r="D17" s="29"/>
      <c r="E17" s="29"/>
      <c r="F17" s="29"/>
      <c r="G17" s="29"/>
      <c r="H17" s="29"/>
      <c r="I17" s="29"/>
    </row>
  </sheetData>
  <mergeCells count="3">
    <mergeCell ref="A13:A17"/>
    <mergeCell ref="A5:A12"/>
    <mergeCell ref="A2:A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topLeftCell="B1" workbookViewId="0">
      <selection activeCell="M35" sqref="M35"/>
    </sheetView>
  </sheetViews>
  <sheetFormatPr defaultRowHeight="13.5" x14ac:dyDescent="0.15"/>
  <cols>
    <col min="1" max="1" width="16.5" customWidth="1"/>
    <col min="2" max="2" width="11.75" customWidth="1"/>
    <col min="3" max="3" width="10.625" customWidth="1"/>
    <col min="4" max="4" width="7.125" customWidth="1"/>
    <col min="5" max="5" width="6.625" customWidth="1"/>
    <col min="6" max="7" width="7.125" customWidth="1"/>
    <col min="8" max="8" width="6.625" customWidth="1"/>
    <col min="9" max="9" width="7.125" customWidth="1"/>
    <col min="10" max="10" width="8.25" customWidth="1"/>
    <col min="11" max="11" width="8.125" customWidth="1"/>
    <col min="12" max="12" width="12" customWidth="1"/>
    <col min="13" max="14" width="7.125" customWidth="1"/>
    <col min="15" max="15" width="4.5" customWidth="1"/>
    <col min="16" max="16" width="12.125" customWidth="1"/>
    <col min="17" max="17" width="11.25" customWidth="1"/>
    <col min="18" max="18" width="7.5" customWidth="1"/>
    <col min="19" max="19" width="8" customWidth="1"/>
    <col min="20" max="20" width="6.625" customWidth="1"/>
    <col min="21" max="21" width="7" customWidth="1"/>
    <col min="22" max="22" width="9.875" customWidth="1"/>
    <col min="23" max="23" width="9.375" customWidth="1"/>
    <col min="24" max="24" width="11.125" customWidth="1"/>
    <col min="25" max="26" width="8.5" customWidth="1"/>
    <col min="27" max="27" width="13.75" customWidth="1"/>
  </cols>
  <sheetData>
    <row r="1" spans="1:27" x14ac:dyDescent="0.15">
      <c r="B1" s="44"/>
      <c r="C1" s="7" t="s">
        <v>20</v>
      </c>
      <c r="D1" s="7" t="s">
        <v>23</v>
      </c>
      <c r="E1" s="7" t="s">
        <v>22</v>
      </c>
      <c r="F1" s="7" t="s">
        <v>21</v>
      </c>
      <c r="G1" s="7" t="s">
        <v>24</v>
      </c>
      <c r="H1" s="7" t="s">
        <v>25</v>
      </c>
      <c r="I1" s="7" t="s">
        <v>26</v>
      </c>
      <c r="J1" s="45" t="s">
        <v>65</v>
      </c>
      <c r="R1" s="7" t="s">
        <v>34</v>
      </c>
      <c r="S1" s="7" t="s">
        <v>35</v>
      </c>
      <c r="T1" s="7" t="s">
        <v>36</v>
      </c>
      <c r="U1" s="7" t="s">
        <v>37</v>
      </c>
      <c r="V1" s="48" t="s">
        <v>65</v>
      </c>
    </row>
    <row r="2" spans="1:27" x14ac:dyDescent="0.15">
      <c r="B2" s="35" t="s">
        <v>78</v>
      </c>
      <c r="C2" s="3">
        <v>34</v>
      </c>
      <c r="D2" s="3">
        <v>71</v>
      </c>
      <c r="E2" s="3">
        <v>55</v>
      </c>
      <c r="F2" s="3">
        <v>64</v>
      </c>
      <c r="G2" s="3">
        <v>39</v>
      </c>
      <c r="H2" s="3">
        <v>30</v>
      </c>
      <c r="I2" s="3">
        <v>110</v>
      </c>
      <c r="J2" s="17">
        <f>SUM(C2:I2)</f>
        <v>403</v>
      </c>
      <c r="Q2" s="35" t="s">
        <v>38</v>
      </c>
      <c r="R2" s="3">
        <v>10</v>
      </c>
      <c r="S2" s="3">
        <v>63</v>
      </c>
      <c r="T2" s="3">
        <v>18</v>
      </c>
      <c r="U2" s="3">
        <v>53</v>
      </c>
      <c r="V2" s="49">
        <f>SUM(R2:U2)</f>
        <v>144</v>
      </c>
    </row>
    <row r="4" spans="1:27" ht="14.25" x14ac:dyDescent="0.15">
      <c r="A4" s="95" t="s">
        <v>96</v>
      </c>
      <c r="B4" s="95"/>
      <c r="C4" s="95"/>
      <c r="M4" s="55" t="s">
        <v>77</v>
      </c>
      <c r="N4" s="55" t="s">
        <v>75</v>
      </c>
      <c r="P4" s="95" t="s">
        <v>96</v>
      </c>
      <c r="Q4" s="95"/>
      <c r="R4" s="95"/>
      <c r="X4" t="s">
        <v>76</v>
      </c>
      <c r="Y4" s="55" t="s">
        <v>77</v>
      </c>
      <c r="Z4" s="55" t="s">
        <v>75</v>
      </c>
    </row>
    <row r="5" spans="1:27" x14ac:dyDescent="0.15">
      <c r="A5" s="92" t="s">
        <v>0</v>
      </c>
      <c r="B5" s="81" t="s">
        <v>1</v>
      </c>
      <c r="C5" s="86" t="s">
        <v>19</v>
      </c>
      <c r="D5" s="87"/>
      <c r="E5" s="87"/>
      <c r="F5" s="87"/>
      <c r="G5" s="87"/>
      <c r="H5" s="87"/>
      <c r="I5" s="94"/>
      <c r="J5" s="91" t="s">
        <v>39</v>
      </c>
      <c r="K5" s="91" t="s">
        <v>40</v>
      </c>
      <c r="L5" s="80" t="s">
        <v>72</v>
      </c>
      <c r="M5" s="77">
        <f>SUM(J10:J16)</f>
        <v>256</v>
      </c>
      <c r="N5" s="70">
        <f>SUM(J10:J16)/J7</f>
        <v>0.63523573200992556</v>
      </c>
      <c r="P5" s="92" t="s">
        <v>0</v>
      </c>
      <c r="Q5" s="81" t="s">
        <v>1</v>
      </c>
      <c r="R5" s="86" t="s">
        <v>19</v>
      </c>
      <c r="S5" s="87"/>
      <c r="T5" s="87"/>
      <c r="U5" s="94"/>
      <c r="V5" s="84" t="s">
        <v>39</v>
      </c>
      <c r="W5" s="81" t="s">
        <v>40</v>
      </c>
      <c r="X5" s="72" t="s">
        <v>70</v>
      </c>
      <c r="Y5" s="77">
        <f>SUM(V10:V16)</f>
        <v>91</v>
      </c>
      <c r="Z5" s="70">
        <f>SUM(V10:V16)/V7</f>
        <v>0.63194444444444442</v>
      </c>
    </row>
    <row r="6" spans="1:27" x14ac:dyDescent="0.15">
      <c r="A6" s="93"/>
      <c r="B6" s="82"/>
      <c r="C6" s="7" t="s">
        <v>20</v>
      </c>
      <c r="D6" s="7" t="s">
        <v>23</v>
      </c>
      <c r="E6" s="7" t="s">
        <v>22</v>
      </c>
      <c r="F6" s="7" t="s">
        <v>21</v>
      </c>
      <c r="G6" s="7" t="s">
        <v>24</v>
      </c>
      <c r="H6" s="7" t="s">
        <v>25</v>
      </c>
      <c r="I6" s="7" t="s">
        <v>26</v>
      </c>
      <c r="J6" s="91"/>
      <c r="K6" s="91"/>
      <c r="L6" s="80"/>
      <c r="M6" s="79"/>
      <c r="N6" s="71"/>
      <c r="P6" s="93"/>
      <c r="Q6" s="82"/>
      <c r="R6" s="7" t="s">
        <v>34</v>
      </c>
      <c r="S6" s="7" t="s">
        <v>35</v>
      </c>
      <c r="T6" s="7" t="s">
        <v>36</v>
      </c>
      <c r="U6" s="7" t="s">
        <v>37</v>
      </c>
      <c r="V6" s="85"/>
      <c r="W6" s="82"/>
      <c r="X6" s="73"/>
      <c r="Y6" s="78"/>
      <c r="Z6" s="75"/>
    </row>
    <row r="7" spans="1:27" x14ac:dyDescent="0.15">
      <c r="A7" s="36"/>
      <c r="B7" s="35" t="s">
        <v>38</v>
      </c>
      <c r="C7" s="47">
        <f t="shared" ref="C7:I7" si="0">C2</f>
        <v>34</v>
      </c>
      <c r="D7" s="47">
        <f t="shared" si="0"/>
        <v>71</v>
      </c>
      <c r="E7" s="47">
        <f t="shared" si="0"/>
        <v>55</v>
      </c>
      <c r="F7" s="47">
        <f t="shared" si="0"/>
        <v>64</v>
      </c>
      <c r="G7" s="47">
        <f t="shared" si="0"/>
        <v>39</v>
      </c>
      <c r="H7" s="47">
        <f t="shared" si="0"/>
        <v>30</v>
      </c>
      <c r="I7" s="47">
        <f t="shared" si="0"/>
        <v>110</v>
      </c>
      <c r="J7" s="25">
        <f>SUM(C7:I7)</f>
        <v>403</v>
      </c>
      <c r="K7" s="21" t="s">
        <v>41</v>
      </c>
      <c r="L7" s="80" t="s">
        <v>73</v>
      </c>
      <c r="M7" s="77">
        <f>J9</f>
        <v>77</v>
      </c>
      <c r="N7" s="70">
        <f>J9/J7</f>
        <v>0.19106699751861042</v>
      </c>
      <c r="P7" s="36" t="s">
        <v>41</v>
      </c>
      <c r="Q7" s="35" t="s">
        <v>38</v>
      </c>
      <c r="R7" s="47">
        <f>R2</f>
        <v>10</v>
      </c>
      <c r="S7" s="47">
        <f>S2</f>
        <v>63</v>
      </c>
      <c r="T7" s="47">
        <f>T2</f>
        <v>18</v>
      </c>
      <c r="U7" s="47">
        <f>U2</f>
        <v>53</v>
      </c>
      <c r="V7" s="26">
        <f>V2</f>
        <v>144</v>
      </c>
      <c r="W7" s="16" t="s">
        <v>41</v>
      </c>
      <c r="X7" s="73"/>
      <c r="Y7" s="78"/>
      <c r="Z7" s="75"/>
    </row>
    <row r="8" spans="1:27" ht="12.75" customHeight="1" x14ac:dyDescent="0.15">
      <c r="A8" s="36" t="s">
        <v>41</v>
      </c>
      <c r="B8" s="22" t="s">
        <v>39</v>
      </c>
      <c r="C8" s="52">
        <f t="shared" ref="C8:I8" si="1">SUM(C9:C20)</f>
        <v>34</v>
      </c>
      <c r="D8" s="52">
        <f t="shared" si="1"/>
        <v>73</v>
      </c>
      <c r="E8" s="52">
        <f t="shared" si="1"/>
        <v>55</v>
      </c>
      <c r="F8" s="52">
        <f t="shared" si="1"/>
        <v>64</v>
      </c>
      <c r="G8" s="52">
        <f t="shared" si="1"/>
        <v>37</v>
      </c>
      <c r="H8" s="52">
        <f t="shared" si="1"/>
        <v>26</v>
      </c>
      <c r="I8" s="52">
        <f t="shared" si="1"/>
        <v>110</v>
      </c>
      <c r="J8" s="25">
        <f>SUM(C8:I8)</f>
        <v>399</v>
      </c>
      <c r="K8" s="21" t="s">
        <v>41</v>
      </c>
      <c r="L8" s="80"/>
      <c r="M8" s="79"/>
      <c r="N8" s="71"/>
      <c r="P8" s="36" t="s">
        <v>41</v>
      </c>
      <c r="Q8" s="34" t="s">
        <v>39</v>
      </c>
      <c r="R8" s="52">
        <f>SUM(R9:R19)</f>
        <v>10</v>
      </c>
      <c r="S8" s="52">
        <f t="shared" ref="S8:U8" si="2">SUM(S9:S19)</f>
        <v>63</v>
      </c>
      <c r="T8" s="52">
        <f t="shared" si="2"/>
        <v>18</v>
      </c>
      <c r="U8" s="52">
        <f t="shared" si="2"/>
        <v>53</v>
      </c>
      <c r="V8" s="25">
        <f t="shared" ref="V8:V19" si="3">SUM(R8:U8)</f>
        <v>144</v>
      </c>
      <c r="W8" s="16" t="s">
        <v>41</v>
      </c>
      <c r="X8" s="74"/>
      <c r="Y8" s="79"/>
      <c r="Z8" s="71"/>
      <c r="AA8" s="20"/>
    </row>
    <row r="9" spans="1:27" ht="13.5" customHeight="1" x14ac:dyDescent="0.15">
      <c r="A9" s="15" t="s">
        <v>3</v>
      </c>
      <c r="B9" s="2" t="s">
        <v>4</v>
      </c>
      <c r="C9" s="3">
        <v>16</v>
      </c>
      <c r="D9" s="3">
        <v>4</v>
      </c>
      <c r="E9" s="3">
        <v>6</v>
      </c>
      <c r="F9" s="3">
        <v>4</v>
      </c>
      <c r="G9" s="3">
        <v>22</v>
      </c>
      <c r="H9" s="3">
        <v>0</v>
      </c>
      <c r="I9" s="3">
        <v>25</v>
      </c>
      <c r="J9" s="17">
        <f t="shared" ref="J9:J19" si="4">SUM(C9:I9)</f>
        <v>77</v>
      </c>
      <c r="K9" s="19">
        <f>J9/J$7</f>
        <v>0.19106699751861042</v>
      </c>
      <c r="L9" s="76" t="s">
        <v>74</v>
      </c>
      <c r="M9" s="77">
        <f>SUM(J17:J20)</f>
        <v>66</v>
      </c>
      <c r="N9" s="70">
        <f>SUM(J17:J20)/J7</f>
        <v>0.16377171215880892</v>
      </c>
      <c r="P9" s="15" t="s">
        <v>3</v>
      </c>
      <c r="Q9" s="2" t="s">
        <v>4</v>
      </c>
      <c r="R9" s="3">
        <v>0</v>
      </c>
      <c r="S9" s="3">
        <v>26</v>
      </c>
      <c r="T9" s="3">
        <v>0</v>
      </c>
      <c r="U9" s="3">
        <v>15</v>
      </c>
      <c r="V9" s="17">
        <f t="shared" si="3"/>
        <v>41</v>
      </c>
      <c r="W9" s="19">
        <f t="shared" ref="W9:W19" si="5">V9/$V$7</f>
        <v>0.28472222222222221</v>
      </c>
      <c r="X9" s="80" t="s">
        <v>73</v>
      </c>
      <c r="Y9" s="77">
        <f>V9</f>
        <v>41</v>
      </c>
      <c r="Z9" s="70">
        <f>V9/V8</f>
        <v>0.28472222222222221</v>
      </c>
    </row>
    <row r="10" spans="1:27" x14ac:dyDescent="0.15">
      <c r="A10" s="14" t="s">
        <v>5</v>
      </c>
      <c r="B10" s="32" t="s">
        <v>6</v>
      </c>
      <c r="C10" s="3">
        <v>4</v>
      </c>
      <c r="D10" s="3">
        <v>16</v>
      </c>
      <c r="E10" s="3">
        <v>5</v>
      </c>
      <c r="F10" s="3">
        <v>29</v>
      </c>
      <c r="G10" s="3">
        <v>6</v>
      </c>
      <c r="H10" s="3">
        <v>0</v>
      </c>
      <c r="I10" s="3">
        <v>9</v>
      </c>
      <c r="J10" s="17">
        <f t="shared" si="4"/>
        <v>69</v>
      </c>
      <c r="K10" s="19">
        <f t="shared" ref="K10:K19" si="6">J10/J$7</f>
        <v>0.17121588089330025</v>
      </c>
      <c r="L10" s="76"/>
      <c r="M10" s="79"/>
      <c r="N10" s="71"/>
      <c r="P10" s="15" t="s">
        <v>5</v>
      </c>
      <c r="Q10" s="32" t="s">
        <v>6</v>
      </c>
      <c r="R10" s="3">
        <v>6</v>
      </c>
      <c r="S10" s="3">
        <v>10</v>
      </c>
      <c r="T10" s="3">
        <v>7</v>
      </c>
      <c r="U10" s="3">
        <v>0</v>
      </c>
      <c r="V10" s="17">
        <f t="shared" si="3"/>
        <v>23</v>
      </c>
      <c r="W10" s="19">
        <f t="shared" si="5"/>
        <v>0.15972222222222221</v>
      </c>
      <c r="X10" s="80"/>
      <c r="Y10" s="79"/>
      <c r="Z10" s="71"/>
    </row>
    <row r="11" spans="1:27" ht="13.5" customHeight="1" x14ac:dyDescent="0.15">
      <c r="A11" s="40" t="s">
        <v>7</v>
      </c>
      <c r="B11" s="32" t="s">
        <v>6</v>
      </c>
      <c r="C11" s="3">
        <v>2</v>
      </c>
      <c r="D11" s="3">
        <v>4</v>
      </c>
      <c r="E11" s="3">
        <v>12</v>
      </c>
      <c r="F11" s="3">
        <v>5</v>
      </c>
      <c r="G11" s="3">
        <v>1</v>
      </c>
      <c r="H11" s="3">
        <v>2</v>
      </c>
      <c r="I11" s="3">
        <v>9</v>
      </c>
      <c r="J11" s="17">
        <f t="shared" si="4"/>
        <v>35</v>
      </c>
      <c r="K11" s="19">
        <f t="shared" si="6"/>
        <v>8.6848635235732011E-2</v>
      </c>
      <c r="P11" s="38" t="s">
        <v>7</v>
      </c>
      <c r="Q11" s="32" t="s">
        <v>6</v>
      </c>
      <c r="R11" s="3">
        <v>0</v>
      </c>
      <c r="S11" s="3">
        <v>8</v>
      </c>
      <c r="T11" s="3">
        <v>1</v>
      </c>
      <c r="U11" s="3">
        <v>0</v>
      </c>
      <c r="V11" s="17">
        <f t="shared" si="3"/>
        <v>9</v>
      </c>
      <c r="W11" s="18">
        <f t="shared" si="5"/>
        <v>6.25E-2</v>
      </c>
      <c r="X11" s="76" t="s">
        <v>74</v>
      </c>
      <c r="Y11" s="77">
        <f>SUM(V17:V19)</f>
        <v>12</v>
      </c>
      <c r="Z11" s="70">
        <f>SUM(V17:V19)/V7</f>
        <v>8.3333333333333329E-2</v>
      </c>
    </row>
    <row r="12" spans="1:27" x14ac:dyDescent="0.15">
      <c r="A12" s="40" t="s">
        <v>8</v>
      </c>
      <c r="B12" s="32" t="s">
        <v>6</v>
      </c>
      <c r="C12" s="3">
        <v>0</v>
      </c>
      <c r="D12" s="3">
        <v>7</v>
      </c>
      <c r="E12" s="3">
        <v>6</v>
      </c>
      <c r="F12" s="3">
        <v>0</v>
      </c>
      <c r="G12" s="3">
        <v>0</v>
      </c>
      <c r="H12" s="3">
        <v>6</v>
      </c>
      <c r="I12" s="3">
        <v>2</v>
      </c>
      <c r="J12" s="17">
        <f t="shared" si="4"/>
        <v>21</v>
      </c>
      <c r="K12" s="19">
        <f t="shared" si="6"/>
        <v>5.2109181141439205E-2</v>
      </c>
      <c r="M12" s="56">
        <f>SUM(M5:M10)</f>
        <v>399</v>
      </c>
      <c r="N12" s="33">
        <f>SUM(N5:N10)</f>
        <v>0.99007444168734493</v>
      </c>
      <c r="P12" s="38" t="s">
        <v>8</v>
      </c>
      <c r="Q12" s="32" t="s">
        <v>6</v>
      </c>
      <c r="R12" s="3">
        <v>0</v>
      </c>
      <c r="S12" s="3">
        <v>9</v>
      </c>
      <c r="T12" s="3">
        <v>1</v>
      </c>
      <c r="U12" s="3">
        <v>5</v>
      </c>
      <c r="V12" s="17">
        <f t="shared" si="3"/>
        <v>15</v>
      </c>
      <c r="W12" s="18">
        <f t="shared" si="5"/>
        <v>0.10416666666666667</v>
      </c>
      <c r="X12" s="76"/>
      <c r="Y12" s="79"/>
      <c r="Z12" s="71"/>
    </row>
    <row r="13" spans="1:27" x14ac:dyDescent="0.15">
      <c r="A13" s="41" t="s">
        <v>9</v>
      </c>
      <c r="B13" s="32" t="s">
        <v>6</v>
      </c>
      <c r="C13" s="3">
        <v>2</v>
      </c>
      <c r="D13" s="3">
        <v>10</v>
      </c>
      <c r="E13" s="3">
        <v>8</v>
      </c>
      <c r="F13" s="3">
        <v>8</v>
      </c>
      <c r="G13" s="3">
        <v>0</v>
      </c>
      <c r="H13" s="3">
        <v>9</v>
      </c>
      <c r="I13" s="3">
        <v>22</v>
      </c>
      <c r="J13" s="17">
        <f t="shared" si="4"/>
        <v>59</v>
      </c>
      <c r="K13" s="19">
        <f t="shared" si="6"/>
        <v>0.14640198511166252</v>
      </c>
      <c r="P13" s="46" t="s">
        <v>9</v>
      </c>
      <c r="Q13" s="32" t="s">
        <v>6</v>
      </c>
      <c r="R13" s="3">
        <v>0</v>
      </c>
      <c r="S13" s="3">
        <v>2</v>
      </c>
      <c r="T13" s="3">
        <v>8</v>
      </c>
      <c r="U13" s="3">
        <v>15</v>
      </c>
      <c r="V13" s="17">
        <f t="shared" si="3"/>
        <v>25</v>
      </c>
      <c r="W13" s="19">
        <f t="shared" si="5"/>
        <v>0.1736111111111111</v>
      </c>
    </row>
    <row r="14" spans="1:27" x14ac:dyDescent="0.15">
      <c r="A14" s="42" t="s">
        <v>10</v>
      </c>
      <c r="B14" s="32" t="s">
        <v>6</v>
      </c>
      <c r="C14" s="3">
        <v>1</v>
      </c>
      <c r="D14" s="3">
        <v>3</v>
      </c>
      <c r="E14" s="3">
        <v>1</v>
      </c>
      <c r="F14" s="3">
        <v>2</v>
      </c>
      <c r="G14" s="3">
        <v>4</v>
      </c>
      <c r="H14" s="3">
        <v>5</v>
      </c>
      <c r="I14" s="3">
        <v>21</v>
      </c>
      <c r="J14" s="17">
        <f t="shared" si="4"/>
        <v>37</v>
      </c>
      <c r="K14" s="19">
        <f t="shared" si="6"/>
        <v>9.1811414392059559E-2</v>
      </c>
      <c r="P14" s="38" t="s">
        <v>10</v>
      </c>
      <c r="Q14" s="32" t="s">
        <v>6</v>
      </c>
      <c r="R14" s="3">
        <v>1</v>
      </c>
      <c r="S14" s="3">
        <v>1</v>
      </c>
      <c r="T14" s="3">
        <v>0</v>
      </c>
      <c r="U14" s="3">
        <v>0</v>
      </c>
      <c r="V14" s="17">
        <f t="shared" si="3"/>
        <v>2</v>
      </c>
      <c r="W14" s="18">
        <f t="shared" si="5"/>
        <v>1.3888888888888888E-2</v>
      </c>
      <c r="Y14" s="56">
        <f>SUM(Y5:Y12)</f>
        <v>144</v>
      </c>
      <c r="Z14" s="33">
        <f>SUM(Z5:Z12)</f>
        <v>1</v>
      </c>
    </row>
    <row r="15" spans="1:27" x14ac:dyDescent="0.15">
      <c r="A15" s="40" t="s">
        <v>11</v>
      </c>
      <c r="B15" s="32" t="s">
        <v>6</v>
      </c>
      <c r="C15" s="3">
        <v>4</v>
      </c>
      <c r="D15" s="3">
        <v>0</v>
      </c>
      <c r="E15" s="3">
        <v>3</v>
      </c>
      <c r="F15" s="3">
        <v>1</v>
      </c>
      <c r="G15" s="3">
        <v>0</v>
      </c>
      <c r="H15" s="3">
        <v>0</v>
      </c>
      <c r="I15" s="3">
        <v>2</v>
      </c>
      <c r="J15" s="17">
        <f t="shared" si="4"/>
        <v>10</v>
      </c>
      <c r="K15" s="19">
        <f t="shared" si="6"/>
        <v>2.4813895781637719E-2</v>
      </c>
      <c r="P15" s="38" t="s">
        <v>11</v>
      </c>
      <c r="Q15" s="32" t="s">
        <v>6</v>
      </c>
      <c r="R15" s="3">
        <v>1</v>
      </c>
      <c r="S15" s="3">
        <v>0</v>
      </c>
      <c r="T15" s="3">
        <v>1</v>
      </c>
      <c r="U15" s="3">
        <v>10</v>
      </c>
      <c r="V15" s="17">
        <f t="shared" si="3"/>
        <v>12</v>
      </c>
      <c r="W15" s="18">
        <f t="shared" si="5"/>
        <v>8.3333333333333329E-2</v>
      </c>
      <c r="Z15" s="13"/>
    </row>
    <row r="16" spans="1:27" ht="45.75" customHeight="1" x14ac:dyDescent="0.15">
      <c r="A16" s="43" t="s">
        <v>64</v>
      </c>
      <c r="B16" s="32" t="s">
        <v>6</v>
      </c>
      <c r="C16" s="3">
        <v>4</v>
      </c>
      <c r="D16" s="3">
        <v>6</v>
      </c>
      <c r="E16" s="3">
        <v>6</v>
      </c>
      <c r="F16" s="3">
        <v>3</v>
      </c>
      <c r="G16" s="3">
        <v>2</v>
      </c>
      <c r="H16" s="3">
        <v>0</v>
      </c>
      <c r="I16" s="3">
        <v>4</v>
      </c>
      <c r="J16" s="17">
        <f t="shared" si="4"/>
        <v>25</v>
      </c>
      <c r="K16" s="19">
        <f t="shared" si="6"/>
        <v>6.2034739454094295E-2</v>
      </c>
      <c r="P16" s="39" t="s">
        <v>12</v>
      </c>
      <c r="Q16" s="32" t="s">
        <v>6</v>
      </c>
      <c r="R16" s="3">
        <v>0</v>
      </c>
      <c r="S16" s="3">
        <v>4</v>
      </c>
      <c r="T16" s="3">
        <v>0</v>
      </c>
      <c r="U16" s="3">
        <v>1</v>
      </c>
      <c r="V16" s="17">
        <f t="shared" si="3"/>
        <v>5</v>
      </c>
      <c r="W16" s="18">
        <f t="shared" si="5"/>
        <v>3.4722222222222224E-2</v>
      </c>
    </row>
    <row r="17" spans="1:27" x14ac:dyDescent="0.15">
      <c r="A17" s="1" t="s">
        <v>13</v>
      </c>
      <c r="B17" s="2" t="s">
        <v>14</v>
      </c>
      <c r="C17" s="3">
        <v>0</v>
      </c>
      <c r="D17" s="3">
        <v>3</v>
      </c>
      <c r="E17" s="3">
        <v>0</v>
      </c>
      <c r="F17" s="3">
        <v>1</v>
      </c>
      <c r="G17" s="3">
        <v>1</v>
      </c>
      <c r="H17" s="3">
        <v>0</v>
      </c>
      <c r="I17" s="3">
        <v>1</v>
      </c>
      <c r="J17" s="17">
        <f t="shared" si="4"/>
        <v>6</v>
      </c>
      <c r="K17" s="19">
        <f t="shared" si="6"/>
        <v>1.488833746898263E-2</v>
      </c>
      <c r="P17" s="1" t="s">
        <v>13</v>
      </c>
      <c r="Q17" s="2" t="s">
        <v>14</v>
      </c>
      <c r="R17" s="3">
        <v>1</v>
      </c>
      <c r="S17" s="3">
        <v>0</v>
      </c>
      <c r="T17" s="3">
        <v>0</v>
      </c>
      <c r="U17" s="3">
        <v>0</v>
      </c>
      <c r="V17" s="17">
        <f t="shared" si="3"/>
        <v>1</v>
      </c>
      <c r="W17" s="18">
        <f t="shared" si="5"/>
        <v>6.9444444444444441E-3</v>
      </c>
    </row>
    <row r="18" spans="1:27" x14ac:dyDescent="0.15">
      <c r="A18" s="1" t="s">
        <v>15</v>
      </c>
      <c r="B18" s="2" t="s">
        <v>16</v>
      </c>
      <c r="C18" s="3">
        <v>0</v>
      </c>
      <c r="D18" s="3">
        <v>1</v>
      </c>
      <c r="E18" s="3">
        <v>1</v>
      </c>
      <c r="F18" s="3">
        <v>9</v>
      </c>
      <c r="G18" s="3">
        <v>0</v>
      </c>
      <c r="H18" s="3">
        <v>0</v>
      </c>
      <c r="I18" s="3">
        <v>1</v>
      </c>
      <c r="J18" s="17">
        <f t="shared" si="4"/>
        <v>12</v>
      </c>
      <c r="K18" s="19">
        <f t="shared" si="6"/>
        <v>2.9776674937965261E-2</v>
      </c>
      <c r="P18" s="1" t="s">
        <v>15</v>
      </c>
      <c r="Q18" s="2" t="s">
        <v>16</v>
      </c>
      <c r="R18" s="3">
        <v>0</v>
      </c>
      <c r="S18" s="3">
        <v>1</v>
      </c>
      <c r="T18" s="3">
        <v>0</v>
      </c>
      <c r="U18" s="3">
        <v>0</v>
      </c>
      <c r="V18" s="17">
        <f t="shared" si="3"/>
        <v>1</v>
      </c>
      <c r="W18" s="18">
        <f t="shared" si="5"/>
        <v>6.9444444444444441E-3</v>
      </c>
    </row>
    <row r="19" spans="1:27" x14ac:dyDescent="0.15">
      <c r="A19" s="14" t="s">
        <v>17</v>
      </c>
      <c r="B19" s="2" t="s">
        <v>18</v>
      </c>
      <c r="C19" s="3">
        <v>1</v>
      </c>
      <c r="D19" s="3">
        <v>19</v>
      </c>
      <c r="E19" s="3">
        <v>7</v>
      </c>
      <c r="F19" s="3">
        <v>2</v>
      </c>
      <c r="G19" s="3">
        <v>1</v>
      </c>
      <c r="H19" s="3">
        <v>4</v>
      </c>
      <c r="I19" s="3">
        <v>14</v>
      </c>
      <c r="J19" s="17">
        <f t="shared" si="4"/>
        <v>48</v>
      </c>
      <c r="K19" s="19">
        <f t="shared" si="6"/>
        <v>0.11910669975186104</v>
      </c>
      <c r="P19" s="1" t="s">
        <v>17</v>
      </c>
      <c r="Q19" s="2" t="s">
        <v>18</v>
      </c>
      <c r="R19" s="3">
        <v>1</v>
      </c>
      <c r="S19" s="3">
        <v>2</v>
      </c>
      <c r="T19" s="3">
        <v>0</v>
      </c>
      <c r="U19" s="3">
        <v>7</v>
      </c>
      <c r="V19" s="17">
        <f t="shared" si="3"/>
        <v>10</v>
      </c>
      <c r="W19" s="18">
        <f t="shared" si="5"/>
        <v>6.9444444444444448E-2</v>
      </c>
    </row>
    <row r="20" spans="1:27" x14ac:dyDescent="0.15">
      <c r="A20" s="14"/>
      <c r="B20" s="2"/>
      <c r="C20" s="3"/>
      <c r="D20" s="3"/>
      <c r="E20" s="3"/>
      <c r="F20" s="3"/>
      <c r="G20" s="3"/>
      <c r="H20" s="3"/>
      <c r="I20" s="3"/>
      <c r="J20" s="17"/>
      <c r="K20" s="18"/>
      <c r="W20" s="62">
        <f>SUM(W9:W19)</f>
        <v>0.99999999999999978</v>
      </c>
    </row>
    <row r="21" spans="1:27" x14ac:dyDescent="0.15">
      <c r="A21" s="12"/>
      <c r="K21" s="62">
        <f>SUM(K9:K20)</f>
        <v>0.99007444168734493</v>
      </c>
    </row>
    <row r="22" spans="1:27" ht="14.25" x14ac:dyDescent="0.15">
      <c r="A22" s="95" t="s">
        <v>97</v>
      </c>
      <c r="B22" s="95"/>
      <c r="P22" s="95" t="s">
        <v>97</v>
      </c>
      <c r="Q22" s="95"/>
    </row>
    <row r="23" spans="1:27" x14ac:dyDescent="0.15">
      <c r="A23" s="83" t="s">
        <v>88</v>
      </c>
      <c r="B23" s="96" t="s">
        <v>19</v>
      </c>
      <c r="C23" s="96"/>
      <c r="D23" s="96"/>
      <c r="E23" s="96"/>
      <c r="F23" s="96"/>
      <c r="G23" s="96"/>
      <c r="H23" s="96"/>
      <c r="I23" s="91" t="s">
        <v>39</v>
      </c>
      <c r="J23" s="91" t="s">
        <v>40</v>
      </c>
      <c r="P23" s="83" t="s">
        <v>27</v>
      </c>
      <c r="Q23" s="86" t="s">
        <v>19</v>
      </c>
      <c r="R23" s="87"/>
      <c r="S23" s="87"/>
      <c r="T23" s="87"/>
      <c r="U23" s="84" t="s">
        <v>39</v>
      </c>
      <c r="V23" s="81" t="s">
        <v>40</v>
      </c>
      <c r="AA23" t="s">
        <v>67</v>
      </c>
    </row>
    <row r="24" spans="1:27" x14ac:dyDescent="0.15">
      <c r="A24" s="83"/>
      <c r="B24" s="7" t="s">
        <v>20</v>
      </c>
      <c r="C24" s="7" t="s">
        <v>23</v>
      </c>
      <c r="D24" s="7" t="s">
        <v>22</v>
      </c>
      <c r="E24" s="7" t="s">
        <v>21</v>
      </c>
      <c r="F24" s="7" t="s">
        <v>24</v>
      </c>
      <c r="G24" s="7" t="s">
        <v>25</v>
      </c>
      <c r="H24" s="7" t="s">
        <v>26</v>
      </c>
      <c r="I24" s="91"/>
      <c r="J24" s="91"/>
      <c r="P24" s="83"/>
      <c r="Q24" s="7" t="s">
        <v>34</v>
      </c>
      <c r="R24" s="7" t="s">
        <v>35</v>
      </c>
      <c r="S24" s="7" t="s">
        <v>36</v>
      </c>
      <c r="T24" s="7" t="s">
        <v>37</v>
      </c>
      <c r="U24" s="85"/>
      <c r="V24" s="88"/>
    </row>
    <row r="25" spans="1:27" x14ac:dyDescent="0.15">
      <c r="A25" s="51" t="s">
        <v>38</v>
      </c>
      <c r="B25" s="47">
        <f>C2</f>
        <v>34</v>
      </c>
      <c r="C25" s="47">
        <f t="shared" ref="C25:I25" si="7">D2</f>
        <v>71</v>
      </c>
      <c r="D25" s="47">
        <f t="shared" si="7"/>
        <v>55</v>
      </c>
      <c r="E25" s="47">
        <f t="shared" si="7"/>
        <v>64</v>
      </c>
      <c r="F25" s="47">
        <f t="shared" si="7"/>
        <v>39</v>
      </c>
      <c r="G25" s="47">
        <f t="shared" si="7"/>
        <v>30</v>
      </c>
      <c r="H25" s="47">
        <f t="shared" si="7"/>
        <v>110</v>
      </c>
      <c r="I25" s="47">
        <f t="shared" si="7"/>
        <v>403</v>
      </c>
      <c r="J25" s="47" t="s">
        <v>66</v>
      </c>
      <c r="P25" s="34" t="s">
        <v>38</v>
      </c>
      <c r="Q25" s="47">
        <f>R2</f>
        <v>10</v>
      </c>
      <c r="R25" s="47">
        <f t="shared" ref="R25:U25" si="8">S2</f>
        <v>63</v>
      </c>
      <c r="S25" s="47">
        <f t="shared" si="8"/>
        <v>18</v>
      </c>
      <c r="T25" s="47">
        <f t="shared" si="8"/>
        <v>53</v>
      </c>
      <c r="U25" s="47">
        <f t="shared" si="8"/>
        <v>144</v>
      </c>
      <c r="V25" s="82"/>
    </row>
    <row r="26" spans="1:27" x14ac:dyDescent="0.15">
      <c r="A26" s="37" t="s">
        <v>63</v>
      </c>
      <c r="B26" s="52">
        <f>SUM(B27:B29)</f>
        <v>33</v>
      </c>
      <c r="C26" s="52">
        <f t="shared" ref="C26:H26" si="9">SUM(C27:C29)</f>
        <v>45</v>
      </c>
      <c r="D26" s="52">
        <f t="shared" si="9"/>
        <v>6</v>
      </c>
      <c r="E26" s="52">
        <f t="shared" si="9"/>
        <v>38</v>
      </c>
      <c r="F26" s="52">
        <f t="shared" si="9"/>
        <v>16</v>
      </c>
      <c r="G26" s="52">
        <f t="shared" si="9"/>
        <v>30</v>
      </c>
      <c r="H26" s="52">
        <f t="shared" si="9"/>
        <v>108</v>
      </c>
      <c r="I26" s="47">
        <f>SUM(B26:H26)</f>
        <v>276</v>
      </c>
      <c r="J26" s="47" t="s">
        <v>41</v>
      </c>
      <c r="P26" s="37" t="s">
        <v>39</v>
      </c>
      <c r="Q26" s="52">
        <f>SUM(Q27:Q29)</f>
        <v>8</v>
      </c>
      <c r="R26" s="52">
        <f>SUM(R27:R29)</f>
        <v>63</v>
      </c>
      <c r="S26" s="52">
        <f>SUM(S27:S29)</f>
        <v>18</v>
      </c>
      <c r="T26" s="52">
        <f>SUM(T27:T29)</f>
        <v>21</v>
      </c>
      <c r="U26" s="52">
        <f>SUM(Q26:T26)</f>
        <v>110</v>
      </c>
      <c r="V26" s="36" t="s">
        <v>41</v>
      </c>
    </row>
    <row r="27" spans="1:27" x14ac:dyDescent="0.15">
      <c r="A27" s="4" t="s">
        <v>89</v>
      </c>
      <c r="B27" s="3">
        <v>2</v>
      </c>
      <c r="C27" s="3">
        <v>10</v>
      </c>
      <c r="D27" s="3">
        <v>0</v>
      </c>
      <c r="E27" s="3">
        <v>12</v>
      </c>
      <c r="F27" s="3">
        <v>2</v>
      </c>
      <c r="G27" s="3">
        <v>0</v>
      </c>
      <c r="H27" s="3">
        <v>12</v>
      </c>
      <c r="I27" s="17">
        <f>SUM(B27:H27)</f>
        <v>38</v>
      </c>
      <c r="J27" s="18">
        <f>I27/I25</f>
        <v>9.4292803970223327E-2</v>
      </c>
      <c r="P27" s="4" t="s">
        <v>28</v>
      </c>
      <c r="Q27" s="3">
        <v>2</v>
      </c>
      <c r="R27" s="3">
        <v>1</v>
      </c>
      <c r="S27" s="3">
        <v>6</v>
      </c>
      <c r="T27" s="3">
        <v>1</v>
      </c>
      <c r="U27" s="17">
        <f>SUM(Q27:T27)</f>
        <v>10</v>
      </c>
      <c r="V27" s="18">
        <f>U27/U25</f>
        <v>6.9444444444444448E-2</v>
      </c>
    </row>
    <row r="28" spans="1:27" x14ac:dyDescent="0.15">
      <c r="A28" s="4" t="s">
        <v>90</v>
      </c>
      <c r="B28" s="3">
        <v>13</v>
      </c>
      <c r="C28" s="3">
        <v>5</v>
      </c>
      <c r="D28" s="3">
        <v>6</v>
      </c>
      <c r="E28" s="3">
        <v>4</v>
      </c>
      <c r="F28" s="3">
        <v>7</v>
      </c>
      <c r="G28" s="3">
        <v>14</v>
      </c>
      <c r="H28" s="3">
        <v>73</v>
      </c>
      <c r="I28" s="26">
        <f>SUM(B28:H28)</f>
        <v>122</v>
      </c>
      <c r="J28" s="18">
        <f>I28/I25</f>
        <v>0.30272952853598017</v>
      </c>
      <c r="P28" s="4" t="s">
        <v>29</v>
      </c>
      <c r="Q28" s="3">
        <v>5</v>
      </c>
      <c r="R28" s="3">
        <v>15</v>
      </c>
      <c r="S28" s="3">
        <v>0</v>
      </c>
      <c r="T28" s="3">
        <v>14</v>
      </c>
      <c r="U28" s="17">
        <f>SUM(Q28:T28)</f>
        <v>34</v>
      </c>
      <c r="V28" s="18">
        <f>U28/U25</f>
        <v>0.2361111111111111</v>
      </c>
    </row>
    <row r="29" spans="1:27" ht="25.5" x14ac:dyDescent="0.15">
      <c r="A29" s="5" t="s">
        <v>87</v>
      </c>
      <c r="B29" s="3">
        <v>18</v>
      </c>
      <c r="C29" s="3">
        <v>30</v>
      </c>
      <c r="D29" s="3">
        <v>0</v>
      </c>
      <c r="E29" s="3">
        <v>22</v>
      </c>
      <c r="F29" s="3">
        <v>7</v>
      </c>
      <c r="G29" s="3">
        <v>16</v>
      </c>
      <c r="H29" s="3">
        <v>23</v>
      </c>
      <c r="I29" s="17">
        <f>SUM(B29:H29)</f>
        <v>116</v>
      </c>
      <c r="J29" s="18">
        <f>I29/I25</f>
        <v>0.28784119106699751</v>
      </c>
      <c r="P29" s="24" t="s">
        <v>42</v>
      </c>
      <c r="Q29" s="3">
        <v>1</v>
      </c>
      <c r="R29" s="3">
        <v>47</v>
      </c>
      <c r="S29" s="3">
        <v>12</v>
      </c>
      <c r="T29" s="3">
        <v>6</v>
      </c>
      <c r="U29" s="17">
        <f>SUM(Q29:T29)</f>
        <v>66</v>
      </c>
      <c r="V29" s="18">
        <f>U29/U25</f>
        <v>0.45833333333333331</v>
      </c>
    </row>
    <row r="30" spans="1:27" x14ac:dyDescent="0.15">
      <c r="J30" s="62">
        <f>SUM(J27:J29)</f>
        <v>0.68486352357320102</v>
      </c>
      <c r="V30" s="62">
        <f>SUM(V27:V29)</f>
        <v>0.76388888888888884</v>
      </c>
    </row>
    <row r="32" spans="1:27" ht="14.25" x14ac:dyDescent="0.15">
      <c r="A32" s="95" t="s">
        <v>98</v>
      </c>
      <c r="B32" s="95"/>
      <c r="C32" s="95"/>
      <c r="P32" s="95" t="s">
        <v>98</v>
      </c>
      <c r="Q32" s="95"/>
      <c r="R32" s="95"/>
    </row>
    <row r="33" spans="1:22" x14ac:dyDescent="0.15">
      <c r="A33" s="83" t="s">
        <v>30</v>
      </c>
      <c r="B33" s="91" t="s">
        <v>2</v>
      </c>
      <c r="C33" s="97"/>
      <c r="D33" s="97"/>
      <c r="E33" s="97"/>
      <c r="F33" s="97"/>
      <c r="G33" s="97"/>
      <c r="H33" s="97"/>
      <c r="I33" s="91" t="s">
        <v>39</v>
      </c>
      <c r="J33" s="91" t="s">
        <v>40</v>
      </c>
      <c r="P33" s="83" t="s">
        <v>30</v>
      </c>
      <c r="Q33" s="89" t="s">
        <v>2</v>
      </c>
      <c r="R33" s="90"/>
      <c r="S33" s="90"/>
      <c r="T33" s="90"/>
      <c r="U33" s="84" t="s">
        <v>39</v>
      </c>
      <c r="V33" s="81" t="s">
        <v>40</v>
      </c>
    </row>
    <row r="34" spans="1:22" x14ac:dyDescent="0.15">
      <c r="A34" s="83"/>
      <c r="B34" s="7" t="s">
        <v>100</v>
      </c>
      <c r="C34" s="7" t="s">
        <v>23</v>
      </c>
      <c r="D34" s="7" t="s">
        <v>22</v>
      </c>
      <c r="E34" s="7" t="s">
        <v>21</v>
      </c>
      <c r="F34" s="7" t="s">
        <v>24</v>
      </c>
      <c r="G34" s="7" t="s">
        <v>25</v>
      </c>
      <c r="H34" s="7" t="s">
        <v>26</v>
      </c>
      <c r="I34" s="91"/>
      <c r="J34" s="91"/>
      <c r="P34" s="83"/>
      <c r="Q34" s="7" t="s">
        <v>34</v>
      </c>
      <c r="R34" s="7" t="s">
        <v>35</v>
      </c>
      <c r="S34" s="7" t="s">
        <v>36</v>
      </c>
      <c r="T34" s="7" t="s">
        <v>37</v>
      </c>
      <c r="U34" s="85"/>
      <c r="V34" s="82"/>
    </row>
    <row r="35" spans="1:22" x14ac:dyDescent="0.15">
      <c r="A35" s="51" t="s">
        <v>38</v>
      </c>
      <c r="B35" s="47">
        <f>C2</f>
        <v>34</v>
      </c>
      <c r="C35" s="47">
        <f t="shared" ref="C35:H35" si="10">D2</f>
        <v>71</v>
      </c>
      <c r="D35" s="47">
        <f t="shared" si="10"/>
        <v>55</v>
      </c>
      <c r="E35" s="47">
        <f t="shared" si="10"/>
        <v>64</v>
      </c>
      <c r="F35" s="47">
        <f t="shared" si="10"/>
        <v>39</v>
      </c>
      <c r="G35" s="47">
        <f t="shared" si="10"/>
        <v>30</v>
      </c>
      <c r="H35" s="47">
        <f t="shared" si="10"/>
        <v>110</v>
      </c>
      <c r="I35" s="47">
        <f>J2</f>
        <v>403</v>
      </c>
      <c r="J35" s="47" t="s">
        <v>66</v>
      </c>
      <c r="P35" s="51" t="s">
        <v>38</v>
      </c>
      <c r="Q35" s="47">
        <f>R7</f>
        <v>10</v>
      </c>
      <c r="R35" s="47">
        <f t="shared" ref="R35:U35" si="11">S7</f>
        <v>63</v>
      </c>
      <c r="S35" s="47">
        <f t="shared" si="11"/>
        <v>18</v>
      </c>
      <c r="T35" s="47">
        <f t="shared" si="11"/>
        <v>53</v>
      </c>
      <c r="U35" s="47">
        <f t="shared" si="11"/>
        <v>144</v>
      </c>
      <c r="V35" s="47" t="s">
        <v>66</v>
      </c>
    </row>
    <row r="36" spans="1:22" ht="12.75" customHeight="1" x14ac:dyDescent="0.15">
      <c r="A36" s="37" t="s">
        <v>63</v>
      </c>
      <c r="B36" s="52">
        <f>SUM(B37:B39)</f>
        <v>33</v>
      </c>
      <c r="C36" s="52">
        <f t="shared" ref="C36:H36" si="12">SUM(C37:C39)</f>
        <v>50</v>
      </c>
      <c r="D36" s="52">
        <f t="shared" si="12"/>
        <v>19</v>
      </c>
      <c r="E36" s="52">
        <f t="shared" si="12"/>
        <v>34</v>
      </c>
      <c r="F36" s="52">
        <f t="shared" si="12"/>
        <v>35</v>
      </c>
      <c r="G36" s="52">
        <f t="shared" si="12"/>
        <v>30</v>
      </c>
      <c r="H36" s="52">
        <f t="shared" si="12"/>
        <v>109</v>
      </c>
      <c r="I36" s="47">
        <f>SUM(B36:H36)</f>
        <v>310</v>
      </c>
      <c r="J36" s="47" t="s">
        <v>41</v>
      </c>
      <c r="P36" s="37" t="s">
        <v>39</v>
      </c>
      <c r="Q36" s="52">
        <f>SUM(Q37:Q39)</f>
        <v>6</v>
      </c>
      <c r="R36" s="52">
        <f>SUM(R37:R39)</f>
        <v>63</v>
      </c>
      <c r="S36" s="52">
        <f>SUM(S37:S39)</f>
        <v>18</v>
      </c>
      <c r="T36" s="52">
        <f>SUM(T37:T39)</f>
        <v>18</v>
      </c>
      <c r="U36" s="52">
        <f>SUM(Q36:T36)</f>
        <v>105</v>
      </c>
      <c r="V36" s="47" t="s">
        <v>41</v>
      </c>
    </row>
    <row r="37" spans="1:22" x14ac:dyDescent="0.15">
      <c r="A37" s="4" t="s">
        <v>31</v>
      </c>
      <c r="B37" s="3">
        <v>16</v>
      </c>
      <c r="C37" s="3">
        <v>10</v>
      </c>
      <c r="D37" s="3">
        <v>9</v>
      </c>
      <c r="E37" s="3">
        <v>18</v>
      </c>
      <c r="F37" s="3">
        <v>6</v>
      </c>
      <c r="G37" s="3">
        <v>30</v>
      </c>
      <c r="H37" s="3">
        <v>66</v>
      </c>
      <c r="I37" s="17">
        <f>SUM(B37:H37)</f>
        <v>155</v>
      </c>
      <c r="J37" s="18">
        <f>I37/I35</f>
        <v>0.38461538461538464</v>
      </c>
      <c r="P37" s="23" t="s">
        <v>31</v>
      </c>
      <c r="Q37" s="3">
        <v>3</v>
      </c>
      <c r="R37" s="3">
        <v>33</v>
      </c>
      <c r="S37" s="3">
        <v>14</v>
      </c>
      <c r="T37" s="3">
        <v>2</v>
      </c>
      <c r="U37" s="17">
        <f>SUM(Q37:T37)</f>
        <v>52</v>
      </c>
      <c r="V37" s="18">
        <f>U37/U35</f>
        <v>0.3611111111111111</v>
      </c>
    </row>
    <row r="38" spans="1:22" ht="25.5" x14ac:dyDescent="0.15">
      <c r="A38" s="4" t="s">
        <v>32</v>
      </c>
      <c r="B38" s="3">
        <v>7</v>
      </c>
      <c r="C38" s="3">
        <v>20</v>
      </c>
      <c r="D38" s="3">
        <v>1</v>
      </c>
      <c r="E38" s="3">
        <v>6</v>
      </c>
      <c r="F38" s="3">
        <v>8</v>
      </c>
      <c r="G38" s="3">
        <v>0</v>
      </c>
      <c r="H38" s="3">
        <v>30</v>
      </c>
      <c r="I38" s="17">
        <f t="shared" ref="I38:I39" si="13">SUM(B38:H38)</f>
        <v>72</v>
      </c>
      <c r="J38" s="18">
        <f>I38/I35</f>
        <v>0.17866004962779156</v>
      </c>
      <c r="P38" s="23" t="s">
        <v>32</v>
      </c>
      <c r="Q38" s="3">
        <v>3</v>
      </c>
      <c r="R38" s="3">
        <v>24</v>
      </c>
      <c r="S38" s="3">
        <v>0</v>
      </c>
      <c r="T38" s="3">
        <v>15</v>
      </c>
      <c r="U38" s="17">
        <f t="shared" ref="U38:U39" si="14">SUM(Q38:T38)</f>
        <v>42</v>
      </c>
      <c r="V38" s="18">
        <f>U38/U35</f>
        <v>0.29166666666666669</v>
      </c>
    </row>
    <row r="39" spans="1:22" ht="25.5" x14ac:dyDescent="0.15">
      <c r="A39" s="6" t="s">
        <v>33</v>
      </c>
      <c r="B39" s="3">
        <v>10</v>
      </c>
      <c r="C39" s="3">
        <v>20</v>
      </c>
      <c r="D39" s="3">
        <v>9</v>
      </c>
      <c r="E39" s="3">
        <v>10</v>
      </c>
      <c r="F39" s="3">
        <v>21</v>
      </c>
      <c r="G39" s="3">
        <v>0</v>
      </c>
      <c r="H39" s="3">
        <v>13</v>
      </c>
      <c r="I39" s="17">
        <f t="shared" si="13"/>
        <v>83</v>
      </c>
      <c r="J39" s="18">
        <f>I39/I35</f>
        <v>0.20595533498759305</v>
      </c>
      <c r="P39" s="6" t="s">
        <v>33</v>
      </c>
      <c r="Q39" s="3">
        <v>0</v>
      </c>
      <c r="R39" s="3">
        <v>6</v>
      </c>
      <c r="S39" s="3">
        <v>4</v>
      </c>
      <c r="T39" s="3">
        <v>1</v>
      </c>
      <c r="U39" s="17">
        <f t="shared" si="14"/>
        <v>11</v>
      </c>
      <c r="V39" s="18">
        <f>U39/U35</f>
        <v>7.6388888888888895E-2</v>
      </c>
    </row>
    <row r="40" spans="1:22" x14ac:dyDescent="0.15">
      <c r="J40" s="62">
        <f>SUM(J37:J39)</f>
        <v>0.76923076923076916</v>
      </c>
      <c r="V40" s="62">
        <f>SUM(V37:V39)</f>
        <v>0.72916666666666674</v>
      </c>
    </row>
    <row r="42" spans="1:22" ht="14.25" x14ac:dyDescent="0.15">
      <c r="A42" s="95" t="s">
        <v>99</v>
      </c>
      <c r="B42" s="95"/>
      <c r="C42" s="95"/>
      <c r="P42" s="95" t="s">
        <v>99</v>
      </c>
      <c r="Q42" s="95"/>
      <c r="R42" s="95"/>
    </row>
    <row r="43" spans="1:22" x14ac:dyDescent="0.15">
      <c r="A43" s="81" t="s">
        <v>91</v>
      </c>
      <c r="B43" s="9" t="s">
        <v>19</v>
      </c>
      <c r="C43" s="10"/>
      <c r="D43" s="10"/>
      <c r="E43" s="10"/>
      <c r="F43" s="10"/>
      <c r="G43" s="10"/>
      <c r="H43" s="11"/>
      <c r="I43" s="88" t="s">
        <v>95</v>
      </c>
      <c r="J43" s="91" t="s">
        <v>40</v>
      </c>
      <c r="P43" s="81" t="s">
        <v>91</v>
      </c>
      <c r="Q43" s="9" t="s">
        <v>19</v>
      </c>
      <c r="R43" s="10"/>
      <c r="S43" s="10"/>
      <c r="T43" s="11"/>
      <c r="U43" s="88" t="s">
        <v>39</v>
      </c>
      <c r="V43" s="91" t="s">
        <v>40</v>
      </c>
    </row>
    <row r="44" spans="1:22" x14ac:dyDescent="0.15">
      <c r="A44" s="88"/>
      <c r="B44" s="50" t="s">
        <v>20</v>
      </c>
      <c r="C44" s="50" t="s">
        <v>23</v>
      </c>
      <c r="D44" s="50" t="s">
        <v>22</v>
      </c>
      <c r="E44" s="50" t="s">
        <v>21</v>
      </c>
      <c r="F44" s="50" t="s">
        <v>24</v>
      </c>
      <c r="G44" s="50" t="s">
        <v>25</v>
      </c>
      <c r="H44" s="50" t="s">
        <v>26</v>
      </c>
      <c r="I44" s="82"/>
      <c r="J44" s="91"/>
      <c r="P44" s="88"/>
      <c r="Q44" s="50" t="s">
        <v>34</v>
      </c>
      <c r="R44" s="50" t="s">
        <v>35</v>
      </c>
      <c r="S44" s="50" t="s">
        <v>36</v>
      </c>
      <c r="T44" s="50" t="s">
        <v>37</v>
      </c>
      <c r="U44" s="82"/>
      <c r="V44" s="91"/>
    </row>
    <row r="45" spans="1:22" x14ac:dyDescent="0.15">
      <c r="A45" s="51" t="s">
        <v>38</v>
      </c>
      <c r="B45" s="47">
        <v>34</v>
      </c>
      <c r="C45" s="47">
        <v>71</v>
      </c>
      <c r="D45" s="47">
        <v>55</v>
      </c>
      <c r="E45" s="47">
        <v>64</v>
      </c>
      <c r="F45" s="47">
        <v>39</v>
      </c>
      <c r="G45" s="47">
        <v>30</v>
      </c>
      <c r="H45" s="47">
        <v>110</v>
      </c>
      <c r="I45" s="47">
        <v>403</v>
      </c>
      <c r="J45" s="8"/>
      <c r="P45" s="51" t="s">
        <v>38</v>
      </c>
      <c r="Q45" s="47">
        <v>10</v>
      </c>
      <c r="R45" s="47">
        <v>63</v>
      </c>
      <c r="S45" s="47">
        <v>18</v>
      </c>
      <c r="T45" s="47">
        <v>53</v>
      </c>
      <c r="U45" s="47">
        <v>144</v>
      </c>
      <c r="V45" s="91"/>
    </row>
    <row r="46" spans="1:22" x14ac:dyDescent="0.15">
      <c r="A46" s="37" t="s">
        <v>39</v>
      </c>
      <c r="B46" s="52">
        <f>SUM(B47:B49)</f>
        <v>34</v>
      </c>
      <c r="C46" s="52">
        <f>SUM(C47:C49)</f>
        <v>63</v>
      </c>
      <c r="D46" s="52">
        <f>SUM(D47:D49)</f>
        <v>55</v>
      </c>
      <c r="E46" s="52">
        <f>SUM(E47:E49)</f>
        <v>55</v>
      </c>
      <c r="F46" s="52">
        <f>SUM(F47:F49)</f>
        <v>39</v>
      </c>
      <c r="G46" s="52">
        <v>30</v>
      </c>
      <c r="H46" s="52">
        <f>SUM(H47:H49)</f>
        <v>75</v>
      </c>
      <c r="I46" s="52">
        <f>SUM(B46:H46)</f>
        <v>351</v>
      </c>
      <c r="J46" s="8"/>
      <c r="P46" s="37" t="s">
        <v>39</v>
      </c>
      <c r="Q46" s="52">
        <f>SUM(Q47:Q49)</f>
        <v>10</v>
      </c>
      <c r="R46" s="52">
        <f>SUM(R47:R49)</f>
        <v>63</v>
      </c>
      <c r="S46" s="52">
        <f>SUM(S47:S49)</f>
        <v>18</v>
      </c>
      <c r="T46" s="52">
        <f>SUM(T47:T49)</f>
        <v>46</v>
      </c>
      <c r="U46" s="52">
        <f>SUM(Q46:T46)</f>
        <v>137</v>
      </c>
      <c r="V46" s="89"/>
    </row>
    <row r="47" spans="1:22" x14ac:dyDescent="0.15">
      <c r="A47" s="60" t="s">
        <v>92</v>
      </c>
      <c r="B47" s="3">
        <v>8</v>
      </c>
      <c r="C47" s="3">
        <v>11</v>
      </c>
      <c r="D47" s="3">
        <v>25</v>
      </c>
      <c r="E47" s="3">
        <v>9</v>
      </c>
      <c r="F47" s="3">
        <v>5</v>
      </c>
      <c r="G47" s="3">
        <v>9</v>
      </c>
      <c r="H47" s="3">
        <v>22</v>
      </c>
      <c r="I47" s="17">
        <f>SUM(B47:H47)</f>
        <v>89</v>
      </c>
      <c r="J47" s="18">
        <f>I47/I45</f>
        <v>0.22084367245657568</v>
      </c>
      <c r="P47" s="60" t="s">
        <v>92</v>
      </c>
      <c r="Q47" s="3">
        <v>3</v>
      </c>
      <c r="R47" s="3">
        <v>3</v>
      </c>
      <c r="S47" s="3">
        <v>3</v>
      </c>
      <c r="T47" s="3">
        <v>4</v>
      </c>
      <c r="U47" s="17">
        <f>SUM(Q47:T47)</f>
        <v>13</v>
      </c>
      <c r="V47" s="18">
        <f>U47/U45</f>
        <v>9.0277777777777776E-2</v>
      </c>
    </row>
    <row r="48" spans="1:22" x14ac:dyDescent="0.15">
      <c r="A48" s="60" t="s">
        <v>93</v>
      </c>
      <c r="B48" s="3">
        <v>23</v>
      </c>
      <c r="C48" s="3">
        <v>52</v>
      </c>
      <c r="D48" s="3">
        <v>27</v>
      </c>
      <c r="E48" s="3">
        <v>46</v>
      </c>
      <c r="F48" s="3">
        <v>34</v>
      </c>
      <c r="G48" s="3">
        <v>21</v>
      </c>
      <c r="H48" s="3">
        <v>45</v>
      </c>
      <c r="I48" s="17">
        <f>SUM(B48:H48)</f>
        <v>248</v>
      </c>
      <c r="J48" s="18">
        <f>I48/I45</f>
        <v>0.61538461538461542</v>
      </c>
      <c r="P48" s="60" t="s">
        <v>93</v>
      </c>
      <c r="Q48" s="3">
        <v>6</v>
      </c>
      <c r="R48" s="3">
        <v>45</v>
      </c>
      <c r="S48" s="3">
        <v>13</v>
      </c>
      <c r="T48" s="3">
        <v>42</v>
      </c>
      <c r="U48" s="17">
        <f>SUM(Q48:T48)</f>
        <v>106</v>
      </c>
      <c r="V48" s="18">
        <f>U48/U45</f>
        <v>0.73611111111111116</v>
      </c>
    </row>
    <row r="49" spans="1:22" x14ac:dyDescent="0.15">
      <c r="A49" s="60" t="s">
        <v>94</v>
      </c>
      <c r="B49" s="3">
        <v>3</v>
      </c>
      <c r="C49" s="3">
        <v>0</v>
      </c>
      <c r="D49" s="3">
        <v>3</v>
      </c>
      <c r="E49" s="3">
        <v>0</v>
      </c>
      <c r="F49" s="3">
        <v>0</v>
      </c>
      <c r="G49" s="3">
        <v>0</v>
      </c>
      <c r="H49" s="3">
        <v>8</v>
      </c>
      <c r="I49" s="17">
        <f>SUM(B49:H49)</f>
        <v>14</v>
      </c>
      <c r="J49" s="18">
        <f>I49/I45</f>
        <v>3.4739454094292806E-2</v>
      </c>
      <c r="P49" s="60" t="s">
        <v>94</v>
      </c>
      <c r="Q49" s="3">
        <v>1</v>
      </c>
      <c r="R49" s="3">
        <v>15</v>
      </c>
      <c r="S49" s="3">
        <v>2</v>
      </c>
      <c r="T49" s="3">
        <v>0</v>
      </c>
      <c r="U49" s="17">
        <f>SUM(Q49:T49)</f>
        <v>18</v>
      </c>
      <c r="V49" s="18">
        <f>U49/U45</f>
        <v>0.125</v>
      </c>
    </row>
    <row r="50" spans="1:22" x14ac:dyDescent="0.15">
      <c r="J50" s="62">
        <f>SUM(J47:J49)</f>
        <v>0.87096774193548387</v>
      </c>
      <c r="V50" s="62">
        <f>SUM(V47:V49)</f>
        <v>0.95138888888888895</v>
      </c>
    </row>
    <row r="52" spans="1:22" ht="14.25" x14ac:dyDescent="0.15">
      <c r="A52" s="95" t="s">
        <v>99</v>
      </c>
      <c r="B52" s="95"/>
      <c r="C52" s="95"/>
    </row>
    <row r="53" spans="1:22" x14ac:dyDescent="0.15">
      <c r="A53" s="81" t="s">
        <v>101</v>
      </c>
      <c r="B53" s="9" t="s">
        <v>19</v>
      </c>
      <c r="C53" s="10"/>
      <c r="D53" s="10"/>
      <c r="E53" s="10"/>
      <c r="F53" s="10"/>
      <c r="G53" s="10"/>
      <c r="H53" s="11"/>
      <c r="I53" s="81" t="s">
        <v>39</v>
      </c>
      <c r="J53" s="81" t="s">
        <v>40</v>
      </c>
    </row>
    <row r="54" spans="1:22" x14ac:dyDescent="0.15">
      <c r="A54" s="88"/>
      <c r="B54" s="50" t="s">
        <v>20</v>
      </c>
      <c r="C54" s="50" t="s">
        <v>23</v>
      </c>
      <c r="D54" s="50" t="s">
        <v>22</v>
      </c>
      <c r="E54" s="50" t="s">
        <v>21</v>
      </c>
      <c r="F54" s="50" t="s">
        <v>24</v>
      </c>
      <c r="G54" s="50" t="s">
        <v>25</v>
      </c>
      <c r="H54" s="50" t="s">
        <v>26</v>
      </c>
      <c r="I54" s="88"/>
      <c r="J54" s="88"/>
    </row>
    <row r="55" spans="1:22" x14ac:dyDescent="0.15">
      <c r="A55" s="51" t="s">
        <v>38</v>
      </c>
      <c r="B55" s="47">
        <v>34</v>
      </c>
      <c r="C55" s="47">
        <v>71</v>
      </c>
      <c r="D55" s="47">
        <v>55</v>
      </c>
      <c r="E55" s="47">
        <v>64</v>
      </c>
      <c r="F55" s="47">
        <v>39</v>
      </c>
      <c r="G55" s="47">
        <v>30</v>
      </c>
      <c r="H55" s="47">
        <v>110</v>
      </c>
      <c r="I55" s="47">
        <v>403</v>
      </c>
      <c r="J55" s="61"/>
    </row>
    <row r="56" spans="1:22" x14ac:dyDescent="0.15">
      <c r="A56" s="60" t="s">
        <v>103</v>
      </c>
      <c r="B56" s="3">
        <v>8</v>
      </c>
      <c r="C56" s="3">
        <v>0</v>
      </c>
      <c r="D56" s="3">
        <v>9</v>
      </c>
      <c r="E56" s="3">
        <v>4</v>
      </c>
      <c r="F56" s="3">
        <v>27</v>
      </c>
      <c r="G56" s="3">
        <v>15</v>
      </c>
      <c r="H56" s="3">
        <v>20</v>
      </c>
      <c r="I56" s="17">
        <f>SUM(B56:H56)</f>
        <v>83</v>
      </c>
      <c r="J56" s="18">
        <f>I56/I55</f>
        <v>0.20595533498759305</v>
      </c>
    </row>
    <row r="57" spans="1:22" x14ac:dyDescent="0.15">
      <c r="A57" s="60" t="s">
        <v>104</v>
      </c>
      <c r="B57" s="3"/>
      <c r="C57" s="3"/>
      <c r="D57" s="3"/>
      <c r="E57" s="3">
        <v>24</v>
      </c>
      <c r="F57" s="3"/>
      <c r="G57" s="3"/>
      <c r="H57" s="3"/>
      <c r="J57" t="s">
        <v>102</v>
      </c>
    </row>
    <row r="58" spans="1:22" ht="25.5" x14ac:dyDescent="0.15">
      <c r="A58" s="60" t="s">
        <v>105</v>
      </c>
      <c r="B58" s="3"/>
      <c r="C58" s="3"/>
      <c r="D58" s="3">
        <v>13</v>
      </c>
      <c r="E58" s="3"/>
      <c r="F58" s="3"/>
      <c r="G58" s="3"/>
      <c r="H58" s="3"/>
    </row>
    <row r="59" spans="1:22" x14ac:dyDescent="0.15">
      <c r="A59" s="60" t="s">
        <v>106</v>
      </c>
      <c r="B59" s="3"/>
      <c r="C59" s="3"/>
      <c r="D59" s="3">
        <v>12</v>
      </c>
      <c r="E59" s="3"/>
      <c r="F59" s="3"/>
      <c r="G59" s="3"/>
      <c r="H59" s="3"/>
    </row>
  </sheetData>
  <mergeCells count="62">
    <mergeCell ref="P4:R4"/>
    <mergeCell ref="A53:A54"/>
    <mergeCell ref="I53:I54"/>
    <mergeCell ref="J53:J54"/>
    <mergeCell ref="A52:C52"/>
    <mergeCell ref="P42:R42"/>
    <mergeCell ref="P43:P44"/>
    <mergeCell ref="A42:C42"/>
    <mergeCell ref="P32:R32"/>
    <mergeCell ref="P22:Q22"/>
    <mergeCell ref="A4:C4"/>
    <mergeCell ref="A5:A6"/>
    <mergeCell ref="B5:B6"/>
    <mergeCell ref="A22:B22"/>
    <mergeCell ref="C5:I5"/>
    <mergeCell ref="A23:A24"/>
    <mergeCell ref="U43:U44"/>
    <mergeCell ref="V43:V46"/>
    <mergeCell ref="A43:A44"/>
    <mergeCell ref="J43:J44"/>
    <mergeCell ref="I43:I44"/>
    <mergeCell ref="A32:C32"/>
    <mergeCell ref="A33:A34"/>
    <mergeCell ref="B23:H23"/>
    <mergeCell ref="B33:H33"/>
    <mergeCell ref="J5:J6"/>
    <mergeCell ref="I23:I24"/>
    <mergeCell ref="J23:J24"/>
    <mergeCell ref="I33:I34"/>
    <mergeCell ref="J33:J34"/>
    <mergeCell ref="K5:K6"/>
    <mergeCell ref="V5:V6"/>
    <mergeCell ref="W5:W6"/>
    <mergeCell ref="Q5:Q6"/>
    <mergeCell ref="P5:P6"/>
    <mergeCell ref="L5:L6"/>
    <mergeCell ref="M5:M6"/>
    <mergeCell ref="R5:U5"/>
    <mergeCell ref="V33:V34"/>
    <mergeCell ref="P23:P24"/>
    <mergeCell ref="P33:P34"/>
    <mergeCell ref="U23:U24"/>
    <mergeCell ref="Q23:T23"/>
    <mergeCell ref="V23:V25"/>
    <mergeCell ref="Q33:T33"/>
    <mergeCell ref="U33:U34"/>
    <mergeCell ref="L7:L8"/>
    <mergeCell ref="L9:L10"/>
    <mergeCell ref="N7:N8"/>
    <mergeCell ref="N9:N10"/>
    <mergeCell ref="N5:N6"/>
    <mergeCell ref="M7:M8"/>
    <mergeCell ref="M9:M10"/>
    <mergeCell ref="Z9:Z10"/>
    <mergeCell ref="Z11:Z12"/>
    <mergeCell ref="X5:X8"/>
    <mergeCell ref="Z5:Z8"/>
    <mergeCell ref="X11:X12"/>
    <mergeCell ref="Y5:Y8"/>
    <mergeCell ref="Y11:Y12"/>
    <mergeCell ref="Y9:Y10"/>
    <mergeCell ref="X9:X1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概念描述</vt:lpstr>
      <vt:lpstr>数据汇总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2021-05-08T09:56:39Z</dcterms:modified>
</cp:coreProperties>
</file>