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https://severstal.sharepoint.com/sites/SCPUpstream/Shared Documents/14 Сбор данных/01_Для моделирования/01_КХП/01_Файлы пользователей/"/>
    </mc:Choice>
  </mc:AlternateContent>
  <bookViews>
    <workbookView xWindow="-105" yWindow="-105" windowWidth="19425" windowHeight="10425" activeTab="1"/>
  </bookViews>
  <sheets>
    <sheet name="Инструкция" sheetId="5" r:id="rId1"/>
    <sheet name="Шахтогруппы" sheetId="2" r:id="rId2"/>
    <sheet name="Близкие шахтогруппы" sheetId="6" r:id="rId3"/>
  </sheets>
  <definedNames>
    <definedName name="_xlnm._FilterDatabase" localSheetId="1" hidden="1">Шахтогруппы!$A$1:$D$19</definedName>
    <definedName name="_xlnm.Print_Area" localSheetId="0">Инструкция!$A$1:$I$15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E2" i="6"/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D9" i="6" l="1"/>
  <c r="D11" i="6"/>
  <c r="D13" i="6"/>
  <c r="D12" i="6"/>
  <c r="D8" i="6"/>
  <c r="D15" i="6"/>
  <c r="D7" i="6"/>
  <c r="D14" i="6"/>
  <c r="D6" i="6"/>
  <c r="D5" i="6"/>
  <c r="D2" i="6"/>
  <c r="D4" i="6"/>
  <c r="D3" i="6"/>
  <c r="D10" i="6"/>
  <c r="I3" i="5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I5" i="5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I4" i="5" l="1"/>
</calcChain>
</file>

<file path=xl/sharedStrings.xml><?xml version="1.0" encoding="utf-8"?>
<sst xmlns="http://schemas.openxmlformats.org/spreadsheetml/2006/main" count="177" uniqueCount="108">
  <si>
    <t>Шаблон сбора</t>
  </si>
  <si>
    <t>Статистика ошибок в Шаблоне</t>
  </si>
  <si>
    <t>Версия</t>
  </si>
  <si>
    <t>1.0</t>
  </si>
  <si>
    <t>Дата создания</t>
  </si>
  <si>
    <t>Создан</t>
  </si>
  <si>
    <t>Миронова А., Зайнудинов З.</t>
  </si>
  <si>
    <t>Стрим</t>
  </si>
  <si>
    <t>КХП</t>
  </si>
  <si>
    <t>Объект данных</t>
  </si>
  <si>
    <t>Шахтогруппы</t>
  </si>
  <si>
    <t>Шаблон загрузки в QMP</t>
  </si>
  <si>
    <t>MP_CoalGroups</t>
  </si>
  <si>
    <t>Бизнес-эксперт:</t>
  </si>
  <si>
    <t>ФИО</t>
  </si>
  <si>
    <t>Карунова Елена Владимировна</t>
  </si>
  <si>
    <t>e-mail</t>
  </si>
  <si>
    <t>evkarunova@severstal.com</t>
  </si>
  <si>
    <t>ИНСТРУКЦИЯ ПО ЗАПОЛНЕНИЮ ШАБЛОНА</t>
  </si>
  <si>
    <t>ОГЛАВЛЕНИЕ</t>
  </si>
  <si>
    <t>1. ОБЩЕЕ ОПИСАНИЕ</t>
  </si>
  <si>
    <t>Вкладка "Шахтогруппы" предназначена для заполнения перечня шахтогрупп.</t>
  </si>
  <si>
    <r>
      <rPr>
        <i/>
        <sz val="9"/>
        <color theme="1"/>
        <rFont val="Calibri"/>
        <family val="2"/>
        <charset val="204"/>
        <scheme val="minor"/>
      </rPr>
      <t>*Обязательные поля для заполнения:</t>
    </r>
    <r>
      <rPr>
        <sz val="9"/>
        <color theme="1"/>
        <rFont val="Calibri"/>
        <family val="2"/>
        <charset val="204"/>
        <scheme val="minor"/>
      </rPr>
      <t xml:space="preserve"> Уникальный идентификатор шахтогруппы.</t>
    </r>
  </si>
  <si>
    <t>Правила заполнения полей на вкладке представлены в таблице 1.</t>
  </si>
  <si>
    <t>№</t>
  </si>
  <si>
    <t>Поле</t>
  </si>
  <si>
    <t>Правила заполнения</t>
  </si>
  <si>
    <t>Пример</t>
  </si>
  <si>
    <t>Уникальный идентификатор шахтогруппы</t>
  </si>
  <si>
    <t>Вручную</t>
  </si>
  <si>
    <t>Текстовое поле</t>
  </si>
  <si>
    <t>ГГУ, ГГЖУ</t>
  </si>
  <si>
    <t>Аббревиатура шахтогруппы</t>
  </si>
  <si>
    <t>На вкладке "Шахтогруппы" предусмотрена следующая проверка данных:</t>
  </si>
  <si>
    <t>ГГУ</t>
  </si>
  <si>
    <t>ГГЖУ</t>
  </si>
  <si>
    <t>ГЖУ</t>
  </si>
  <si>
    <t>ГКУ</t>
  </si>
  <si>
    <t>ГКОУ</t>
  </si>
  <si>
    <t>ГКСУ</t>
  </si>
  <si>
    <t>ГОСУ</t>
  </si>
  <si>
    <t>УПС</t>
  </si>
  <si>
    <t>Идентификатор шахтогруппы соседней/близкой для рассматриваемой</t>
  </si>
  <si>
    <t>Проверка идентификатора шахтогруппы</t>
  </si>
  <si>
    <t>Проверка соседней шахтогруппы</t>
  </si>
  <si>
    <t>2. ОПИСАНИЕ ВКЛАДОК</t>
  </si>
  <si>
    <t>3. ЗАПОЛНЕНИЕ ШАБЛОНА</t>
  </si>
  <si>
    <t>4. ДОБАВЛЕНИЕ НОВЫХ ДАННЫХ</t>
  </si>
  <si>
    <t xml:space="preserve">5. РЕДАКТИРОВАНИЕ ДАННЫХ  </t>
  </si>
  <si>
    <t>6. УДАЛЕНИЕ ДАННЫХ</t>
  </si>
  <si>
    <t xml:space="preserve">7. ВАЛИДАЦИЯ ДАННЫХ  </t>
  </si>
  <si>
    <t>Шаблон сбора содержит несколько вкладок. Общее описание по вкладкам приведено в таблице 1.</t>
  </si>
  <si>
    <t>Таблица 1 - Общее описание вкладок</t>
  </si>
  <si>
    <t>Вкладка</t>
  </si>
  <si>
    <t>Что содержит</t>
  </si>
  <si>
    <t>Когда заполняют</t>
  </si>
  <si>
    <t>Кто заполняет</t>
  </si>
  <si>
    <t>Инструкция</t>
  </si>
  <si>
    <t>Правила работы с шаблоном сбора</t>
  </si>
  <si>
    <t>1. При изменении требований к шаблону сбора</t>
  </si>
  <si>
    <t>Аналитик данных</t>
  </si>
  <si>
    <t>Отв. БЭ</t>
  </si>
  <si>
    <t>Автоматически</t>
  </si>
  <si>
    <t>5. РЕДАКТИРОВАНИЕ ДАННЫХ</t>
  </si>
  <si>
    <t>7. ВАЛИДАЦИЯ ДАННЫХ</t>
  </si>
  <si>
    <t>Близкие шахтогруппы</t>
  </si>
  <si>
    <t>Перечень шахтогрупп</t>
  </si>
  <si>
    <t>Перечень шахтогрупп  соседней/близкой для рассматриваемой</t>
  </si>
  <si>
    <t>1. При добавлении новой шахтогруппы
2. При редактировании значения шахтогруппы</t>
  </si>
  <si>
    <t>1. При добавлении близкой шахтогруппы
2. При редактировании значения близкой шахтогруппы</t>
  </si>
  <si>
    <r>
      <rPr>
        <b/>
        <sz val="10"/>
        <color theme="1"/>
        <rFont val="Calibri"/>
        <family val="2"/>
        <charset val="204"/>
        <scheme val="minor"/>
      </rPr>
      <t>2.1 Вкладка "Шахтогруппы"</t>
    </r>
    <r>
      <rPr>
        <sz val="10"/>
        <color theme="1"/>
        <rFont val="Calibri"/>
        <family val="2"/>
        <charset val="204"/>
        <scheme val="minor"/>
      </rPr>
      <t xml:space="preserve">  </t>
    </r>
  </si>
  <si>
    <t>Таблица 2 - Правила заполнения полей на вкладке "Шахтогруппы"</t>
  </si>
  <si>
    <t>Вкладка "Близкие шахтогруппы" предназначена для ведения соседних/близких шахтогрупп.</t>
  </si>
  <si>
    <r>
      <rPr>
        <i/>
        <sz val="9"/>
        <color theme="1"/>
        <rFont val="Calibri"/>
        <family val="2"/>
        <charset val="204"/>
        <scheme val="minor"/>
      </rPr>
      <t>*Обязательные поля для заполнения:</t>
    </r>
    <r>
      <rPr>
        <sz val="9"/>
        <color theme="1"/>
        <rFont val="Calibri"/>
        <family val="2"/>
        <charset val="204"/>
        <scheme val="minor"/>
      </rPr>
      <t xml:space="preserve"> Уникальный идентификатор шахтогруппы, Идентификатор шахтогруппы соседней/близкой для рассматриваемой</t>
    </r>
  </si>
  <si>
    <t>Выпадающий список</t>
  </si>
  <si>
    <t>Выбор значений шахтогрупп со вкладки "Шахтогруппы"</t>
  </si>
  <si>
    <r>
      <rPr>
        <b/>
        <sz val="10"/>
        <color theme="1"/>
        <rFont val="Calibri"/>
        <family val="2"/>
        <charset val="204"/>
        <scheme val="minor"/>
      </rPr>
      <t>2.2 Вкладка "Близкие шахтогруппы"</t>
    </r>
    <r>
      <rPr>
        <sz val="10"/>
        <color theme="1"/>
        <rFont val="Calibri"/>
        <family val="2"/>
        <charset val="204"/>
        <scheme val="minor"/>
      </rPr>
      <t xml:space="preserve">  </t>
    </r>
  </si>
  <si>
    <t>Таблица 3 - Правила заполнения полей на вкладке "Близкие шахтогруппы"</t>
  </si>
  <si>
    <t>В текущем шаблоне Пользователю необходимо заполнить перечень шахтогрупп, а также перечень близких шахтогрупп.</t>
  </si>
  <si>
    <t>Не заполнен идентификатор шахтогруппы</t>
  </si>
  <si>
    <t>Заполняется значением "Не заполнен идентификатор шахтогруппы" для случаев, когда не заполнено значение атрибута "Уникальный идентификатор шахтогруппы".
Иначе остается пустым.</t>
  </si>
  <si>
    <t>Не заполнена соседняя шахтогруппа</t>
  </si>
  <si>
    <t>Заполняется значением "Не заполнена соседняя шахтогруппа" для случаев, когда не заполнено значение атрибута "Идентификатор шахтогруппы соседней/близкой для рассматриваемой".
Иначе остается пустым.</t>
  </si>
  <si>
    <t>Чтобы добавить новую шахтогруппу или соседнюю шахтогруппу к существующей необходимо:</t>
  </si>
  <si>
    <t>1. Перейти на вкладку "Шахтогруппы" или "Близкие шахтогруппы" и установить курсор мыши на первую незаполненную ячейку.</t>
  </si>
  <si>
    <t>2. Заполнить название шахтогруппы или выбрать соседнюю шахтогруппу к существующей.</t>
  </si>
  <si>
    <t>Правила заполнения для вкладок указаны в п. 2.1., 2.2. текущей инструкции.</t>
  </si>
  <si>
    <t>Пользователь может добавить атрибуты для шахтогрупп. Для этого необходимо обратиться к Аналитику данных.</t>
  </si>
  <si>
    <t>1. Перейти на вкладку "Шахтогруппы" или "Близкие шахтогруппы" и установить курсор мыши на требуемую ячейку.</t>
  </si>
  <si>
    <t>2. Отредактировать значения характеристик согласно правилам, описанным в п. 2.1., 2.2. текущей инструкции.</t>
  </si>
  <si>
    <t>Пользователь может отредактировать значение шахтогруппы или выбрать другую шахтогруппу в качестве соседней. Для этого необходимо:</t>
  </si>
  <si>
    <t>Пользователь может удалить шахтогруппу или выбрать другую шахтогруппу в качестве соседней. Для этого необходимо:</t>
  </si>
  <si>
    <t>1. Перейти на вкладку "Шахтогруппы" или "Близкие шахтогруппы" и установить курсор мыши на требуемую строку.</t>
  </si>
  <si>
    <t>2. Нажать правой кнопкой мыши и выбрать из контексного меню "Удалить". Строка с шахтогруппой будет удалена.</t>
  </si>
  <si>
    <t>Column1</t>
  </si>
  <si>
    <t>Дубль шахтогрупп</t>
  </si>
  <si>
    <t>Заполняется значением "Дубль шахтогрупп" для случаев, когда добавлены две одинаковые строки с сочетанием: шахтогруппа+Близкая шахтогруппа.
Иначе остается пустым.</t>
  </si>
  <si>
    <t>Проверка дублей шахтогрупп</t>
  </si>
  <si>
    <t xml:space="preserve">1. При добавлении нескольких строк с одинаковым сочетанием Шахтогруппа+Близкая шахтогруппа, ячейки будут подсвечены красным цветом с указанием причины в столбце "Проверка дублей шахтогрупп". (см. рисунок).  </t>
  </si>
  <si>
    <t>2. Если в таблицу добавлена близкая шахтогруппа, но не указано для какой шахтогруппы, то ячейки будут подсвечены оранжевым цветом с указанием причины в соответствующем столбце с проверкой.</t>
  </si>
  <si>
    <t>3. Если в таблицу добавлена близкая шахтогруппа, но не указано значение шахтогруппы, то ячейки будут подсвечены оранжевым цветом с указанием причины в соответствующем столбце с проверкой.</t>
  </si>
  <si>
    <t>На вкладке "Близкие шахтогруппы" предусмотрена следующая проверка данных:</t>
  </si>
  <si>
    <r>
      <rPr>
        <b/>
        <sz val="10"/>
        <color theme="1"/>
        <rFont val="Calibri"/>
        <family val="2"/>
        <charset val="204"/>
        <scheme val="minor"/>
      </rPr>
      <t>7.2. Вкладка "Близкие шахтогруппы"</t>
    </r>
    <r>
      <rPr>
        <sz val="10"/>
        <color theme="1"/>
        <rFont val="Calibri"/>
        <family val="2"/>
        <charset val="204"/>
        <scheme val="minor"/>
      </rPr>
      <t xml:space="preserve">  </t>
    </r>
  </si>
  <si>
    <r>
      <rPr>
        <b/>
        <sz val="10"/>
        <color theme="1"/>
        <rFont val="Calibri"/>
        <family val="2"/>
        <charset val="204"/>
        <scheme val="minor"/>
      </rPr>
      <t>7.1. Вкладка "Шахтогруппы"</t>
    </r>
    <r>
      <rPr>
        <sz val="10"/>
        <color theme="1"/>
        <rFont val="Calibri"/>
        <family val="2"/>
        <charset val="204"/>
        <scheme val="minor"/>
      </rPr>
      <t xml:space="preserve">  </t>
    </r>
  </si>
  <si>
    <t xml:space="preserve">1. При добавлении нескольких строк с одинаковым значением шахтогрупп, ячейки будут подсвечены красным цветом. (см. рисунок).  </t>
  </si>
  <si>
    <t>Шахтогруппы, Близкие шахтогруппы</t>
  </si>
  <si>
    <t>Способ заполнения</t>
  </si>
  <si>
    <t>БЭ_НСИ_Шахтогруппы КХП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</si>
</sst>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41" formatCode="_-* #,##0_-;\-* #,##0_-;_-* &quot;-&quot;_-;_-@_-"/>
    <numFmt numFmtId="43" formatCode="_-* #,##0.00_-;\-* #,##0.00_-;_-* &quot;-&quot;??_-;_-@_-"/>
    <numFmt numFmtId="164" formatCode="_-* #,##0.00\ _₽_-;\-* #,##0.00\ _₽_-;_-* &quot;-&quot;??\ _₽_-;_-@_-"/>
    <numFmt numFmtId="165" formatCode="_-* #,##0&quot;р.&quot;_-;\-* #,##0&quot;р.&quot;_-;_-* &quot;-&quot;&quot;р.&quot;_-;_-@_-"/>
    <numFmt numFmtId="166" formatCode="_-* #,##0_р_._-;\-* #,##0_р_._-;_-* &quot;-&quot;_р_._-;_-@_-"/>
    <numFmt numFmtId="167" formatCode="_-* #,##0.00&quot;р.&quot;_-;\-* #,##0.00&quot;р.&quot;_-;_-* &quot;-&quot;??&quot;р.&quot;_-;_-@_-"/>
    <numFmt numFmtId="168" formatCode="_-* #,##0.00_р_._-;\-* #,##0.00_р_._-;_-* &quot;-&quot;??_р_._-;_-@_-"/>
    <numFmt numFmtId="169" formatCode="0.0"/>
    <numFmt numFmtId="170" formatCode="0.000"/>
    <numFmt numFmtId="171" formatCode="dd/mm/yy;@"/>
    <numFmt numFmtId="172" formatCode="_-* #,##0.00[$€-1]_-;\-* #,##0.00[$€-1]_-;_-* &quot;-&quot;??[$€-1]_-"/>
    <numFmt numFmtId="173" formatCode="0.0_)"/>
    <numFmt numFmtId="174" formatCode="[$-409]mmm\-yy;@"/>
    <numFmt numFmtId="175" formatCode="_-* #,##0\ _р_._-;\-* #,##0\ _р_._-;_-* &quot;-&quot;\ _р_._-;_-@_-"/>
    <numFmt numFmtId="176" formatCode="_(* #,##0.0_);_(* \(#,##0.00\);_(* &quot;-&quot;??_);_(@_)"/>
    <numFmt numFmtId="177" formatCode="General_)"/>
    <numFmt numFmtId="178" formatCode="&quot;fl&quot;#,##0_);\(&quot;fl&quot;#,##0\)"/>
    <numFmt numFmtId="179" formatCode="&quot;fl&quot;#,##0_);[Red]\(&quot;fl&quot;#,##0\)"/>
    <numFmt numFmtId="180" formatCode="&quot;fl&quot;#,##0.00_);\(&quot;fl&quot;#,##0.00\)"/>
    <numFmt numFmtId="181" formatCode="&quot;fl&quot;#,##0.00_);[Red]\(&quot;fl&quot;#,##0.00\)"/>
    <numFmt numFmtId="182" formatCode="_(&quot;fl&quot;* #,##0_);_(&quot;fl&quot;* \(#,##0\);_(&quot;fl&quot;* &quot;-&quot;_);_(@_)"/>
    <numFmt numFmtId="183" formatCode="\60\4\7\:"/>
    <numFmt numFmtId="184" formatCode="#,##0\т"/>
    <numFmt numFmtId="185" formatCode="#,##0.00\ &quot;р.&quot;;[Red]\-#,##0.00\ &quot;р.&quot;"/>
    <numFmt numFmtId="186" formatCode="mmm"/>
  </numFmts>
  <fonts count="8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2"/>
      <name val="Arial Cyr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sz val="10"/>
      <name val="Arial"/>
      <family val="2"/>
    </font>
    <font>
      <sz val="10"/>
      <name val="Arial"/>
      <family val="2"/>
      <charset val="204"/>
    </font>
    <font>
      <sz val="10"/>
      <name val="Arial Cyr"/>
      <charset val="204"/>
    </font>
    <font>
      <u/>
      <sz val="10"/>
      <color indexed="12"/>
      <name val="Arial Cyr"/>
      <charset val="204"/>
    </font>
    <font>
      <sz val="12"/>
      <name val="Arial"/>
      <family val="2"/>
      <charset val="204"/>
    </font>
    <font>
      <sz val="10"/>
      <name val="Times New Roman Cyr"/>
      <charset val="204"/>
    </font>
    <font>
      <b/>
      <sz val="10"/>
      <name val="Arial"/>
      <family val="2"/>
      <charset val="204"/>
    </font>
    <font>
      <sz val="11"/>
      <name val="Times New Roman Cyr"/>
      <charset val="204"/>
    </font>
    <font>
      <b/>
      <sz val="12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Helv"/>
      <charset val="204"/>
    </font>
    <font>
      <sz val="8"/>
      <color indexed="16"/>
      <name val="Arial MT"/>
    </font>
    <font>
      <sz val="8"/>
      <name val="Arial MT"/>
    </font>
    <font>
      <u/>
      <sz val="10"/>
      <color indexed="12"/>
      <name val="Arial"/>
      <family val="2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color rgb="FF9C0006"/>
      <name val="Arial Cyr"/>
      <family val="2"/>
      <charset val="204"/>
    </font>
    <font>
      <sz val="10"/>
      <color theme="1"/>
      <name val="Arial Cyr"/>
      <charset val="204"/>
    </font>
    <font>
      <b/>
      <sz val="9"/>
      <color rgb="FF000000"/>
      <name val="Calibri Light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</font>
    <font>
      <sz val="10"/>
      <name val="Arial Narrow"/>
      <family val="2"/>
      <charset val="204"/>
    </font>
    <font>
      <b/>
      <sz val="14"/>
      <name val="Times New Roman"/>
      <family val="1"/>
      <charset val="204"/>
    </font>
    <font>
      <u/>
      <sz val="10"/>
      <color indexed="36"/>
      <name val="Arial Cyr"/>
      <charset val="204"/>
    </font>
    <font>
      <sz val="1"/>
      <color indexed="8"/>
      <name val="Courier"/>
      <family val="1"/>
      <charset val="204"/>
    </font>
    <font>
      <sz val="10"/>
      <name val="Helv"/>
    </font>
    <font>
      <b/>
      <sz val="1"/>
      <color indexed="8"/>
      <name val="Courier"/>
      <family val="1"/>
      <charset val="204"/>
    </font>
    <font>
      <sz val="10"/>
      <name val="MS Sans Serif"/>
      <family val="2"/>
      <charset val="204"/>
    </font>
    <font>
      <sz val="9"/>
      <name val="Times New Roman"/>
      <family val="1"/>
    </font>
    <font>
      <sz val="10"/>
      <color indexed="24"/>
      <name val="System"/>
      <family val="2"/>
      <charset val="204"/>
    </font>
    <font>
      <sz val="10"/>
      <color indexed="8"/>
      <name val="Arial"/>
      <family val="2"/>
    </font>
    <font>
      <i/>
      <sz val="1"/>
      <color indexed="8"/>
      <name val="Courier"/>
      <family val="1"/>
      <charset val="204"/>
    </font>
    <font>
      <u/>
      <sz val="10"/>
      <color indexed="36"/>
      <name val="Arial"/>
      <family val="2"/>
      <charset val="204"/>
    </font>
    <font>
      <b/>
      <sz val="18"/>
      <color indexed="24"/>
      <name val="System"/>
      <family val="2"/>
      <charset val="204"/>
    </font>
    <font>
      <b/>
      <sz val="12"/>
      <color indexed="24"/>
      <name val="System"/>
      <family val="2"/>
      <charset val="204"/>
    </font>
    <font>
      <i/>
      <sz val="12"/>
      <name val="Arial"/>
      <family val="2"/>
      <charset val="204"/>
    </font>
    <font>
      <i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Times New Roman Cyr"/>
    </font>
    <font>
      <b/>
      <u/>
      <sz val="16"/>
      <name val="Arial"/>
      <family val="2"/>
      <charset val="204"/>
    </font>
    <font>
      <b/>
      <i/>
      <sz val="10"/>
      <name val="Arial"/>
      <family val="2"/>
      <charset val="204"/>
    </font>
    <font>
      <b/>
      <sz val="20"/>
      <name val="Times New Roman"/>
      <family val="1"/>
      <charset val="204"/>
    </font>
    <font>
      <b/>
      <sz val="9"/>
      <name val="Calibri"/>
      <family val="2"/>
      <charset val="204"/>
    </font>
    <font>
      <sz val="9"/>
      <color theme="1"/>
      <name val="Calibri"/>
      <family val="2"/>
      <charset val="204"/>
    </font>
    <font>
      <sz val="9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rgb="FF000000"/>
      <name val="Calibri"/>
      <family val="2"/>
      <charset val="204"/>
      <scheme val="minor"/>
    </font>
    <font>
      <u/>
      <sz val="10"/>
      <color indexed="12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lightGray">
        <fgColor indexed="22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362">
    <xf numFmtId="0" fontId="0" fillId="0" borderId="0"/>
    <xf numFmtId="0" fontId="4" fillId="0" borderId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34" fillId="0" borderId="0" applyNumberFormat="0"/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7" fillId="0" borderId="0"/>
    <xf numFmtId="9" fontId="35" fillId="0" borderId="0"/>
    <xf numFmtId="9" fontId="35" fillId="0" borderId="0"/>
    <xf numFmtId="0" fontId="38" fillId="4" borderId="1" applyNumberFormat="0" applyFont="0" applyAlignment="0" applyProtection="0"/>
    <xf numFmtId="0" fontId="38" fillId="4" borderId="1" applyNumberFormat="0" applyFont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3" borderId="0" applyNumberFormat="0" applyBorder="0" applyAlignment="0" applyProtection="0"/>
    <xf numFmtId="0" fontId="18" fillId="10" borderId="3" applyNumberFormat="0" applyAlignment="0" applyProtection="0"/>
    <xf numFmtId="0" fontId="19" fillId="24" borderId="4" applyNumberFormat="0" applyAlignment="0" applyProtection="0"/>
    <xf numFmtId="0" fontId="20" fillId="24" borderId="3" applyNumberFormat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/>
    <xf numFmtId="0" fontId="25" fillId="25" borderId="9" applyNumberFormat="0" applyAlignment="0" applyProtection="0"/>
    <xf numFmtId="0" fontId="26" fillId="0" borderId="0" applyNumberFormat="0" applyFill="0" applyBorder="0" applyAlignment="0" applyProtection="0"/>
    <xf numFmtId="0" fontId="27" fillId="26" borderId="0" applyNumberFormat="0" applyBorder="0" applyAlignment="0" applyProtection="0"/>
    <xf numFmtId="0" fontId="16" fillId="0" borderId="0"/>
    <xf numFmtId="174" fontId="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1" fillId="0" borderId="0"/>
    <xf numFmtId="0" fontId="9" fillId="0" borderId="0"/>
    <xf numFmtId="0" fontId="4" fillId="0" borderId="0"/>
    <xf numFmtId="0" fontId="8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37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6" fillId="0" borderId="0"/>
    <xf numFmtId="0" fontId="37" fillId="0" borderId="0"/>
    <xf numFmtId="0" fontId="37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4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8" fillId="6" borderId="0" applyNumberFormat="0" applyBorder="0" applyAlignment="0" applyProtection="0"/>
    <xf numFmtId="0" fontId="41" fillId="2" borderId="0" applyNumberFormat="0" applyBorder="0" applyAlignment="0" applyProtection="0"/>
    <xf numFmtId="0" fontId="29" fillId="0" borderId="0" applyNumberFormat="0" applyFill="0" applyBorder="0" applyAlignment="0" applyProtection="0"/>
    <xf numFmtId="0" fontId="16" fillId="19" borderId="2" applyNumberFormat="0" applyFont="0" applyAlignment="0" applyProtection="0"/>
    <xf numFmtId="0" fontId="9" fillId="19" borderId="2" applyNumberFormat="0" applyFont="0" applyAlignment="0" applyProtection="0"/>
    <xf numFmtId="0" fontId="9" fillId="19" borderId="2" applyNumberFormat="0" applyFont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0" fillId="0" borderId="10" applyNumberFormat="0" applyFill="0" applyAlignment="0" applyProtection="0"/>
    <xf numFmtId="0" fontId="9" fillId="0" borderId="11">
      <alignment horizontal="center"/>
    </xf>
    <xf numFmtId="0" fontId="33" fillId="0" borderId="0"/>
    <xf numFmtId="169" fontId="42" fillId="0" borderId="11">
      <alignment horizontal="center"/>
    </xf>
    <xf numFmtId="171" fontId="42" fillId="0" borderId="11">
      <alignment horizontal="center"/>
    </xf>
    <xf numFmtId="0" fontId="9" fillId="0" borderId="0">
      <alignment vertical="justify"/>
    </xf>
    <xf numFmtId="0" fontId="31" fillId="0" borderId="0" applyNumberForma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2" fillId="7" borderId="0" applyNumberFormat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3" fillId="3" borderId="0" applyNumberFormat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" fillId="2" borderId="0" applyNumberFormat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43" fillId="0" borderId="0">
      <alignment horizontal="center" vertical="top"/>
    </xf>
    <xf numFmtId="168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8" fontId="9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" fillId="0" borderId="0"/>
    <xf numFmtId="0" fontId="1" fillId="0" borderId="0"/>
    <xf numFmtId="168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9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4" fillId="0" borderId="0" applyFont="0" applyFill="0" applyBorder="0" applyAlignment="0" applyProtection="0"/>
    <xf numFmtId="0" fontId="1" fillId="0" borderId="0"/>
    <xf numFmtId="0" fontId="1" fillId="0" borderId="0"/>
    <xf numFmtId="9" fontId="9" fillId="0" borderId="0" applyFont="0" applyFill="0" applyBorder="0" applyAlignment="0" applyProtection="0"/>
    <xf numFmtId="0" fontId="49" fillId="0" borderId="0">
      <protection locked="0"/>
    </xf>
    <xf numFmtId="0" fontId="49" fillId="0" borderId="0">
      <protection locked="0"/>
    </xf>
    <xf numFmtId="0" fontId="49" fillId="0" borderId="16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33" fillId="0" borderId="0"/>
    <xf numFmtId="0" fontId="33" fillId="0" borderId="0"/>
    <xf numFmtId="0" fontId="50" fillId="0" borderId="0"/>
    <xf numFmtId="0" fontId="50" fillId="0" borderId="0"/>
    <xf numFmtId="0" fontId="33" fillId="0" borderId="0"/>
    <xf numFmtId="0" fontId="50" fillId="0" borderId="0"/>
    <xf numFmtId="0" fontId="50" fillId="0" borderId="0"/>
    <xf numFmtId="0" fontId="49" fillId="0" borderId="0">
      <protection locked="0"/>
    </xf>
    <xf numFmtId="0" fontId="49" fillId="0" borderId="16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16">
      <protection locked="0"/>
    </xf>
    <xf numFmtId="165" fontId="49" fillId="0" borderId="0">
      <protection locked="0"/>
    </xf>
    <xf numFmtId="165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165" fontId="49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165" fontId="49" fillId="0" borderId="16">
      <protection locked="0"/>
    </xf>
    <xf numFmtId="0" fontId="51" fillId="0" borderId="0">
      <protection locked="0"/>
    </xf>
    <xf numFmtId="0" fontId="52" fillId="28" borderId="0"/>
    <xf numFmtId="0" fontId="51" fillId="0" borderId="0"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6" fontId="53" fillId="0" borderId="0" applyFill="0" applyBorder="0" applyAlignment="0"/>
    <xf numFmtId="177" fontId="53" fillId="0" borderId="0" applyFill="0" applyBorder="0" applyAlignment="0"/>
    <xf numFmtId="170" fontId="53" fillId="0" borderId="0" applyFill="0" applyBorder="0" applyAlignment="0"/>
    <xf numFmtId="178" fontId="53" fillId="0" borderId="0" applyFill="0" applyBorder="0" applyAlignment="0"/>
    <xf numFmtId="179" fontId="53" fillId="0" borderId="0" applyFill="0" applyBorder="0" applyAlignment="0"/>
    <xf numFmtId="176" fontId="53" fillId="0" borderId="0" applyFill="0" applyBorder="0" applyAlignment="0"/>
    <xf numFmtId="180" fontId="53" fillId="0" borderId="0" applyFill="0" applyBorder="0" applyAlignment="0"/>
    <xf numFmtId="177" fontId="53" fillId="0" borderId="0" applyFill="0" applyBorder="0" applyAlignment="0"/>
    <xf numFmtId="176" fontId="53" fillId="0" borderId="0" applyFont="0" applyFill="0" applyBorder="0" applyAlignment="0" applyProtection="0"/>
    <xf numFmtId="3" fontId="54" fillId="0" borderId="0" applyFont="0" applyFill="0" applyBorder="0" applyAlignment="0" applyProtection="0"/>
    <xf numFmtId="177" fontId="53" fillId="0" borderId="0" applyFont="0" applyFill="0" applyBorder="0" applyAlignment="0" applyProtection="0"/>
    <xf numFmtId="186" fontId="9" fillId="0" borderId="0" applyFont="0" applyFill="0" applyBorder="0" applyAlignment="0" applyProtection="0"/>
    <xf numFmtId="0" fontId="54" fillId="0" borderId="0" applyFont="0" applyFill="0" applyBorder="0" applyAlignment="0" applyProtection="0"/>
    <xf numFmtId="14" fontId="55" fillId="0" borderId="0" applyFill="0" applyBorder="0" applyAlignment="0"/>
    <xf numFmtId="38" fontId="52" fillId="0" borderId="18">
      <alignment vertical="center"/>
    </xf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53" fillId="0" borderId="0" applyFill="0" applyBorder="0" applyAlignment="0"/>
    <xf numFmtId="177" fontId="53" fillId="0" borderId="0" applyFill="0" applyBorder="0" applyAlignment="0"/>
    <xf numFmtId="176" fontId="53" fillId="0" borderId="0" applyFill="0" applyBorder="0" applyAlignment="0"/>
    <xf numFmtId="180" fontId="53" fillId="0" borderId="0" applyFill="0" applyBorder="0" applyAlignment="0"/>
    <xf numFmtId="177" fontId="53" fillId="0" borderId="0" applyFill="0" applyBorder="0" applyAlignment="0"/>
    <xf numFmtId="172" fontId="9" fillId="0" borderId="0" applyFont="0" applyFill="0" applyBorder="0" applyAlignment="0" applyProtection="0"/>
    <xf numFmtId="0" fontId="49" fillId="0" borderId="0">
      <protection locked="0"/>
    </xf>
    <xf numFmtId="0" fontId="49" fillId="0" borderId="0">
      <protection locked="0"/>
    </xf>
    <xf numFmtId="0" fontId="56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56" fillId="0" borderId="0">
      <protection locked="0"/>
    </xf>
    <xf numFmtId="2" fontId="54" fillId="0" borderId="0" applyFont="0" applyFill="0" applyBorder="0" applyAlignment="0" applyProtection="0"/>
    <xf numFmtId="0" fontId="8" fillId="0" borderId="0"/>
    <xf numFmtId="0" fontId="57" fillId="0" borderId="0" applyNumberFormat="0" applyFill="0" applyBorder="0" applyAlignment="0" applyProtection="0">
      <alignment vertical="top"/>
      <protection locked="0"/>
    </xf>
    <xf numFmtId="0" fontId="45" fillId="0" borderId="14" applyNumberFormat="0" applyAlignment="0" applyProtection="0">
      <alignment horizontal="left" vertical="center"/>
    </xf>
    <xf numFmtId="0" fontId="45" fillId="0" borderId="12">
      <alignment horizontal="left" vertical="center"/>
    </xf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4" fillId="0" borderId="0"/>
    <xf numFmtId="0" fontId="15" fillId="0" borderId="0"/>
    <xf numFmtId="0" fontId="60" fillId="0" borderId="0"/>
    <xf numFmtId="0" fontId="11" fillId="0" borderId="0"/>
    <xf numFmtId="0" fontId="13" fillId="0" borderId="0"/>
    <xf numFmtId="0" fontId="61" fillId="0" borderId="0"/>
    <xf numFmtId="0" fontId="8" fillId="0" borderId="0">
      <alignment horizont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64" fillId="0" borderId="0">
      <alignment vertical="center"/>
    </xf>
    <xf numFmtId="176" fontId="53" fillId="0" borderId="0" applyFill="0" applyBorder="0" applyAlignment="0"/>
    <xf numFmtId="177" fontId="53" fillId="0" borderId="0" applyFill="0" applyBorder="0" applyAlignment="0"/>
    <xf numFmtId="176" fontId="53" fillId="0" borderId="0" applyFill="0" applyBorder="0" applyAlignment="0"/>
    <xf numFmtId="180" fontId="53" fillId="0" borderId="0" applyFill="0" applyBorder="0" applyAlignment="0"/>
    <xf numFmtId="177" fontId="53" fillId="0" borderId="0" applyFill="0" applyBorder="0" applyAlignment="0"/>
    <xf numFmtId="0" fontId="8" fillId="0" borderId="0">
      <alignment horizontal="center"/>
    </xf>
    <xf numFmtId="0" fontId="52" fillId="0" borderId="15"/>
    <xf numFmtId="0" fontId="50" fillId="0" borderId="0"/>
    <xf numFmtId="0" fontId="8" fillId="0" borderId="0"/>
    <xf numFmtId="0" fontId="8" fillId="0" borderId="0"/>
    <xf numFmtId="0" fontId="65" fillId="0" borderId="0"/>
    <xf numFmtId="0" fontId="66" fillId="0" borderId="0"/>
    <xf numFmtId="179" fontId="53" fillId="0" borderId="0" applyFont="0" applyFill="0" applyBorder="0" applyAlignment="0" applyProtection="0"/>
    <xf numFmtId="183" fontId="53" fillId="0" borderId="0" applyFont="0" applyFill="0" applyBorder="0" applyAlignment="0" applyProtection="0"/>
    <xf numFmtId="176" fontId="53" fillId="0" borderId="0" applyFill="0" applyBorder="0" applyAlignment="0"/>
    <xf numFmtId="177" fontId="53" fillId="0" borderId="0" applyFill="0" applyBorder="0" applyAlignment="0"/>
    <xf numFmtId="176" fontId="53" fillId="0" borderId="0" applyFill="0" applyBorder="0" applyAlignment="0"/>
    <xf numFmtId="180" fontId="53" fillId="0" borderId="0" applyFill="0" applyBorder="0" applyAlignment="0"/>
    <xf numFmtId="177" fontId="53" fillId="0" borderId="0" applyFill="0" applyBorder="0" applyAlignment="0"/>
    <xf numFmtId="0" fontId="8" fillId="0" borderId="0"/>
    <xf numFmtId="0" fontId="66" fillId="0" borderId="0"/>
    <xf numFmtId="3" fontId="5" fillId="0" borderId="0" applyFont="0" applyFill="0" applyBorder="0" applyAlignment="0"/>
    <xf numFmtId="49" fontId="55" fillId="0" borderId="0" applyFill="0" applyBorder="0" applyAlignment="0"/>
    <xf numFmtId="181" fontId="53" fillId="0" borderId="0" applyFill="0" applyBorder="0" applyAlignment="0"/>
    <xf numFmtId="182" fontId="53" fillId="0" borderId="0" applyFill="0" applyBorder="0" applyAlignment="0"/>
    <xf numFmtId="0" fontId="54" fillId="0" borderId="17" applyNumberFormat="0" applyFont="0" applyFill="0" applyAlignment="0" applyProtection="0"/>
    <xf numFmtId="0" fontId="8" fillId="0" borderId="0"/>
    <xf numFmtId="0" fontId="47" fillId="0" borderId="0"/>
    <xf numFmtId="0" fontId="8" fillId="0" borderId="0">
      <alignment horizontal="center" textRotation="90"/>
    </xf>
    <xf numFmtId="0" fontId="47" fillId="0" borderId="0"/>
    <xf numFmtId="18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0" fontId="6" fillId="27" borderId="13"/>
    <xf numFmtId="14" fontId="5" fillId="0" borderId="0">
      <alignment horizontal="right"/>
    </xf>
    <xf numFmtId="0" fontId="8" fillId="0" borderId="11">
      <alignment horizontal="right"/>
    </xf>
    <xf numFmtId="0" fontId="8" fillId="0" borderId="11"/>
    <xf numFmtId="0" fontId="50" fillId="0" borderId="0"/>
    <xf numFmtId="184" fontId="46" fillId="0" borderId="0"/>
    <xf numFmtId="38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" fontId="8" fillId="0" borderId="11"/>
    <xf numFmtId="0" fontId="49" fillId="0" borderId="0">
      <protection locked="0"/>
    </xf>
    <xf numFmtId="168" fontId="39" fillId="0" borderId="0" applyFont="0" applyFill="0" applyBorder="0" applyAlignment="0" applyProtection="0"/>
    <xf numFmtId="0" fontId="1" fillId="0" borderId="0"/>
    <xf numFmtId="0" fontId="1" fillId="0" borderId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" fillId="0" borderId="0"/>
  </cellStyleXfs>
  <cellXfs count="31">
    <xf numFmtId="0" fontId="0" fillId="0" borderId="0" xfId="0"/>
    <xf numFmtId="0" fontId="68" fillId="0" borderId="0" xfId="0" applyFont="1"/>
    <xf numFmtId="0" fontId="68" fillId="0" borderId="0" xfId="0" applyFont="1" applyAlignment="1">
      <alignment horizontal="left" vertical="center"/>
    </xf>
    <xf numFmtId="0" fontId="70" fillId="0" borderId="0" xfId="0" applyFont="1"/>
    <xf numFmtId="49" fontId="67" fillId="0" borderId="0" xfId="76" applyNumberFormat="1" applyFont="1" applyAlignment="1">
      <alignment horizontal="center" vertical="center" wrapText="1"/>
    </xf>
    <xf numFmtId="0" fontId="72" fillId="0" borderId="0" xfId="0" applyFont="1"/>
    <xf numFmtId="0" fontId="62" fillId="0" borderId="0" xfId="309" applyAlignment="1" applyProtection="1"/>
    <xf numFmtId="0" fontId="73" fillId="0" borderId="0" xfId="309" applyFont="1" applyAlignment="1" applyProtection="1"/>
    <xf numFmtId="0" fontId="70" fillId="0" borderId="0" xfId="0" applyFont="1" applyAlignment="1">
      <alignment horizontal="left"/>
    </xf>
    <xf numFmtId="14" fontId="70" fillId="0" borderId="0" xfId="0" applyNumberFormat="1" applyFont="1" applyAlignment="1">
      <alignment horizontal="left"/>
    </xf>
    <xf numFmtId="0" fontId="70" fillId="0" borderId="0" xfId="0" applyFont="1" applyAlignment="1">
      <alignment horizontal="center"/>
    </xf>
    <xf numFmtId="0" fontId="74" fillId="29" borderId="0" xfId="0" applyFont="1" applyFill="1"/>
    <xf numFmtId="0" fontId="74" fillId="29" borderId="0" xfId="0" applyFont="1" applyFill="1" applyAlignment="1">
      <alignment horizontal="left"/>
    </xf>
    <xf numFmtId="0" fontId="70" fillId="0" borderId="0" xfId="0" applyFont="1" applyAlignment="1">
      <alignment horizontal="center" vertical="center" wrapText="1"/>
    </xf>
    <xf numFmtId="0" fontId="70" fillId="0" borderId="0" xfId="0" applyFont="1" applyAlignment="1">
      <alignment horizontal="center" vertical="center"/>
    </xf>
    <xf numFmtId="0" fontId="70" fillId="0" borderId="0" xfId="0" applyFont="1" applyAlignment="1">
      <alignment horizontal="left" vertical="center" wrapText="1"/>
    </xf>
    <xf numFmtId="0" fontId="70" fillId="0" borderId="0" xfId="0" applyFont="1" applyAlignment="1">
      <alignment vertical="center" wrapText="1"/>
    </xf>
    <xf numFmtId="0" fontId="75" fillId="0" borderId="0" xfId="0" applyFont="1" applyAlignment="1">
      <alignment horizontal="left"/>
    </xf>
    <xf numFmtId="0" fontId="77" fillId="0" borderId="0" xfId="0" applyFont="1"/>
    <xf numFmtId="0" fontId="78" fillId="0" borderId="0" xfId="0" applyFont="1"/>
    <xf numFmtId="0" fontId="69" fillId="0" borderId="19" xfId="1" applyFont="1" applyBorder="1" applyAlignment="1">
      <alignment horizontal="center" vertical="center"/>
    </xf>
    <xf numFmtId="0" fontId="79" fillId="0" borderId="0" xfId="0" applyFont="1" applyAlignment="1">
      <alignment horizontal="center"/>
    </xf>
    <xf numFmtId="0" fontId="70" fillId="0" borderId="0" xfId="0" applyFont="1" applyAlignment="1">
      <alignment horizontal="left" vertical="center"/>
    </xf>
    <xf numFmtId="0" fontId="79" fillId="0" borderId="0" xfId="0" applyFont="1"/>
    <xf numFmtId="0" fontId="81" fillId="0" borderId="0" xfId="0" applyFont="1" applyAlignment="1">
      <alignment horizontal="center" vertical="center"/>
    </xf>
    <xf numFmtId="0" fontId="80" fillId="0" borderId="0" xfId="0" applyFont="1" applyAlignment="1">
      <alignment horizontal="left" vertical="center" wrapText="1"/>
    </xf>
    <xf numFmtId="0" fontId="68" fillId="0" borderId="0" xfId="0" applyFont="1" applyAlignment="1">
      <alignment horizontal="center" vertical="center"/>
    </xf>
    <xf numFmtId="0" fontId="68" fillId="0" borderId="0" xfId="0" applyFont="1" applyAlignment="1">
      <alignment horizontal="center"/>
    </xf>
    <xf numFmtId="0" fontId="70" fillId="0" borderId="20" xfId="0" applyFont="1" applyBorder="1"/>
    <xf numFmtId="0" fontId="70" fillId="0" borderId="19" xfId="0" applyFont="1" applyBorder="1"/>
    <xf numFmtId="0" fontId="69" fillId="0" borderId="21" xfId="1" applyNumberFormat="1" applyFont="1" applyBorder="1" applyAlignment="1">
      <alignment horizontal="center" vertical="center"/>
    </xf>
  </cellXfs>
  <cellStyles count="362">
    <cellStyle name="_(7)Ремонты" xfId="234"/>
    <cellStyle name="_ВУ_Прох по бриг СВОД август07 2(испр Назинцевым)" xfId="235"/>
    <cellStyle name="_ВУ_Проходка по бригадам МАЙ (2)" xfId="236"/>
    <cellStyle name="_График прох_Ворк_2006(13.11.05г.)" xfId="237"/>
    <cellStyle name="_ИГ_Северная_1.06.07" xfId="238"/>
    <cellStyle name="_Копия Проходка по бригадам ЗАМШ-НАЗ август СС (РАБОЧИЙ)" xfId="239"/>
    <cellStyle name="_Копия Ремонты - отчет (3)" xfId="240"/>
    <cellStyle name="_Прох 2006 Сев Ворк Воргаш" xfId="241"/>
    <cellStyle name="_Проходка по бригадам для СВС-Р август СС (РАБОЧИЙ)" xfId="242"/>
    <cellStyle name="_Проходка_2007г_все шахты" xfId="243"/>
    <cellStyle name="_СВОД_УГОЛЬ Фор ПП БП 2007 от 31.08.06г 1" xfId="244"/>
    <cellStyle name="_Северная - Январь 2008 ТЭП общая" xfId="245"/>
    <cellStyle name="_Таблица №4. Образец. Исполнительный график  проведения горных выработок" xfId="246"/>
    <cellStyle name="”€ќђќ‘ћ‚›‰" xfId="252"/>
    <cellStyle name="”€љ‘€ђћ‚ђќќ›‰" xfId="253"/>
    <cellStyle name="”ќђќ‘ћ‚›‰" xfId="254"/>
    <cellStyle name="”љ‘ђћ‚ђќќ›‰" xfId="255"/>
    <cellStyle name="„…ќ…†ќ›‰" xfId="256"/>
    <cellStyle name="„ђ’ђ" xfId="257"/>
    <cellStyle name="€’ћѓћ‚›‰" xfId="260"/>
    <cellStyle name="‡ђѓћ‹ћ‚ћљ1" xfId="258"/>
    <cellStyle name="‡ђѓћ‹ћ‚ћљ2" xfId="259"/>
    <cellStyle name="’ћѓћ‚›‰" xfId="251"/>
    <cellStyle name="" xfId="228"/>
    <cellStyle name="" xfId="229"/>
    <cellStyle name="" xfId="230"/>
    <cellStyle name="_Ф-1И2" xfId="247"/>
    <cellStyle name="_Ф-1И2" xfId="248"/>
    <cellStyle name="" xfId="231"/>
    <cellStyle name="" xfId="232"/>
    <cellStyle name="_Ф-1И2" xfId="249"/>
    <cellStyle name="_Ф-1И2" xfId="250"/>
    <cellStyle name="" xfId="233"/>
    <cellStyle name="1" xfId="261"/>
    <cellStyle name="2" xfId="263"/>
    <cellStyle name="1Normal" xfId="262"/>
    <cellStyle name="20% - Акцент1 2" xfId="2"/>
    <cellStyle name="20% - Акцент2 2" xfId="3"/>
    <cellStyle name="20% - Акцент3 2" xfId="4"/>
    <cellStyle name="20% - Акцент4 2" xfId="5"/>
    <cellStyle name="20% - Акцент5 2" xfId="6"/>
    <cellStyle name="20% - Акцент6 2" xfId="7"/>
    <cellStyle name="40% - Акцент1 2" xfId="8"/>
    <cellStyle name="40% - Акцент2 2" xfId="9"/>
    <cellStyle name="40% - Акцент3 2" xfId="10"/>
    <cellStyle name="40% - Акцент4 2" xfId="11"/>
    <cellStyle name="40% - Акцент5 2" xfId="12"/>
    <cellStyle name="40% - Акцент6 2" xfId="13"/>
    <cellStyle name="60% - Акцент1 2" xfId="14"/>
    <cellStyle name="60% - Акцент2 2" xfId="15"/>
    <cellStyle name="60% - Акцент3 2" xfId="16"/>
    <cellStyle name="60% - Акцент4 2" xfId="17"/>
    <cellStyle name="60% - Акцент5 2" xfId="18"/>
    <cellStyle name="60% - Акцент6 2" xfId="19"/>
    <cellStyle name="Aeia?nnueea" xfId="264"/>
    <cellStyle name="Calc Currency (0)" xfId="265"/>
    <cellStyle name="Calc Currency (2)" xfId="266"/>
    <cellStyle name="Calc Percent (0)" xfId="267"/>
    <cellStyle name="Calc Percent (1)" xfId="268"/>
    <cellStyle name="Calc Percent (2)" xfId="269"/>
    <cellStyle name="Calc Units (0)" xfId="270"/>
    <cellStyle name="Calc Units (1)" xfId="271"/>
    <cellStyle name="Calc Units (2)" xfId="272"/>
    <cellStyle name="Comma [00]" xfId="273"/>
    <cellStyle name="Comma 2" xfId="20"/>
    <cellStyle name="Comma 2 2" xfId="21"/>
    <cellStyle name="Comma 2 2 2" xfId="22"/>
    <cellStyle name="Comma 2 3" xfId="23"/>
    <cellStyle name="Comma 3" xfId="24"/>
    <cellStyle name="Comma 3 2" xfId="25"/>
    <cellStyle name="Comma 4" xfId="26"/>
    <cellStyle name="Comma 4 2" xfId="27"/>
    <cellStyle name="Comma 4 2 2" xfId="28"/>
    <cellStyle name="Comma 4 3" xfId="29"/>
    <cellStyle name="Comma0" xfId="274"/>
    <cellStyle name="Currency [00]" xfId="275"/>
    <cellStyle name="Currency0" xfId="276"/>
    <cellStyle name="Date" xfId="277"/>
    <cellStyle name="Date Short" xfId="278"/>
    <cellStyle name="DELTA" xfId="279"/>
    <cellStyle name="Dziesietny [0]_PERSONAL" xfId="280"/>
    <cellStyle name="Dziesietny_PERSONAL" xfId="281"/>
    <cellStyle name="Enter Currency (0)" xfId="282"/>
    <cellStyle name="Enter Currency (2)" xfId="283"/>
    <cellStyle name="Enter Units (0)" xfId="284"/>
    <cellStyle name="Enter Units (1)" xfId="285"/>
    <cellStyle name="Enter Units (2)" xfId="286"/>
    <cellStyle name="Euro" xfId="30"/>
    <cellStyle name="Euro 2" xfId="287"/>
    <cellStyle name="F2" xfId="288"/>
    <cellStyle name="F3" xfId="289"/>
    <cellStyle name="F4" xfId="290"/>
    <cellStyle name="F5" xfId="291"/>
    <cellStyle name="F6" xfId="292"/>
    <cellStyle name="F7" xfId="293"/>
    <cellStyle name="F8" xfId="294"/>
    <cellStyle name="Fixed" xfId="295"/>
    <cellStyle name="Flag" xfId="296"/>
    <cellStyle name="Followed Hyperlink" xfId="297"/>
    <cellStyle name="Header1" xfId="298"/>
    <cellStyle name="Header2" xfId="299"/>
    <cellStyle name="Heading 1" xfId="300"/>
    <cellStyle name="Heading 2" xfId="301"/>
    <cellStyle name="Heading1" xfId="302"/>
    <cellStyle name="Heading2" xfId="303"/>
    <cellStyle name="Heading3" xfId="304"/>
    <cellStyle name="Heading4" xfId="305"/>
    <cellStyle name="Heading5" xfId="306"/>
    <cellStyle name="Heading6" xfId="307"/>
    <cellStyle name="highlight" xfId="31"/>
    <cellStyle name="Horizontal" xfId="308"/>
    <cellStyle name="Hyperlink" xfId="309"/>
    <cellStyle name="Hyperlink 2" xfId="32"/>
    <cellStyle name="Hyperlink 2 2" xfId="33"/>
    <cellStyle name="Iau?iue_o10-n" xfId="310"/>
    <cellStyle name="Ioe?uaaaoayny aeia?nnueea" xfId="311"/>
    <cellStyle name="ISO" xfId="312"/>
    <cellStyle name="Link Currency (0)" xfId="313"/>
    <cellStyle name="Link Currency (2)" xfId="314"/>
    <cellStyle name="Link Units (0)" xfId="315"/>
    <cellStyle name="Link Units (1)" xfId="316"/>
    <cellStyle name="Link Units (2)" xfId="317"/>
    <cellStyle name="Matrix" xfId="318"/>
    <cellStyle name="Norma11l" xfId="319"/>
    <cellStyle name="Normal 2" xfId="34"/>
    <cellStyle name="Normal 3" xfId="35"/>
    <cellStyle name="normalPercent" xfId="36"/>
    <cellStyle name="normбlnм_laroux" xfId="320"/>
    <cellStyle name="nornPercent" xfId="37"/>
    <cellStyle name="Note" xfId="321"/>
    <cellStyle name="Note 2" xfId="38"/>
    <cellStyle name="Note 2 2" xfId="39"/>
    <cellStyle name="Option" xfId="322"/>
    <cellStyle name="OptionHeading" xfId="323"/>
    <cellStyle name="Paaotsikko" xfId="324"/>
    <cellStyle name="Percent [0]" xfId="325"/>
    <cellStyle name="Percent [00]" xfId="326"/>
    <cellStyle name="PrePop Currency (0)" xfId="327"/>
    <cellStyle name="PrePop Currency (2)" xfId="328"/>
    <cellStyle name="PrePop Units (0)" xfId="329"/>
    <cellStyle name="PrePop Units (1)" xfId="330"/>
    <cellStyle name="PrePop Units (2)" xfId="331"/>
    <cellStyle name="Price" xfId="332"/>
    <cellStyle name="Pддotsikko" xfId="333"/>
    <cellStyle name="Rubles" xfId="334"/>
    <cellStyle name="S2" xfId="202"/>
    <cellStyle name="Text Indent A" xfId="335"/>
    <cellStyle name="Text Indent B" xfId="336"/>
    <cellStyle name="Text Indent C" xfId="337"/>
    <cellStyle name="Total" xfId="338"/>
    <cellStyle name="Unit" xfId="339"/>
    <cellStyle name="Valiotsikko" xfId="340"/>
    <cellStyle name="Vertical" xfId="341"/>
    <cellStyle name="Vдliotsikko" xfId="342"/>
    <cellStyle name="Walutowy [0]_PERSONAL" xfId="343"/>
    <cellStyle name="Walutowy_PERSONAL" xfId="344"/>
    <cellStyle name="Акцент1 2" xfId="40"/>
    <cellStyle name="Акцент2 2" xfId="41"/>
    <cellStyle name="Акцент3 2" xfId="42"/>
    <cellStyle name="Акцент4 2" xfId="43"/>
    <cellStyle name="Акцент5 2" xfId="44"/>
    <cellStyle name="Акцент6 2" xfId="45"/>
    <cellStyle name="Ввод  2" xfId="46"/>
    <cellStyle name="Вывод 2" xfId="47"/>
    <cellStyle name="Вычисление 2" xfId="48"/>
    <cellStyle name="Группа" xfId="345"/>
    <cellStyle name="Дата" xfId="346"/>
    <cellStyle name="Денежный 2" xfId="50"/>
    <cellStyle name="Денежный 2 2" xfId="181"/>
    <cellStyle name="Денежный 3" xfId="51"/>
    <cellStyle name="Денежный 4" xfId="49"/>
    <cellStyle name="Заголовок 1 2" xfId="52"/>
    <cellStyle name="Заголовок 2 2" xfId="53"/>
    <cellStyle name="Заголовок 3 2" xfId="54"/>
    <cellStyle name="Заголовок 4 2" xfId="55"/>
    <cellStyle name="Звезды" xfId="347"/>
    <cellStyle name="Итог 2" xfId="56"/>
    <cellStyle name="Контрольная ячейка 2" xfId="57"/>
    <cellStyle name="Название 2" xfId="58"/>
    <cellStyle name="Название 2 2" xfId="348"/>
    <cellStyle name="Нейтральный 2" xfId="59"/>
    <cellStyle name="Нейтральный 3" xfId="188"/>
    <cellStyle name="Обычный" xfId="0" builtinId="0"/>
    <cellStyle name="Обычный 10" xfId="60"/>
    <cellStyle name="Обычный 10 2" xfId="61"/>
    <cellStyle name="Обычный 11" xfId="62"/>
    <cellStyle name="Обычный 12" xfId="63"/>
    <cellStyle name="Обычный 13" xfId="64"/>
    <cellStyle name="Обычный 14" xfId="65"/>
    <cellStyle name="Обычный 15" xfId="66"/>
    <cellStyle name="Обычный 15 2" xfId="67"/>
    <cellStyle name="Обычный 16" xfId="68"/>
    <cellStyle name="Обычный 17" xfId="69"/>
    <cellStyle name="Обычный 17 2" xfId="70"/>
    <cellStyle name="Обычный 18" xfId="71"/>
    <cellStyle name="Обычный 19" xfId="72"/>
    <cellStyle name="Обычный 2" xfId="73"/>
    <cellStyle name="Обычный 2 2" xfId="74"/>
    <cellStyle name="Обычный 2 3" xfId="75"/>
    <cellStyle name="Обычный 2 3 2" xfId="183"/>
    <cellStyle name="Обычный 2 4" xfId="76"/>
    <cellStyle name="Обычный 2 5" xfId="189"/>
    <cellStyle name="Обычный 2 5 2" xfId="204"/>
    <cellStyle name="Обычный 2 5 2 2" xfId="219"/>
    <cellStyle name="Обычный 2 5 3" xfId="212"/>
    <cellStyle name="Обычный 2 6" xfId="182"/>
    <cellStyle name="Обычный 20" xfId="77"/>
    <cellStyle name="Обычный 20 2" xfId="190"/>
    <cellStyle name="Обычный 21" xfId="78"/>
    <cellStyle name="Обычный 22" xfId="79"/>
    <cellStyle name="Обычный 23" xfId="80"/>
    <cellStyle name="Обычный 24" xfId="81"/>
    <cellStyle name="Обычный 25" xfId="82"/>
    <cellStyle name="Обычный 26" xfId="83"/>
    <cellStyle name="Обычный 27" xfId="84"/>
    <cellStyle name="Обычный 28" xfId="85"/>
    <cellStyle name="Обычный 28 2" xfId="86"/>
    <cellStyle name="Обычный 28 2 2" xfId="192"/>
    <cellStyle name="Обычный 28 3" xfId="87"/>
    <cellStyle name="Обычный 28 4" xfId="191"/>
    <cellStyle name="Обычный 29" xfId="88"/>
    <cellStyle name="Обычный 3" xfId="89"/>
    <cellStyle name="Обычный 3 2" xfId="90"/>
    <cellStyle name="Обычный 3 3" xfId="91"/>
    <cellStyle name="Обычный 3 4" xfId="92"/>
    <cellStyle name="Обычный 3 5" xfId="93"/>
    <cellStyle name="Обычный 3 6" xfId="94"/>
    <cellStyle name="Обычный 3 6 2" xfId="193"/>
    <cellStyle name="Обычный 3 6 2 2" xfId="209"/>
    <cellStyle name="Обычный 3 6 2 2 2" xfId="222"/>
    <cellStyle name="Обычный 3 6 2 3" xfId="214"/>
    <cellStyle name="Обычный 3 6 3" xfId="205"/>
    <cellStyle name="Обычный 3 6 3 2" xfId="220"/>
    <cellStyle name="Обычный 3 6 4" xfId="213"/>
    <cellStyle name="Обычный 30" xfId="95"/>
    <cellStyle name="Обычный 31" xfId="96"/>
    <cellStyle name="Обычный 32" xfId="97"/>
    <cellStyle name="Обычный 33" xfId="98"/>
    <cellStyle name="Обычный 34" xfId="99"/>
    <cellStyle name="Обычный 35" xfId="100"/>
    <cellStyle name="Обычный 36" xfId="101"/>
    <cellStyle name="Обычный 37" xfId="102"/>
    <cellStyle name="Обычный 38" xfId="103"/>
    <cellStyle name="Обычный 39" xfId="104"/>
    <cellStyle name="Обычный 4" xfId="105"/>
    <cellStyle name="Обычный 4 2" xfId="106"/>
    <cellStyle name="Обычный 4 2 2" xfId="107"/>
    <cellStyle name="Обычный 4 3" xfId="108"/>
    <cellStyle name="Обычный 4 4" xfId="109"/>
    <cellStyle name="Обычный 4 4 2" xfId="194"/>
    <cellStyle name="Обычный 4 4 2 2" xfId="210"/>
    <cellStyle name="Обычный 4 4 2 2 2" xfId="223"/>
    <cellStyle name="Обычный 4 4 2 3" xfId="216"/>
    <cellStyle name="Обычный 4 4 3" xfId="206"/>
    <cellStyle name="Обычный 4 4 3 2" xfId="221"/>
    <cellStyle name="Обычный 4 4 4" xfId="215"/>
    <cellStyle name="Обычный 40" xfId="110"/>
    <cellStyle name="Обычный 41" xfId="111"/>
    <cellStyle name="Обычный 42" xfId="112"/>
    <cellStyle name="Обычный 43" xfId="113"/>
    <cellStyle name="Обычный 44" xfId="114"/>
    <cellStyle name="Обычный 45" xfId="225"/>
    <cellStyle name="Обычный 46" xfId="115"/>
    <cellStyle name="Обычный 47" xfId="116"/>
    <cellStyle name="Обычный 48" xfId="226"/>
    <cellStyle name="Обычный 48 2" xfId="357"/>
    <cellStyle name="Обычный 48 3" xfId="361"/>
    <cellStyle name="Обычный 49" xfId="356"/>
    <cellStyle name="Обычный 5" xfId="117"/>
    <cellStyle name="Обычный 5 2" xfId="118"/>
    <cellStyle name="Обычный 5 3" xfId="119"/>
    <cellStyle name="Обычный 50" xfId="1"/>
    <cellStyle name="Обычный 52" xfId="120"/>
    <cellStyle name="Обычный 53" xfId="121"/>
    <cellStyle name="Обычный 54" xfId="122"/>
    <cellStyle name="Обычный 55" xfId="123"/>
    <cellStyle name="Обычный 56" xfId="124"/>
    <cellStyle name="Обычный 57" xfId="125"/>
    <cellStyle name="Обычный 58" xfId="126"/>
    <cellStyle name="Обычный 59" xfId="127"/>
    <cellStyle name="Обычный 6" xfId="128"/>
    <cellStyle name="Обычный 6 2" xfId="129"/>
    <cellStyle name="Обычный 60" xfId="130"/>
    <cellStyle name="Обычный 61" xfId="131"/>
    <cellStyle name="Обычный 62" xfId="132"/>
    <cellStyle name="Обычный 63" xfId="133"/>
    <cellStyle name="Обычный 64" xfId="134"/>
    <cellStyle name="Обычный 65" xfId="135"/>
    <cellStyle name="Обычный 66" xfId="136"/>
    <cellStyle name="Обычный 67" xfId="137"/>
    <cellStyle name="Обычный 68" xfId="138"/>
    <cellStyle name="Обычный 69" xfId="139"/>
    <cellStyle name="Обычный 7" xfId="140"/>
    <cellStyle name="Обычный 70" xfId="141"/>
    <cellStyle name="Обычный 71" xfId="142"/>
    <cellStyle name="Обычный 72" xfId="143"/>
    <cellStyle name="Обычный 73" xfId="144"/>
    <cellStyle name="Обычный 74" xfId="145"/>
    <cellStyle name="Обычный 75" xfId="146"/>
    <cellStyle name="Обычный 8" xfId="147"/>
    <cellStyle name="Обычный 9" xfId="148"/>
    <cellStyle name="Плохой 2" xfId="149"/>
    <cellStyle name="Плохой 3" xfId="150"/>
    <cellStyle name="Плохой 4" xfId="195"/>
    <cellStyle name="Пояснение 2" xfId="151"/>
    <cellStyle name="Примечание 2" xfId="152"/>
    <cellStyle name="Примечание 2 2" xfId="153"/>
    <cellStyle name="Примечание 3" xfId="154"/>
    <cellStyle name="Процентный 2" xfId="156"/>
    <cellStyle name="Процентный 2 2" xfId="157"/>
    <cellStyle name="Процентный 2 2 2" xfId="158"/>
    <cellStyle name="Процентный 2 3" xfId="159"/>
    <cellStyle name="Процентный 2 4" xfId="196"/>
    <cellStyle name="Процентный 2 5" xfId="185"/>
    <cellStyle name="Процентный 2 6" xfId="227"/>
    <cellStyle name="Процентный 3" xfId="160"/>
    <cellStyle name="Процентный 3 2" xfId="197"/>
    <cellStyle name="Процентный 4" xfId="184"/>
    <cellStyle name="Процентный 5" xfId="155"/>
    <cellStyle name="Процентный 8" xfId="161"/>
    <cellStyle name="Связанная ячейка 2" xfId="162"/>
    <cellStyle name="Стиль 1" xfId="163"/>
    <cellStyle name="Стиль 1 2" xfId="164"/>
    <cellStyle name="Стиль 1 3" xfId="165"/>
    <cellStyle name="Стиль 1 4" xfId="349"/>
    <cellStyle name="Стиль 2" xfId="166"/>
    <cellStyle name="Стиль_названий" xfId="167"/>
    <cellStyle name="Текст предупреждения 2" xfId="168"/>
    <cellStyle name="тонны" xfId="350"/>
    <cellStyle name="Тысячи [0]_Chart1 (Sales &amp; Costs)" xfId="351"/>
    <cellStyle name="Тысячи_Chart1 (Sales &amp; Costs)" xfId="352"/>
    <cellStyle name="Финансовый [0] 2" xfId="171"/>
    <cellStyle name="Финансовый [0] 2 2" xfId="199"/>
    <cellStyle name="Финансовый [0] 3" xfId="198"/>
    <cellStyle name="Финансовый [0] 4" xfId="170"/>
    <cellStyle name="Финансовый 10" xfId="218"/>
    <cellStyle name="Финансовый 11" xfId="217"/>
    <cellStyle name="Финансовый 11 2" xfId="224"/>
    <cellStyle name="Финансовый 12" xfId="211"/>
    <cellStyle name="Финансовый 13" xfId="169"/>
    <cellStyle name="Финансовый 14" xfId="360"/>
    <cellStyle name="Финансовый 15" xfId="358"/>
    <cellStyle name="Финансовый 16" xfId="359"/>
    <cellStyle name="Финансовый 2" xfId="172"/>
    <cellStyle name="Финансовый 2 2" xfId="173"/>
    <cellStyle name="Финансовый 2 3" xfId="200"/>
    <cellStyle name="Финансовый 2 4" xfId="174"/>
    <cellStyle name="Финансовый 2 5" xfId="187"/>
    <cellStyle name="Финансовый 2 6" xfId="355"/>
    <cellStyle name="Финансовый 3" xfId="175"/>
    <cellStyle name="Финансовый 3 2" xfId="201"/>
    <cellStyle name="Финансовый 4" xfId="176"/>
    <cellStyle name="Финансовый 4 2" xfId="177"/>
    <cellStyle name="Финансовый 5" xfId="178"/>
    <cellStyle name="Финансовый 5 2" xfId="179"/>
    <cellStyle name="Финансовый 6" xfId="186"/>
    <cellStyle name="Финансовый 7" xfId="208"/>
    <cellStyle name="Финансовый 8" xfId="207"/>
    <cellStyle name="Финансовый 9" xfId="203"/>
    <cellStyle name="Хороший 2" xfId="180"/>
    <cellStyle name="Цена" xfId="353"/>
    <cellStyle name="Џђћ–…ќ’ќ›‰" xfId="354"/>
  </cellStyles>
  <dxfs count="48">
    <dxf>
      <font>
        <color rgb="FFC00000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C00000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109</xdr:row>
      <xdr:rowOff>64406</xdr:rowOff>
    </xdr:from>
    <xdr:to>
      <xdr:col>4</xdr:col>
      <xdr:colOff>904124</xdr:colOff>
      <xdr:row>116</xdr:row>
      <xdr:rowOff>82357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AC2CD6A-CED9-4446-8EF4-864929E43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0" y="27883756"/>
          <a:ext cx="4225174" cy="1084751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118</xdr:row>
      <xdr:rowOff>63051</xdr:rowOff>
    </xdr:from>
    <xdr:to>
      <xdr:col>6</xdr:col>
      <xdr:colOff>1021036</xdr:colOff>
      <xdr:row>125</xdr:row>
      <xdr:rowOff>76007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E861F42-29FE-48A6-9959-8E8944AB4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100" y="29254001"/>
          <a:ext cx="7358336" cy="1079756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127</xdr:row>
      <xdr:rowOff>72034</xdr:rowOff>
    </xdr:from>
    <xdr:to>
      <xdr:col>6</xdr:col>
      <xdr:colOff>405088</xdr:colOff>
      <xdr:row>133</xdr:row>
      <xdr:rowOff>142683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62921E3-C422-49A3-8284-975C067B4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3100" y="30634584"/>
          <a:ext cx="6742388" cy="985049"/>
        </a:xfrm>
        <a:prstGeom prst="rect">
          <a:avLst/>
        </a:prstGeom>
      </xdr:spPr>
    </xdr:pic>
    <xdr:clientData/>
  </xdr:twoCellAnchor>
  <xdr:twoCellAnchor editAs="oneCell">
    <xdr:from>
      <xdr:col>1</xdr:col>
      <xdr:colOff>65156</xdr:colOff>
      <xdr:row>96</xdr:row>
      <xdr:rowOff>76200</xdr:rowOff>
    </xdr:from>
    <xdr:to>
      <xdr:col>3</xdr:col>
      <xdr:colOff>298021</xdr:colOff>
      <xdr:row>103</xdr:row>
      <xdr:rowOff>69631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988D31E-A66C-4E64-BF42-5666E2FEE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4756" y="28213050"/>
          <a:ext cx="2074365" cy="10602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Table5" displayName="Table5" ref="C2:D12" totalsRowShown="0" headerRowDxfId="47" dataDxfId="46">
  <tableColumns count="2">
    <tableColumn id="1" name="Шаблон сбора" dataDxfId="45"/>
    <tableColumn id="2" name="БЭ_НСИ_Шахтогруппы КХП" dataDxfId="4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Table62" displayName="Table62" ref="B32:F35" totalsRowShown="0" headerRowDxfId="43" dataDxfId="42">
  <tableColumns count="5">
    <tableColumn id="1" name="№" dataDxfId="41"/>
    <tableColumn id="2" name="Вкладка" dataDxfId="40"/>
    <tableColumn id="3" name="Что содержит" dataDxfId="39"/>
    <tableColumn id="5" name="Когда заполняют" dataDxfId="38"/>
    <tableColumn id="4" name="Кто заполняет" dataDxfId="37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7" name="Table68" displayName="Table68" ref="B46:F48" totalsRowShown="0" headerRowDxfId="36" dataDxfId="35">
  <tableColumns count="5">
    <tableColumn id="1" name="№" dataDxfId="34"/>
    <tableColumn id="2" name="Поле" dataDxfId="33"/>
    <tableColumn id="3" name="Способ заполнения" dataDxfId="32"/>
    <tableColumn id="5" name="Правила заполнения" dataDxfId="31"/>
    <tableColumn id="4" name="Пример" dataDxfId="30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8" name="Table69" displayName="Table69" ref="B57:F62" totalsRowShown="0" headerRowDxfId="29" dataDxfId="28">
  <tableColumns count="5">
    <tableColumn id="1" name="№" dataDxfId="27"/>
    <tableColumn id="2" name="Поле" dataDxfId="26"/>
    <tableColumn id="3" name="Способ заполнения" dataDxfId="25"/>
    <tableColumn id="5" name="Правила заполнения" dataDxfId="24"/>
    <tableColumn id="4" name="Пример" dataDxfId="23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2" name="CoalGroups" displayName="CoalGroups" ref="A1:B9" totalsRowShown="0" headerRowDxfId="22" dataDxfId="21" headerRowCellStyle="Обычный 2 4">
  <autoFilter ref="A1:B9"/>
  <tableColumns count="2">
    <tableColumn id="2" name="Уникальный идентификатор шахтогруппы" dataDxfId="20"/>
    <tableColumn id="1" name="Аббревиатура шахтогруппы" dataDxfId="19" dataCellStyle="Обычный 5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" name="Шахтогруппы" displayName="Шахтогруппы" ref="A1:F15" totalsRowShown="0" headerRowDxfId="18" dataDxfId="17" headerRowCellStyle="Обычный 2 4">
  <autoFilter ref="A1:F15"/>
  <tableColumns count="6">
    <tableColumn id="1" name="Уникальный идентификатор шахтогруппы" dataDxfId="16"/>
    <tableColumn id="2" name="Идентификатор шахтогруппы соседней/близкой для рассматриваемой" dataDxfId="15"/>
    <tableColumn id="6" name="Column1" dataDxfId="14">
      <calculatedColumnFormula>CONCATENATE(Шахтогруппы[[#This Row],[Уникальный идентификатор шахтогруппы]],Шахтогруппы[[#This Row],[Идентификатор шахтогруппы соседней/близкой для рассматриваемой]])</calculatedColumnFormula>
    </tableColumn>
    <tableColumn id="5" name="Проверка дублей шахтогрупп" dataDxfId="13">
      <calculatedColumnFormula>IF(COUNTIF(Шахтогруппы[Column1],Шахтогруппы[[#This Row],[Column1]])&gt;1,"Дубль шахтогрупп","")</calculatedColumnFormula>
    </tableColumn>
    <tableColumn id="3" name="Проверка идентификатора шахтогруппы" dataDxfId="12">
      <calculatedColumnFormula>IF(AND(Шахтогруппы[[#This Row],[Идентификатор шахтогруппы соседней/близкой для рассматриваемой]]&lt;&gt;"",Шахтогруппы[[#This Row],[Уникальный идентификатор шахтогруппы]]=""),"Не заполнен идентификатор шахтогруппы","")</calculatedColumnFormula>
    </tableColumn>
    <tableColumn id="4" name="Проверка соседней шахтогруппы" dataDxfId="11">
      <calculatedColumnFormula>IF(AND(Шахтогруппы[[#This Row],[Идентификатор шахтогруппы соседней/близкой для рассматриваемой]]="",Шахтогруппы[[#This Row],[Уникальный идентификатор шахтогруппы]]&lt;&gt;""),"Не заполнена соседняя шахтогруппа","")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vkarunova@severstal.com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2:I127"/>
  <sheetViews>
    <sheetView showGridLines="0" zoomScaleNormal="100" workbookViewId="0">
      <selection activeCell="D16" sqref="D16"/>
    </sheetView>
  </sheetViews>
  <sheetFormatPr defaultColWidth="8.7109375" defaultRowHeight="12"/>
  <cols>
    <col min="1" max="1" width="8.7109375" style="3"/>
    <col min="2" max="2" width="2.85546875" style="3" customWidth="1"/>
    <col min="3" max="3" width="23.5703125" style="3" customWidth="1"/>
    <col min="4" max="4" width="22.42578125" style="3" customWidth="1"/>
    <col min="5" max="5" width="24.28515625" style="3" customWidth="1"/>
    <col min="6" max="7" width="18.5703125" style="10" customWidth="1"/>
    <col min="8" max="8" width="30.85546875" style="3" bestFit="1" customWidth="1"/>
    <col min="9" max="16384" width="8.7109375" style="3"/>
  </cols>
  <sheetData>
    <row r="2" spans="3:9">
      <c r="C2" s="11" t="s">
        <v>0</v>
      </c>
      <c r="D2" s="3" t="s">
        <v>107</v>
      </c>
      <c r="H2" s="11" t="s">
        <v>1</v>
      </c>
    </row>
    <row r="3" spans="3:9">
      <c r="C3" s="11" t="s">
        <v>2</v>
      </c>
      <c r="D3" s="8" t="s">
        <v>3</v>
      </c>
      <c r="H3" s="3" t="s">
        <v>95</v>
      </c>
      <c r="I3" s="3">
        <f>COUNTIFS(Шахтогруппы[Проверка дублей шахтогрупп],$H$3)</f>
        <v>0</v>
      </c>
    </row>
    <row r="4" spans="3:9">
      <c r="C4" s="11" t="s">
        <v>4</v>
      </c>
      <c r="D4" s="9">
        <v>44554</v>
      </c>
      <c r="H4" s="3" t="s">
        <v>79</v>
      </c>
      <c r="I4" s="3">
        <f>COUNTIFS(Шахтогруппы[Проверка идентификатора шахтогруппы],$H$4)</f>
        <v>0</v>
      </c>
    </row>
    <row r="5" spans="3:9">
      <c r="C5" s="11" t="s">
        <v>5</v>
      </c>
      <c r="D5" s="3" t="s">
        <v>6</v>
      </c>
      <c r="H5" s="3" t="s">
        <v>81</v>
      </c>
      <c r="I5" s="3">
        <f>COUNTIFS(Шахтогруппы[Проверка соседней шахтогруппы],$H$5)</f>
        <v>0</v>
      </c>
    </row>
    <row r="6" spans="3:9">
      <c r="C6" s="11"/>
    </row>
    <row r="7" spans="3:9">
      <c r="C7" s="11" t="s">
        <v>7</v>
      </c>
      <c r="D7" s="3" t="s">
        <v>8</v>
      </c>
    </row>
    <row r="8" spans="3:9">
      <c r="C8" s="11" t="s">
        <v>9</v>
      </c>
      <c r="D8" s="3" t="s">
        <v>105</v>
      </c>
    </row>
    <row r="9" spans="3:9">
      <c r="C9" s="11" t="s">
        <v>11</v>
      </c>
      <c r="D9" s="3" t="s">
        <v>12</v>
      </c>
    </row>
    <row r="10" spans="3:9">
      <c r="C10" s="11" t="s">
        <v>13</v>
      </c>
    </row>
    <row r="11" spans="3:9">
      <c r="C11" s="12" t="s">
        <v>14</v>
      </c>
      <c r="D11" s="5" t="s">
        <v>15</v>
      </c>
    </row>
    <row r="12" spans="3:9" ht="12.75">
      <c r="C12" s="12" t="s">
        <v>16</v>
      </c>
      <c r="D12" s="7" t="s">
        <v>17</v>
      </c>
    </row>
    <row r="13" spans="3:9" ht="12.75">
      <c r="D13" s="7"/>
    </row>
    <row r="15" spans="3:9" ht="15">
      <c r="E15" s="17" t="s">
        <v>18</v>
      </c>
    </row>
    <row r="17" spans="2:6" ht="15">
      <c r="B17" s="18" t="s">
        <v>19</v>
      </c>
      <c r="E17" s="17"/>
    </row>
    <row r="18" spans="2:6" ht="15">
      <c r="B18" s="6" t="s">
        <v>20</v>
      </c>
      <c r="E18" s="17"/>
    </row>
    <row r="19" spans="2:6" ht="15">
      <c r="B19" s="6" t="s">
        <v>45</v>
      </c>
      <c r="E19" s="17"/>
    </row>
    <row r="20" spans="2:6" ht="15">
      <c r="B20" s="6" t="s">
        <v>46</v>
      </c>
      <c r="E20" s="17"/>
    </row>
    <row r="21" spans="2:6" ht="15">
      <c r="B21" s="6" t="s">
        <v>47</v>
      </c>
      <c r="E21" s="17"/>
    </row>
    <row r="22" spans="2:6" ht="15">
      <c r="B22" s="6" t="s">
        <v>48</v>
      </c>
      <c r="E22" s="17"/>
    </row>
    <row r="23" spans="2:6" ht="15">
      <c r="B23" s="6" t="s">
        <v>49</v>
      </c>
      <c r="E23" s="17"/>
    </row>
    <row r="24" spans="2:6" ht="15">
      <c r="B24" s="6" t="s">
        <v>50</v>
      </c>
      <c r="E24" s="17"/>
    </row>
    <row r="25" spans="2:6" ht="15">
      <c r="B25" s="6"/>
      <c r="E25" s="17"/>
    </row>
    <row r="26" spans="2:6" ht="15">
      <c r="E26" s="17"/>
    </row>
    <row r="27" spans="2:6" ht="15">
      <c r="B27" s="18" t="s">
        <v>20</v>
      </c>
      <c r="E27" s="17"/>
    </row>
    <row r="28" spans="2:6" ht="15">
      <c r="B28" s="18"/>
      <c r="E28" s="17"/>
    </row>
    <row r="29" spans="2:6" ht="15">
      <c r="B29" s="19" t="s">
        <v>51</v>
      </c>
      <c r="E29" s="17"/>
    </row>
    <row r="30" spans="2:6" ht="15">
      <c r="B30" s="18"/>
      <c r="E30" s="17"/>
    </row>
    <row r="31" spans="2:6">
      <c r="B31" s="3" t="s">
        <v>52</v>
      </c>
      <c r="D31" s="10"/>
      <c r="E31" s="10"/>
      <c r="F31" s="3"/>
    </row>
    <row r="32" spans="2:6">
      <c r="B32" s="21" t="s">
        <v>24</v>
      </c>
      <c r="C32" s="21" t="s">
        <v>53</v>
      </c>
      <c r="D32" s="21" t="s">
        <v>54</v>
      </c>
      <c r="E32" s="21" t="s">
        <v>55</v>
      </c>
      <c r="F32" s="21" t="s">
        <v>56</v>
      </c>
    </row>
    <row r="33" spans="2:6" ht="24">
      <c r="B33" s="14">
        <v>1</v>
      </c>
      <c r="C33" s="15" t="s">
        <v>57</v>
      </c>
      <c r="D33" s="15" t="s">
        <v>58</v>
      </c>
      <c r="E33" s="15" t="s">
        <v>59</v>
      </c>
      <c r="F33" s="22" t="s">
        <v>60</v>
      </c>
    </row>
    <row r="34" spans="2:6" ht="48">
      <c r="B34" s="14">
        <v>2</v>
      </c>
      <c r="C34" s="15" t="s">
        <v>10</v>
      </c>
      <c r="D34" s="15" t="s">
        <v>66</v>
      </c>
      <c r="E34" s="15" t="s">
        <v>68</v>
      </c>
      <c r="F34" s="22" t="s">
        <v>61</v>
      </c>
    </row>
    <row r="35" spans="2:6" ht="60">
      <c r="B35" s="24">
        <v>3</v>
      </c>
      <c r="C35" s="25" t="s">
        <v>65</v>
      </c>
      <c r="D35" s="25" t="s">
        <v>67</v>
      </c>
      <c r="E35" s="15" t="s">
        <v>69</v>
      </c>
      <c r="F35" s="22" t="s">
        <v>61</v>
      </c>
    </row>
    <row r="36" spans="2:6" ht="15">
      <c r="B36" s="18"/>
      <c r="E36" s="17"/>
    </row>
    <row r="37" spans="2:6" ht="15">
      <c r="B37" s="18" t="s">
        <v>45</v>
      </c>
      <c r="E37" s="17"/>
    </row>
    <row r="38" spans="2:6" ht="15">
      <c r="B38" s="18"/>
      <c r="E38" s="17"/>
    </row>
    <row r="39" spans="2:6" ht="12.75">
      <c r="B39" s="19" t="s">
        <v>70</v>
      </c>
    </row>
    <row r="40" spans="2:6" ht="12.75">
      <c r="B40" s="19"/>
    </row>
    <row r="41" spans="2:6">
      <c r="B41" s="3" t="s">
        <v>21</v>
      </c>
    </row>
    <row r="42" spans="2:6">
      <c r="B42" s="3" t="s">
        <v>22</v>
      </c>
    </row>
    <row r="43" spans="2:6">
      <c r="B43" s="3" t="s">
        <v>23</v>
      </c>
    </row>
    <row r="45" spans="2:6">
      <c r="B45" s="3" t="s">
        <v>71</v>
      </c>
      <c r="D45" s="10"/>
      <c r="E45" s="10"/>
      <c r="F45" s="3"/>
    </row>
    <row r="46" spans="2:6">
      <c r="B46" s="10" t="s">
        <v>24</v>
      </c>
      <c r="C46" s="10" t="s">
        <v>25</v>
      </c>
      <c r="D46" s="10" t="s">
        <v>106</v>
      </c>
      <c r="E46" s="10" t="s">
        <v>26</v>
      </c>
      <c r="F46" s="10" t="s">
        <v>27</v>
      </c>
    </row>
    <row r="47" spans="2:6" ht="24">
      <c r="B47" s="14">
        <v>1</v>
      </c>
      <c r="C47" s="16" t="s">
        <v>28</v>
      </c>
      <c r="D47" s="13" t="s">
        <v>29</v>
      </c>
      <c r="E47" s="13" t="s">
        <v>30</v>
      </c>
      <c r="F47" s="14" t="s">
        <v>31</v>
      </c>
    </row>
    <row r="48" spans="2:6">
      <c r="B48" s="14">
        <v>2</v>
      </c>
      <c r="C48" s="15" t="s">
        <v>32</v>
      </c>
      <c r="D48" s="13" t="s">
        <v>29</v>
      </c>
      <c r="E48" s="13" t="s">
        <v>30</v>
      </c>
      <c r="F48" s="14" t="s">
        <v>31</v>
      </c>
    </row>
    <row r="49" spans="2:6">
      <c r="B49" s="14"/>
      <c r="C49" s="15"/>
      <c r="D49" s="13"/>
      <c r="E49" s="13"/>
      <c r="F49" s="14"/>
    </row>
    <row r="50" spans="2:6" ht="12.75">
      <c r="B50" s="19" t="s">
        <v>76</v>
      </c>
    </row>
    <row r="51" spans="2:6" ht="10.5" customHeight="1"/>
    <row r="52" spans="2:6">
      <c r="B52" s="3" t="s">
        <v>72</v>
      </c>
    </row>
    <row r="53" spans="2:6">
      <c r="B53" s="3" t="s">
        <v>73</v>
      </c>
    </row>
    <row r="54" spans="2:6">
      <c r="B54" s="3" t="s">
        <v>23</v>
      </c>
    </row>
    <row r="56" spans="2:6">
      <c r="B56" s="3" t="s">
        <v>77</v>
      </c>
      <c r="D56" s="10"/>
      <c r="E56" s="10"/>
      <c r="F56" s="3"/>
    </row>
    <row r="57" spans="2:6">
      <c r="B57" s="10" t="s">
        <v>24</v>
      </c>
      <c r="C57" s="10" t="s">
        <v>25</v>
      </c>
      <c r="D57" s="10" t="s">
        <v>106</v>
      </c>
      <c r="E57" s="10" t="s">
        <v>26</v>
      </c>
      <c r="F57" s="10" t="s">
        <v>27</v>
      </c>
    </row>
    <row r="58" spans="2:6" ht="24">
      <c r="B58" s="14">
        <v>1</v>
      </c>
      <c r="C58" s="16" t="s">
        <v>28</v>
      </c>
      <c r="D58" s="13" t="s">
        <v>74</v>
      </c>
      <c r="E58" s="13" t="s">
        <v>75</v>
      </c>
      <c r="F58" s="14" t="s">
        <v>31</v>
      </c>
    </row>
    <row r="59" spans="2:6" ht="48">
      <c r="B59" s="14">
        <v>2</v>
      </c>
      <c r="C59" s="15" t="s">
        <v>42</v>
      </c>
      <c r="D59" s="13" t="s">
        <v>74</v>
      </c>
      <c r="E59" s="13" t="s">
        <v>75</v>
      </c>
      <c r="F59" s="14" t="s">
        <v>31</v>
      </c>
    </row>
    <row r="60" spans="2:6" ht="96">
      <c r="B60" s="14">
        <v>3</v>
      </c>
      <c r="C60" s="15" t="s">
        <v>95</v>
      </c>
      <c r="D60" s="13" t="s">
        <v>62</v>
      </c>
      <c r="E60" s="13" t="s">
        <v>96</v>
      </c>
      <c r="F60" s="14" t="s">
        <v>95</v>
      </c>
    </row>
    <row r="61" spans="2:6" ht="96">
      <c r="B61" s="14">
        <v>4</v>
      </c>
      <c r="C61" s="25" t="s">
        <v>43</v>
      </c>
      <c r="D61" s="13" t="s">
        <v>62</v>
      </c>
      <c r="E61" s="13" t="s">
        <v>80</v>
      </c>
      <c r="F61" s="13" t="s">
        <v>79</v>
      </c>
    </row>
    <row r="62" spans="2:6" ht="108">
      <c r="B62" s="14">
        <v>5</v>
      </c>
      <c r="C62" s="25" t="s">
        <v>44</v>
      </c>
      <c r="D62" s="13" t="s">
        <v>62</v>
      </c>
      <c r="E62" s="13" t="s">
        <v>82</v>
      </c>
      <c r="F62" s="13" t="s">
        <v>81</v>
      </c>
    </row>
    <row r="63" spans="2:6">
      <c r="B63" s="14"/>
      <c r="C63" s="25"/>
      <c r="D63" s="13"/>
      <c r="E63" s="13"/>
      <c r="F63" s="13"/>
    </row>
    <row r="64" spans="2:6">
      <c r="B64" s="14"/>
      <c r="C64" s="15"/>
      <c r="D64" s="13"/>
      <c r="E64" s="13"/>
      <c r="F64" s="14"/>
    </row>
    <row r="65" spans="2:5" ht="12.75">
      <c r="B65" s="18" t="s">
        <v>46</v>
      </c>
    </row>
    <row r="66" spans="2:5" ht="12.75">
      <c r="B66" s="18"/>
    </row>
    <row r="67" spans="2:5">
      <c r="B67" s="3" t="s">
        <v>78</v>
      </c>
    </row>
    <row r="69" spans="2:5">
      <c r="B69" s="23" t="s">
        <v>83</v>
      </c>
    </row>
    <row r="70" spans="2:5">
      <c r="B70" s="23" t="s">
        <v>84</v>
      </c>
    </row>
    <row r="71" spans="2:5">
      <c r="B71" s="3" t="s">
        <v>85</v>
      </c>
    </row>
    <row r="73" spans="2:5">
      <c r="B73" s="3" t="s">
        <v>86</v>
      </c>
    </row>
    <row r="75" spans="2:5" ht="15">
      <c r="B75" s="18" t="s">
        <v>47</v>
      </c>
      <c r="E75" s="17"/>
    </row>
    <row r="76" spans="2:5" ht="15">
      <c r="B76" s="18"/>
      <c r="E76" s="17"/>
    </row>
    <row r="77" spans="2:5" ht="15">
      <c r="B77" s="3" t="s">
        <v>87</v>
      </c>
      <c r="E77" s="17"/>
    </row>
    <row r="78" spans="2:5" ht="15">
      <c r="E78" s="17"/>
    </row>
    <row r="79" spans="2:5" ht="12.75">
      <c r="B79" s="18" t="s">
        <v>63</v>
      </c>
    </row>
    <row r="81" spans="2:2">
      <c r="B81" s="3" t="s">
        <v>90</v>
      </c>
    </row>
    <row r="82" spans="2:2">
      <c r="B82" s="23" t="s">
        <v>88</v>
      </c>
    </row>
    <row r="83" spans="2:2">
      <c r="B83" s="3" t="s">
        <v>89</v>
      </c>
    </row>
    <row r="85" spans="2:2" ht="12.75">
      <c r="B85" s="18" t="s">
        <v>49</v>
      </c>
    </row>
    <row r="87" spans="2:2">
      <c r="B87" s="3" t="s">
        <v>91</v>
      </c>
    </row>
    <row r="88" spans="2:2">
      <c r="B88" s="23" t="s">
        <v>92</v>
      </c>
    </row>
    <row r="89" spans="2:2">
      <c r="B89" s="3" t="s">
        <v>93</v>
      </c>
    </row>
    <row r="91" spans="2:2" ht="12.75">
      <c r="B91" s="18" t="s">
        <v>64</v>
      </c>
    </row>
    <row r="93" spans="2:2" ht="12.75">
      <c r="B93" s="19" t="s">
        <v>103</v>
      </c>
    </row>
    <row r="95" spans="2:2">
      <c r="B95" s="3" t="s">
        <v>33</v>
      </c>
    </row>
    <row r="96" spans="2:2">
      <c r="B96" s="3" t="s">
        <v>104</v>
      </c>
    </row>
    <row r="106" spans="2:2" ht="12.75">
      <c r="B106" s="19" t="s">
        <v>102</v>
      </c>
    </row>
    <row r="108" spans="2:2">
      <c r="B108" s="3" t="s">
        <v>101</v>
      </c>
    </row>
    <row r="109" spans="2:2">
      <c r="B109" s="3" t="s">
        <v>98</v>
      </c>
    </row>
    <row r="118" spans="2:2">
      <c r="B118" s="3" t="s">
        <v>99</v>
      </c>
    </row>
    <row r="127" spans="2:2">
      <c r="B127" s="3" t="s">
        <v>100</v>
      </c>
    </row>
  </sheetData>
  <phoneticPr fontId="71" type="noConversion"/>
  <conditionalFormatting sqref="C2:C12">
    <cfRule type="iconSet" priority="7">
      <iconSet iconSet="3Signs">
        <cfvo type="percent" val="0"/>
        <cfvo type="percent" val="33"/>
        <cfvo type="percent" val="67"/>
      </iconSet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8696B"/>
        <color rgb="FFFCFCFF"/>
      </colorScale>
    </cfRule>
  </conditionalFormatting>
  <conditionalFormatting sqref="H2">
    <cfRule type="iconSet" priority="4">
      <iconSet iconSet="3Signs">
        <cfvo type="percent" val="0"/>
        <cfvo type="percent" val="33"/>
        <cfvo type="percent" val="67"/>
      </iconSet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max"/>
        <color rgb="FFF8696B"/>
        <color rgb="FFFCFCFF"/>
      </colorScale>
    </cfRule>
  </conditionalFormatting>
  <conditionalFormatting sqref="I3">
    <cfRule type="cellIs" dxfId="10" priority="3" operator="greaterThan">
      <formula>0</formula>
    </cfRule>
  </conditionalFormatting>
  <conditionalFormatting sqref="I4">
    <cfRule type="cellIs" dxfId="9" priority="2" operator="greaterThan">
      <formula>0</formula>
    </cfRule>
  </conditionalFormatting>
  <conditionalFormatting sqref="I5">
    <cfRule type="cellIs" dxfId="8" priority="1" operator="greaterThan">
      <formula>0</formula>
    </cfRule>
  </conditionalFormatting>
  <hyperlinks>
    <hyperlink ref="D12" r:id="rId1"/>
    <hyperlink ref="B18" location="Инструкция!B27" display="1. ОБЩЕЕ ОПИСАНИЕ"/>
    <hyperlink ref="B21" location="Инструкция!B75" display="4. ДОБАВЛЕНИЕ НОВЫХ ДАННЫХ"/>
    <hyperlink ref="B22" location="Инструкция!B79" display="5. РЕДАКТИРОВАНИЕ ДАННЫХ  "/>
    <hyperlink ref="B24" location="Инструкция!B91" display="7. ВАЛИДАЦИЯ ДАННЫХ  "/>
    <hyperlink ref="B23" location="Инструкция!B85" display="6. УДАЛЕНИЕ ДАННЫХ"/>
    <hyperlink ref="B19" location="Инструкция!B37" display="2. ОПИСАНИЕ ВКЛАДОК"/>
    <hyperlink ref="B20" location="Инструкция!B65" display="3. ЗАПОЛНЕНИЕ ШАБЛОНА"/>
  </hyperlinks>
  <pageMargins left="0.7" right="0.7" top="0.75" bottom="0.75" header="0.3" footer="0.3"/>
  <pageSetup paperSize="9" scale="58" orientation="portrait" r:id="rId2"/>
  <drawing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60"/>
  <sheetViews>
    <sheetView tabSelected="1" zoomScale="73" zoomScaleNormal="73" workbookViewId="0">
      <pane ySplit="1" topLeftCell="A2" activePane="bottomLeft" state="frozen"/>
      <selection pane="bottomLeft" activeCell="H23" sqref="H23"/>
    </sheetView>
  </sheetViews>
  <sheetFormatPr defaultColWidth="8.7109375" defaultRowHeight="12"/>
  <cols>
    <col min="1" max="1" width="18.7109375" style="26" customWidth="1"/>
    <col min="2" max="2" width="25.42578125" style="2" customWidth="1"/>
    <col min="3" max="16384" width="8.7109375" style="1"/>
  </cols>
  <sheetData>
    <row r="1" spans="1:5" ht="36">
      <c r="A1" s="4" t="s">
        <v>28</v>
      </c>
      <c r="B1" s="4" t="s">
        <v>32</v>
      </c>
    </row>
    <row r="2" spans="1:5" ht="15">
      <c r="A2" s="20" t="s">
        <v>34</v>
      </c>
      <c r="B2" s="20" t="s">
        <v>34</v>
      </c>
      <c r="D2"/>
      <c r="E2"/>
    </row>
    <row r="3" spans="1:5" ht="15">
      <c r="A3" s="20" t="s">
        <v>35</v>
      </c>
      <c r="B3" s="20" t="s">
        <v>35</v>
      </c>
      <c r="D3"/>
      <c r="E3"/>
    </row>
    <row r="4" spans="1:5" ht="15">
      <c r="A4" s="20" t="s">
        <v>36</v>
      </c>
      <c r="B4" s="20" t="s">
        <v>36</v>
      </c>
      <c r="D4"/>
      <c r="E4"/>
    </row>
    <row r="5" spans="1:5" ht="15">
      <c r="A5" s="20" t="s">
        <v>37</v>
      </c>
      <c r="B5" s="20" t="s">
        <v>37</v>
      </c>
      <c r="D5"/>
      <c r="E5"/>
    </row>
    <row r="6" spans="1:5" ht="15">
      <c r="A6" s="20" t="s">
        <v>38</v>
      </c>
      <c r="B6" s="20" t="s">
        <v>38</v>
      </c>
      <c r="D6"/>
      <c r="E6"/>
    </row>
    <row r="7" spans="1:5" ht="15">
      <c r="A7" s="20" t="s">
        <v>39</v>
      </c>
      <c r="B7" s="20" t="s">
        <v>39</v>
      </c>
      <c r="D7"/>
      <c r="E7"/>
    </row>
    <row r="8" spans="1:5" ht="15">
      <c r="A8" s="20" t="s">
        <v>40</v>
      </c>
      <c r="B8" s="20" t="s">
        <v>40</v>
      </c>
      <c r="D8"/>
      <c r="E8"/>
    </row>
    <row r="9" spans="1:5" ht="15">
      <c r="A9" s="20" t="s">
        <v>41</v>
      </c>
      <c r="B9" s="30" t="s">
        <v>41</v>
      </c>
      <c r="D9"/>
      <c r="E9"/>
    </row>
    <row r="43" spans="1:2">
      <c r="A43" s="27"/>
      <c r="B43" s="1"/>
    </row>
    <row r="44" spans="1:2">
      <c r="A44" s="27"/>
      <c r="B44" s="1"/>
    </row>
    <row r="45" spans="1:2">
      <c r="A45" s="27"/>
      <c r="B45" s="1"/>
    </row>
    <row r="46" spans="1:2">
      <c r="A46" s="27"/>
      <c r="B46" s="1"/>
    </row>
    <row r="47" spans="1:2">
      <c r="A47" s="27"/>
      <c r="B47" s="1"/>
    </row>
    <row r="48" spans="1:2">
      <c r="A48" s="27"/>
      <c r="B48" s="1"/>
    </row>
    <row r="49" spans="1:2">
      <c r="A49" s="27"/>
      <c r="B49" s="1"/>
    </row>
    <row r="50" spans="1:2">
      <c r="A50" s="27"/>
      <c r="B50" s="1"/>
    </row>
    <row r="51" spans="1:2">
      <c r="A51" s="27"/>
      <c r="B51" s="1"/>
    </row>
    <row r="52" spans="1:2">
      <c r="A52" s="27"/>
      <c r="B52" s="1"/>
    </row>
    <row r="53" spans="1:2">
      <c r="A53" s="27"/>
      <c r="B53" s="1"/>
    </row>
    <row r="54" spans="1:2">
      <c r="A54" s="27"/>
      <c r="B54" s="1"/>
    </row>
    <row r="55" spans="1:2">
      <c r="A55" s="27"/>
      <c r="B55" s="1"/>
    </row>
    <row r="56" spans="1:2">
      <c r="A56" s="27"/>
      <c r="B56" s="1"/>
    </row>
    <row r="57" spans="1:2">
      <c r="A57" s="27"/>
      <c r="B57" s="1"/>
    </row>
    <row r="58" spans="1:2">
      <c r="A58" s="27"/>
      <c r="B58" s="1"/>
    </row>
    <row r="59" spans="1:2">
      <c r="A59" s="27"/>
      <c r="B59" s="1"/>
    </row>
    <row r="60" spans="1:2">
      <c r="A60" s="27"/>
      <c r="B60" s="1"/>
    </row>
  </sheetData>
  <phoneticPr fontId="71" type="noConversion"/>
  <conditionalFormatting sqref="A2:A93">
    <cfRule type="duplicateValues" dxfId="7" priority="36"/>
  </conditionalFormatting>
  <conditionalFormatting sqref="B2:B93">
    <cfRule type="duplicateValues" dxfId="6" priority="38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F15"/>
  <sheetViews>
    <sheetView zoomScale="70" zoomScaleNormal="70" workbookViewId="0">
      <pane ySplit="1" topLeftCell="A2" activePane="bottomLeft" state="frozen"/>
      <selection pane="bottomLeft" activeCell="F31" sqref="F31"/>
    </sheetView>
  </sheetViews>
  <sheetFormatPr defaultColWidth="8.7109375" defaultRowHeight="12"/>
  <cols>
    <col min="1" max="1" width="34.140625" style="3" bestFit="1" customWidth="1"/>
    <col min="2" max="2" width="23.5703125" style="3" bestFit="1" customWidth="1"/>
    <col min="3" max="3" width="23.5703125" style="3" hidden="1" customWidth="1"/>
    <col min="4" max="4" width="23.5703125" style="3" customWidth="1"/>
    <col min="5" max="5" width="32.5703125" style="3" bestFit="1" customWidth="1"/>
    <col min="6" max="6" width="28.5703125" style="3" bestFit="1" customWidth="1"/>
    <col min="7" max="16384" width="8.7109375" style="3"/>
  </cols>
  <sheetData>
    <row r="1" spans="1:6" ht="48">
      <c r="A1" s="4" t="s">
        <v>28</v>
      </c>
      <c r="B1" s="4" t="s">
        <v>42</v>
      </c>
      <c r="C1" s="4" t="s">
        <v>94</v>
      </c>
      <c r="D1" s="4" t="s">
        <v>97</v>
      </c>
      <c r="E1" s="4" t="s">
        <v>43</v>
      </c>
      <c r="F1" s="4" t="s">
        <v>44</v>
      </c>
    </row>
    <row r="2" spans="1:6">
      <c r="A2" s="3" t="s">
        <v>36</v>
      </c>
      <c r="B2" s="3" t="s">
        <v>37</v>
      </c>
      <c r="C2" s="3" t="str">
        <f>CONCATENATE(Шахтогруппы[[#This Row],[Уникальный идентификатор шахтогруппы]],Шахтогруппы[[#This Row],[Идентификатор шахтогруппы соседней/близкой для рассматриваемой]])</f>
        <v>ГЖУГКУ</v>
      </c>
      <c r="D2" s="3" t="str">
        <f>IF(COUNTIF(Шахтогруппы[Column1],Шахтогруппы[[#This Row],[Column1]])&gt;1,"Дубль шахтогрупп","")</f>
        <v/>
      </c>
      <c r="E2" s="3" t="str">
        <f>IF(AND(Шахтогруппы[[#This Row],[Идентификатор шахтогруппы соседней/близкой для рассматриваемой]]&lt;&gt;"",Шахтогруппы[[#This Row],[Уникальный идентификатор шахтогруппы]]=""),"Не заполнен идентификатор шахтогруппы","")</f>
        <v/>
      </c>
      <c r="F2" s="3" t="str">
        <f>IF(AND(Шахтогруппы[[#This Row],[Идентификатор шахтогруппы соседней/близкой для рассматриваемой]]="",Шахтогруппы[[#This Row],[Уникальный идентификатор шахтогруппы]]&lt;&gt;""),"Не заполнена соседняя шахтогруппа","")</f>
        <v/>
      </c>
    </row>
    <row r="3" spans="1:6">
      <c r="A3" s="3" t="s">
        <v>37</v>
      </c>
      <c r="B3" s="3" t="s">
        <v>36</v>
      </c>
      <c r="C3" s="3" t="str">
        <f>CONCATENATE(Шахтогруппы[[#This Row],[Уникальный идентификатор шахтогруппы]],Шахтогруппы[[#This Row],[Идентификатор шахтогруппы соседней/близкой для рассматриваемой]])</f>
        <v>ГКУГЖУ</v>
      </c>
      <c r="D3" s="3" t="str">
        <f>IF(COUNTIF(Шахтогруппы[Column1],Шахтогруппы[[#This Row],[Column1]])&gt;1,"Дубль шахтогрупп","")</f>
        <v/>
      </c>
      <c r="E3" s="3" t="str">
        <f>IF(AND(Шахтогруппы[[#This Row],[Идентификатор шахтогруппы соседней/близкой для рассматриваемой]]&lt;&gt;"",Шахтогруппы[[#This Row],[Уникальный идентификатор шахтогруппы]]=""),"Не заполнен идентификатор шахтогруппы","")</f>
        <v/>
      </c>
      <c r="F3" s="3" t="str">
        <f>IF(AND(Шахтогруппы[[#This Row],[Идентификатор шахтогруппы соседней/близкой для рассматриваемой]]="",Шахтогруппы[[#This Row],[Уникальный идентификатор шахтогруппы]]&lt;&gt;""),"Не заполнена соседняя шахтогруппа","")</f>
        <v/>
      </c>
    </row>
    <row r="4" spans="1:6">
      <c r="A4" s="3" t="s">
        <v>39</v>
      </c>
      <c r="B4" s="3" t="s">
        <v>40</v>
      </c>
      <c r="C4" s="3" t="str">
        <f>CONCATENATE(Шахтогруппы[[#This Row],[Уникальный идентификатор шахтогруппы]],Шахтогруппы[[#This Row],[Идентификатор шахтогруппы соседней/близкой для рассматриваемой]])</f>
        <v>ГКСУГОСУ</v>
      </c>
      <c r="D4" s="3" t="str">
        <f>IF(COUNTIF(Шахтогруппы[Column1],Шахтогруппы[[#This Row],[Column1]])&gt;1,"Дубль шахтогрупп","")</f>
        <v/>
      </c>
      <c r="E4" s="3" t="str">
        <f>IF(AND(Шахтогруппы[[#This Row],[Идентификатор шахтогруппы соседней/близкой для рассматриваемой]]&lt;&gt;"",Шахтогруппы[[#This Row],[Уникальный идентификатор шахтогруппы]]=""),"Не заполнен идентификатор шахтогруппы","")</f>
        <v/>
      </c>
      <c r="F4" s="3" t="str">
        <f>IF(AND(Шахтогруппы[[#This Row],[Идентификатор шахтогруппы соседней/близкой для рассматриваемой]]="",Шахтогруппы[[#This Row],[Уникальный идентификатор шахтогруппы]]&lt;&gt;""),"Не заполнена соседняя шахтогруппа","")</f>
        <v/>
      </c>
    </row>
    <row r="5" spans="1:6">
      <c r="A5" s="3" t="s">
        <v>40</v>
      </c>
      <c r="B5" s="3" t="s">
        <v>39</v>
      </c>
      <c r="C5" s="3" t="str">
        <f>CONCATENATE(Шахтогруппы[[#This Row],[Уникальный идентификатор шахтогруппы]],Шахтогруппы[[#This Row],[Идентификатор шахтогруппы соседней/близкой для рассматриваемой]])</f>
        <v>ГОСУГКСУ</v>
      </c>
      <c r="D5" s="3" t="str">
        <f>IF(COUNTIF(Шахтогруппы[Column1],Шахтогруппы[[#This Row],[Column1]])&gt;1,"Дубль шахтогрупп","")</f>
        <v/>
      </c>
      <c r="E5" s="3" t="str">
        <f>IF(AND(Шахтогруппы[[#This Row],[Идентификатор шахтогруппы соседней/близкой для рассматриваемой]]&lt;&gt;"",Шахтогруппы[[#This Row],[Уникальный идентификатор шахтогруппы]]=""),"Не заполнен идентификатор шахтогруппы","")</f>
        <v/>
      </c>
      <c r="F5" s="3" t="str">
        <f>IF(AND(Шахтогруппы[[#This Row],[Идентификатор шахтогруппы соседней/близкой для рассматриваемой]]="",Шахтогруппы[[#This Row],[Уникальный идентификатор шахтогруппы]]&lt;&gt;""),"Не заполнена соседняя шахтогруппа","")</f>
        <v/>
      </c>
    </row>
    <row r="6" spans="1:6">
      <c r="A6" s="3" t="s">
        <v>40</v>
      </c>
      <c r="B6" s="3" t="s">
        <v>41</v>
      </c>
      <c r="C6" s="3" t="str">
        <f>CONCATENATE(Шахтогруппы[[#This Row],[Уникальный идентификатор шахтогруппы]],Шахтогруппы[[#This Row],[Идентификатор шахтогруппы соседней/близкой для рассматриваемой]])</f>
        <v>ГОСУУПС</v>
      </c>
      <c r="D6" s="3" t="str">
        <f>IF(COUNTIF(Шахтогруппы[Column1],Шахтогруппы[[#This Row],[Column1]])&gt;1,"Дубль шахтогрупп","")</f>
        <v/>
      </c>
      <c r="E6" s="3" t="str">
        <f>IF(AND(Шахтогруппы[[#This Row],[Идентификатор шахтогруппы соседней/близкой для рассматриваемой]]&lt;&gt;"",Шахтогруппы[[#This Row],[Уникальный идентификатор шахтогруппы]]=""),"Не заполнен идентификатор шахтогруппы","")</f>
        <v/>
      </c>
      <c r="F6" s="3" t="str">
        <f>IF(AND(Шахтогруппы[[#This Row],[Идентификатор шахтогруппы соседней/близкой для рассматриваемой]]="",Шахтогруппы[[#This Row],[Уникальный идентификатор шахтогруппы]]&lt;&gt;""),"Не заполнена соседняя шахтогруппа","")</f>
        <v/>
      </c>
    </row>
    <row r="7" spans="1:6">
      <c r="A7" s="3" t="s">
        <v>41</v>
      </c>
      <c r="B7" s="3" t="s">
        <v>40</v>
      </c>
      <c r="C7" s="3" t="str">
        <f>CONCATENATE(Шахтогруппы[[#This Row],[Уникальный идентификатор шахтогруппы]],Шахтогруппы[[#This Row],[Идентификатор шахтогруппы соседней/близкой для рассматриваемой]])</f>
        <v>УПСГОСУ</v>
      </c>
      <c r="D7" s="3" t="str">
        <f>IF(COUNTIF(Шахтогруппы[Column1],Шахтогруппы[[#This Row],[Column1]])&gt;1,"Дубль шахтогрупп","")</f>
        <v/>
      </c>
      <c r="E7" s="3" t="str">
        <f>IF(AND(Шахтогруппы[[#This Row],[Идентификатор шахтогруппы соседней/близкой для рассматриваемой]]&lt;&gt;"",Шахтогруппы[[#This Row],[Уникальный идентификатор шахтогруппы]]=""),"Не заполнен идентификатор шахтогруппы","")</f>
        <v/>
      </c>
      <c r="F7" s="3" t="str">
        <f>IF(AND(Шахтогруппы[[#This Row],[Идентификатор шахтогруппы соседней/близкой для рассматриваемой]]="",Шахтогруппы[[#This Row],[Уникальный идентификатор шахтогруппы]]&lt;&gt;""),"Не заполнена соседняя шахтогруппа","")</f>
        <v/>
      </c>
    </row>
    <row r="8" spans="1:6">
      <c r="A8" s="28" t="s">
        <v>34</v>
      </c>
      <c r="B8" s="29" t="s">
        <v>35</v>
      </c>
      <c r="C8" s="3" t="str">
        <f>CONCATENATE(Шахтогруппы[[#This Row],[Уникальный идентификатор шахтогруппы]],Шахтогруппы[[#This Row],[Идентификатор шахтогруппы соседней/близкой для рассматриваемой]])</f>
        <v>ГГУГГЖУ</v>
      </c>
      <c r="D8" s="3" t="str">
        <f>IF(COUNTIF(Шахтогруппы[Column1],Шахтогруппы[[#This Row],[Column1]])&gt;1,"Дубль шахтогрупп","")</f>
        <v/>
      </c>
      <c r="E8" s="3" t="str">
        <f>IF(AND(Шахтогруппы[[#This Row],[Идентификатор шахтогруппы соседней/близкой для рассматриваемой]]&lt;&gt;"",Шахтогруппы[[#This Row],[Уникальный идентификатор шахтогруппы]]=""),"Не заполнен идентификатор шахтогруппы","")</f>
        <v/>
      </c>
      <c r="F8" s="3" t="str">
        <f>IF(AND(Шахтогруппы[[#This Row],[Идентификатор шахтогруппы соседней/близкой для рассматриваемой]]="",Шахтогруппы[[#This Row],[Уникальный идентификатор шахтогруппы]]&lt;&gt;""),"Не заполнена соседняя шахтогруппа","")</f>
        <v/>
      </c>
    </row>
    <row r="9" spans="1:6">
      <c r="A9" s="3" t="s">
        <v>35</v>
      </c>
      <c r="B9" s="3" t="s">
        <v>34</v>
      </c>
      <c r="C9" s="3" t="str">
        <f>CONCATENATE(Шахтогруппы[[#This Row],[Уникальный идентификатор шахтогруппы]],Шахтогруппы[[#This Row],[Идентификатор шахтогруппы соседней/близкой для рассматриваемой]])</f>
        <v>ГГЖУГГУ</v>
      </c>
      <c r="D9" s="3" t="str">
        <f>IF(COUNTIF(Шахтогруппы[Column1],Шахтогруппы[[#This Row],[Column1]])&gt;1,"Дубль шахтогрупп","")</f>
        <v/>
      </c>
      <c r="E9" s="3" t="str">
        <f>IF(AND(Шахтогруппы[[#This Row],[Идентификатор шахтогруппы соседней/близкой для рассматриваемой]]&lt;&gt;"",Шахтогруппы[[#This Row],[Уникальный идентификатор шахтогруппы]]=""),"Не заполнен идентификатор шахтогруппы","")</f>
        <v/>
      </c>
      <c r="F9" s="3" t="str">
        <f>IF(AND(Шахтогруппы[[#This Row],[Идентификатор шахтогруппы соседней/близкой для рассматриваемой]]="",Шахтогруппы[[#This Row],[Уникальный идентификатор шахтогруппы]]&lt;&gt;""),"Не заполнена соседняя шахтогруппа","")</f>
        <v/>
      </c>
    </row>
    <row r="10" spans="1:6">
      <c r="A10" s="3" t="s">
        <v>35</v>
      </c>
      <c r="B10" s="3" t="s">
        <v>36</v>
      </c>
      <c r="C10" s="3" t="str">
        <f>CONCATENATE(Шахтогруппы[[#This Row],[Уникальный идентификатор шахтогруппы]],Шахтогруппы[[#This Row],[Идентификатор шахтогруппы соседней/близкой для рассматриваемой]])</f>
        <v>ГГЖУГЖУ</v>
      </c>
      <c r="D10" s="3" t="str">
        <f>IF(COUNTIF(Шахтогруппы[Column1],Шахтогруппы[[#This Row],[Column1]])&gt;1,"Дубль шахтогрупп","")</f>
        <v/>
      </c>
      <c r="E10" s="3" t="str">
        <f>IF(AND(Шахтогруппы[[#This Row],[Идентификатор шахтогруппы соседней/близкой для рассматриваемой]]&lt;&gt;"",Шахтогруппы[[#This Row],[Уникальный идентификатор шахтогруппы]]=""),"Не заполнен идентификатор шахтогруппы","")</f>
        <v/>
      </c>
      <c r="F10" s="3" t="str">
        <f>IF(AND(Шахтогруппы[[#This Row],[Идентификатор шахтогруппы соседней/близкой для рассматриваемой]]="",Шахтогруппы[[#This Row],[Уникальный идентификатор шахтогруппы]]&lt;&gt;""),"Не заполнена соседняя шахтогруппа","")</f>
        <v/>
      </c>
    </row>
    <row r="11" spans="1:6">
      <c r="A11" s="3" t="s">
        <v>36</v>
      </c>
      <c r="B11" s="3" t="s">
        <v>35</v>
      </c>
      <c r="C11" s="3" t="str">
        <f>CONCATENATE(Шахтогруппы[[#This Row],[Уникальный идентификатор шахтогруппы]],Шахтогруппы[[#This Row],[Идентификатор шахтогруппы соседней/близкой для рассматриваемой]])</f>
        <v>ГЖУГГЖУ</v>
      </c>
      <c r="D11" s="3" t="str">
        <f>IF(COUNTIF(Шахтогруппы[Column1],Шахтогруппы[[#This Row],[Column1]])&gt;1,"Дубль шахтогрупп","")</f>
        <v/>
      </c>
      <c r="E11" s="3" t="str">
        <f>IF(AND(Шахтогруппы[[#This Row],[Идентификатор шахтогруппы соседней/близкой для рассматриваемой]]&lt;&gt;"",Шахтогруппы[[#This Row],[Уникальный идентификатор шахтогруппы]]=""),"Не заполнен идентификатор шахтогруппы","")</f>
        <v/>
      </c>
      <c r="F11" s="3" t="str">
        <f>IF(AND(Шахтогруппы[[#This Row],[Идентификатор шахтогруппы соседней/близкой для рассматриваемой]]="",Шахтогруппы[[#This Row],[Уникальный идентификатор шахтогруппы]]&lt;&gt;""),"Не заполнена соседняя шахтогруппа","")</f>
        <v/>
      </c>
    </row>
    <row r="12" spans="1:6">
      <c r="A12" s="3" t="s">
        <v>37</v>
      </c>
      <c r="B12" s="3" t="s">
        <v>38</v>
      </c>
      <c r="C12" s="3" t="str">
        <f>CONCATENATE(Шахтогруппы[[#This Row],[Уникальный идентификатор шахтогруппы]],Шахтогруппы[[#This Row],[Идентификатор шахтогруппы соседней/близкой для рассматриваемой]])</f>
        <v>ГКУГКОУ</v>
      </c>
      <c r="D12" s="3" t="str">
        <f>IF(COUNTIF(Шахтогруппы[Column1],Шахтогруппы[[#This Row],[Column1]])&gt;1,"Дубль шахтогрупп","")</f>
        <v/>
      </c>
      <c r="E12" s="3" t="str">
        <f>IF(AND(Шахтогруппы[[#This Row],[Идентификатор шахтогруппы соседней/близкой для рассматриваемой]]&lt;&gt;"",Шахтогруппы[[#This Row],[Уникальный идентификатор шахтогруппы]]=""),"Не заполнен идентификатор шахтогруппы","")</f>
        <v/>
      </c>
      <c r="F12" s="3" t="str">
        <f>IF(AND(Шахтогруппы[[#This Row],[Идентификатор шахтогруппы соседней/близкой для рассматриваемой]]="",Шахтогруппы[[#This Row],[Уникальный идентификатор шахтогруппы]]&lt;&gt;""),"Не заполнена соседняя шахтогруппа","")</f>
        <v/>
      </c>
    </row>
    <row r="13" spans="1:6">
      <c r="A13" s="3" t="s">
        <v>38</v>
      </c>
      <c r="B13" s="3" t="s">
        <v>37</v>
      </c>
      <c r="C13" s="3" t="str">
        <f>CONCATENATE(Шахтогруппы[[#This Row],[Уникальный идентификатор шахтогруппы]],Шахтогруппы[[#This Row],[Идентификатор шахтогруппы соседней/близкой для рассматриваемой]])</f>
        <v>ГКОУГКУ</v>
      </c>
      <c r="D13" s="3" t="str">
        <f>IF(COUNTIF(Шахтогруппы[Column1],Шахтогруппы[[#This Row],[Column1]])&gt;1,"Дубль шахтогрупп","")</f>
        <v/>
      </c>
      <c r="E13" s="3" t="str">
        <f>IF(AND(Шахтогруппы[[#This Row],[Идентификатор шахтогруппы соседней/близкой для рассматриваемой]]&lt;&gt;"",Шахтогруппы[[#This Row],[Уникальный идентификатор шахтогруппы]]=""),"Не заполнен идентификатор шахтогруппы","")</f>
        <v/>
      </c>
      <c r="F13" s="3" t="str">
        <f>IF(AND(Шахтогруппы[[#This Row],[Идентификатор шахтогруппы соседней/близкой для рассматриваемой]]="",Шахтогруппы[[#This Row],[Уникальный идентификатор шахтогруппы]]&lt;&gt;""),"Не заполнена соседняя шахтогруппа","")</f>
        <v/>
      </c>
    </row>
    <row r="14" spans="1:6">
      <c r="A14" s="3" t="s">
        <v>38</v>
      </c>
      <c r="B14" s="3" t="s">
        <v>39</v>
      </c>
      <c r="C14" s="3" t="str">
        <f>CONCATENATE(Шахтогруппы[[#This Row],[Уникальный идентификатор шахтогруппы]],Шахтогруппы[[#This Row],[Идентификатор шахтогруппы соседней/близкой для рассматриваемой]])</f>
        <v>ГКОУГКСУ</v>
      </c>
      <c r="D14" s="3" t="str">
        <f>IF(COUNTIF(Шахтогруппы[Column1],Шахтогруппы[[#This Row],[Column1]])&gt;1,"Дубль шахтогрупп","")</f>
        <v/>
      </c>
      <c r="E14" s="3" t="str">
        <f>IF(AND(Шахтогруппы[[#This Row],[Идентификатор шахтогруппы соседней/близкой для рассматриваемой]]&lt;&gt;"",Шахтогруппы[[#This Row],[Уникальный идентификатор шахтогруппы]]=""),"Не заполнен идентификатор шахтогруппы","")</f>
        <v/>
      </c>
      <c r="F14" s="3" t="str">
        <f>IF(AND(Шахтогруппы[[#This Row],[Идентификатор шахтогруппы соседней/близкой для рассматриваемой]]="",Шахтогруппы[[#This Row],[Уникальный идентификатор шахтогруппы]]&lt;&gt;""),"Не заполнена соседняя шахтогруппа","")</f>
        <v/>
      </c>
    </row>
    <row r="15" spans="1:6">
      <c r="A15" s="3" t="s">
        <v>39</v>
      </c>
      <c r="B15" s="3" t="s">
        <v>38</v>
      </c>
      <c r="C15" s="3" t="str">
        <f>CONCATENATE(Шахтогруппы[[#This Row],[Уникальный идентификатор шахтогруппы]],Шахтогруппы[[#This Row],[Идентификатор шахтогруппы соседней/близкой для рассматриваемой]])</f>
        <v>ГКСУГКОУ</v>
      </c>
      <c r="D15" s="3" t="str">
        <f>IF(COUNTIF(Шахтогруппы[Column1],Шахтогруппы[[#This Row],[Column1]])&gt;1,"Дубль шахтогрупп","")</f>
        <v/>
      </c>
      <c r="E15" s="3" t="str">
        <f>IF(AND(Шахтогруппы[[#This Row],[Идентификатор шахтогруппы соседней/близкой для рассматриваемой]]&lt;&gt;"",Шахтогруппы[[#This Row],[Уникальный идентификатор шахтогруппы]]=""),"Не заполнен идентификатор шахтогруппы","")</f>
        <v/>
      </c>
      <c r="F15" s="3" t="str">
        <f>IF(AND(Шахтогруппы[[#This Row],[Идентификатор шахтогруппы соседней/близкой для рассматриваемой]]="",Шахтогруппы[[#This Row],[Уникальный идентификатор шахтогруппы]]&lt;&gt;""),"Не заполнена соседняя шахтогруппа","")</f>
        <v/>
      </c>
    </row>
  </sheetData>
  <conditionalFormatting sqref="A2:A7 A9:A118">
    <cfRule type="expression" dxfId="5" priority="7">
      <formula>SEARCH("Не заполнен идентификатор шахтогруппы",$E2)=1</formula>
    </cfRule>
  </conditionalFormatting>
  <conditionalFormatting sqref="B2:B7 B9:B118">
    <cfRule type="expression" dxfId="4" priority="6">
      <formula>SEARCH("Не заполнена соседняя шахтогруппа",$F2)=1</formula>
    </cfRule>
  </conditionalFormatting>
  <conditionalFormatting sqref="A2:B7 A9:B118">
    <cfRule type="expression" dxfId="3" priority="4">
      <formula>SEARCH("Дубль шахтогрупп",$D2)=1</formula>
    </cfRule>
  </conditionalFormatting>
  <conditionalFormatting sqref="A8">
    <cfRule type="expression" dxfId="2" priority="3">
      <formula>SEARCH("Не заполнен идентификатор шахтогруппы",$E36)=1</formula>
    </cfRule>
  </conditionalFormatting>
  <conditionalFormatting sqref="B8">
    <cfRule type="expression" dxfId="1" priority="2">
      <formula>SEARCH("Не заполнена соседняя шахтогруппа",$F36)=1</formula>
    </cfRule>
  </conditionalFormatting>
  <conditionalFormatting sqref="A8:B8">
    <cfRule type="expression" dxfId="0" priority="1">
      <formula>SEARCH("Дубль шахтогрупп",$D36)=1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Шахтогруппы!$A$2:$A$9</xm:f>
          </x14:formula1>
          <xm:sqref>A8:B8 A2:B7 A9:B15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FEBEC069A17104E889C24AFC1A67D64" ma:contentTypeVersion="13" ma:contentTypeDescription="Создание документа." ma:contentTypeScope="" ma:versionID="3e3f9b114052f2543e0f2367b864a986">
  <xsd:schema xmlns:xsd="http://www.w3.org/2001/XMLSchema" xmlns:xs="http://www.w3.org/2001/XMLSchema" xmlns:p="http://schemas.microsoft.com/office/2006/metadata/properties" xmlns:ns2="7f334991-f8d5-4800-9a0a-600d9647cf73" xmlns:ns3="fafb11f6-3a50-4f86-aa84-45c693e00339" targetNamespace="http://schemas.microsoft.com/office/2006/metadata/properties" ma:root="true" ma:fieldsID="fac6dbd1ffae4c859f6876049a32aeb1" ns2:_="" ns3:_="">
    <xsd:import namespace="7f334991-f8d5-4800-9a0a-600d9647cf73"/>
    <xsd:import namespace="fafb11f6-3a50-4f86-aa84-45c693e003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334991-f8d5-4800-9a0a-600d9647cf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Состояние одобрения" ma:internalName="_x0421__x043e__x0441__x0442__x043e__x044f__x043d__x0438__x0435__x0020__x043e__x0434__x043e__x0431__x0440__x0435__x043d__x0438__x044f_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b11f6-3a50-4f86-aa84-45c693e00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7f334991-f8d5-4800-9a0a-600d9647cf73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I J 5 z V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I J 5 z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e c 1 Q o i k e 4 D g A A A B E A A A A T A B w A R m 9 y b X V s Y X M v U 2 V j d G l v b j E u b S C i G A A o o B Q A A A A A A A A A A A A A A A A A A A A A A A A A A A A r T k 0 u y c z P U w i G 0 I b W A F B L A Q I t A B Q A A g A I A C C e c 1 T L M s S X p A A A A P U A A A A S A A A A A A A A A A A A A A A A A A A A A A B D b 2 5 m a W c v U G F j a 2 F n Z S 5 4 b W x Q S w E C L Q A U A A I A C A A g n n N U D 8 r p q 6 Q A A A D p A A A A E w A A A A A A A A A A A A A A A A D w A A A A W 0 N v b n R l b n R f V H l w Z X N d L n h t b F B L A Q I t A B Q A A g A I A C C e c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8 1 j O k 4 4 x v Q I o B Z N Y 5 w a L E A A A A A A I A A A A A A A N m A A D A A A A A E A A A A B b V A K s / q N M y T f p Y v p d Z S J o A A A A A B I A A A K A A A A A Q A A A A E 1 j 5 H w Q h 8 I P 8 e p l I 5 K l 7 l V A A A A D z R 1 D K 6 z H 5 D Y y 9 V Y i x 5 m A 5 u n 0 y u q C I K x S d P g Z S m d W h E P H i 1 d 6 a e 5 Y k G d f x R a H C m S V 1 2 O U s p l z i V X T W z D H 7 0 + 2 v Q L 4 b n C q S t s P P 8 x A C 4 V P P / B Q A A A A 2 O 4 y 4 Y S b 8 S M q 9 Q A a m P H u S 0 d G N E Q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CC5A3D-5A21-498C-BD3C-C0DAB0604E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334991-f8d5-4800-9a0a-600d9647cf73"/>
    <ds:schemaRef ds:uri="fafb11f6-3a50-4f86-aa84-45c693e00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5C9FAC-732E-4719-B341-C437B2539C13}">
  <ds:schemaRefs>
    <ds:schemaRef ds:uri="fafb11f6-3a50-4f86-aa84-45c693e00339"/>
    <ds:schemaRef ds:uri="7f334991-f8d5-4800-9a0a-600d9647cf7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B1F99B5-A5B9-4AD4-9689-D3939271B6D5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1D21A38-ECCB-49B2-B81B-C439C4C9D8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Инструкция</vt:lpstr>
      <vt:lpstr>Шахтогруппы</vt:lpstr>
      <vt:lpstr>Близкие шахтогруппы</vt:lpstr>
      <vt:lpstr>Инструкция!Область_печати</vt:lpstr>
    </vt:vector>
  </TitlesOfParts>
  <Manager/>
  <Company>Severstal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Карунова Елена Владимировна</dc:creator>
  <cp:keywords/>
  <dc:description/>
  <cp:lastModifiedBy>Зайнудинов Загир Камильевич</cp:lastModifiedBy>
  <cp:revision/>
  <dcterms:created xsi:type="dcterms:W3CDTF">2020-11-26T06:54:02Z</dcterms:created>
  <dcterms:modified xsi:type="dcterms:W3CDTF">2022-03-28T09:18:19Z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0x0101003FEBEC069A17104E889C24AFC1A67D64</vt:lpwstr>
  </property>
</Properties>
</file>