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845" yWindow="-270" windowWidth="20490" windowHeight="7485" tabRatio="787"/>
  </bookViews>
  <sheets>
    <sheet name="network structures-v1.1" sheetId="9" r:id="rId1"/>
    <sheet name="σ-calc" sheetId="8" r:id="rId2"/>
  </sheets>
  <externalReferences>
    <externalReference r:id="rId3"/>
  </externalReferenc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9" l="1"/>
  <c r="O9" i="9"/>
  <c r="O10" i="9"/>
  <c r="O11" i="9"/>
  <c r="P11" i="9"/>
  <c r="L20" i="9"/>
  <c r="L19" i="9"/>
  <c r="B20" i="8"/>
  <c r="Q9" i="9"/>
  <c r="P9" i="9" s="1"/>
  <c r="B21" i="8" s="1"/>
  <c r="Q11" i="9"/>
  <c r="L13" i="9"/>
  <c r="L14" i="9" s="1"/>
  <c r="L15" i="9" l="1"/>
  <c r="L18" i="9" s="1"/>
  <c r="L21" i="9" l="1"/>
  <c r="Q10" i="9" s="1"/>
  <c r="P10" i="9" s="1"/>
  <c r="Q8" i="9" s="1"/>
  <c r="P8" i="9" s="1"/>
  <c r="B22" i="8" s="1"/>
</calcChain>
</file>

<file path=xl/sharedStrings.xml><?xml version="1.0" encoding="utf-8"?>
<sst xmlns="http://schemas.openxmlformats.org/spreadsheetml/2006/main" count="103" uniqueCount="88">
  <si>
    <t>network "Nexus supplier with high in-degree centrality"</t>
  </si>
  <si>
    <t>B</t>
  </si>
  <si>
    <t>S1</t>
  </si>
  <si>
    <t>µ=279.936 ; σ=2.7</t>
  </si>
  <si>
    <t>S21_i</t>
  </si>
  <si>
    <t>µ=77.76 ; σ=1.4</t>
  </si>
  <si>
    <t>RM</t>
  </si>
  <si>
    <t>µ=3.6 ; σ=0.3</t>
  </si>
  <si>
    <t>Low price variability</t>
  </si>
  <si>
    <t>Agent</t>
  </si>
  <si>
    <t>High price variability</t>
  </si>
  <si>
    <t xml:space="preserve">B </t>
  </si>
  <si>
    <t>RM1</t>
  </si>
  <si>
    <t>RM2</t>
  </si>
  <si>
    <t>RM3</t>
  </si>
  <si>
    <t>RM4</t>
  </si>
  <si>
    <t>RM5</t>
  </si>
  <si>
    <t>Price (mean)</t>
  </si>
  <si>
    <t>Fixed cost</t>
  </si>
  <si>
    <t>Variable cost</t>
  </si>
  <si>
    <t>Profit margin</t>
  </si>
  <si>
    <t>S11</t>
  </si>
  <si>
    <t>S12</t>
  </si>
  <si>
    <t>µ=2,015.539 ; σ=7.3</t>
  </si>
  <si>
    <t>FC/VC</t>
  </si>
  <si>
    <t>Q</t>
  </si>
  <si>
    <t>Y</t>
  </si>
  <si>
    <t>Percentile</t>
  </si>
  <si>
    <t>Standard Residuals</t>
  </si>
  <si>
    <t>Residuals</t>
  </si>
  <si>
    <t>Predicted Y</t>
  </si>
  <si>
    <t>Observation</t>
  </si>
  <si>
    <t>PROBABILITY OUTPUT</t>
  </si>
  <si>
    <t>RESIDUAL OUTPUT</t>
  </si>
  <si>
    <t>B-sig</t>
  </si>
  <si>
    <t xml:space="preserve">σ=Intercept+X Variable 1 * µ </t>
  </si>
  <si>
    <t>X Variable 1</t>
  </si>
  <si>
    <t>Eqn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</si>
  <si>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</si>
  <si>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</si>
  <si>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</si>
  <si>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</si>
  <si>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</si>
  <si>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</si>
  <si>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</si>
  <si>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</si>
  <si>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</si>
  <si>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</si>
  <si>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</si>
  <si>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</si>
  <si>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</si>
  <si>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</si>
  <si>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</si>
  <si>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</si>
  <si>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</si>
  <si>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</si>
  <si>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</si>
  <si>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</si>
  <si>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</si>
  <si>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</si>
  <si>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</si>
  <si>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</si>
  <si>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σ</t>
  </si>
  <si>
    <t>µ</t>
  </si>
  <si>
    <t>Price mean</t>
  </si>
  <si>
    <t>FC-actual</t>
  </si>
  <si>
    <t>FC</t>
  </si>
  <si>
    <t>VC</t>
  </si>
  <si>
    <t>(130/100 + 1)/(1-0.25)</t>
  </si>
  <si>
    <t>Fixed</t>
  </si>
  <si>
    <t>(FC-actual/Q +VC)/(1-target profit)</t>
  </si>
  <si>
    <t>Q * FC</t>
  </si>
  <si>
    <t>VC * (FC/VC)</t>
  </si>
  <si>
    <t xml:space="preserve">Fixed value or sum of down suppliers's price mean </t>
  </si>
  <si>
    <t>Formula</t>
  </si>
  <si>
    <t>Profit</t>
  </si>
  <si>
    <t>Sum of price mean of RM1 to RM5</t>
  </si>
  <si>
    <t>1 * 1.7</t>
  </si>
  <si>
    <t>100 * 1.7</t>
  </si>
  <si>
    <t>18 * 1.7</t>
  </si>
  <si>
    <t>100 * 30.6</t>
  </si>
  <si>
    <t>(3060/100 + 30.6)/(1-0.25)</t>
  </si>
  <si>
    <t>µ=3.6; σ=0.3</t>
  </si>
  <si>
    <t>S21_i-sig</t>
  </si>
  <si>
    <t>S11-sig</t>
  </si>
  <si>
    <t>µ=64.80; σ=1.18</t>
  </si>
  <si>
    <t>µ=233.280; σ=1.7</t>
  </si>
  <si>
    <t>µ=1,679.616; σ=6.08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</si>
</sst>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justify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Fill="1" applyBorder="1" applyAlignment="1"/>
    <xf numFmtId="0" fontId="0" fillId="0" borderId="0" xfId="0" applyFill="1" applyBorder="1" applyAlignment="1"/>
    <xf numFmtId="0" fontId="7" fillId="0" borderId="15" xfId="0" applyFont="1" applyFill="1" applyBorder="1" applyAlignment="1">
      <alignment horizontal="center"/>
    </xf>
    <xf numFmtId="0" fontId="6" fillId="0" borderId="0" xfId="0" applyFont="1"/>
    <xf numFmtId="0" fontId="7" fillId="0" borderId="15" xfId="0" applyFont="1" applyFill="1" applyBorder="1" applyAlignment="1">
      <alignment horizontal="centerContinuous"/>
    </xf>
    <xf numFmtId="0" fontId="0" fillId="0" borderId="0" xfId="0" applyBorder="1"/>
    <xf numFmtId="0" fontId="6" fillId="0" borderId="13" xfId="0" applyFont="1" applyBorder="1"/>
    <xf numFmtId="0" fontId="4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'σ-calc'!$A$2:$A$16</c:f>
              <c:numCache>
                <c:formatCode>General</c:formatCode>
                <c:ptCount val="15"/>
                <c:pt idx="0">
                  <c:v>1000.2</c:v>
                </c:pt>
                <c:pt idx="1">
                  <c:v>272.23</c:v>
                </c:pt>
                <c:pt idx="2">
                  <c:v>12.96</c:v>
                </c:pt>
                <c:pt idx="3">
                  <c:v>59.6</c:v>
                </c:pt>
                <c:pt idx="4">
                  <c:v>3.6</c:v>
                </c:pt>
                <c:pt idx="5">
                  <c:v>2015.539</c:v>
                </c:pt>
                <c:pt idx="6">
                  <c:v>279.93599999999998</c:v>
                </c:pt>
                <c:pt idx="7">
                  <c:v>77.760000000000005</c:v>
                </c:pt>
                <c:pt idx="8">
                  <c:v>3.6</c:v>
                </c:pt>
                <c:pt idx="9">
                  <c:v>2015.539</c:v>
                </c:pt>
                <c:pt idx="10">
                  <c:v>93.311999999999998</c:v>
                </c:pt>
                <c:pt idx="11">
                  <c:v>25.92</c:v>
                </c:pt>
                <c:pt idx="12">
                  <c:v>2687.3850000000002</c:v>
                </c:pt>
                <c:pt idx="13">
                  <c:v>186.624</c:v>
                </c:pt>
                <c:pt idx="14">
                  <c:v>51.84</c:v>
                </c:pt>
              </c:numCache>
            </c:numRef>
          </c:xVal>
          <c:yVal>
            <c:numRef>
              <c:f>'σ-calc'!$F$25:$F$39</c:f>
              <c:numCache>
                <c:formatCode>General</c:formatCode>
                <c:ptCount val="15"/>
                <c:pt idx="0">
                  <c:v>0.48213168440105658</c:v>
                </c:pt>
                <c:pt idx="1">
                  <c:v>0.19146985165471087</c:v>
                </c:pt>
                <c:pt idx="2">
                  <c:v>-0.42166378486347666</c:v>
                </c:pt>
                <c:pt idx="3">
                  <c:v>-6.3212931285321572E-2</c:v>
                </c:pt>
                <c:pt idx="4">
                  <c:v>-0.69325683781140834</c:v>
                </c:pt>
                <c:pt idx="5">
                  <c:v>0.2006486488348127</c:v>
                </c:pt>
                <c:pt idx="6">
                  <c:v>0.86808267922060445</c:v>
                </c:pt>
                <c:pt idx="7">
                  <c:v>0.18167273554528074</c:v>
                </c:pt>
                <c:pt idx="8">
                  <c:v>-0.69325683781140834</c:v>
                </c:pt>
                <c:pt idx="9">
                  <c:v>0.2006486488348127</c:v>
                </c:pt>
                <c:pt idx="10">
                  <c:v>0.23447350044338267</c:v>
                </c:pt>
                <c:pt idx="11">
                  <c:v>-0.46099648078172517</c:v>
                </c:pt>
                <c:pt idx="12">
                  <c:v>-0.63835709359509352</c:v>
                </c:pt>
                <c:pt idx="13">
                  <c:v>0.65127808983199365</c:v>
                </c:pt>
                <c:pt idx="14">
                  <c:v>-3.9661872618222072E-2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6224"/>
        <c:axId val="188598144"/>
      </c:scatterChart>
      <c:valAx>
        <c:axId val="18859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598144"/>
        <c:crosses val="autoZero"/>
        <c:crossBetween val="midCat"/>
      </c:valAx>
      <c:valAx>
        <c:axId val="18859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59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'σ-calc'!$I$25:$I$39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'σ-calc'!$J$25:$J$39</c:f>
              <c:numCache>
                <c:formatCode>General</c:formatCode>
                <c:ptCount val="15"/>
                <c:pt idx="0">
                  <c:v>0.3</c:v>
                </c:pt>
                <c:pt idx="1">
                  <c:v>0.3</c:v>
                </c:pt>
                <c:pt idx="2">
                  <c:v>0.6</c:v>
                </c:pt>
                <c:pt idx="3">
                  <c:v>0.6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1.4</c:v>
                </c:pt>
                <c:pt idx="7">
                  <c:v>1.5</c:v>
                </c:pt>
                <c:pt idx="8">
                  <c:v>2</c:v>
                </c:pt>
                <c:pt idx="9">
                  <c:v>2.2000000000000002</c:v>
                </c:pt>
                <c:pt idx="10">
                  <c:v>2.7</c:v>
                </c:pt>
                <c:pt idx="11">
                  <c:v>4.5</c:v>
                </c:pt>
                <c:pt idx="12">
                  <c:v>7.3</c:v>
                </c:pt>
                <c:pt idx="13">
                  <c:v>7.3</c:v>
                </c:pt>
                <c:pt idx="14">
                  <c:v>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136"/>
        <c:axId val="127389056"/>
      </c:scatterChart>
      <c:valAx>
        <c:axId val="1273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389056"/>
        <c:crosses val="autoZero"/>
        <c:crossBetween val="midCat"/>
      </c:valAx>
      <c:valAx>
        <c:axId val="12738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38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28575</xdr:rowOff>
    </xdr:from>
    <xdr:to>
      <xdr:col>8</xdr:col>
      <xdr:colOff>152400</xdr:colOff>
      <xdr:row>17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9575"/>
          <a:ext cx="4962525" cy="3305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0</xdr:row>
      <xdr:rowOff>180975</xdr:rowOff>
    </xdr:from>
    <xdr:to>
      <xdr:col>18</xdr:col>
      <xdr:colOff>238125</xdr:colOff>
      <xdr:row>10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12</xdr:row>
      <xdr:rowOff>0</xdr:rowOff>
    </xdr:from>
    <xdr:to>
      <xdr:col>18</xdr:col>
      <xdr:colOff>238125</xdr:colOff>
      <xdr:row>21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lab-scripts/Mei/2nd%20version%20-%20out-degree-centrality-net-v1.1/output/out-dgree-networks-structure-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work structures-v1.1"/>
      <sheetName val="σ-calc"/>
    </sheetNames>
    <sheetDataSet>
      <sheetData sheetId="0" refreshError="1"/>
      <sheetData sheetId="1">
        <row r="2">
          <cell r="A2">
            <v>1000.2</v>
          </cell>
        </row>
        <row r="3">
          <cell r="A3">
            <v>272.23</v>
          </cell>
        </row>
        <row r="4">
          <cell r="A4">
            <v>12.96</v>
          </cell>
        </row>
        <row r="5">
          <cell r="A5">
            <v>59.6</v>
          </cell>
        </row>
        <row r="6">
          <cell r="A6">
            <v>3.6</v>
          </cell>
        </row>
        <row r="7">
          <cell r="A7">
            <v>2015.539</v>
          </cell>
        </row>
        <row r="8">
          <cell r="A8">
            <v>279.93599999999998</v>
          </cell>
        </row>
        <row r="9">
          <cell r="A9">
            <v>77.760000000000005</v>
          </cell>
        </row>
        <row r="10">
          <cell r="A10">
            <v>3.6</v>
          </cell>
        </row>
        <row r="11">
          <cell r="A11">
            <v>2015.539</v>
          </cell>
        </row>
        <row r="12">
          <cell r="A12">
            <v>93.311999999999998</v>
          </cell>
        </row>
        <row r="13">
          <cell r="A13">
            <v>25.92</v>
          </cell>
        </row>
        <row r="14">
          <cell r="A14">
            <v>2687.3850000000002</v>
          </cell>
        </row>
        <row r="15">
          <cell r="A15">
            <v>186.624</v>
          </cell>
        </row>
        <row r="16">
          <cell r="A16">
            <v>51.84</v>
          </cell>
        </row>
        <row r="25">
          <cell r="F25">
            <v>0.48213168440105658</v>
          </cell>
          <cell r="I25">
            <v>3.3333333333333335</v>
          </cell>
          <cell r="J25">
            <v>0.3</v>
          </cell>
        </row>
        <row r="26">
          <cell r="F26">
            <v>0.19146985165471087</v>
          </cell>
          <cell r="I26">
            <v>10</v>
          </cell>
          <cell r="J26">
            <v>0.3</v>
          </cell>
        </row>
        <row r="27">
          <cell r="F27">
            <v>-0.42166378486347666</v>
          </cell>
          <cell r="I27">
            <v>16.666666666666668</v>
          </cell>
          <cell r="J27">
            <v>0.6</v>
          </cell>
        </row>
        <row r="28">
          <cell r="F28">
            <v>-6.3212931285321572E-2</v>
          </cell>
          <cell r="I28">
            <v>23.333333333333332</v>
          </cell>
          <cell r="J28">
            <v>0.6</v>
          </cell>
        </row>
        <row r="29">
          <cell r="F29">
            <v>-0.69325683781140834</v>
          </cell>
          <cell r="I29">
            <v>30</v>
          </cell>
          <cell r="J29">
            <v>1.1000000000000001</v>
          </cell>
        </row>
        <row r="30">
          <cell r="F30">
            <v>0.2006486488348127</v>
          </cell>
          <cell r="I30">
            <v>36.666666666666671</v>
          </cell>
          <cell r="J30">
            <v>1.1000000000000001</v>
          </cell>
        </row>
        <row r="31">
          <cell r="F31">
            <v>0.86808267922060445</v>
          </cell>
          <cell r="I31">
            <v>43.333333333333336</v>
          </cell>
          <cell r="J31">
            <v>1.4</v>
          </cell>
        </row>
        <row r="32">
          <cell r="F32">
            <v>0.18167273554528074</v>
          </cell>
          <cell r="I32">
            <v>50.000000000000007</v>
          </cell>
          <cell r="J32">
            <v>1.5</v>
          </cell>
        </row>
        <row r="33">
          <cell r="F33">
            <v>-0.69325683781140834</v>
          </cell>
          <cell r="I33">
            <v>56.666666666666671</v>
          </cell>
          <cell r="J33">
            <v>2</v>
          </cell>
        </row>
        <row r="34">
          <cell r="F34">
            <v>0.2006486488348127</v>
          </cell>
          <cell r="I34">
            <v>63.333333333333336</v>
          </cell>
          <cell r="J34">
            <v>2.2000000000000002</v>
          </cell>
        </row>
        <row r="35">
          <cell r="F35">
            <v>0.23447350044338267</v>
          </cell>
          <cell r="I35">
            <v>70</v>
          </cell>
          <cell r="J35">
            <v>2.7</v>
          </cell>
        </row>
        <row r="36">
          <cell r="F36">
            <v>-0.46099648078172517</v>
          </cell>
          <cell r="I36">
            <v>76.666666666666671</v>
          </cell>
          <cell r="J36">
            <v>4.5</v>
          </cell>
        </row>
        <row r="37">
          <cell r="F37">
            <v>-0.63835709359509352</v>
          </cell>
          <cell r="I37">
            <v>83.333333333333329</v>
          </cell>
          <cell r="J37">
            <v>7.3</v>
          </cell>
        </row>
        <row r="38">
          <cell r="F38">
            <v>0.65127808983199365</v>
          </cell>
          <cell r="I38">
            <v>90</v>
          </cell>
          <cell r="J38">
            <v>7.3</v>
          </cell>
        </row>
        <row r="39">
          <cell r="F39">
            <v>-3.9661872618222072E-2</v>
          </cell>
          <cell r="I39">
            <v>96.666666666666671</v>
          </cell>
          <cell r="J39">
            <v>8.5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topLeftCell="B1" workbookViewId="0">
      <selection activeCell="L3" sqref="L3"/>
    </sheetView>
  </sheetViews>
  <sheetFormatPr defaultRowHeight="15" x14ac:dyDescent="0.25"/>
  <cols>
    <col min="3" max="3" width="9.140625" customWidth="1"/>
    <col min="10" max="10" width="10.85546875" bestFit="1" customWidth="1"/>
    <col min="11" max="11" width="24.28515625" customWidth="1"/>
    <col min="12" max="12" width="19.5703125" customWidth="1"/>
    <col min="14" max="14" width="9.42578125" customWidth="1"/>
    <col min="15" max="16" width="10.140625" bestFit="1" customWidth="1"/>
  </cols>
  <sheetData>
    <row r="1" spans="1:18" x14ac:dyDescent="0.25">
      <c r="A1" t="s">
        <v>0</v>
      </c>
      <c r="J1" s="25" t="s">
        <v>24</v>
      </c>
      <c r="K1" s="18">
        <v>1.7</v>
      </c>
    </row>
    <row r="2" spans="1:18" x14ac:dyDescent="0.25">
      <c r="J2" s="25" t="s">
        <v>25</v>
      </c>
      <c r="K2" s="18">
        <v>100</v>
      </c>
    </row>
    <row r="3" spans="1:18" x14ac:dyDescent="0.25">
      <c r="J3" s="25" t="s">
        <v>75</v>
      </c>
      <c r="K3" s="18">
        <v>0.25</v>
      </c>
    </row>
    <row r="5" spans="1:18" x14ac:dyDescent="0.25">
      <c r="J5" s="22" t="s">
        <v>74</v>
      </c>
    </row>
    <row r="6" spans="1:18" ht="15.75" thickBot="1" x14ac:dyDescent="0.3">
      <c r="J6" t="s">
        <v>67</v>
      </c>
      <c r="K6" t="s">
        <v>73</v>
      </c>
    </row>
    <row r="7" spans="1:18" ht="30" thickTop="1" thickBot="1" x14ac:dyDescent="0.3">
      <c r="J7" t="s">
        <v>66</v>
      </c>
      <c r="K7" t="s">
        <v>72</v>
      </c>
      <c r="N7" s="5" t="s">
        <v>9</v>
      </c>
      <c r="O7" s="6" t="s">
        <v>17</v>
      </c>
      <c r="P7" s="6" t="s">
        <v>18</v>
      </c>
      <c r="Q7" s="6" t="s">
        <v>19</v>
      </c>
      <c r="R7" s="7" t="s">
        <v>20</v>
      </c>
    </row>
    <row r="8" spans="1:18" ht="16.5" thickBot="1" x14ac:dyDescent="0.3">
      <c r="J8" t="s">
        <v>65</v>
      </c>
      <c r="K8" t="s">
        <v>71</v>
      </c>
      <c r="N8" s="8" t="s">
        <v>11</v>
      </c>
      <c r="O8" s="12">
        <f>(P8/K2+Q8)/(1-R8)</f>
        <v>1679.616</v>
      </c>
      <c r="P8" s="11">
        <f>K1*Q8*K2</f>
        <v>79315.199999999997</v>
      </c>
      <c r="Q8" s="12">
        <f>O9+O10</f>
        <v>466.55999999999995</v>
      </c>
      <c r="R8" s="14">
        <v>0.25</v>
      </c>
    </row>
    <row r="9" spans="1:18" ht="16.5" thickBot="1" x14ac:dyDescent="0.3">
      <c r="J9" t="s">
        <v>64</v>
      </c>
      <c r="K9" t="s">
        <v>70</v>
      </c>
      <c r="N9" s="8" t="s">
        <v>21</v>
      </c>
      <c r="O9" s="12">
        <f>(P9/K2+Q9)/(1-R9)</f>
        <v>233.27999999999997</v>
      </c>
      <c r="P9" s="10">
        <f>K1*Q9*K2</f>
        <v>11016</v>
      </c>
      <c r="Q9" s="11">
        <f>O11</f>
        <v>64.8</v>
      </c>
      <c r="R9" s="14">
        <v>0.25</v>
      </c>
    </row>
    <row r="10" spans="1:18" ht="16.5" thickBot="1" x14ac:dyDescent="0.3">
      <c r="N10" s="8" t="s">
        <v>22</v>
      </c>
      <c r="O10" s="12">
        <f>(P10/K2+Q10)/(1-R11)</f>
        <v>233.27999999999997</v>
      </c>
      <c r="P10" s="10">
        <f>K1*Q10*K2</f>
        <v>11016</v>
      </c>
      <c r="Q10" s="11">
        <f>O11</f>
        <v>64.8</v>
      </c>
      <c r="R10" s="14">
        <v>0.25</v>
      </c>
    </row>
    <row r="11" spans="1:18" ht="16.5" thickBot="1" x14ac:dyDescent="0.3">
      <c r="J11" s="25" t="s">
        <v>9</v>
      </c>
      <c r="K11" s="25" t="s">
        <v>6</v>
      </c>
      <c r="L11" s="18"/>
      <c r="N11" s="8" t="s">
        <v>4</v>
      </c>
      <c r="O11" s="11">
        <f>(P11/K2+Q11)/(1-R12)</f>
        <v>64.8</v>
      </c>
      <c r="P11" s="16">
        <f>K1*Q11*K2</f>
        <v>3060</v>
      </c>
      <c r="Q11" s="10">
        <f>SUM(O12:O16)</f>
        <v>18</v>
      </c>
      <c r="R11" s="14">
        <v>0.25</v>
      </c>
    </row>
    <row r="12" spans="1:18" ht="16.5" thickBot="1" x14ac:dyDescent="0.3">
      <c r="J12" s="18" t="s">
        <v>67</v>
      </c>
      <c r="K12" s="18" t="s">
        <v>69</v>
      </c>
      <c r="L12" s="18">
        <v>1</v>
      </c>
      <c r="N12" s="8" t="s">
        <v>12</v>
      </c>
      <c r="O12" s="10">
        <v>3.6</v>
      </c>
      <c r="P12" s="16">
        <v>170</v>
      </c>
      <c r="Q12" s="16">
        <v>1</v>
      </c>
      <c r="R12" s="14">
        <v>0.25</v>
      </c>
    </row>
    <row r="13" spans="1:18" ht="16.5" thickBot="1" x14ac:dyDescent="0.3">
      <c r="J13" s="18" t="s">
        <v>66</v>
      </c>
      <c r="K13" s="18" t="s">
        <v>77</v>
      </c>
      <c r="L13" s="18">
        <f>L12*K1</f>
        <v>1.7</v>
      </c>
      <c r="N13" s="8" t="s">
        <v>13</v>
      </c>
      <c r="O13" s="10">
        <v>3.6</v>
      </c>
      <c r="P13" s="16">
        <v>170</v>
      </c>
      <c r="Q13" s="16">
        <v>1</v>
      </c>
      <c r="R13" s="14">
        <v>0.25</v>
      </c>
    </row>
    <row r="14" spans="1:18" ht="16.5" thickBot="1" x14ac:dyDescent="0.3">
      <c r="J14" s="18" t="s">
        <v>65</v>
      </c>
      <c r="K14" s="18" t="s">
        <v>78</v>
      </c>
      <c r="L14" s="18">
        <f>K2*L13</f>
        <v>170</v>
      </c>
      <c r="N14" s="8" t="s">
        <v>14</v>
      </c>
      <c r="O14" s="10">
        <v>3.6</v>
      </c>
      <c r="P14" s="16">
        <v>170</v>
      </c>
      <c r="Q14" s="16">
        <v>1</v>
      </c>
      <c r="R14" s="14">
        <v>0.25</v>
      </c>
    </row>
    <row r="15" spans="1:18" ht="16.5" thickBot="1" x14ac:dyDescent="0.3">
      <c r="J15" s="18" t="s">
        <v>64</v>
      </c>
      <c r="K15" s="18" t="s">
        <v>68</v>
      </c>
      <c r="L15" s="18">
        <f>(L14/K2 + L12)/(1-K3)</f>
        <v>3.6</v>
      </c>
      <c r="N15" s="8" t="s">
        <v>15</v>
      </c>
      <c r="O15" s="10">
        <v>3.6</v>
      </c>
      <c r="P15" s="16">
        <v>170</v>
      </c>
      <c r="Q15" s="16">
        <v>1</v>
      </c>
      <c r="R15" s="14">
        <v>0.25</v>
      </c>
    </row>
    <row r="16" spans="1:18" ht="16.5" thickBot="1" x14ac:dyDescent="0.3">
      <c r="N16" s="8" t="s">
        <v>16</v>
      </c>
      <c r="O16" s="10">
        <v>3.6</v>
      </c>
      <c r="P16" s="16">
        <v>170</v>
      </c>
      <c r="Q16" s="16">
        <v>1</v>
      </c>
      <c r="R16" s="14">
        <v>0.25</v>
      </c>
    </row>
    <row r="17" spans="10:18" ht="16.5" thickBot="1" x14ac:dyDescent="0.3">
      <c r="J17" s="25" t="s">
        <v>9</v>
      </c>
      <c r="K17" s="25" t="s">
        <v>4</v>
      </c>
      <c r="L17" s="18"/>
      <c r="N17" s="9"/>
      <c r="O17" s="13"/>
      <c r="P17" s="17"/>
      <c r="Q17" s="17"/>
      <c r="R17" s="15"/>
    </row>
    <row r="18" spans="10:18" ht="15.75" thickTop="1" x14ac:dyDescent="0.25">
      <c r="J18" s="18" t="s">
        <v>67</v>
      </c>
      <c r="K18" s="18" t="s">
        <v>76</v>
      </c>
      <c r="L18" s="18">
        <f>L15*5</f>
        <v>18</v>
      </c>
    </row>
    <row r="19" spans="10:18" x14ac:dyDescent="0.25">
      <c r="J19" s="18" t="s">
        <v>66</v>
      </c>
      <c r="K19" s="18" t="s">
        <v>79</v>
      </c>
      <c r="L19" s="18">
        <f>L18*K1</f>
        <v>30.599999999999998</v>
      </c>
    </row>
    <row r="20" spans="10:18" x14ac:dyDescent="0.25">
      <c r="J20" s="18" t="s">
        <v>65</v>
      </c>
      <c r="K20" s="18" t="s">
        <v>80</v>
      </c>
      <c r="L20" s="18">
        <f>K2*L19</f>
        <v>3060</v>
      </c>
    </row>
    <row r="21" spans="10:18" x14ac:dyDescent="0.25">
      <c r="J21" s="18" t="s">
        <v>64</v>
      </c>
      <c r="K21" s="18" t="s">
        <v>81</v>
      </c>
      <c r="L21" s="18">
        <f>(L20/K2 + L18)/(1-K3)</f>
        <v>64.8</v>
      </c>
    </row>
    <row r="22" spans="10:18" x14ac:dyDescent="0.25">
      <c r="J22" s="24"/>
      <c r="K22" s="24"/>
      <c r="L22" s="24"/>
    </row>
    <row r="23" spans="10:18" ht="15.75" thickBot="1" x14ac:dyDescent="0.3"/>
    <row r="24" spans="10:18" ht="15.75" thickBot="1" x14ac:dyDescent="0.3">
      <c r="J24" s="1" t="s">
        <v>9</v>
      </c>
      <c r="K24" s="2" t="s">
        <v>8</v>
      </c>
      <c r="L24" s="2" t="s">
        <v>10</v>
      </c>
    </row>
    <row r="25" spans="10:18" ht="15.75" thickBot="1" x14ac:dyDescent="0.3">
      <c r="J25" s="3" t="s">
        <v>1</v>
      </c>
      <c r="K25" s="4" t="s">
        <v>23</v>
      </c>
      <c r="L25" s="26" t="s">
        <v>87</v>
      </c>
    </row>
    <row r="26" spans="10:18" ht="15.75" thickBot="1" x14ac:dyDescent="0.3">
      <c r="J26" s="3" t="s">
        <v>2</v>
      </c>
      <c r="K26" s="4" t="s">
        <v>3</v>
      </c>
      <c r="L26" s="26" t="s">
        <v>86</v>
      </c>
    </row>
    <row r="27" spans="10:18" ht="15.75" thickBot="1" x14ac:dyDescent="0.3">
      <c r="J27" s="3" t="s">
        <v>4</v>
      </c>
      <c r="K27" s="4" t="s">
        <v>5</v>
      </c>
      <c r="L27" s="26" t="s">
        <v>85</v>
      </c>
    </row>
    <row r="28" spans="10:18" ht="15.75" thickBot="1" x14ac:dyDescent="0.3">
      <c r="J28" s="3" t="s">
        <v>6</v>
      </c>
      <c r="K28" s="4" t="s">
        <v>7</v>
      </c>
      <c r="L28" s="4" t="s">
        <v>82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B23" sqref="B23"/>
    </sheetView>
  </sheetViews>
  <sheetFormatPr defaultRowHeight="15" x14ac:dyDescent="0.25"/>
  <cols>
    <col min="4" max="4" width="18" bestFit="1" customWidth="1"/>
    <col min="6" max="6" width="12" bestFit="1" customWidth="1"/>
  </cols>
  <sheetData>
    <row r="1" spans="1:12" x14ac:dyDescent="0.25">
      <c r="A1" t="s">
        <v>63</v>
      </c>
      <c r="B1" t="s">
        <v>62</v>
      </c>
      <c r="D1" t="s">
        <v>61</v>
      </c>
    </row>
    <row r="2" spans="1:12" ht="15.75" thickBot="1" x14ac:dyDescent="0.3">
      <c r="A2">
        <v>1000.2</v>
      </c>
      <c r="B2">
        <v>4.5</v>
      </c>
    </row>
    <row r="3" spans="1:12" x14ac:dyDescent="0.25">
      <c r="A3">
        <v>272.23</v>
      </c>
      <c r="B3">
        <v>2</v>
      </c>
      <c r="D3" s="23" t="s">
        <v>60</v>
      </c>
      <c r="E3" s="23"/>
    </row>
    <row r="4" spans="1:12" x14ac:dyDescent="0.25">
      <c r="A4">
        <v>12.96</v>
      </c>
      <c r="B4">
        <v>0.6</v>
      </c>
      <c r="D4" s="20" t="s">
        <v>59</v>
      </c>
      <c r="E4" s="20">
        <v>0.98429750088311585</v>
      </c>
    </row>
    <row r="5" spans="1:12" x14ac:dyDescent="0.25">
      <c r="A5">
        <v>59.6</v>
      </c>
      <c r="B5">
        <v>1.1000000000000001</v>
      </c>
      <c r="D5" s="20" t="s">
        <v>58</v>
      </c>
      <c r="E5" s="20">
        <v>0.96884157024474749</v>
      </c>
    </row>
    <row r="6" spans="1:12" x14ac:dyDescent="0.25">
      <c r="A6">
        <v>3.6</v>
      </c>
      <c r="B6">
        <v>0.3</v>
      </c>
      <c r="D6" s="20" t="s">
        <v>57</v>
      </c>
      <c r="E6" s="20">
        <v>0.96644476795588186</v>
      </c>
    </row>
    <row r="7" spans="1:12" x14ac:dyDescent="0.25">
      <c r="A7">
        <v>2015.539</v>
      </c>
      <c r="B7">
        <v>7.3</v>
      </c>
      <c r="D7" s="20" t="s">
        <v>45</v>
      </c>
      <c r="E7" s="20">
        <v>0.5098975633271674</v>
      </c>
    </row>
    <row r="8" spans="1:12" ht="15.75" thickBot="1" x14ac:dyDescent="0.3">
      <c r="A8">
        <v>279.93599999999998</v>
      </c>
      <c r="B8">
        <v>2.7</v>
      </c>
      <c r="D8" s="19" t="s">
        <v>56</v>
      </c>
      <c r="E8" s="19">
        <v>15</v>
      </c>
    </row>
    <row r="9" spans="1:12" x14ac:dyDescent="0.25">
      <c r="A9">
        <v>77.760000000000005</v>
      </c>
      <c r="B9">
        <v>1.4</v>
      </c>
    </row>
    <row r="10" spans="1:12" ht="15.75" thickBot="1" x14ac:dyDescent="0.3">
      <c r="A10">
        <v>3.6</v>
      </c>
      <c r="B10">
        <v>0.3</v>
      </c>
      <c r="D10" t="s">
        <v>55</v>
      </c>
    </row>
    <row r="11" spans="1:12" x14ac:dyDescent="0.25">
      <c r="A11">
        <v>2015.539</v>
      </c>
      <c r="B11">
        <v>7.3</v>
      </c>
      <c r="D11" s="21"/>
      <c r="E11" s="21" t="s">
        <v>54</v>
      </c>
      <c r="F11" s="21" t="s">
        <v>53</v>
      </c>
      <c r="G11" s="21" t="s">
        <v>52</v>
      </c>
      <c r="H11" s="21" t="s">
        <v>51</v>
      </c>
      <c r="I11" s="21" t="s">
        <v>50</v>
      </c>
    </row>
    <row r="12" spans="1:12" x14ac:dyDescent="0.25">
      <c r="A12">
        <v>93.311999999999998</v>
      </c>
      <c r="B12">
        <v>1.5</v>
      </c>
      <c r="D12" s="20" t="s">
        <v>49</v>
      </c>
      <c r="E12" s="20">
        <v>1</v>
      </c>
      <c r="F12" s="20">
        <v>105.0960581738692</v>
      </c>
      <c r="G12" s="20">
        <v>105.0960581738692</v>
      </c>
      <c r="H12" s="20">
        <v>404.22256551803667</v>
      </c>
      <c r="I12" s="20">
        <v>3.5547792378943983E-11</v>
      </c>
    </row>
    <row r="13" spans="1:12" x14ac:dyDescent="0.25">
      <c r="A13">
        <v>25.92</v>
      </c>
      <c r="B13">
        <v>0.6</v>
      </c>
      <c r="D13" s="20" t="s">
        <v>48</v>
      </c>
      <c r="E13" s="20">
        <v>13</v>
      </c>
      <c r="F13" s="20">
        <v>3.3799418261307745</v>
      </c>
      <c r="G13" s="20">
        <v>0.25999552508698265</v>
      </c>
      <c r="H13" s="20"/>
      <c r="I13" s="20"/>
    </row>
    <row r="14" spans="1:12" ht="15.75" thickBot="1" x14ac:dyDescent="0.3">
      <c r="A14">
        <v>2687.3850000000002</v>
      </c>
      <c r="B14">
        <v>8.5</v>
      </c>
      <c r="D14" s="19" t="s">
        <v>47</v>
      </c>
      <c r="E14" s="19">
        <v>14</v>
      </c>
      <c r="F14" s="19">
        <v>108.47599999999997</v>
      </c>
      <c r="G14" s="19"/>
      <c r="H14" s="19"/>
      <c r="I14" s="19"/>
    </row>
    <row r="15" spans="1:12" ht="15.75" thickBot="1" x14ac:dyDescent="0.3">
      <c r="A15">
        <v>186.624</v>
      </c>
      <c r="B15">
        <v>2.2000000000000002</v>
      </c>
    </row>
    <row r="16" spans="1:12" x14ac:dyDescent="0.25">
      <c r="A16">
        <v>51.84</v>
      </c>
      <c r="B16">
        <v>1.1000000000000001</v>
      </c>
      <c r="D16" s="21"/>
      <c r="E16" s="21" t="s">
        <v>46</v>
      </c>
      <c r="F16" s="21" t="s">
        <v>45</v>
      </c>
      <c r="G16" s="21" t="s">
        <v>44</v>
      </c>
      <c r="H16" s="21" t="s">
        <v>43</v>
      </c>
      <c r="I16" s="21" t="s">
        <v>42</v>
      </c>
      <c r="J16" s="21" t="s">
        <v>41</v>
      </c>
      <c r="K16" s="21" t="s">
        <v>40</v>
      </c>
      <c r="L16" s="21" t="s">
        <v>39</v>
      </c>
    </row>
    <row r="17" spans="1:12" x14ac:dyDescent="0.25">
      <c r="D17" s="20" t="s">
        <v>38</v>
      </c>
      <c r="E17" s="20">
        <v>0.98233108894522814</v>
      </c>
      <c r="F17" s="20">
        <v>0.15858995745309448</v>
      </c>
      <c r="G17" s="20">
        <v>6.1941569612676659</v>
      </c>
      <c r="H17" s="20">
        <v>3.2491422419049092E-5</v>
      </c>
      <c r="I17" s="20">
        <v>0.63971831563379489</v>
      </c>
      <c r="J17" s="20">
        <v>1.3249438622566614</v>
      </c>
      <c r="K17" s="20">
        <v>0.63971831563379489</v>
      </c>
      <c r="L17" s="20">
        <v>1.3249438622566614</v>
      </c>
    </row>
    <row r="18" spans="1:12" ht="15.75" thickBot="1" x14ac:dyDescent="0.3">
      <c r="A18" s="22" t="s">
        <v>37</v>
      </c>
      <c r="D18" s="19" t="s">
        <v>36</v>
      </c>
      <c r="E18" s="19">
        <v>3.0349302406055944E-3</v>
      </c>
      <c r="F18" s="19">
        <v>1.5095184863482287E-4</v>
      </c>
      <c r="G18" s="19">
        <v>20.105287004120004</v>
      </c>
      <c r="H18" s="19">
        <v>3.5547792378943983E-11</v>
      </c>
      <c r="I18" s="19">
        <v>2.7088185981798073E-3</v>
      </c>
      <c r="J18" s="19">
        <v>3.3610418830313815E-3</v>
      </c>
      <c r="K18" s="19">
        <v>2.7088185981798073E-3</v>
      </c>
      <c r="L18" s="19">
        <v>3.3610418830313815E-3</v>
      </c>
    </row>
    <row r="19" spans="1:12" x14ac:dyDescent="0.25">
      <c r="A19" t="s">
        <v>35</v>
      </c>
    </row>
    <row r="20" spans="1:12" x14ac:dyDescent="0.25">
      <c r="A20" t="s">
        <v>83</v>
      </c>
      <c r="B20">
        <f>E17+E18*'network structures-v1.1'!O11</f>
        <v>1.1789945685364707</v>
      </c>
    </row>
    <row r="21" spans="1:12" x14ac:dyDescent="0.25">
      <c r="A21" t="s">
        <v>84</v>
      </c>
      <c r="B21">
        <f>E17+E18*'network structures-v1.1'!O9</f>
        <v>1.690319615473701</v>
      </c>
    </row>
    <row r="22" spans="1:12" x14ac:dyDescent="0.25">
      <c r="A22" t="s">
        <v>34</v>
      </c>
      <c r="B22">
        <f>E17+E18*'network structures-v1.1'!O8</f>
        <v>6.0798484799502344</v>
      </c>
      <c r="D22" t="s">
        <v>33</v>
      </c>
      <c r="I22" t="s">
        <v>32</v>
      </c>
    </row>
    <row r="23" spans="1:12" ht="15.75" thickBot="1" x14ac:dyDescent="0.3"/>
    <row r="24" spans="1:12" x14ac:dyDescent="0.25">
      <c r="D24" s="21" t="s">
        <v>31</v>
      </c>
      <c r="E24" s="21" t="s">
        <v>30</v>
      </c>
      <c r="F24" s="21" t="s">
        <v>29</v>
      </c>
      <c r="G24" s="21" t="s">
        <v>28</v>
      </c>
      <c r="I24" s="21" t="s">
        <v>27</v>
      </c>
      <c r="J24" s="21" t="s">
        <v>26</v>
      </c>
    </row>
    <row r="25" spans="1:12" x14ac:dyDescent="0.25">
      <c r="D25" s="20">
        <v>1</v>
      </c>
      <c r="E25" s="20">
        <v>4.0178683155989434</v>
      </c>
      <c r="F25" s="20">
        <v>0.48213168440105658</v>
      </c>
      <c r="G25" s="20">
        <v>0.98123962581695778</v>
      </c>
      <c r="I25" s="20">
        <v>3.3333333333333335</v>
      </c>
      <c r="J25" s="20">
        <v>0.3</v>
      </c>
    </row>
    <row r="26" spans="1:12" x14ac:dyDescent="0.25">
      <c r="D26" s="20">
        <v>2</v>
      </c>
      <c r="E26" s="20">
        <v>1.8085301483452891</v>
      </c>
      <c r="F26" s="20">
        <v>0.19146985165471087</v>
      </c>
      <c r="G26" s="20">
        <v>0.38968151580059313</v>
      </c>
      <c r="I26" s="20">
        <v>10</v>
      </c>
      <c r="J26" s="20">
        <v>0.3</v>
      </c>
    </row>
    <row r="27" spans="1:12" x14ac:dyDescent="0.25">
      <c r="D27" s="20">
        <v>3</v>
      </c>
      <c r="E27" s="20">
        <v>1.0216637848634766</v>
      </c>
      <c r="F27" s="20">
        <v>-0.42166378486347666</v>
      </c>
      <c r="G27" s="20">
        <v>-0.85817470178090061</v>
      </c>
      <c r="I27" s="20">
        <v>16.666666666666668</v>
      </c>
      <c r="J27" s="20">
        <v>0.6</v>
      </c>
    </row>
    <row r="28" spans="1:12" x14ac:dyDescent="0.25">
      <c r="D28" s="20">
        <v>4</v>
      </c>
      <c r="E28" s="20">
        <v>1.1632129312853217</v>
      </c>
      <c r="F28" s="20">
        <v>-6.3212931285321572E-2</v>
      </c>
      <c r="G28" s="20">
        <v>-0.12865164237910864</v>
      </c>
      <c r="I28" s="20">
        <v>23.333333333333332</v>
      </c>
      <c r="J28" s="20">
        <v>0.6</v>
      </c>
    </row>
    <row r="29" spans="1:12" x14ac:dyDescent="0.25">
      <c r="D29" s="20">
        <v>5</v>
      </c>
      <c r="E29" s="20">
        <v>0.99325683781140828</v>
      </c>
      <c r="F29" s="20">
        <v>-0.69325683781140834</v>
      </c>
      <c r="G29" s="20">
        <v>-1.4109238246272433</v>
      </c>
      <c r="I29" s="20">
        <v>30</v>
      </c>
      <c r="J29" s="20">
        <v>1.1000000000000001</v>
      </c>
    </row>
    <row r="30" spans="1:12" x14ac:dyDescent="0.25">
      <c r="D30" s="20">
        <v>6</v>
      </c>
      <c r="E30" s="20">
        <v>7.0993513511651871</v>
      </c>
      <c r="F30" s="20">
        <v>0.2006486488348127</v>
      </c>
      <c r="G30" s="20">
        <v>0.40836230323243677</v>
      </c>
      <c r="I30" s="20">
        <v>36.666666666666671</v>
      </c>
      <c r="J30" s="20">
        <v>1.1000000000000001</v>
      </c>
    </row>
    <row r="31" spans="1:12" x14ac:dyDescent="0.25">
      <c r="D31" s="20">
        <v>7</v>
      </c>
      <c r="E31" s="20">
        <v>1.8319173207793957</v>
      </c>
      <c r="F31" s="20">
        <v>0.86808267922060445</v>
      </c>
      <c r="G31" s="20">
        <v>1.7667312705133249</v>
      </c>
      <c r="I31" s="20">
        <v>43.333333333333336</v>
      </c>
      <c r="J31" s="20">
        <v>1.4</v>
      </c>
    </row>
    <row r="32" spans="1:12" x14ac:dyDescent="0.25">
      <c r="D32" s="20">
        <v>8</v>
      </c>
      <c r="E32" s="20">
        <v>1.2183272644547192</v>
      </c>
      <c r="F32" s="20">
        <v>0.18167273554528074</v>
      </c>
      <c r="G32" s="20">
        <v>0.3697423189870816</v>
      </c>
      <c r="I32" s="20">
        <v>50.000000000000007</v>
      </c>
      <c r="J32" s="20">
        <v>1.5</v>
      </c>
    </row>
    <row r="33" spans="4:10" x14ac:dyDescent="0.25">
      <c r="D33" s="20">
        <v>9</v>
      </c>
      <c r="E33" s="20">
        <v>0.99325683781140828</v>
      </c>
      <c r="F33" s="20">
        <v>-0.69325683781140834</v>
      </c>
      <c r="G33" s="20">
        <v>-1.4109238246272433</v>
      </c>
      <c r="I33" s="20">
        <v>56.666666666666671</v>
      </c>
      <c r="J33" s="20">
        <v>2</v>
      </c>
    </row>
    <row r="34" spans="4:10" x14ac:dyDescent="0.25">
      <c r="D34" s="20">
        <v>10</v>
      </c>
      <c r="E34" s="20">
        <v>7.0993513511651871</v>
      </c>
      <c r="F34" s="20">
        <v>0.2006486488348127</v>
      </c>
      <c r="G34" s="20">
        <v>0.40836230323243677</v>
      </c>
      <c r="I34" s="20">
        <v>63.333333333333336</v>
      </c>
      <c r="J34" s="20">
        <v>2.2000000000000002</v>
      </c>
    </row>
    <row r="35" spans="4:10" x14ac:dyDescent="0.25">
      <c r="D35" s="20">
        <v>11</v>
      </c>
      <c r="E35" s="20">
        <v>1.2655264995566173</v>
      </c>
      <c r="F35" s="20">
        <v>0.23447350044338267</v>
      </c>
      <c r="G35" s="20">
        <v>0.47720300756602357</v>
      </c>
      <c r="I35" s="20">
        <v>70</v>
      </c>
      <c r="J35" s="20">
        <v>2.7</v>
      </c>
    </row>
    <row r="36" spans="4:10" x14ac:dyDescent="0.25">
      <c r="D36" s="20">
        <v>12</v>
      </c>
      <c r="E36" s="20">
        <v>1.0609964807817251</v>
      </c>
      <c r="F36" s="20">
        <v>-0.46099648078172517</v>
      </c>
      <c r="G36" s="20">
        <v>-0.93822503050621553</v>
      </c>
      <c r="I36" s="20">
        <v>76.666666666666671</v>
      </c>
      <c r="J36" s="20">
        <v>4.5</v>
      </c>
    </row>
    <row r="37" spans="4:10" x14ac:dyDescent="0.25">
      <c r="D37" s="20">
        <v>13</v>
      </c>
      <c r="E37" s="20">
        <v>9.1383570935950935</v>
      </c>
      <c r="F37" s="20">
        <v>-0.63835709359509352</v>
      </c>
      <c r="G37" s="20">
        <v>-1.2991912706068931</v>
      </c>
      <c r="I37" s="20">
        <v>83.333333333333329</v>
      </c>
      <c r="J37" s="20">
        <v>7.3</v>
      </c>
    </row>
    <row r="38" spans="4:10" x14ac:dyDescent="0.25">
      <c r="D38" s="20">
        <v>14</v>
      </c>
      <c r="E38" s="20">
        <v>1.5487219101680065</v>
      </c>
      <c r="F38" s="20">
        <v>0.65127808983199365</v>
      </c>
      <c r="G38" s="20">
        <v>1.3254882220889941</v>
      </c>
      <c r="I38" s="20">
        <v>90</v>
      </c>
      <c r="J38" s="20">
        <v>7.3</v>
      </c>
    </row>
    <row r="39" spans="4:10" ht="15.75" thickBot="1" x14ac:dyDescent="0.3">
      <c r="D39" s="19">
        <v>15</v>
      </c>
      <c r="E39" s="19">
        <v>1.1396618726182222</v>
      </c>
      <c r="F39" s="19">
        <v>-3.9661872618222072E-2</v>
      </c>
      <c r="G39" s="19">
        <v>-8.0720272710247093E-2</v>
      </c>
      <c r="I39" s="19">
        <v>96.666666666666671</v>
      </c>
      <c r="J39" s="19">
        <v>8.5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 structures-v1.1</vt:lpstr>
      <vt:lpstr>σ-calc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</dc:creator>
  <cp:lastModifiedBy>Zahangir Alam</cp:lastModifiedBy>
  <dcterms:created xsi:type="dcterms:W3CDTF">2018-11-20T15:48:08Z</dcterms:created>
  <dcterms:modified xsi:type="dcterms:W3CDTF">2020-06-11T21:46:29Z</dcterms:modified>
</cp:coreProperties>
</file>