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485" tabRatio="787"/>
  </bookViews>
  <sheets>
    <sheet name="network structures-v1.1" sheetId="6" r:id="rId1"/>
    <sheet name="σ-calc" sheetId="7" r:id="rId2"/>
  </sheets>
  <externalReferences>
    <externalReference r:id="rId3"/>
  </externalReferenc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0" i="7" l="1"/>
  <c r="B21" i="7"/>
  <c r="B22" i="7"/>
  <c r="M15" i="6" l="1"/>
  <c r="M13" i="6"/>
  <c r="M12" i="6"/>
  <c r="Q4" i="6"/>
  <c r="Q5" i="6"/>
  <c r="M17" i="6"/>
  <c r="M18" i="6" s="1"/>
  <c r="M20" i="6" s="1"/>
  <c r="P20" i="6"/>
  <c r="P18" i="6"/>
  <c r="Q7" i="6"/>
  <c r="P17" i="6" s="1"/>
</calcChain>
</file>

<file path=xl/sharedStrings.xml><?xml version="1.0" encoding="utf-8"?>
<sst xmlns="http://schemas.openxmlformats.org/spreadsheetml/2006/main" count="100" uniqueCount="90">
  <si>
    <t>B</t>
  </si>
  <si>
    <t>S1</t>
  </si>
  <si>
    <t>RM</t>
  </si>
  <si>
    <t>µ=3.6 ; σ=0.3</t>
  </si>
  <si>
    <t>Low price variability</t>
  </si>
  <si>
    <t>Agent</t>
  </si>
  <si>
    <t>High price variability</t>
  </si>
  <si>
    <t>µ=3.6 ; σ=0.08</t>
  </si>
  <si>
    <t xml:space="preserve">B </t>
  </si>
  <si>
    <t>RM1</t>
  </si>
  <si>
    <t>RM2</t>
  </si>
  <si>
    <t>RM3</t>
  </si>
  <si>
    <t>RM4</t>
  </si>
  <si>
    <t>RM5</t>
  </si>
  <si>
    <t>Price (mean)</t>
  </si>
  <si>
    <t>Fixed cost</t>
  </si>
  <si>
    <t>Variable cost</t>
  </si>
  <si>
    <t>Profit margin</t>
  </si>
  <si>
    <t>Baseline Network</t>
  </si>
  <si>
    <t>µ=272.23 ; σ=0.5</t>
  </si>
  <si>
    <t>µ=12.96 ; σ=0.12</t>
  </si>
  <si>
    <t>µ=12.96 ; σ=0.6</t>
  </si>
  <si>
    <t>S22</t>
  </si>
  <si>
    <t>µ=59.6 ; σ=0.3</t>
  </si>
  <si>
    <t>S21</t>
  </si>
  <si>
    <t>µ=1,000.2 ; σ=1</t>
  </si>
  <si>
    <t>high variability = high variability coeff = 2.7%</t>
  </si>
  <si>
    <t>Low variability = low variability coefficient = 0.3%</t>
  </si>
  <si>
    <t>FC/VC</t>
  </si>
  <si>
    <t>1.7*7.2</t>
  </si>
  <si>
    <t>Q</t>
  </si>
  <si>
    <t>FC-value</t>
  </si>
  <si>
    <t>Price (S22)</t>
  </si>
  <si>
    <t>(FC-value/Q +VC)/(1-target profit)</t>
  </si>
  <si>
    <t xml:space="preserve">FC(S1) </t>
  </si>
  <si>
    <t>1.7*42.48</t>
  </si>
  <si>
    <t>Q*FC(S1)</t>
  </si>
  <si>
    <t>Price (S1)</t>
  </si>
  <si>
    <t xml:space="preserve">FC(B) </t>
  </si>
  <si>
    <t>1.7*156.528</t>
  </si>
  <si>
    <t>Q*FC(B)</t>
  </si>
  <si>
    <t>Price (B)</t>
  </si>
  <si>
    <t>µ=25.92; σ=1.061</t>
  </si>
  <si>
    <t>µ=152.928 ; σ=1.45</t>
  </si>
  <si>
    <t>µ=563.50 ; σ=2.7</t>
  </si>
  <si>
    <t>Y</t>
  </si>
  <si>
    <t>Percentile</t>
  </si>
  <si>
    <t>Standard Residuals</t>
  </si>
  <si>
    <t>Residuals</t>
  </si>
  <si>
    <t>Predicted Y</t>
  </si>
  <si>
    <t>Observation</t>
  </si>
  <si>
    <t>PROBABILITY OUTPUT</t>
  </si>
  <si>
    <t>RESIDUAL OUTPUT</t>
  </si>
  <si>
    <t>B-sig</t>
  </si>
  <si>
    <t>S1-sig</t>
  </si>
  <si>
    <t>S22-sig</t>
  </si>
  <si>
    <t xml:space="preserve">σ=Intercept+X Variable 1 * µ </t>
  </si>
  <si>
    <t>X Variable 1</t>
  </si>
  <si>
    <t>Eqn</t>
  </si>
  <si>
    <t>Intercept</t>
  </si>
  <si>
    <t>Upper 95.0%</t>
  </si>
  <si>
    <t>Lower 95.0%</t>
  </si>
  <si>
    <t>Upper 95%</t>
  </si>
  <si>
    <t>Lower 95%</t>
  </si>
  <si>
    <t>P-value</t>
  </si>
  <si>
    <t>t Stat</t>
  </si>
  <si>
    <t>Standard Error</t>
  </si>
  <si>
    <t>Coefficients</t>
  </si>
  <si>
    <t>Total</t>
  </si>
  <si>
    <t>Residual</t>
  </si>
  <si>
    <t>Regression</t>
  </si>
  <si>
    <t>Significance F</t>
  </si>
  <si>
    <t>F</t>
  </si>
  <si>
    <t>MS</t>
  </si>
  <si>
    <t>SS</t>
  </si>
  <si>
    <t>df</t>
  </si>
  <si>
    <t>ANOVA</t>
  </si>
  <si>
    <t>Observations</t>
  </si>
  <si>
    <t>Adjusted R Square</t>
  </si>
  <si>
    <t>R Square</t>
  </si>
  <si>
    <t>Multiple R</t>
  </si>
  <si>
    <t>Regression Statistics</t>
  </si>
  <si>
    <t>SUMMARY OUTPUT</t>
  </si>
  <si>
    <t>σ</t>
  </si>
  <si>
    <t>µ</t>
  </si>
  <si>
    <r>
      <t xml:space="preserve">Sigma Calculation: </t>
    </r>
    <r>
      <rPr>
        <sz val="11"/>
        <color theme="1"/>
        <rFont val="Calibri"/>
        <family val="2"/>
        <scheme val="minor"/>
      </rPr>
      <t xml:space="preserve">Highlighted (yellow marked) sigma values have been calculated using current price-mean using LR in σ-calc sheet. </t>
    </r>
  </si>
  <si>
    <t>FC-total</t>
  </si>
  <si>
    <t>(FC-total/Q +VC)/(1-target profit)</t>
  </si>
  <si>
    <t xml:space="preserve">FC(S22 - Unit) </t>
  </si>
  <si>
    <t>Q*FC(S22-Unit)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</si>
</sst>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justify" vertical="center" wrapText="1"/>
    </xf>
    <xf numFmtId="4" fontId="1" fillId="0" borderId="6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3" fontId="1" fillId="0" borderId="6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justify" vertical="center" wrapText="1"/>
    </xf>
    <xf numFmtId="0" fontId="0" fillId="0" borderId="0" xfId="0" applyFont="1"/>
    <xf numFmtId="0" fontId="4" fillId="2" borderId="6" xfId="0" applyFont="1" applyFill="1" applyBorder="1" applyAlignment="1">
      <alignment horizontal="center" vertical="center" wrapText="1"/>
    </xf>
    <xf numFmtId="0" fontId="0" fillId="0" borderId="13" xfId="0" applyFill="1" applyBorder="1" applyAlignment="1"/>
    <xf numFmtId="0" fontId="0" fillId="0" borderId="0" xfId="0" applyFill="1" applyBorder="1" applyAlignment="1"/>
    <xf numFmtId="0" fontId="7" fillId="0" borderId="14" xfId="0" applyFont="1" applyFill="1" applyBorder="1" applyAlignment="1">
      <alignment horizontal="center"/>
    </xf>
    <xf numFmtId="0" fontId="6" fillId="0" borderId="0" xfId="0" applyFont="1"/>
    <xf numFmtId="0" fontId="7" fillId="0" borderId="14" xfId="0" applyFont="1" applyFill="1" applyBorder="1" applyAlignment="1">
      <alignment horizontal="centerContinuous"/>
    </xf>
    <xf numFmtId="0" fontId="0" fillId="2" borderId="0" xfId="0" applyFont="1" applyFill="1"/>
    <xf numFmtId="0" fontId="1" fillId="2" borderId="0" xfId="0" applyFont="1" applyFill="1" applyBorder="1" applyAlignment="1">
      <alignment horizontal="justify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'σ-calc'!$A$2:$A$16</c:f>
              <c:numCache>
                <c:formatCode>General</c:formatCode>
                <c:ptCount val="15"/>
                <c:pt idx="0">
                  <c:v>1000.2</c:v>
                </c:pt>
                <c:pt idx="1">
                  <c:v>272.23</c:v>
                </c:pt>
                <c:pt idx="2">
                  <c:v>12.96</c:v>
                </c:pt>
                <c:pt idx="3">
                  <c:v>59.6</c:v>
                </c:pt>
                <c:pt idx="4">
                  <c:v>3.6</c:v>
                </c:pt>
                <c:pt idx="5">
                  <c:v>2015.539</c:v>
                </c:pt>
                <c:pt idx="6">
                  <c:v>279.93599999999998</c:v>
                </c:pt>
                <c:pt idx="7">
                  <c:v>77.760000000000005</c:v>
                </c:pt>
                <c:pt idx="8">
                  <c:v>3.6</c:v>
                </c:pt>
                <c:pt idx="9">
                  <c:v>2015.539</c:v>
                </c:pt>
                <c:pt idx="10">
                  <c:v>93.311999999999998</c:v>
                </c:pt>
                <c:pt idx="11">
                  <c:v>25.92</c:v>
                </c:pt>
                <c:pt idx="12">
                  <c:v>2687.3850000000002</c:v>
                </c:pt>
                <c:pt idx="13">
                  <c:v>186.624</c:v>
                </c:pt>
                <c:pt idx="14">
                  <c:v>51.84</c:v>
                </c:pt>
              </c:numCache>
            </c:numRef>
          </c:xVal>
          <c:yVal>
            <c:numRef>
              <c:f>'σ-calc'!$F$25:$F$39</c:f>
              <c:numCache>
                <c:formatCode>General</c:formatCode>
                <c:ptCount val="15"/>
                <c:pt idx="0">
                  <c:v>0.48213168440105658</c:v>
                </c:pt>
                <c:pt idx="1">
                  <c:v>0.19146985165471087</c:v>
                </c:pt>
                <c:pt idx="2">
                  <c:v>-0.42166378486347666</c:v>
                </c:pt>
                <c:pt idx="3">
                  <c:v>-6.3212931285321572E-2</c:v>
                </c:pt>
                <c:pt idx="4">
                  <c:v>-0.69325683781140834</c:v>
                </c:pt>
                <c:pt idx="5">
                  <c:v>0.2006486488348127</c:v>
                </c:pt>
                <c:pt idx="6">
                  <c:v>0.86808267922060445</c:v>
                </c:pt>
                <c:pt idx="7">
                  <c:v>0.18167273554528074</c:v>
                </c:pt>
                <c:pt idx="8">
                  <c:v>-0.69325683781140834</c:v>
                </c:pt>
                <c:pt idx="9">
                  <c:v>0.2006486488348127</c:v>
                </c:pt>
                <c:pt idx="10">
                  <c:v>0.23447350044338267</c:v>
                </c:pt>
                <c:pt idx="11">
                  <c:v>-0.46099648078172517</c:v>
                </c:pt>
                <c:pt idx="12">
                  <c:v>-0.63835709359509352</c:v>
                </c:pt>
                <c:pt idx="13">
                  <c:v>0.65127808983199365</c:v>
                </c:pt>
                <c:pt idx="14">
                  <c:v>-3.9661872618222072E-2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294592"/>
        <c:axId val="137296512"/>
      </c:scatterChart>
      <c:valAx>
        <c:axId val="137294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7296512"/>
        <c:crosses val="autoZero"/>
        <c:crossBetween val="midCat"/>
      </c:valAx>
      <c:valAx>
        <c:axId val="1372965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72945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'σ-calc'!$I$25:$I$39</c:f>
              <c:numCache>
                <c:formatCode>General</c:formatCode>
                <c:ptCount val="15"/>
                <c:pt idx="0">
                  <c:v>3.3333333333333335</c:v>
                </c:pt>
                <c:pt idx="1">
                  <c:v>10</c:v>
                </c:pt>
                <c:pt idx="2">
                  <c:v>16.666666666666668</c:v>
                </c:pt>
                <c:pt idx="3">
                  <c:v>23.333333333333332</c:v>
                </c:pt>
                <c:pt idx="4">
                  <c:v>30</c:v>
                </c:pt>
                <c:pt idx="5">
                  <c:v>36.666666666666671</c:v>
                </c:pt>
                <c:pt idx="6">
                  <c:v>43.333333333333336</c:v>
                </c:pt>
                <c:pt idx="7">
                  <c:v>50.000000000000007</c:v>
                </c:pt>
                <c:pt idx="8">
                  <c:v>56.666666666666671</c:v>
                </c:pt>
                <c:pt idx="9">
                  <c:v>63.333333333333336</c:v>
                </c:pt>
                <c:pt idx="10">
                  <c:v>70</c:v>
                </c:pt>
                <c:pt idx="11">
                  <c:v>76.666666666666671</c:v>
                </c:pt>
                <c:pt idx="12">
                  <c:v>83.333333333333329</c:v>
                </c:pt>
                <c:pt idx="13">
                  <c:v>90</c:v>
                </c:pt>
                <c:pt idx="14">
                  <c:v>96.666666666666671</c:v>
                </c:pt>
              </c:numCache>
            </c:numRef>
          </c:xVal>
          <c:yVal>
            <c:numRef>
              <c:f>'σ-calc'!$J$25:$J$39</c:f>
              <c:numCache>
                <c:formatCode>General</c:formatCode>
                <c:ptCount val="15"/>
                <c:pt idx="0">
                  <c:v>0.3</c:v>
                </c:pt>
                <c:pt idx="1">
                  <c:v>0.3</c:v>
                </c:pt>
                <c:pt idx="2">
                  <c:v>0.6</c:v>
                </c:pt>
                <c:pt idx="3">
                  <c:v>0.6</c:v>
                </c:pt>
                <c:pt idx="4">
                  <c:v>1.1000000000000001</c:v>
                </c:pt>
                <c:pt idx="5">
                  <c:v>1.1000000000000001</c:v>
                </c:pt>
                <c:pt idx="6">
                  <c:v>1.4</c:v>
                </c:pt>
                <c:pt idx="7">
                  <c:v>1.5</c:v>
                </c:pt>
                <c:pt idx="8">
                  <c:v>2</c:v>
                </c:pt>
                <c:pt idx="9">
                  <c:v>2.2000000000000002</c:v>
                </c:pt>
                <c:pt idx="10">
                  <c:v>2.7</c:v>
                </c:pt>
                <c:pt idx="11">
                  <c:v>4.5</c:v>
                </c:pt>
                <c:pt idx="12">
                  <c:v>7.3</c:v>
                </c:pt>
                <c:pt idx="13">
                  <c:v>7.3</c:v>
                </c:pt>
                <c:pt idx="14">
                  <c:v>8.5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10208"/>
        <c:axId val="137745152"/>
      </c:scatterChart>
      <c:valAx>
        <c:axId val="137710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7745152"/>
        <c:crosses val="autoZero"/>
        <c:crossBetween val="midCat"/>
      </c:valAx>
      <c:valAx>
        <c:axId val="1377451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77102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19050</xdr:rowOff>
    </xdr:from>
    <xdr:to>
      <xdr:col>6</xdr:col>
      <xdr:colOff>295275</xdr:colOff>
      <xdr:row>16</xdr:row>
      <xdr:rowOff>161925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409575"/>
          <a:ext cx="4953000" cy="3343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238125</xdr:colOff>
      <xdr:row>0</xdr:row>
      <xdr:rowOff>180975</xdr:rowOff>
    </xdr:from>
    <xdr:to>
      <xdr:col>18</xdr:col>
      <xdr:colOff>238125</xdr:colOff>
      <xdr:row>10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238125</xdr:colOff>
      <xdr:row>12</xdr:row>
      <xdr:rowOff>0</xdr:rowOff>
    </xdr:from>
    <xdr:to>
      <xdr:col>18</xdr:col>
      <xdr:colOff>238125</xdr:colOff>
      <xdr:row>21</xdr:row>
      <xdr:rowOff>180975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s-from-Mei-on-th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gative-profit-dist"/>
      <sheetName val="σ-calc"/>
      <sheetName val="network structures-v1.1"/>
      <sheetName val="network structures"/>
      <sheetName val="Baseline (A validation)"/>
      <sheetName val="Influence of Structure"/>
      <sheetName val="Influence of price variability"/>
      <sheetName val="Influence of demand elasticity"/>
    </sheetNames>
    <sheetDataSet>
      <sheetData sheetId="0"/>
      <sheetData sheetId="1"/>
      <sheetData sheetId="2">
        <row r="4">
          <cell r="O4">
            <v>563.50080000000003</v>
          </cell>
        </row>
        <row r="5">
          <cell r="O5">
            <v>152.928</v>
          </cell>
        </row>
        <row r="7">
          <cell r="O7">
            <v>25.92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2"/>
  <sheetViews>
    <sheetView tabSelected="1" topLeftCell="B1" workbookViewId="0">
      <selection activeCell="I9" sqref="I9"/>
    </sheetView>
  </sheetViews>
  <sheetFormatPr defaultRowHeight="15" x14ac:dyDescent="0.25"/>
  <cols>
    <col min="3" max="3" width="15.7109375" customWidth="1"/>
    <col min="4" max="4" width="16.5703125" customWidth="1"/>
    <col min="5" max="5" width="14.5703125" customWidth="1"/>
    <col min="6" max="6" width="14.140625" customWidth="1"/>
    <col min="9" max="9" width="17" customWidth="1"/>
    <col min="11" max="11" width="16.42578125" customWidth="1"/>
    <col min="12" max="12" width="16.5703125" customWidth="1"/>
    <col min="13" max="13" width="9" bestFit="1" customWidth="1"/>
    <col min="14" max="14" width="13.5703125" customWidth="1"/>
    <col min="15" max="15" width="19.5703125" customWidth="1"/>
    <col min="16" max="16" width="11.28515625" bestFit="1" customWidth="1"/>
  </cols>
  <sheetData>
    <row r="1" spans="2:18" x14ac:dyDescent="0.25">
      <c r="J1" t="s">
        <v>26</v>
      </c>
    </row>
    <row r="2" spans="2:18" ht="15.75" thickBot="1" x14ac:dyDescent="0.3">
      <c r="B2" t="s">
        <v>18</v>
      </c>
      <c r="J2" t="s">
        <v>27</v>
      </c>
    </row>
    <row r="3" spans="2:18" ht="30" thickTop="1" thickBot="1" x14ac:dyDescent="0.3">
      <c r="N3" s="5" t="s">
        <v>5</v>
      </c>
      <c r="O3" s="6" t="s">
        <v>14</v>
      </c>
      <c r="P3" s="6" t="s">
        <v>15</v>
      </c>
      <c r="Q3" s="6" t="s">
        <v>16</v>
      </c>
      <c r="R3" s="7" t="s">
        <v>17</v>
      </c>
    </row>
    <row r="4" spans="2:18" ht="26.25" thickBot="1" x14ac:dyDescent="0.3">
      <c r="J4" s="13" t="s">
        <v>5</v>
      </c>
      <c r="K4" s="3" t="s">
        <v>4</v>
      </c>
      <c r="L4" s="3" t="s">
        <v>6</v>
      </c>
      <c r="N4" s="8" t="s">
        <v>8</v>
      </c>
      <c r="O4" s="12">
        <v>563.50080000000003</v>
      </c>
      <c r="P4" s="15">
        <v>26609.759999999998</v>
      </c>
      <c r="Q4" s="9">
        <f>O5+O9</f>
        <v>156.52799999999999</v>
      </c>
      <c r="R4" s="10">
        <v>0.25</v>
      </c>
    </row>
    <row r="5" spans="2:18" ht="16.5" thickBot="1" x14ac:dyDescent="0.3">
      <c r="J5" s="14" t="s">
        <v>0</v>
      </c>
      <c r="K5" s="4" t="s">
        <v>25</v>
      </c>
      <c r="L5" s="18" t="s">
        <v>44</v>
      </c>
      <c r="N5" s="8" t="s">
        <v>1</v>
      </c>
      <c r="O5" s="9">
        <v>152.928</v>
      </c>
      <c r="P5" s="15">
        <v>7221.6</v>
      </c>
      <c r="Q5" s="9">
        <f>O6+O7+O10</f>
        <v>42.480000000000004</v>
      </c>
      <c r="R5" s="10">
        <v>0.25</v>
      </c>
    </row>
    <row r="6" spans="2:18" ht="16.5" thickBot="1" x14ac:dyDescent="0.3">
      <c r="J6" s="14" t="s">
        <v>1</v>
      </c>
      <c r="K6" s="4" t="s">
        <v>19</v>
      </c>
      <c r="L6" s="18" t="s">
        <v>43</v>
      </c>
      <c r="N6" s="8" t="s">
        <v>24</v>
      </c>
      <c r="O6" s="9">
        <v>12.96</v>
      </c>
      <c r="P6" s="9">
        <v>612</v>
      </c>
      <c r="Q6" s="9">
        <v>3.6</v>
      </c>
      <c r="R6" s="10">
        <v>0.25</v>
      </c>
    </row>
    <row r="7" spans="2:18" ht="16.5" thickBot="1" x14ac:dyDescent="0.3">
      <c r="J7" s="14" t="s">
        <v>24</v>
      </c>
      <c r="K7" s="4" t="s">
        <v>20</v>
      </c>
      <c r="L7" s="4" t="s">
        <v>21</v>
      </c>
      <c r="N7" s="8" t="s">
        <v>22</v>
      </c>
      <c r="O7" s="9">
        <v>25.92</v>
      </c>
      <c r="P7" s="15">
        <v>1224</v>
      </c>
      <c r="Q7" s="9">
        <f>O12+O13</f>
        <v>7.2</v>
      </c>
      <c r="R7" s="10">
        <v>0.25</v>
      </c>
    </row>
    <row r="8" spans="2:18" ht="16.5" thickBot="1" x14ac:dyDescent="0.3">
      <c r="J8" s="14" t="s">
        <v>22</v>
      </c>
      <c r="K8" s="4" t="s">
        <v>23</v>
      </c>
      <c r="L8" s="18" t="s">
        <v>42</v>
      </c>
      <c r="N8" s="8"/>
      <c r="O8" s="9"/>
      <c r="P8" s="9"/>
      <c r="Q8" s="9"/>
      <c r="R8" s="10"/>
    </row>
    <row r="9" spans="2:18" ht="16.5" thickBot="1" x14ac:dyDescent="0.3">
      <c r="J9" s="14" t="s">
        <v>2</v>
      </c>
      <c r="K9" s="4" t="s">
        <v>7</v>
      </c>
      <c r="L9" s="4" t="s">
        <v>3</v>
      </c>
      <c r="N9" s="8" t="s">
        <v>9</v>
      </c>
      <c r="O9" s="9">
        <v>3.6</v>
      </c>
      <c r="P9" s="9">
        <v>170</v>
      </c>
      <c r="Q9" s="9">
        <v>1</v>
      </c>
      <c r="R9" s="10">
        <v>0.25</v>
      </c>
    </row>
    <row r="10" spans="2:18" ht="16.5" thickBot="1" x14ac:dyDescent="0.3">
      <c r="N10" s="8" t="s">
        <v>10</v>
      </c>
      <c r="O10" s="9">
        <v>3.6</v>
      </c>
      <c r="P10" s="9">
        <v>170</v>
      </c>
      <c r="Q10" s="9">
        <v>1</v>
      </c>
      <c r="R10" s="10">
        <v>0.25</v>
      </c>
    </row>
    <row r="11" spans="2:18" ht="16.5" thickBot="1" x14ac:dyDescent="0.3">
      <c r="N11" s="8" t="s">
        <v>11</v>
      </c>
      <c r="O11" s="9">
        <v>3.6</v>
      </c>
      <c r="P11" s="9">
        <v>170</v>
      </c>
      <c r="Q11" s="9">
        <v>1</v>
      </c>
      <c r="R11" s="10">
        <v>0.25</v>
      </c>
    </row>
    <row r="12" spans="2:18" ht="16.5" thickBot="1" x14ac:dyDescent="0.3">
      <c r="K12" s="16" t="s">
        <v>38</v>
      </c>
      <c r="L12" s="17" t="s">
        <v>39</v>
      </c>
      <c r="M12" s="17">
        <f>O15*Q4</f>
        <v>266.0976</v>
      </c>
      <c r="N12" s="8" t="s">
        <v>12</v>
      </c>
      <c r="O12" s="9">
        <v>3.6</v>
      </c>
      <c r="P12" s="9">
        <v>170</v>
      </c>
      <c r="Q12" s="9">
        <v>1</v>
      </c>
      <c r="R12" s="10">
        <v>0.25</v>
      </c>
    </row>
    <row r="13" spans="2:18" ht="16.5" thickBot="1" x14ac:dyDescent="0.3">
      <c r="K13" s="17" t="s">
        <v>31</v>
      </c>
      <c r="L13" s="17" t="s">
        <v>40</v>
      </c>
      <c r="M13" s="17">
        <f>O16*M12</f>
        <v>26609.759999999998</v>
      </c>
      <c r="N13" s="11" t="s">
        <v>13</v>
      </c>
      <c r="O13" s="1">
        <v>3.6</v>
      </c>
      <c r="P13" s="1">
        <v>170</v>
      </c>
      <c r="Q13" s="1">
        <v>1</v>
      </c>
      <c r="R13" s="2">
        <v>0.25</v>
      </c>
    </row>
    <row r="14" spans="2:18" ht="15.75" thickTop="1" x14ac:dyDescent="0.25">
      <c r="K14" s="17" t="s">
        <v>41</v>
      </c>
      <c r="L14" s="17" t="s">
        <v>33</v>
      </c>
      <c r="M14" s="17"/>
    </row>
    <row r="15" spans="2:18" ht="15.75" x14ac:dyDescent="0.25">
      <c r="K15" s="17" t="s">
        <v>41</v>
      </c>
      <c r="L15" s="17"/>
      <c r="M15" s="17">
        <f>(M13/O16+Q4)/(1-R4)</f>
        <v>563.50079999999991</v>
      </c>
      <c r="N15" s="25" t="s">
        <v>28</v>
      </c>
      <c r="O15" s="26">
        <v>1.7</v>
      </c>
      <c r="P15" s="17"/>
      <c r="Q15" s="17"/>
      <c r="R15" s="17"/>
    </row>
    <row r="16" spans="2:18" ht="15.75" x14ac:dyDescent="0.25">
      <c r="N16" s="24" t="s">
        <v>30</v>
      </c>
      <c r="O16" s="26">
        <v>100</v>
      </c>
      <c r="P16" s="17"/>
      <c r="Q16" s="17"/>
      <c r="R16" s="17"/>
    </row>
    <row r="17" spans="11:18" ht="31.5" x14ac:dyDescent="0.25">
      <c r="K17" s="16" t="s">
        <v>34</v>
      </c>
      <c r="L17" s="17" t="s">
        <v>35</v>
      </c>
      <c r="M17" s="17">
        <f>O15*Q5</f>
        <v>72.216000000000008</v>
      </c>
      <c r="N17" s="16" t="s">
        <v>88</v>
      </c>
      <c r="O17" s="17" t="s">
        <v>29</v>
      </c>
      <c r="P17" s="17">
        <f>O15*Q7</f>
        <v>12.24</v>
      </c>
      <c r="Q17" s="17"/>
      <c r="R17" s="17"/>
    </row>
    <row r="18" spans="11:18" x14ac:dyDescent="0.25">
      <c r="K18" s="17" t="s">
        <v>31</v>
      </c>
      <c r="L18" s="17" t="s">
        <v>36</v>
      </c>
      <c r="M18" s="17">
        <f>O16*M17</f>
        <v>7221.6</v>
      </c>
      <c r="N18" s="24" t="s">
        <v>86</v>
      </c>
      <c r="O18" s="24" t="s">
        <v>89</v>
      </c>
      <c r="P18" s="17">
        <f>O16*P17</f>
        <v>1224</v>
      </c>
      <c r="Q18" s="17"/>
      <c r="R18" s="17"/>
    </row>
    <row r="19" spans="11:18" x14ac:dyDescent="0.25">
      <c r="K19" s="17" t="s">
        <v>37</v>
      </c>
      <c r="L19" s="17" t="s">
        <v>33</v>
      </c>
      <c r="M19" s="17"/>
      <c r="N19" s="24" t="s">
        <v>32</v>
      </c>
      <c r="O19" s="24" t="s">
        <v>87</v>
      </c>
      <c r="P19" s="24"/>
      <c r="Q19" s="24"/>
      <c r="R19" s="17"/>
    </row>
    <row r="20" spans="11:18" x14ac:dyDescent="0.25">
      <c r="K20" s="17" t="s">
        <v>37</v>
      </c>
      <c r="L20" s="17"/>
      <c r="M20" s="17">
        <f>(M18/O16+Q5)/(1-R5)</f>
        <v>152.92800000000003</v>
      </c>
      <c r="N20" s="17" t="s">
        <v>32</v>
      </c>
      <c r="O20" s="17"/>
      <c r="P20" s="17">
        <f>(P18/O16+Q7)/(1-R7)</f>
        <v>25.92</v>
      </c>
      <c r="Q20" s="17"/>
      <c r="R20" s="17"/>
    </row>
    <row r="22" spans="11:18" x14ac:dyDescent="0.25">
      <c r="K22" s="22" t="s">
        <v>85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>
      <selection activeCell="S16" sqref="S16"/>
    </sheetView>
  </sheetViews>
  <sheetFormatPr defaultRowHeight="15" x14ac:dyDescent="0.25"/>
  <cols>
    <col min="4" max="4" width="18" bestFit="1" customWidth="1"/>
    <col min="6" max="6" width="12" bestFit="1" customWidth="1"/>
  </cols>
  <sheetData>
    <row r="1" spans="1:12" x14ac:dyDescent="0.25">
      <c r="A1" t="s">
        <v>84</v>
      </c>
      <c r="B1" t="s">
        <v>83</v>
      </c>
      <c r="D1" t="s">
        <v>82</v>
      </c>
    </row>
    <row r="2" spans="1:12" ht="15.75" thickBot="1" x14ac:dyDescent="0.3">
      <c r="A2">
        <v>1000.2</v>
      </c>
      <c r="B2">
        <v>4.5</v>
      </c>
    </row>
    <row r="3" spans="1:12" x14ac:dyDescent="0.25">
      <c r="A3">
        <v>272.23</v>
      </c>
      <c r="B3">
        <v>2</v>
      </c>
      <c r="D3" s="23" t="s">
        <v>81</v>
      </c>
      <c r="E3" s="23"/>
    </row>
    <row r="4" spans="1:12" x14ac:dyDescent="0.25">
      <c r="A4">
        <v>12.96</v>
      </c>
      <c r="B4">
        <v>0.6</v>
      </c>
      <c r="D4" s="20" t="s">
        <v>80</v>
      </c>
      <c r="E4" s="20">
        <v>0.98429750088311585</v>
      </c>
    </row>
    <row r="5" spans="1:12" x14ac:dyDescent="0.25">
      <c r="A5">
        <v>59.6</v>
      </c>
      <c r="B5">
        <v>1.1000000000000001</v>
      </c>
      <c r="D5" s="20" t="s">
        <v>79</v>
      </c>
      <c r="E5" s="20">
        <v>0.96884157024474749</v>
      </c>
    </row>
    <row r="6" spans="1:12" x14ac:dyDescent="0.25">
      <c r="A6">
        <v>3.6</v>
      </c>
      <c r="B6">
        <v>0.3</v>
      </c>
      <c r="D6" s="20" t="s">
        <v>78</v>
      </c>
      <c r="E6" s="20">
        <v>0.96644476795588186</v>
      </c>
    </row>
    <row r="7" spans="1:12" x14ac:dyDescent="0.25">
      <c r="A7">
        <v>2015.539</v>
      </c>
      <c r="B7">
        <v>7.3</v>
      </c>
      <c r="D7" s="20" t="s">
        <v>66</v>
      </c>
      <c r="E7" s="20">
        <v>0.5098975633271674</v>
      </c>
    </row>
    <row r="8" spans="1:12" ht="15.75" thickBot="1" x14ac:dyDescent="0.3">
      <c r="A8">
        <v>279.93599999999998</v>
      </c>
      <c r="B8">
        <v>2.7</v>
      </c>
      <c r="D8" s="19" t="s">
        <v>77</v>
      </c>
      <c r="E8" s="19">
        <v>15</v>
      </c>
    </row>
    <row r="9" spans="1:12" x14ac:dyDescent="0.25">
      <c r="A9">
        <v>77.760000000000005</v>
      </c>
      <c r="B9">
        <v>1.4</v>
      </c>
    </row>
    <row r="10" spans="1:12" ht="15.75" thickBot="1" x14ac:dyDescent="0.3">
      <c r="A10">
        <v>3.6</v>
      </c>
      <c r="B10">
        <v>0.3</v>
      </c>
      <c r="D10" t="s">
        <v>76</v>
      </c>
    </row>
    <row r="11" spans="1:12" x14ac:dyDescent="0.25">
      <c r="A11">
        <v>2015.539</v>
      </c>
      <c r="B11">
        <v>7.3</v>
      </c>
      <c r="D11" s="21"/>
      <c r="E11" s="21" t="s">
        <v>75</v>
      </c>
      <c r="F11" s="21" t="s">
        <v>74</v>
      </c>
      <c r="G11" s="21" t="s">
        <v>73</v>
      </c>
      <c r="H11" s="21" t="s">
        <v>72</v>
      </c>
      <c r="I11" s="21" t="s">
        <v>71</v>
      </c>
    </row>
    <row r="12" spans="1:12" x14ac:dyDescent="0.25">
      <c r="A12">
        <v>93.311999999999998</v>
      </c>
      <c r="B12">
        <v>1.5</v>
      </c>
      <c r="D12" s="20" t="s">
        <v>70</v>
      </c>
      <c r="E12" s="20">
        <v>1</v>
      </c>
      <c r="F12" s="20">
        <v>105.0960581738692</v>
      </c>
      <c r="G12" s="20">
        <v>105.0960581738692</v>
      </c>
      <c r="H12" s="20">
        <v>404.22256551803667</v>
      </c>
      <c r="I12" s="20">
        <v>3.5547792378943983E-11</v>
      </c>
    </row>
    <row r="13" spans="1:12" x14ac:dyDescent="0.25">
      <c r="A13">
        <v>25.92</v>
      </c>
      <c r="B13">
        <v>0.6</v>
      </c>
      <c r="D13" s="20" t="s">
        <v>69</v>
      </c>
      <c r="E13" s="20">
        <v>13</v>
      </c>
      <c r="F13" s="20">
        <v>3.3799418261307745</v>
      </c>
      <c r="G13" s="20">
        <v>0.25999552508698265</v>
      </c>
      <c r="H13" s="20"/>
      <c r="I13" s="20"/>
    </row>
    <row r="14" spans="1:12" ht="15.75" thickBot="1" x14ac:dyDescent="0.3">
      <c r="A14">
        <v>2687.3850000000002</v>
      </c>
      <c r="B14">
        <v>8.5</v>
      </c>
      <c r="D14" s="19" t="s">
        <v>68</v>
      </c>
      <c r="E14" s="19">
        <v>14</v>
      </c>
      <c r="F14" s="19">
        <v>108.47599999999997</v>
      </c>
      <c r="G14" s="19"/>
      <c r="H14" s="19"/>
      <c r="I14" s="19"/>
    </row>
    <row r="15" spans="1:12" ht="15.75" thickBot="1" x14ac:dyDescent="0.3">
      <c r="A15">
        <v>186.624</v>
      </c>
      <c r="B15">
        <v>2.2000000000000002</v>
      </c>
    </row>
    <row r="16" spans="1:12" x14ac:dyDescent="0.25">
      <c r="A16">
        <v>51.84</v>
      </c>
      <c r="B16">
        <v>1.1000000000000001</v>
      </c>
      <c r="D16" s="21"/>
      <c r="E16" s="21" t="s">
        <v>67</v>
      </c>
      <c r="F16" s="21" t="s">
        <v>66</v>
      </c>
      <c r="G16" s="21" t="s">
        <v>65</v>
      </c>
      <c r="H16" s="21" t="s">
        <v>64</v>
      </c>
      <c r="I16" s="21" t="s">
        <v>63</v>
      </c>
      <c r="J16" s="21" t="s">
        <v>62</v>
      </c>
      <c r="K16" s="21" t="s">
        <v>61</v>
      </c>
      <c r="L16" s="21" t="s">
        <v>60</v>
      </c>
    </row>
    <row r="17" spans="1:12" x14ac:dyDescent="0.25">
      <c r="D17" s="20" t="s">
        <v>59</v>
      </c>
      <c r="E17" s="20">
        <v>0.98233108894522814</v>
      </c>
      <c r="F17" s="20">
        <v>0.15858995745309448</v>
      </c>
      <c r="G17" s="20">
        <v>6.1941569612676659</v>
      </c>
      <c r="H17" s="20">
        <v>3.2491422419049092E-5</v>
      </c>
      <c r="I17" s="20">
        <v>0.63971831563379489</v>
      </c>
      <c r="J17" s="20">
        <v>1.3249438622566614</v>
      </c>
      <c r="K17" s="20">
        <v>0.63971831563379489</v>
      </c>
      <c r="L17" s="20">
        <v>1.3249438622566614</v>
      </c>
    </row>
    <row r="18" spans="1:12" ht="15.75" thickBot="1" x14ac:dyDescent="0.3">
      <c r="A18" s="22" t="s">
        <v>58</v>
      </c>
      <c r="D18" s="19" t="s">
        <v>57</v>
      </c>
      <c r="E18" s="19">
        <v>3.0349302406055944E-3</v>
      </c>
      <c r="F18" s="19">
        <v>1.5095184863482287E-4</v>
      </c>
      <c r="G18" s="19">
        <v>20.105287004120004</v>
      </c>
      <c r="H18" s="19">
        <v>3.5547792378943983E-11</v>
      </c>
      <c r="I18" s="19">
        <v>2.7088185981798073E-3</v>
      </c>
      <c r="J18" s="19">
        <v>3.3610418830313815E-3</v>
      </c>
      <c r="K18" s="19">
        <v>2.7088185981798073E-3</v>
      </c>
      <c r="L18" s="19">
        <v>3.3610418830313815E-3</v>
      </c>
    </row>
    <row r="19" spans="1:12" x14ac:dyDescent="0.25">
      <c r="A19" t="s">
        <v>56</v>
      </c>
    </row>
    <row r="20" spans="1:12" x14ac:dyDescent="0.25">
      <c r="A20" t="s">
        <v>55</v>
      </c>
      <c r="B20">
        <f>E17+E18*'[1]network structures-v1.1'!O7</f>
        <v>1.0609964807817251</v>
      </c>
    </row>
    <row r="21" spans="1:12" x14ac:dyDescent="0.25">
      <c r="A21" t="s">
        <v>54</v>
      </c>
      <c r="B21">
        <f>E17+E18*'[1]network structures-v1.1'!O5</f>
        <v>1.4464569007805606</v>
      </c>
    </row>
    <row r="22" spans="1:12" x14ac:dyDescent="0.25">
      <c r="A22" t="s">
        <v>53</v>
      </c>
      <c r="B22">
        <f>E17+E18*'[1]network structures-v1.1'!O4</f>
        <v>2.6925167074706731</v>
      </c>
      <c r="D22" t="s">
        <v>52</v>
      </c>
      <c r="I22" t="s">
        <v>51</v>
      </c>
    </row>
    <row r="23" spans="1:12" ht="15.75" thickBot="1" x14ac:dyDescent="0.3"/>
    <row r="24" spans="1:12" x14ac:dyDescent="0.25">
      <c r="D24" s="21" t="s">
        <v>50</v>
      </c>
      <c r="E24" s="21" t="s">
        <v>49</v>
      </c>
      <c r="F24" s="21" t="s">
        <v>48</v>
      </c>
      <c r="G24" s="21" t="s">
        <v>47</v>
      </c>
      <c r="I24" s="21" t="s">
        <v>46</v>
      </c>
      <c r="J24" s="21" t="s">
        <v>45</v>
      </c>
    </row>
    <row r="25" spans="1:12" x14ac:dyDescent="0.25">
      <c r="D25" s="20">
        <v>1</v>
      </c>
      <c r="E25" s="20">
        <v>4.0178683155989434</v>
      </c>
      <c r="F25" s="20">
        <v>0.48213168440105658</v>
      </c>
      <c r="G25" s="20">
        <v>0.98123962581695778</v>
      </c>
      <c r="I25" s="20">
        <v>3.3333333333333335</v>
      </c>
      <c r="J25" s="20">
        <v>0.3</v>
      </c>
    </row>
    <row r="26" spans="1:12" x14ac:dyDescent="0.25">
      <c r="D26" s="20">
        <v>2</v>
      </c>
      <c r="E26" s="20">
        <v>1.8085301483452891</v>
      </c>
      <c r="F26" s="20">
        <v>0.19146985165471087</v>
      </c>
      <c r="G26" s="20">
        <v>0.38968151580059313</v>
      </c>
      <c r="I26" s="20">
        <v>10</v>
      </c>
      <c r="J26" s="20">
        <v>0.3</v>
      </c>
    </row>
    <row r="27" spans="1:12" x14ac:dyDescent="0.25">
      <c r="D27" s="20">
        <v>3</v>
      </c>
      <c r="E27" s="20">
        <v>1.0216637848634766</v>
      </c>
      <c r="F27" s="20">
        <v>-0.42166378486347666</v>
      </c>
      <c r="G27" s="20">
        <v>-0.85817470178090061</v>
      </c>
      <c r="I27" s="20">
        <v>16.666666666666668</v>
      </c>
      <c r="J27" s="20">
        <v>0.6</v>
      </c>
    </row>
    <row r="28" spans="1:12" x14ac:dyDescent="0.25">
      <c r="D28" s="20">
        <v>4</v>
      </c>
      <c r="E28" s="20">
        <v>1.1632129312853217</v>
      </c>
      <c r="F28" s="20">
        <v>-6.3212931285321572E-2</v>
      </c>
      <c r="G28" s="20">
        <v>-0.12865164237910864</v>
      </c>
      <c r="I28" s="20">
        <v>23.333333333333332</v>
      </c>
      <c r="J28" s="20">
        <v>0.6</v>
      </c>
    </row>
    <row r="29" spans="1:12" x14ac:dyDescent="0.25">
      <c r="D29" s="20">
        <v>5</v>
      </c>
      <c r="E29" s="20">
        <v>0.99325683781140828</v>
      </c>
      <c r="F29" s="20">
        <v>-0.69325683781140834</v>
      </c>
      <c r="G29" s="20">
        <v>-1.4109238246272433</v>
      </c>
      <c r="I29" s="20">
        <v>30</v>
      </c>
      <c r="J29" s="20">
        <v>1.1000000000000001</v>
      </c>
    </row>
    <row r="30" spans="1:12" x14ac:dyDescent="0.25">
      <c r="D30" s="20">
        <v>6</v>
      </c>
      <c r="E30" s="20">
        <v>7.0993513511651871</v>
      </c>
      <c r="F30" s="20">
        <v>0.2006486488348127</v>
      </c>
      <c r="G30" s="20">
        <v>0.40836230323243677</v>
      </c>
      <c r="I30" s="20">
        <v>36.666666666666671</v>
      </c>
      <c r="J30" s="20">
        <v>1.1000000000000001</v>
      </c>
    </row>
    <row r="31" spans="1:12" x14ac:dyDescent="0.25">
      <c r="D31" s="20">
        <v>7</v>
      </c>
      <c r="E31" s="20">
        <v>1.8319173207793957</v>
      </c>
      <c r="F31" s="20">
        <v>0.86808267922060445</v>
      </c>
      <c r="G31" s="20">
        <v>1.7667312705133249</v>
      </c>
      <c r="I31" s="20">
        <v>43.333333333333336</v>
      </c>
      <c r="J31" s="20">
        <v>1.4</v>
      </c>
    </row>
    <row r="32" spans="1:12" x14ac:dyDescent="0.25">
      <c r="D32" s="20">
        <v>8</v>
      </c>
      <c r="E32" s="20">
        <v>1.2183272644547192</v>
      </c>
      <c r="F32" s="20">
        <v>0.18167273554528074</v>
      </c>
      <c r="G32" s="20">
        <v>0.3697423189870816</v>
      </c>
      <c r="I32" s="20">
        <v>50.000000000000007</v>
      </c>
      <c r="J32" s="20">
        <v>1.5</v>
      </c>
    </row>
    <row r="33" spans="4:10" x14ac:dyDescent="0.25">
      <c r="D33" s="20">
        <v>9</v>
      </c>
      <c r="E33" s="20">
        <v>0.99325683781140828</v>
      </c>
      <c r="F33" s="20">
        <v>-0.69325683781140834</v>
      </c>
      <c r="G33" s="20">
        <v>-1.4109238246272433</v>
      </c>
      <c r="I33" s="20">
        <v>56.666666666666671</v>
      </c>
      <c r="J33" s="20">
        <v>2</v>
      </c>
    </row>
    <row r="34" spans="4:10" x14ac:dyDescent="0.25">
      <c r="D34" s="20">
        <v>10</v>
      </c>
      <c r="E34" s="20">
        <v>7.0993513511651871</v>
      </c>
      <c r="F34" s="20">
        <v>0.2006486488348127</v>
      </c>
      <c r="G34" s="20">
        <v>0.40836230323243677</v>
      </c>
      <c r="I34" s="20">
        <v>63.333333333333336</v>
      </c>
      <c r="J34" s="20">
        <v>2.2000000000000002</v>
      </c>
    </row>
    <row r="35" spans="4:10" x14ac:dyDescent="0.25">
      <c r="D35" s="20">
        <v>11</v>
      </c>
      <c r="E35" s="20">
        <v>1.2655264995566173</v>
      </c>
      <c r="F35" s="20">
        <v>0.23447350044338267</v>
      </c>
      <c r="G35" s="20">
        <v>0.47720300756602357</v>
      </c>
      <c r="I35" s="20">
        <v>70</v>
      </c>
      <c r="J35" s="20">
        <v>2.7</v>
      </c>
    </row>
    <row r="36" spans="4:10" x14ac:dyDescent="0.25">
      <c r="D36" s="20">
        <v>12</v>
      </c>
      <c r="E36" s="20">
        <v>1.0609964807817251</v>
      </c>
      <c r="F36" s="20">
        <v>-0.46099648078172517</v>
      </c>
      <c r="G36" s="20">
        <v>-0.93822503050621553</v>
      </c>
      <c r="I36" s="20">
        <v>76.666666666666671</v>
      </c>
      <c r="J36" s="20">
        <v>4.5</v>
      </c>
    </row>
    <row r="37" spans="4:10" x14ac:dyDescent="0.25">
      <c r="D37" s="20">
        <v>13</v>
      </c>
      <c r="E37" s="20">
        <v>9.1383570935950935</v>
      </c>
      <c r="F37" s="20">
        <v>-0.63835709359509352</v>
      </c>
      <c r="G37" s="20">
        <v>-1.2991912706068931</v>
      </c>
      <c r="I37" s="20">
        <v>83.333333333333329</v>
      </c>
      <c r="J37" s="20">
        <v>7.3</v>
      </c>
    </row>
    <row r="38" spans="4:10" x14ac:dyDescent="0.25">
      <c r="D38" s="20">
        <v>14</v>
      </c>
      <c r="E38" s="20">
        <v>1.5487219101680065</v>
      </c>
      <c r="F38" s="20">
        <v>0.65127808983199365</v>
      </c>
      <c r="G38" s="20">
        <v>1.3254882220889941</v>
      </c>
      <c r="I38" s="20">
        <v>90</v>
      </c>
      <c r="J38" s="20">
        <v>7.3</v>
      </c>
    </row>
    <row r="39" spans="4:10" ht="15.75" thickBot="1" x14ac:dyDescent="0.3">
      <c r="D39" s="19">
        <v>15</v>
      </c>
      <c r="E39" s="19">
        <v>1.1396618726182222</v>
      </c>
      <c r="F39" s="19">
        <v>-3.9661872618222072E-2</v>
      </c>
      <c r="G39" s="19">
        <v>-8.0720272710247093E-2</v>
      </c>
      <c r="I39" s="19">
        <v>96.666666666666671</v>
      </c>
      <c r="J39" s="19">
        <v>8.5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network structures-v1.1</vt:lpstr>
      <vt:lpstr>σ-calc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</dc:creator>
  <cp:lastModifiedBy>Zahangir Alam</cp:lastModifiedBy>
  <dcterms:created xsi:type="dcterms:W3CDTF">2018-11-20T15:48:08Z</dcterms:created>
  <dcterms:modified xsi:type="dcterms:W3CDTF">2020-08-30T13:20:38Z</dcterms:modified>
</cp:coreProperties>
</file>