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as\Dropbox\Research\Experiment stuff\Data\"/>
    </mc:Choice>
  </mc:AlternateContent>
  <xr:revisionPtr revIDLastSave="0" documentId="13_ncr:1_{6E6A5027-EE69-423D-B3BF-403158733AFC}" xr6:coauthVersionLast="46" xr6:coauthVersionMax="46" xr10:uidLastSave="{00000000-0000-0000-0000-000000000000}"/>
  <bookViews>
    <workbookView xWindow="-20550" yWindow="450" windowWidth="19970" windowHeight="13610" xr2:uid="{2E4DE803-98B4-4ABA-ADC7-5C4A4EA2B38F}"/>
  </bookViews>
  <sheets>
    <sheet name="Data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L43" i="1" l="1"/>
  <c r="L44" i="1"/>
  <c r="L45" i="1"/>
  <c r="L46" i="1"/>
  <c r="L17" i="1" l="1"/>
  <c r="F17" i="1" s="1"/>
  <c r="H17" i="1" s="1"/>
  <c r="L16" i="1"/>
  <c r="F16" i="1" s="1"/>
  <c r="H16" i="1" s="1"/>
  <c r="L15" i="1"/>
  <c r="F15" i="1" s="1"/>
  <c r="H15" i="1" s="1"/>
  <c r="L14" i="1"/>
  <c r="F14" i="1" s="1"/>
  <c r="H14" i="1" s="1"/>
  <c r="L13" i="1"/>
  <c r="F13" i="1" s="1"/>
  <c r="H13" i="1" s="1"/>
  <c r="L12" i="1"/>
  <c r="F12" i="1" s="1"/>
  <c r="H12" i="1" s="1"/>
  <c r="L11" i="1"/>
  <c r="F11" i="1" s="1"/>
  <c r="H11" i="1" s="1"/>
  <c r="L10" i="1"/>
  <c r="F10" i="1" s="1"/>
  <c r="H10" i="1" s="1"/>
  <c r="L9" i="1"/>
  <c r="F9" i="1" s="1"/>
  <c r="H9" i="1" s="1"/>
  <c r="L8" i="1"/>
  <c r="F8" i="1" s="1"/>
  <c r="H8" i="1" s="1"/>
  <c r="L60" i="1"/>
  <c r="L59" i="1"/>
  <c r="L58" i="1"/>
  <c r="L57" i="1"/>
  <c r="L52" i="1" l="1"/>
  <c r="L51" i="1" l="1"/>
  <c r="L47" i="1"/>
  <c r="L48" i="1"/>
  <c r="L49" i="1"/>
  <c r="L50" i="1"/>
  <c r="L53" i="1"/>
  <c r="L54" i="1"/>
  <c r="L55" i="1"/>
  <c r="L56" i="1"/>
  <c r="L31" i="1" l="1"/>
  <c r="L32" i="1"/>
  <c r="L33" i="1"/>
  <c r="L34" i="1"/>
  <c r="L35" i="1"/>
  <c r="L36" i="1"/>
  <c r="L37" i="1"/>
  <c r="L38" i="1"/>
  <c r="L39" i="1"/>
  <c r="L40" i="1"/>
  <c r="L41" i="1"/>
  <c r="L42" i="1"/>
  <c r="L24" i="1"/>
  <c r="L30" i="1" l="1"/>
  <c r="L29" i="1"/>
  <c r="L28" i="1"/>
  <c r="L27" i="1"/>
  <c r="L26" i="1"/>
  <c r="L25" i="1"/>
  <c r="L23" i="1"/>
  <c r="L22" i="1"/>
  <c r="L21" i="1"/>
  <c r="L20" i="1"/>
  <c r="L19" i="1"/>
  <c r="L18" i="1"/>
  <c r="L7" i="1"/>
  <c r="F7" i="1" s="1"/>
  <c r="H7" i="1" s="1"/>
  <c r="L6" i="1"/>
  <c r="F6" i="1" s="1"/>
  <c r="H6" i="1" s="1"/>
  <c r="L5" i="1"/>
  <c r="F5" i="1" s="1"/>
  <c r="H5" i="1" s="1"/>
  <c r="L4" i="1"/>
  <c r="F4" i="1" s="1"/>
  <c r="H4" i="1" s="1"/>
  <c r="L3" i="1"/>
  <c r="F3" i="1" s="1"/>
  <c r="H3" i="1" s="1"/>
</calcChain>
</file>

<file path=xl/sharedStrings.xml><?xml version="1.0" encoding="utf-8"?>
<sst xmlns="http://schemas.openxmlformats.org/spreadsheetml/2006/main" count="161" uniqueCount="82">
  <si>
    <t>Rock sample</t>
  </si>
  <si>
    <t>Approximate pore volume (mL)</t>
  </si>
  <si>
    <t>Flow rate (mL/min)</t>
  </si>
  <si>
    <t>Min voxel size (mm)</t>
  </si>
  <si>
    <t>Bentheimer Sandstone 1</t>
  </si>
  <si>
    <t>clinical</t>
  </si>
  <si>
    <t>Navajo Sandstone (BS21)</t>
  </si>
  <si>
    <t>Berea Sandstone (BSSC1)</t>
  </si>
  <si>
    <t>120 and 34</t>
  </si>
  <si>
    <t>18 and 51</t>
  </si>
  <si>
    <t>23 and 64</t>
  </si>
  <si>
    <t>35 and 51</t>
  </si>
  <si>
    <t>22 and 44</t>
  </si>
  <si>
    <t>repeat</t>
  </si>
  <si>
    <t>Indiana Limestone</t>
  </si>
  <si>
    <t>4 + 2 N2</t>
  </si>
  <si>
    <t>4 + 4 N2</t>
  </si>
  <si>
    <t>4 + 8 N2</t>
  </si>
  <si>
    <t>4 + 0 N2</t>
  </si>
  <si>
    <t>Two phase</t>
  </si>
  <si>
    <t>25 and 50</t>
  </si>
  <si>
    <t>32 and 10</t>
  </si>
  <si>
    <t>48 and 15</t>
  </si>
  <si>
    <t>60 and 18</t>
  </si>
  <si>
    <t>Ketton Limestone</t>
  </si>
  <si>
    <t>micro and clinical</t>
  </si>
  <si>
    <t>2 + 2 N2</t>
  </si>
  <si>
    <t>2 + 6 N2</t>
  </si>
  <si>
    <t>2 + 18 N2</t>
  </si>
  <si>
    <t>2 + 30 N2</t>
  </si>
  <si>
    <t>2 + 11.3 N2</t>
  </si>
  <si>
    <t>Current data sets available</t>
  </si>
  <si>
    <t>porosity (-)</t>
  </si>
  <si>
    <t>permeability (mD)</t>
  </si>
  <si>
    <t>Core diameter (cm)</t>
  </si>
  <si>
    <t>Rad pulse volume (mL)</t>
  </si>
  <si>
    <t>Activity injected (mCi)</t>
  </si>
  <si>
    <t>Fairly low permeability sample, some axial parallel bedding</t>
  </si>
  <si>
    <t>Estaillades Limestone</t>
  </si>
  <si>
    <t>Edwards Limestone</t>
  </si>
  <si>
    <t>Sample with very low permeability deformation band running diagonally across the sample</t>
  </si>
  <si>
    <t>Notes</t>
  </si>
  <si>
    <t>Homogeneous sample with micro porosity and macro porosity that causes solute tailing</t>
  </si>
  <si>
    <t>Two phase (water + nitrogen)</t>
  </si>
  <si>
    <t>Most homogeneous sandstone</t>
  </si>
  <si>
    <t>10, 27 and 54</t>
  </si>
  <si>
    <t>75 and 80</t>
  </si>
  <si>
    <t>Computed tomography scans</t>
  </si>
  <si>
    <t>~0.9</t>
  </si>
  <si>
    <t>Really nice dataset, moderate heterogenity similar to Berea</t>
  </si>
  <si>
    <t>A little bypass in these but not too bad, especially on the low flow rate experiments</t>
  </si>
  <si>
    <t>Very high dispersion</t>
  </si>
  <si>
    <t>Pretty extensive bypass in most of the experiments, especially the high flow rate ones</t>
  </si>
  <si>
    <t>Pre two phase injection</t>
  </si>
  <si>
    <t>Limit on minimum timestep due to low activity</t>
  </si>
  <si>
    <t>Timestep size (sec)</t>
  </si>
  <si>
    <t>Data quality comprimised by fluid bypass</t>
  </si>
  <si>
    <t>Ottawa Sand</t>
  </si>
  <si>
    <t>Core length (cm)</t>
  </si>
  <si>
    <t>Pulse volume by PV</t>
  </si>
  <si>
    <t>Potential first frame diff</t>
  </si>
  <si>
    <t>all 95</t>
  </si>
  <si>
    <t>all 47</t>
  </si>
  <si>
    <t>26 then 38</t>
  </si>
  <si>
    <t>all 120</t>
  </si>
  <si>
    <t>all 60</t>
  </si>
  <si>
    <t>all 40</t>
  </si>
  <si>
    <t>58 then 20</t>
  </si>
  <si>
    <t>all 142</t>
  </si>
  <si>
    <t>26 then 128</t>
  </si>
  <si>
    <t>128 (rerecon)</t>
  </si>
  <si>
    <t>22 then 85</t>
  </si>
  <si>
    <t>all 36</t>
  </si>
  <si>
    <t>all 72</t>
  </si>
  <si>
    <t>all 60 (recon 1)</t>
  </si>
  <si>
    <t>45 then 60</t>
  </si>
  <si>
    <t>Roc</t>
  </si>
  <si>
    <t>end seems cropped off</t>
  </si>
  <si>
    <t>75 (recon 1)</t>
  </si>
  <si>
    <t>Nice data</t>
  </si>
  <si>
    <t>143 then 71, recon has no uptick in activity</t>
  </si>
  <si>
    <t>scan to short, cuts off breakthrough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</si>
</sst>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0" borderId="2" xfId="0" applyBorder="1" applyAlignment="1">
      <alignment horizontal="right"/>
    </xf>
    <xf numFmtId="165" fontId="0" fillId="0" borderId="2" xfId="0" applyNumberFormat="1" applyBorder="1"/>
    <xf numFmtId="0" fontId="0" fillId="0" borderId="2" xfId="0" applyBorder="1"/>
    <xf numFmtId="2" fontId="0" fillId="4" borderId="2" xfId="0" applyNumberFormat="1" applyFill="1" applyBorder="1" applyAlignment="1">
      <alignment horizontal="center" wrapText="1"/>
    </xf>
    <xf numFmtId="164" fontId="0" fillId="0" borderId="2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Border="1"/>
    <xf numFmtId="0" fontId="0" fillId="2" borderId="0" xfId="0" applyFill="1" applyBorder="1"/>
    <xf numFmtId="2" fontId="0" fillId="4" borderId="0" xfId="0" applyNumberFormat="1" applyFill="1" applyBorder="1"/>
    <xf numFmtId="164" fontId="0" fillId="2" borderId="0" xfId="0" applyNumberFormat="1" applyFill="1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65" fontId="0" fillId="0" borderId="0" xfId="0" applyNumberFormat="1" applyFill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2" fontId="0" fillId="2" borderId="0" xfId="0" applyNumberFormat="1" applyFill="1" applyBorder="1"/>
    <xf numFmtId="165" fontId="0" fillId="0" borderId="0" xfId="0" applyNumberFormat="1" applyBorder="1"/>
    <xf numFmtId="0" fontId="0" fillId="5" borderId="0" xfId="0" applyFill="1" applyBorder="1" applyAlignment="1">
      <alignment horizontal="center"/>
    </xf>
    <xf numFmtId="2" fontId="0" fillId="0" borderId="0" xfId="0" applyNumberFormat="1" applyFill="1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4" fontId="0" fillId="0" borderId="0" xfId="0" applyNumberFormat="1" applyFill="1" applyBorder="1"/>
    <xf numFmtId="0" fontId="0" fillId="3" borderId="0" xfId="0" applyFill="1" applyBorder="1" applyAlignment="1">
      <alignment horizontal="right"/>
    </xf>
    <xf numFmtId="17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2" fontId="0" fillId="4" borderId="0" xfId="0" applyNumberFormat="1" applyFill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165" fontId="0" fillId="0" borderId="7" xfId="0" applyNumberFormat="1" applyBorder="1"/>
    <xf numFmtId="0" fontId="0" fillId="0" borderId="7" xfId="0" applyBorder="1"/>
    <xf numFmtId="2" fontId="0" fillId="0" borderId="7" xfId="0" applyNumberFormat="1" applyBorder="1"/>
    <xf numFmtId="164" fontId="0" fillId="0" borderId="7" xfId="0" applyNumberFormat="1" applyBorder="1"/>
    <xf numFmtId="0" fontId="1" fillId="0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/>
    <xf numFmtId="0" fontId="0" fillId="0" borderId="2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E4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7B73-BE3D-47E6-9420-5B973B1D91AB}">
  <dimension ref="A1:FW63"/>
  <sheetViews>
    <sheetView tabSelected="1" topLeftCell="A16" zoomScaleNormal="100" workbookViewId="0">
      <selection activeCell="E19" sqref="E19"/>
    </sheetView>
  </sheetViews>
  <sheetFormatPr defaultRowHeight="15" x14ac:dyDescent="0.25"/>
  <cols>
    <col min="1" max="1" width="29.42578125" bestFit="1" customWidth="1"/>
    <col min="2" max="2" width="30.5703125" style="8" customWidth="1"/>
    <col min="3" max="3" width="14.7109375" style="2" customWidth="1"/>
    <col min="4" max="5" width="12.140625" style="2" customWidth="1"/>
    <col min="6" max="6" width="18.85546875" style="6" customWidth="1"/>
    <col min="7" max="7" width="13.140625" customWidth="1"/>
    <col min="8" max="8" width="15.140625" style="3" customWidth="1"/>
    <col min="9" max="9" width="18.42578125" style="4" customWidth="1"/>
    <col min="10" max="10" width="14.28515625" customWidth="1"/>
    <col min="11" max="11" width="9" style="7" customWidth="1"/>
    <col min="12" max="13" width="16.28515625" style="7" customWidth="1"/>
    <col min="14" max="14" width="10.5703125" customWidth="1"/>
    <col min="15" max="15" width="19.140625" style="8" customWidth="1"/>
    <col min="16" max="179" width="9.140625" style="3"/>
  </cols>
  <sheetData>
    <row r="1" spans="1:179" ht="46.5" x14ac:dyDescent="0.35">
      <c r="A1" s="9" t="s">
        <v>31</v>
      </c>
      <c r="B1" s="10"/>
      <c r="C1" s="11" t="s">
        <v>56</v>
      </c>
      <c r="D1" s="12"/>
      <c r="E1" s="12"/>
      <c r="F1" s="13"/>
      <c r="G1" s="14"/>
      <c r="H1" s="64"/>
      <c r="I1" s="15" t="s">
        <v>54</v>
      </c>
      <c r="J1" s="14"/>
      <c r="K1" s="16"/>
      <c r="L1" s="16"/>
      <c r="M1" s="16"/>
      <c r="N1" s="14"/>
      <c r="O1" s="58"/>
    </row>
    <row r="2" spans="1:179" s="5" customFormat="1" ht="33" customHeight="1" x14ac:dyDescent="0.25">
      <c r="A2" s="17" t="s">
        <v>0</v>
      </c>
      <c r="B2" s="18" t="s">
        <v>41</v>
      </c>
      <c r="C2" s="18" t="s">
        <v>2</v>
      </c>
      <c r="D2" s="18" t="s">
        <v>55</v>
      </c>
      <c r="E2" s="18" t="s">
        <v>60</v>
      </c>
      <c r="F2" s="19" t="s">
        <v>1</v>
      </c>
      <c r="G2" s="18" t="s">
        <v>35</v>
      </c>
      <c r="H2" s="65" t="s">
        <v>59</v>
      </c>
      <c r="I2" s="20" t="s">
        <v>36</v>
      </c>
      <c r="J2" s="18" t="s">
        <v>33</v>
      </c>
      <c r="K2" s="21" t="s">
        <v>32</v>
      </c>
      <c r="L2" s="21" t="s">
        <v>34</v>
      </c>
      <c r="M2" s="21" t="s">
        <v>58</v>
      </c>
      <c r="N2" s="18" t="s">
        <v>3</v>
      </c>
      <c r="O2" s="22" t="s">
        <v>47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</row>
    <row r="3" spans="1:179" s="1" customFormat="1" x14ac:dyDescent="0.25">
      <c r="A3" s="68" t="s">
        <v>4</v>
      </c>
      <c r="B3" s="24" t="s">
        <v>44</v>
      </c>
      <c r="C3" s="25">
        <v>2</v>
      </c>
      <c r="D3" s="25">
        <v>95</v>
      </c>
      <c r="E3" s="25" t="s">
        <v>61</v>
      </c>
      <c r="F3" s="26">
        <f>M3*3.1415*(L3/2)^2*K3</f>
        <v>52.398088429420014</v>
      </c>
      <c r="G3" s="63">
        <v>2</v>
      </c>
      <c r="H3" s="40">
        <f>G3/F3</f>
        <v>3.8169331362039871E-2</v>
      </c>
      <c r="I3" s="28">
        <v>0.34899999999999998</v>
      </c>
      <c r="J3" s="27">
        <v>1722</v>
      </c>
      <c r="K3" s="29">
        <v>0.251</v>
      </c>
      <c r="L3" s="29">
        <f t="shared" ref="L3:L60" si="0">2*2.54</f>
        <v>5.08</v>
      </c>
      <c r="M3" s="29">
        <v>10.3</v>
      </c>
      <c r="N3" s="27">
        <v>0.77</v>
      </c>
      <c r="O3" s="59" t="s">
        <v>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</row>
    <row r="4" spans="1:179" x14ac:dyDescent="0.25">
      <c r="A4" s="68" t="s">
        <v>4</v>
      </c>
      <c r="B4" s="31"/>
      <c r="C4" s="32">
        <v>4</v>
      </c>
      <c r="D4" s="32">
        <v>47</v>
      </c>
      <c r="E4" s="32" t="s">
        <v>62</v>
      </c>
      <c r="F4" s="33">
        <f t="shared" ref="F4:F17" si="1">M4*3.1415*(L4/2)^2*K4</f>
        <v>52.398088429420014</v>
      </c>
      <c r="G4" s="34">
        <v>2</v>
      </c>
      <c r="H4" s="40">
        <f t="shared" ref="H4:H60" si="2">G4/F4</f>
        <v>3.8169331362039871E-2</v>
      </c>
      <c r="I4" s="28">
        <v>0.44500000000000001</v>
      </c>
      <c r="J4" s="34">
        <v>1722</v>
      </c>
      <c r="K4" s="35">
        <v>0.251</v>
      </c>
      <c r="L4" s="35">
        <f t="shared" si="0"/>
        <v>5.08</v>
      </c>
      <c r="M4" s="44">
        <v>10.3</v>
      </c>
      <c r="N4" s="34">
        <v>0.77</v>
      </c>
      <c r="O4" s="60"/>
    </row>
    <row r="5" spans="1:179" x14ac:dyDescent="0.25">
      <c r="A5" s="41" t="s">
        <v>4</v>
      </c>
      <c r="B5" s="31"/>
      <c r="C5" s="32">
        <v>10</v>
      </c>
      <c r="D5" s="32">
        <v>38</v>
      </c>
      <c r="E5" s="32" t="s">
        <v>63</v>
      </c>
      <c r="F5" s="33">
        <f t="shared" si="1"/>
        <v>52.398088429420014</v>
      </c>
      <c r="G5" s="34">
        <v>2</v>
      </c>
      <c r="H5" s="40">
        <f t="shared" si="2"/>
        <v>3.8169331362039871E-2</v>
      </c>
      <c r="I5" s="28">
        <v>0.34899999999999998</v>
      </c>
      <c r="J5" s="34">
        <v>1722</v>
      </c>
      <c r="K5" s="35">
        <v>0.251</v>
      </c>
      <c r="L5" s="35">
        <f t="shared" si="0"/>
        <v>5.08</v>
      </c>
      <c r="M5" s="44">
        <v>10.3</v>
      </c>
      <c r="N5" s="34">
        <v>0.77</v>
      </c>
      <c r="O5" s="60"/>
    </row>
    <row r="6" spans="1:179" x14ac:dyDescent="0.25">
      <c r="A6" s="30" t="s">
        <v>4</v>
      </c>
      <c r="B6" s="31"/>
      <c r="C6" s="32">
        <v>15</v>
      </c>
      <c r="D6" s="32">
        <v>25</v>
      </c>
      <c r="E6" s="32"/>
      <c r="F6" s="33">
        <f t="shared" si="1"/>
        <v>52.398088429420014</v>
      </c>
      <c r="G6" s="34">
        <v>2</v>
      </c>
      <c r="H6" s="40">
        <f t="shared" si="2"/>
        <v>3.8169331362039871E-2</v>
      </c>
      <c r="I6" s="28">
        <v>0.44500000000000001</v>
      </c>
      <c r="J6" s="34">
        <v>1722</v>
      </c>
      <c r="K6" s="35">
        <v>0.251</v>
      </c>
      <c r="L6" s="35">
        <f t="shared" si="0"/>
        <v>5.08</v>
      </c>
      <c r="M6" s="44">
        <v>10.3</v>
      </c>
      <c r="N6" s="34">
        <v>0.77</v>
      </c>
      <c r="O6" s="60"/>
    </row>
    <row r="7" spans="1:179" x14ac:dyDescent="0.25">
      <c r="A7" s="30" t="s">
        <v>4</v>
      </c>
      <c r="B7" s="31"/>
      <c r="C7" s="32">
        <v>19</v>
      </c>
      <c r="D7" s="32">
        <v>20</v>
      </c>
      <c r="E7" s="32"/>
      <c r="F7" s="33">
        <f t="shared" si="1"/>
        <v>52.398088429420014</v>
      </c>
      <c r="G7" s="34">
        <v>2</v>
      </c>
      <c r="H7" s="40">
        <f t="shared" si="2"/>
        <v>3.8169331362039871E-2</v>
      </c>
      <c r="I7" s="36">
        <v>0.59099999999999997</v>
      </c>
      <c r="J7" s="34">
        <v>1722</v>
      </c>
      <c r="K7" s="35">
        <v>0.251</v>
      </c>
      <c r="L7" s="35">
        <f t="shared" si="0"/>
        <v>5.08</v>
      </c>
      <c r="M7" s="44">
        <v>10.3</v>
      </c>
      <c r="N7" s="34">
        <v>0.77</v>
      </c>
      <c r="O7" s="60"/>
    </row>
    <row r="8" spans="1:179" s="1" customFormat="1" x14ac:dyDescent="0.25">
      <c r="A8" s="68" t="s">
        <v>7</v>
      </c>
      <c r="B8" s="24"/>
      <c r="C8" s="25">
        <v>1</v>
      </c>
      <c r="D8" s="25">
        <v>120</v>
      </c>
      <c r="E8" s="25" t="s">
        <v>64</v>
      </c>
      <c r="F8" s="26">
        <f t="shared" si="1"/>
        <v>41.954141898000003</v>
      </c>
      <c r="G8" s="27">
        <v>4</v>
      </c>
      <c r="H8" s="40">
        <f t="shared" si="2"/>
        <v>9.5342195526842227E-2</v>
      </c>
      <c r="I8" s="37">
        <v>0.70199999999999996</v>
      </c>
      <c r="J8" s="27">
        <v>23.2</v>
      </c>
      <c r="K8" s="29">
        <v>0.20699999999999999</v>
      </c>
      <c r="L8" s="29">
        <f>2*2.54</f>
        <v>5.08</v>
      </c>
      <c r="M8" s="29">
        <v>10</v>
      </c>
      <c r="N8" s="27">
        <v>0.77</v>
      </c>
      <c r="O8" s="59" t="s">
        <v>25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</row>
    <row r="9" spans="1:179" x14ac:dyDescent="0.25">
      <c r="A9" s="68" t="s">
        <v>7</v>
      </c>
      <c r="B9" s="66" t="s">
        <v>37</v>
      </c>
      <c r="C9" s="32">
        <v>2</v>
      </c>
      <c r="D9" s="32">
        <v>60</v>
      </c>
      <c r="E9" s="32" t="s">
        <v>65</v>
      </c>
      <c r="F9" s="33">
        <f t="shared" si="1"/>
        <v>41.954141898000003</v>
      </c>
      <c r="G9" s="63">
        <v>4</v>
      </c>
      <c r="H9" s="40">
        <f t="shared" si="2"/>
        <v>9.5342195526842227E-2</v>
      </c>
      <c r="I9" s="36">
        <v>1.292</v>
      </c>
      <c r="J9" s="34">
        <v>23.2</v>
      </c>
      <c r="K9" s="44">
        <v>0.20699999999999999</v>
      </c>
      <c r="L9" s="35">
        <f t="shared" si="0"/>
        <v>5.08</v>
      </c>
      <c r="M9" s="44">
        <v>10</v>
      </c>
      <c r="N9" s="34">
        <v>0.77</v>
      </c>
      <c r="O9" s="61"/>
    </row>
    <row r="10" spans="1:179" x14ac:dyDescent="0.25">
      <c r="A10" s="68" t="s">
        <v>7</v>
      </c>
      <c r="B10" s="66"/>
      <c r="C10" s="32">
        <v>3</v>
      </c>
      <c r="D10" s="32">
        <v>40</v>
      </c>
      <c r="E10" s="32" t="s">
        <v>66</v>
      </c>
      <c r="F10" s="33">
        <f t="shared" si="1"/>
        <v>41.954141898000003</v>
      </c>
      <c r="G10" s="34">
        <v>4</v>
      </c>
      <c r="H10" s="40">
        <f t="shared" si="2"/>
        <v>9.5342195526842227E-2</v>
      </c>
      <c r="I10" s="28">
        <v>0.36699999999999999</v>
      </c>
      <c r="J10" s="34">
        <v>23.2</v>
      </c>
      <c r="K10" s="44">
        <v>0.20699999999999999</v>
      </c>
      <c r="L10" s="35">
        <f t="shared" si="0"/>
        <v>5.08</v>
      </c>
      <c r="M10" s="44">
        <v>10</v>
      </c>
      <c r="N10" s="34">
        <v>0.77</v>
      </c>
      <c r="O10" s="61"/>
    </row>
    <row r="11" spans="1:179" x14ac:dyDescent="0.25">
      <c r="A11" s="68" t="s">
        <v>7</v>
      </c>
      <c r="B11" s="31"/>
      <c r="C11" s="32">
        <v>4</v>
      </c>
      <c r="D11" s="32">
        <v>60</v>
      </c>
      <c r="E11" s="32" t="s">
        <v>65</v>
      </c>
      <c r="F11" s="33">
        <f t="shared" si="1"/>
        <v>41.954141898000003</v>
      </c>
      <c r="G11" s="34">
        <v>4</v>
      </c>
      <c r="H11" s="40">
        <f t="shared" si="2"/>
        <v>9.5342195526842227E-2</v>
      </c>
      <c r="I11" s="36">
        <v>0.88</v>
      </c>
      <c r="J11" s="34">
        <v>23.2</v>
      </c>
      <c r="K11" s="44">
        <v>0.20699999999999999</v>
      </c>
      <c r="L11" s="35">
        <f t="shared" si="0"/>
        <v>5.08</v>
      </c>
      <c r="M11" s="44">
        <v>10</v>
      </c>
      <c r="N11" s="34">
        <v>0.77</v>
      </c>
      <c r="O11" s="61"/>
    </row>
    <row r="12" spans="1:179" x14ac:dyDescent="0.25">
      <c r="A12" s="68" t="s">
        <v>7</v>
      </c>
      <c r="B12" s="31"/>
      <c r="C12" s="32">
        <v>6</v>
      </c>
      <c r="D12" s="32">
        <v>20</v>
      </c>
      <c r="E12" s="32" t="s">
        <v>67</v>
      </c>
      <c r="F12" s="33">
        <f t="shared" si="1"/>
        <v>41.954141898000003</v>
      </c>
      <c r="G12" s="34">
        <v>4</v>
      </c>
      <c r="H12" s="40">
        <f t="shared" si="2"/>
        <v>9.5342195526842227E-2</v>
      </c>
      <c r="I12" s="36">
        <v>1.5229999999999999</v>
      </c>
      <c r="J12" s="34">
        <v>23.2</v>
      </c>
      <c r="K12" s="44">
        <v>0.20699999999999999</v>
      </c>
      <c r="L12" s="35">
        <f t="shared" si="0"/>
        <v>5.08</v>
      </c>
      <c r="M12" s="44">
        <v>10</v>
      </c>
      <c r="N12" s="34">
        <v>0.77</v>
      </c>
      <c r="O12" s="61"/>
    </row>
    <row r="13" spans="1:179" x14ac:dyDescent="0.25">
      <c r="A13" s="30" t="s">
        <v>7</v>
      </c>
      <c r="B13" s="39" t="s">
        <v>43</v>
      </c>
      <c r="C13" s="32" t="s">
        <v>26</v>
      </c>
      <c r="D13" s="32">
        <v>60</v>
      </c>
      <c r="E13" s="32"/>
      <c r="F13" s="33">
        <f t="shared" si="1"/>
        <v>41.954141898000003</v>
      </c>
      <c r="G13" s="34">
        <v>4</v>
      </c>
      <c r="H13" s="40">
        <f t="shared" si="2"/>
        <v>9.5342195526842227E-2</v>
      </c>
      <c r="I13" s="36">
        <v>1.7669999999999999</v>
      </c>
      <c r="J13" s="34">
        <v>23.2</v>
      </c>
      <c r="K13" s="44">
        <v>0.20699999999999999</v>
      </c>
      <c r="L13" s="35">
        <f t="shared" si="0"/>
        <v>5.08</v>
      </c>
      <c r="M13" s="44">
        <v>10</v>
      </c>
      <c r="N13" s="34">
        <v>0.77</v>
      </c>
      <c r="O13" s="61"/>
    </row>
    <row r="14" spans="1:179" x14ac:dyDescent="0.25">
      <c r="A14" s="30" t="s">
        <v>7</v>
      </c>
      <c r="B14" s="39" t="s">
        <v>19</v>
      </c>
      <c r="C14" s="32" t="s">
        <v>27</v>
      </c>
      <c r="D14" s="32">
        <v>60</v>
      </c>
      <c r="E14" s="32"/>
      <c r="F14" s="33">
        <f t="shared" si="1"/>
        <v>41.954141898000003</v>
      </c>
      <c r="G14" s="34">
        <v>4</v>
      </c>
      <c r="H14" s="40">
        <f t="shared" si="2"/>
        <v>9.5342195526842227E-2</v>
      </c>
      <c r="I14" s="36">
        <v>1.137</v>
      </c>
      <c r="J14" s="34">
        <v>23.2</v>
      </c>
      <c r="K14" s="44">
        <v>0.20699999999999999</v>
      </c>
      <c r="L14" s="35">
        <f t="shared" si="0"/>
        <v>5.08</v>
      </c>
      <c r="M14" s="44">
        <v>10</v>
      </c>
      <c r="N14" s="34">
        <v>0.77</v>
      </c>
      <c r="O14" s="61"/>
    </row>
    <row r="15" spans="1:179" x14ac:dyDescent="0.25">
      <c r="A15" s="30" t="s">
        <v>7</v>
      </c>
      <c r="B15" s="39" t="s">
        <v>19</v>
      </c>
      <c r="C15" s="32" t="s">
        <v>30</v>
      </c>
      <c r="D15" s="32">
        <v>60</v>
      </c>
      <c r="E15" s="32"/>
      <c r="F15" s="33">
        <f t="shared" si="1"/>
        <v>41.954141898000003</v>
      </c>
      <c r="G15" s="34">
        <v>4</v>
      </c>
      <c r="H15" s="40">
        <f t="shared" si="2"/>
        <v>9.5342195526842227E-2</v>
      </c>
      <c r="I15" s="36">
        <v>0.755</v>
      </c>
      <c r="J15" s="34">
        <v>23.2</v>
      </c>
      <c r="K15" s="44">
        <v>0.20699999999999999</v>
      </c>
      <c r="L15" s="35">
        <f t="shared" si="0"/>
        <v>5.08</v>
      </c>
      <c r="M15" s="44">
        <v>10</v>
      </c>
      <c r="N15" s="34">
        <v>0.77</v>
      </c>
      <c r="O15" s="61"/>
    </row>
    <row r="16" spans="1:179" x14ac:dyDescent="0.25">
      <c r="A16" s="30" t="s">
        <v>7</v>
      </c>
      <c r="B16" s="39" t="s">
        <v>19</v>
      </c>
      <c r="C16" s="32" t="s">
        <v>28</v>
      </c>
      <c r="D16" s="32">
        <v>60</v>
      </c>
      <c r="E16" s="32"/>
      <c r="F16" s="33">
        <f t="shared" si="1"/>
        <v>41.954141898000003</v>
      </c>
      <c r="G16" s="34">
        <v>4</v>
      </c>
      <c r="H16" s="40">
        <f t="shared" si="2"/>
        <v>9.5342195526842227E-2</v>
      </c>
      <c r="I16" s="40">
        <v>0.495</v>
      </c>
      <c r="J16" s="34">
        <v>23.2</v>
      </c>
      <c r="K16" s="44">
        <v>0.20699999999999999</v>
      </c>
      <c r="L16" s="35">
        <f t="shared" si="0"/>
        <v>5.08</v>
      </c>
      <c r="M16" s="44">
        <v>10</v>
      </c>
      <c r="N16" s="34">
        <v>0.77</v>
      </c>
      <c r="O16" s="61"/>
    </row>
    <row r="17" spans="1:179" x14ac:dyDescent="0.25">
      <c r="A17" s="30" t="s">
        <v>7</v>
      </c>
      <c r="B17" s="39" t="s">
        <v>19</v>
      </c>
      <c r="C17" s="32" t="s">
        <v>29</v>
      </c>
      <c r="D17" s="32">
        <v>60</v>
      </c>
      <c r="E17" s="32"/>
      <c r="F17" s="33">
        <f t="shared" si="1"/>
        <v>41.954141898000003</v>
      </c>
      <c r="G17" s="34">
        <v>4</v>
      </c>
      <c r="H17" s="40">
        <f t="shared" si="2"/>
        <v>9.5342195526842227E-2</v>
      </c>
      <c r="I17" s="28">
        <v>0.35</v>
      </c>
      <c r="J17" s="34">
        <v>23.2</v>
      </c>
      <c r="K17" s="44">
        <v>0.20699999999999999</v>
      </c>
      <c r="L17" s="35">
        <f t="shared" si="0"/>
        <v>5.08</v>
      </c>
      <c r="M17" s="44">
        <v>10</v>
      </c>
      <c r="N17" s="34">
        <v>0.77</v>
      </c>
      <c r="O17" s="61"/>
    </row>
    <row r="18" spans="1:179" s="1" customFormat="1" x14ac:dyDescent="0.25">
      <c r="A18" s="68" t="s">
        <v>39</v>
      </c>
      <c r="B18" s="24" t="s">
        <v>79</v>
      </c>
      <c r="C18" s="25">
        <v>2</v>
      </c>
      <c r="D18" s="25">
        <v>142</v>
      </c>
      <c r="E18" s="25" t="s">
        <v>68</v>
      </c>
      <c r="F18" s="26">
        <v>85.6</v>
      </c>
      <c r="G18" s="27">
        <v>2</v>
      </c>
      <c r="H18" s="40">
        <f t="shared" si="2"/>
        <v>2.3364485981308414E-2</v>
      </c>
      <c r="I18" s="28">
        <v>0.34899999999999998</v>
      </c>
      <c r="J18" s="27">
        <v>132</v>
      </c>
      <c r="K18" s="29">
        <v>0.41299999999999998</v>
      </c>
      <c r="L18" s="29">
        <f t="shared" si="0"/>
        <v>5.08</v>
      </c>
      <c r="M18" s="29">
        <v>10.3</v>
      </c>
      <c r="N18" s="27">
        <v>0.77</v>
      </c>
      <c r="O18" s="59" t="s">
        <v>25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</row>
    <row r="19" spans="1:179" x14ac:dyDescent="0.25">
      <c r="A19" s="41" t="s">
        <v>39</v>
      </c>
      <c r="B19" s="66" t="s">
        <v>49</v>
      </c>
      <c r="C19" s="32">
        <v>4</v>
      </c>
      <c r="D19" s="32">
        <v>71</v>
      </c>
      <c r="E19" s="42" t="s">
        <v>80</v>
      </c>
      <c r="F19" s="38">
        <v>85.6</v>
      </c>
      <c r="G19" s="34">
        <v>2</v>
      </c>
      <c r="H19" s="40">
        <f t="shared" si="2"/>
        <v>2.3364485981308414E-2</v>
      </c>
      <c r="I19" s="28">
        <v>0.44500000000000001</v>
      </c>
      <c r="J19" s="34">
        <v>132</v>
      </c>
      <c r="K19" s="35">
        <v>0.41299999999999998</v>
      </c>
      <c r="L19" s="35">
        <f t="shared" si="0"/>
        <v>5.08</v>
      </c>
      <c r="M19" s="44">
        <v>10.3</v>
      </c>
      <c r="N19" s="34">
        <v>0.77</v>
      </c>
      <c r="O19" s="61"/>
    </row>
    <row r="20" spans="1:179" x14ac:dyDescent="0.25">
      <c r="A20" s="41" t="s">
        <v>39</v>
      </c>
      <c r="B20" s="66"/>
      <c r="C20" s="32">
        <v>10</v>
      </c>
      <c r="D20" s="32">
        <v>57</v>
      </c>
      <c r="E20" s="32"/>
      <c r="F20" s="38">
        <v>85.6</v>
      </c>
      <c r="G20" s="34">
        <v>2</v>
      </c>
      <c r="H20" s="40">
        <f t="shared" si="2"/>
        <v>2.3364485981308414E-2</v>
      </c>
      <c r="I20" s="28">
        <v>0.34899999999999998</v>
      </c>
      <c r="J20" s="34">
        <v>132</v>
      </c>
      <c r="K20" s="35">
        <v>0.41299999999999998</v>
      </c>
      <c r="L20" s="35">
        <f t="shared" si="0"/>
        <v>5.08</v>
      </c>
      <c r="M20" s="44">
        <v>10.3</v>
      </c>
      <c r="N20" s="34">
        <v>0.77</v>
      </c>
      <c r="O20" s="61"/>
    </row>
    <row r="21" spans="1:179" x14ac:dyDescent="0.25">
      <c r="A21" s="41" t="s">
        <v>39</v>
      </c>
      <c r="B21" s="31"/>
      <c r="C21" s="32">
        <v>15</v>
      </c>
      <c r="D21" s="32">
        <v>38</v>
      </c>
      <c r="E21" s="32"/>
      <c r="F21" s="38">
        <v>85.6</v>
      </c>
      <c r="G21" s="34">
        <v>2</v>
      </c>
      <c r="H21" s="40">
        <f t="shared" si="2"/>
        <v>2.3364485981308414E-2</v>
      </c>
      <c r="I21" s="28">
        <v>0.44500000000000001</v>
      </c>
      <c r="J21" s="34">
        <v>132</v>
      </c>
      <c r="K21" s="35">
        <v>0.41299999999999998</v>
      </c>
      <c r="L21" s="35">
        <f t="shared" si="0"/>
        <v>5.08</v>
      </c>
      <c r="M21" s="44">
        <v>10.3</v>
      </c>
      <c r="N21" s="34">
        <v>0.77</v>
      </c>
      <c r="O21" s="61"/>
    </row>
    <row r="22" spans="1:179" x14ac:dyDescent="0.25">
      <c r="A22" s="41" t="s">
        <v>39</v>
      </c>
      <c r="B22" s="31" t="s">
        <v>13</v>
      </c>
      <c r="C22" s="32">
        <v>15</v>
      </c>
      <c r="D22" s="32">
        <v>38</v>
      </c>
      <c r="E22" s="32"/>
      <c r="F22" s="38">
        <v>85.6</v>
      </c>
      <c r="G22" s="34">
        <v>2</v>
      </c>
      <c r="H22" s="40">
        <f t="shared" si="2"/>
        <v>2.3364485981308414E-2</v>
      </c>
      <c r="I22" s="36">
        <v>0.59099999999999997</v>
      </c>
      <c r="J22" s="34">
        <v>132</v>
      </c>
      <c r="K22" s="35">
        <v>0.41299999999999998</v>
      </c>
      <c r="L22" s="35">
        <f t="shared" si="0"/>
        <v>5.08</v>
      </c>
      <c r="M22" s="44">
        <v>10.3</v>
      </c>
      <c r="N22" s="34">
        <v>0.77</v>
      </c>
      <c r="O22" s="61"/>
    </row>
    <row r="23" spans="1:179" x14ac:dyDescent="0.25">
      <c r="A23" s="41" t="s">
        <v>39</v>
      </c>
      <c r="B23" s="31"/>
      <c r="C23" s="32">
        <v>19</v>
      </c>
      <c r="D23" s="32">
        <v>30</v>
      </c>
      <c r="E23" s="32"/>
      <c r="F23" s="38">
        <v>85.6</v>
      </c>
      <c r="G23" s="34">
        <v>2</v>
      </c>
      <c r="H23" s="40">
        <f t="shared" si="2"/>
        <v>2.3364485981308414E-2</v>
      </c>
      <c r="I23" s="36">
        <v>0.59099999999999997</v>
      </c>
      <c r="J23" s="34">
        <v>132</v>
      </c>
      <c r="K23" s="35">
        <v>0.41299999999999998</v>
      </c>
      <c r="L23" s="35">
        <f t="shared" si="0"/>
        <v>5.08</v>
      </c>
      <c r="M23" s="44">
        <v>10.3</v>
      </c>
      <c r="N23" s="34">
        <v>0.77</v>
      </c>
      <c r="O23" s="61"/>
    </row>
    <row r="24" spans="1:179" s="1" customFormat="1" x14ac:dyDescent="0.25">
      <c r="A24" s="23" t="s">
        <v>38</v>
      </c>
      <c r="B24" s="24" t="s">
        <v>81</v>
      </c>
      <c r="C24" s="25">
        <v>2</v>
      </c>
      <c r="D24" s="25" t="s">
        <v>70</v>
      </c>
      <c r="E24" s="25" t="s">
        <v>69</v>
      </c>
      <c r="F24" s="26">
        <v>52.2</v>
      </c>
      <c r="G24" s="27">
        <v>2</v>
      </c>
      <c r="H24" s="40">
        <f t="shared" si="2"/>
        <v>3.8314176245210725E-2</v>
      </c>
      <c r="I24" s="37">
        <v>0.99</v>
      </c>
      <c r="J24" s="27">
        <v>608</v>
      </c>
      <c r="K24" s="29">
        <v>0.25</v>
      </c>
      <c r="L24" s="29">
        <f t="shared" si="0"/>
        <v>5.08</v>
      </c>
      <c r="M24" s="29">
        <v>10.3</v>
      </c>
      <c r="N24" s="27">
        <v>0.77</v>
      </c>
      <c r="O24" s="59" t="s">
        <v>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</row>
    <row r="25" spans="1:179" s="3" customFormat="1" x14ac:dyDescent="0.25">
      <c r="A25" s="68" t="s">
        <v>38</v>
      </c>
      <c r="B25" s="66" t="s">
        <v>52</v>
      </c>
      <c r="C25" s="42">
        <v>3</v>
      </c>
      <c r="D25" s="42">
        <v>85</v>
      </c>
      <c r="E25" s="42" t="s">
        <v>71</v>
      </c>
      <c r="F25" s="33">
        <v>52.2</v>
      </c>
      <c r="G25" s="43">
        <v>2</v>
      </c>
      <c r="H25" s="40">
        <f t="shared" si="2"/>
        <v>3.8314176245210725E-2</v>
      </c>
      <c r="I25" s="40">
        <v>0.99</v>
      </c>
      <c r="J25" s="43">
        <v>608</v>
      </c>
      <c r="K25" s="44">
        <v>0.25</v>
      </c>
      <c r="L25" s="44">
        <f t="shared" si="0"/>
        <v>5.08</v>
      </c>
      <c r="M25" s="44">
        <v>10.3</v>
      </c>
      <c r="N25" s="43">
        <v>0.77</v>
      </c>
      <c r="O25" s="60"/>
    </row>
    <row r="26" spans="1:179" x14ac:dyDescent="0.25">
      <c r="A26" s="41" t="s">
        <v>38</v>
      </c>
      <c r="B26" s="66"/>
      <c r="C26" s="45">
        <v>5</v>
      </c>
      <c r="D26" s="32" t="s">
        <v>11</v>
      </c>
      <c r="E26" s="32"/>
      <c r="F26" s="33">
        <v>52.2</v>
      </c>
      <c r="G26" s="34">
        <v>2</v>
      </c>
      <c r="H26" s="40">
        <f t="shared" si="2"/>
        <v>3.8314176245210725E-2</v>
      </c>
      <c r="I26" s="36">
        <v>1.2</v>
      </c>
      <c r="J26" s="43">
        <v>608</v>
      </c>
      <c r="K26" s="44">
        <v>0.25</v>
      </c>
      <c r="L26" s="35">
        <f t="shared" si="0"/>
        <v>5.08</v>
      </c>
      <c r="M26" s="44">
        <v>10.3</v>
      </c>
      <c r="N26" s="34">
        <v>0.77</v>
      </c>
      <c r="O26" s="61"/>
    </row>
    <row r="27" spans="1:179" x14ac:dyDescent="0.25">
      <c r="A27" s="41" t="s">
        <v>38</v>
      </c>
      <c r="B27" s="66"/>
      <c r="C27" s="45">
        <v>8</v>
      </c>
      <c r="D27" s="32" t="s">
        <v>10</v>
      </c>
      <c r="E27" s="32"/>
      <c r="F27" s="33">
        <v>52.2</v>
      </c>
      <c r="G27" s="34">
        <v>2</v>
      </c>
      <c r="H27" s="40">
        <f t="shared" si="2"/>
        <v>3.8314176245210725E-2</v>
      </c>
      <c r="I27" s="36">
        <v>0.64</v>
      </c>
      <c r="J27" s="43">
        <v>608</v>
      </c>
      <c r="K27" s="44">
        <v>0.25</v>
      </c>
      <c r="L27" s="35">
        <f t="shared" si="0"/>
        <v>5.08</v>
      </c>
      <c r="M27" s="44">
        <v>10.3</v>
      </c>
      <c r="N27" s="34">
        <v>0.77</v>
      </c>
      <c r="O27" s="61"/>
    </row>
    <row r="28" spans="1:179" x14ac:dyDescent="0.25">
      <c r="A28" s="41" t="s">
        <v>38</v>
      </c>
      <c r="B28" s="31"/>
      <c r="C28" s="45">
        <v>8</v>
      </c>
      <c r="D28" s="32" t="s">
        <v>10</v>
      </c>
      <c r="E28" s="32"/>
      <c r="F28" s="33">
        <v>52.2</v>
      </c>
      <c r="G28" s="34">
        <v>2</v>
      </c>
      <c r="H28" s="40">
        <f t="shared" si="2"/>
        <v>3.8314176245210725E-2</v>
      </c>
      <c r="I28" s="36">
        <v>0.54</v>
      </c>
      <c r="J28" s="43">
        <v>608</v>
      </c>
      <c r="K28" s="44">
        <v>0.25</v>
      </c>
      <c r="L28" s="35">
        <f t="shared" si="0"/>
        <v>5.08</v>
      </c>
      <c r="M28" s="44">
        <v>10.3</v>
      </c>
      <c r="N28" s="34">
        <v>0.77</v>
      </c>
      <c r="O28" s="61"/>
    </row>
    <row r="29" spans="1:179" x14ac:dyDescent="0.25">
      <c r="A29" s="41" t="s">
        <v>38</v>
      </c>
      <c r="B29" s="31"/>
      <c r="C29" s="45">
        <v>10</v>
      </c>
      <c r="D29" s="32" t="s">
        <v>9</v>
      </c>
      <c r="E29" s="32"/>
      <c r="F29" s="33">
        <v>52.2</v>
      </c>
      <c r="G29" s="34">
        <v>2</v>
      </c>
      <c r="H29" s="40">
        <f t="shared" si="2"/>
        <v>3.8314176245210725E-2</v>
      </c>
      <c r="I29" s="36">
        <v>1.1000000000000001</v>
      </c>
      <c r="J29" s="43">
        <v>608</v>
      </c>
      <c r="K29" s="44">
        <v>0.25</v>
      </c>
      <c r="L29" s="35">
        <f t="shared" si="0"/>
        <v>5.08</v>
      </c>
      <c r="M29" s="44">
        <v>10.3</v>
      </c>
      <c r="N29" s="34">
        <v>0.77</v>
      </c>
      <c r="O29" s="61"/>
    </row>
    <row r="30" spans="1:179" x14ac:dyDescent="0.25">
      <c r="A30" s="41" t="s">
        <v>38</v>
      </c>
      <c r="B30" s="31"/>
      <c r="C30" s="45">
        <v>15</v>
      </c>
      <c r="D30" s="32" t="s">
        <v>8</v>
      </c>
      <c r="E30" s="32"/>
      <c r="F30" s="33">
        <v>52.2</v>
      </c>
      <c r="G30" s="34">
        <v>2</v>
      </c>
      <c r="H30" s="40">
        <f t="shared" si="2"/>
        <v>3.8314176245210725E-2</v>
      </c>
      <c r="I30" s="36">
        <v>1.3</v>
      </c>
      <c r="J30" s="43">
        <v>608</v>
      </c>
      <c r="K30" s="44">
        <v>0.25</v>
      </c>
      <c r="L30" s="35">
        <f t="shared" si="0"/>
        <v>5.08</v>
      </c>
      <c r="M30" s="44">
        <v>10.3</v>
      </c>
      <c r="N30" s="34">
        <v>0.77</v>
      </c>
      <c r="O30" s="61"/>
    </row>
    <row r="31" spans="1:179" x14ac:dyDescent="0.25">
      <c r="A31" s="41" t="s">
        <v>38</v>
      </c>
      <c r="B31" s="31"/>
      <c r="C31" s="45">
        <v>19</v>
      </c>
      <c r="D31" s="46" t="s">
        <v>45</v>
      </c>
      <c r="E31" s="46"/>
      <c r="F31" s="33">
        <v>52.2</v>
      </c>
      <c r="G31" s="34">
        <v>2</v>
      </c>
      <c r="H31" s="40">
        <f t="shared" si="2"/>
        <v>3.8314176245210725E-2</v>
      </c>
      <c r="I31" s="36">
        <v>0.93</v>
      </c>
      <c r="J31" s="43">
        <v>608</v>
      </c>
      <c r="K31" s="44">
        <v>0.25</v>
      </c>
      <c r="L31" s="35">
        <f t="shared" si="0"/>
        <v>5.08</v>
      </c>
      <c r="M31" s="44">
        <v>10.3</v>
      </c>
      <c r="N31" s="34">
        <v>0.77</v>
      </c>
      <c r="O31" s="61"/>
    </row>
    <row r="32" spans="1:179" x14ac:dyDescent="0.25">
      <c r="A32" s="41" t="s">
        <v>38</v>
      </c>
      <c r="B32" s="31"/>
      <c r="C32" s="45">
        <v>23</v>
      </c>
      <c r="D32" s="32" t="s">
        <v>12</v>
      </c>
      <c r="E32" s="32"/>
      <c r="F32" s="33">
        <v>52.2</v>
      </c>
      <c r="G32" s="34">
        <v>2</v>
      </c>
      <c r="H32" s="40">
        <f t="shared" si="2"/>
        <v>3.8314176245210725E-2</v>
      </c>
      <c r="I32" s="47" t="s">
        <v>48</v>
      </c>
      <c r="J32" s="43">
        <v>608</v>
      </c>
      <c r="K32" s="44">
        <v>0.25</v>
      </c>
      <c r="L32" s="35">
        <f t="shared" si="0"/>
        <v>5.08</v>
      </c>
      <c r="M32" s="44">
        <v>10.3</v>
      </c>
      <c r="N32" s="34">
        <v>0.77</v>
      </c>
      <c r="O32" s="61"/>
    </row>
    <row r="33" spans="1:179" x14ac:dyDescent="0.25">
      <c r="A33" s="41" t="s">
        <v>38</v>
      </c>
      <c r="B33" s="31" t="s">
        <v>13</v>
      </c>
      <c r="C33" s="45">
        <v>23</v>
      </c>
      <c r="D33" s="32" t="s">
        <v>12</v>
      </c>
      <c r="E33" s="32"/>
      <c r="F33" s="33">
        <v>52.2</v>
      </c>
      <c r="G33" s="34">
        <v>2</v>
      </c>
      <c r="H33" s="40">
        <f t="shared" si="2"/>
        <v>3.8314176245210725E-2</v>
      </c>
      <c r="I33" s="47" t="s">
        <v>48</v>
      </c>
      <c r="J33" s="43">
        <v>608</v>
      </c>
      <c r="K33" s="44">
        <v>0.25</v>
      </c>
      <c r="L33" s="35">
        <f t="shared" si="0"/>
        <v>5.08</v>
      </c>
      <c r="M33" s="44">
        <v>10.3</v>
      </c>
      <c r="N33" s="34">
        <v>0.77</v>
      </c>
      <c r="O33" s="61"/>
    </row>
    <row r="34" spans="1:179" s="1" customFormat="1" x14ac:dyDescent="0.25">
      <c r="A34" s="68" t="s">
        <v>14</v>
      </c>
      <c r="B34" s="24" t="s">
        <v>51</v>
      </c>
      <c r="C34" s="25">
        <v>2</v>
      </c>
      <c r="D34" s="25">
        <v>72</v>
      </c>
      <c r="E34" s="25" t="s">
        <v>73</v>
      </c>
      <c r="F34" s="26">
        <v>34.9</v>
      </c>
      <c r="G34" s="27">
        <v>2</v>
      </c>
      <c r="H34" s="40">
        <f t="shared" si="2"/>
        <v>5.730659025787966E-2</v>
      </c>
      <c r="I34" s="48">
        <v>1.1000000000000001</v>
      </c>
      <c r="J34" s="27">
        <v>98.3</v>
      </c>
      <c r="K34" s="29">
        <v>0.16700000000000001</v>
      </c>
      <c r="L34" s="29">
        <f t="shared" si="0"/>
        <v>5.08</v>
      </c>
      <c r="M34" s="29">
        <v>10.3</v>
      </c>
      <c r="N34" s="27">
        <v>0.77</v>
      </c>
      <c r="O34" s="59" t="s">
        <v>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</row>
    <row r="35" spans="1:179" ht="15" customHeight="1" x14ac:dyDescent="0.25">
      <c r="A35" s="68" t="s">
        <v>14</v>
      </c>
      <c r="B35" s="66" t="s">
        <v>50</v>
      </c>
      <c r="C35" s="32">
        <v>4</v>
      </c>
      <c r="D35" s="32">
        <v>36</v>
      </c>
      <c r="E35" s="32" t="s">
        <v>72</v>
      </c>
      <c r="F35" s="33">
        <v>34.9</v>
      </c>
      <c r="G35" s="34">
        <v>2</v>
      </c>
      <c r="H35" s="40">
        <f t="shared" si="2"/>
        <v>5.730659025787966E-2</v>
      </c>
      <c r="I35" s="47">
        <v>1.5</v>
      </c>
      <c r="J35" s="43">
        <v>98.3</v>
      </c>
      <c r="K35" s="44">
        <v>0.16700000000000001</v>
      </c>
      <c r="L35" s="35">
        <f t="shared" si="0"/>
        <v>5.08</v>
      </c>
      <c r="M35" s="44">
        <v>10.3</v>
      </c>
      <c r="N35" s="34">
        <v>0.77</v>
      </c>
      <c r="O35" s="61"/>
    </row>
    <row r="36" spans="1:179" x14ac:dyDescent="0.25">
      <c r="A36" s="30" t="s">
        <v>14</v>
      </c>
      <c r="B36" s="66"/>
      <c r="C36" s="45">
        <v>10</v>
      </c>
      <c r="D36" s="32">
        <v>29</v>
      </c>
      <c r="E36" s="32"/>
      <c r="F36" s="33">
        <v>34.9</v>
      </c>
      <c r="G36" s="34">
        <v>2</v>
      </c>
      <c r="H36" s="40">
        <f t="shared" si="2"/>
        <v>5.730659025787966E-2</v>
      </c>
      <c r="I36" s="47">
        <v>1.7</v>
      </c>
      <c r="J36" s="43">
        <v>98.3</v>
      </c>
      <c r="K36" s="44">
        <v>0.16700000000000001</v>
      </c>
      <c r="L36" s="35">
        <f t="shared" si="0"/>
        <v>5.08</v>
      </c>
      <c r="M36" s="44">
        <v>10.3</v>
      </c>
      <c r="N36" s="34">
        <v>0.77</v>
      </c>
      <c r="O36" s="61"/>
    </row>
    <row r="37" spans="1:179" x14ac:dyDescent="0.25">
      <c r="A37" s="30" t="s">
        <v>14</v>
      </c>
      <c r="B37" s="66"/>
      <c r="C37" s="45">
        <v>15</v>
      </c>
      <c r="D37" s="32">
        <v>29</v>
      </c>
      <c r="E37" s="32"/>
      <c r="F37" s="33">
        <v>34.9</v>
      </c>
      <c r="G37" s="34">
        <v>2</v>
      </c>
      <c r="H37" s="40">
        <f t="shared" si="2"/>
        <v>5.730659025787966E-2</v>
      </c>
      <c r="I37" s="47">
        <v>2</v>
      </c>
      <c r="J37" s="43">
        <v>98.3</v>
      </c>
      <c r="K37" s="44">
        <v>0.16700000000000001</v>
      </c>
      <c r="L37" s="35">
        <f t="shared" si="0"/>
        <v>5.08</v>
      </c>
      <c r="M37" s="44">
        <v>10.3</v>
      </c>
      <c r="N37" s="34">
        <v>0.77</v>
      </c>
      <c r="O37" s="61"/>
    </row>
    <row r="38" spans="1:179" x14ac:dyDescent="0.25">
      <c r="A38" s="30" t="s">
        <v>14</v>
      </c>
      <c r="B38" s="49"/>
      <c r="C38" s="45">
        <v>19</v>
      </c>
      <c r="D38" s="32">
        <v>15</v>
      </c>
      <c r="E38" s="32"/>
      <c r="F38" s="33">
        <v>34.9</v>
      </c>
      <c r="G38" s="34">
        <v>2</v>
      </c>
      <c r="H38" s="40">
        <f t="shared" si="2"/>
        <v>5.730659025787966E-2</v>
      </c>
      <c r="I38" s="47">
        <v>2.2000000000000002</v>
      </c>
      <c r="J38" s="43">
        <v>98.3</v>
      </c>
      <c r="K38" s="44">
        <v>0.16700000000000001</v>
      </c>
      <c r="L38" s="35">
        <f t="shared" si="0"/>
        <v>5.08</v>
      </c>
      <c r="M38" s="44">
        <v>10.3</v>
      </c>
      <c r="N38" s="34">
        <v>0.77</v>
      </c>
      <c r="O38" s="61"/>
    </row>
    <row r="39" spans="1:179" s="1" customFormat="1" x14ac:dyDescent="0.25">
      <c r="A39" s="68" t="s">
        <v>24</v>
      </c>
      <c r="B39" s="24"/>
      <c r="C39" s="25">
        <v>2</v>
      </c>
      <c r="D39" s="25">
        <v>120</v>
      </c>
      <c r="E39" s="25"/>
      <c r="F39" s="26">
        <v>48.7</v>
      </c>
      <c r="G39" s="27">
        <v>2</v>
      </c>
      <c r="H39" s="40">
        <f t="shared" si="2"/>
        <v>4.1067761806981518E-2</v>
      </c>
      <c r="I39" s="28">
        <v>0.251</v>
      </c>
      <c r="J39" s="27">
        <v>1920</v>
      </c>
      <c r="K39" s="29">
        <v>0.23</v>
      </c>
      <c r="L39" s="29">
        <f t="shared" si="0"/>
        <v>5.08</v>
      </c>
      <c r="M39" s="29">
        <v>10</v>
      </c>
      <c r="N39" s="27">
        <v>0.77</v>
      </c>
      <c r="O39" s="59" t="s">
        <v>25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</row>
    <row r="40" spans="1:179" ht="15" customHeight="1" x14ac:dyDescent="0.25">
      <c r="A40" s="68" t="s">
        <v>24</v>
      </c>
      <c r="B40" s="66" t="s">
        <v>42</v>
      </c>
      <c r="C40" s="32">
        <v>3</v>
      </c>
      <c r="D40" s="32" t="s">
        <v>46</v>
      </c>
      <c r="E40" s="32" t="s">
        <v>78</v>
      </c>
      <c r="F40" s="33">
        <v>48.7</v>
      </c>
      <c r="G40" s="34">
        <v>2</v>
      </c>
      <c r="H40" s="40">
        <f t="shared" si="2"/>
        <v>4.1067761806981518E-2</v>
      </c>
      <c r="I40" s="50">
        <v>0.41799999999999998</v>
      </c>
      <c r="J40" s="34">
        <v>1920</v>
      </c>
      <c r="K40" s="35">
        <v>0.23</v>
      </c>
      <c r="L40" s="35">
        <f t="shared" si="0"/>
        <v>5.08</v>
      </c>
      <c r="M40" s="44">
        <v>10</v>
      </c>
      <c r="N40" s="34">
        <v>0.77</v>
      </c>
      <c r="O40" s="61"/>
    </row>
    <row r="41" spans="1:179" x14ac:dyDescent="0.25">
      <c r="A41" s="68" t="s">
        <v>24</v>
      </c>
      <c r="B41" s="66"/>
      <c r="C41" s="32">
        <v>4</v>
      </c>
      <c r="D41" s="32">
        <v>60</v>
      </c>
      <c r="E41" s="32" t="s">
        <v>74</v>
      </c>
      <c r="F41" s="33">
        <v>48.7</v>
      </c>
      <c r="G41" s="34">
        <v>2</v>
      </c>
      <c r="H41" s="40">
        <f t="shared" si="2"/>
        <v>4.1067761806981518E-2</v>
      </c>
      <c r="I41" s="47">
        <v>0.55600000000000005</v>
      </c>
      <c r="J41" s="34">
        <v>1920</v>
      </c>
      <c r="K41" s="35">
        <v>0.23</v>
      </c>
      <c r="L41" s="35">
        <f t="shared" si="0"/>
        <v>5.08</v>
      </c>
      <c r="M41" s="44">
        <v>10</v>
      </c>
      <c r="N41" s="34">
        <v>0.77</v>
      </c>
      <c r="O41" s="61"/>
    </row>
    <row r="42" spans="1:179" x14ac:dyDescent="0.25">
      <c r="A42" s="68" t="s">
        <v>24</v>
      </c>
      <c r="B42" s="66"/>
      <c r="C42" s="32">
        <v>4</v>
      </c>
      <c r="D42" s="32">
        <v>60</v>
      </c>
      <c r="E42" s="32" t="s">
        <v>74</v>
      </c>
      <c r="F42" s="33">
        <v>48.7</v>
      </c>
      <c r="G42" s="34">
        <v>2</v>
      </c>
      <c r="H42" s="40">
        <f t="shared" si="2"/>
        <v>4.1067761806981518E-2</v>
      </c>
      <c r="I42" s="47">
        <v>0.75600000000000001</v>
      </c>
      <c r="J42" s="34">
        <v>1920</v>
      </c>
      <c r="K42" s="35">
        <v>0.23</v>
      </c>
      <c r="L42" s="35">
        <f t="shared" si="0"/>
        <v>5.08</v>
      </c>
      <c r="M42" s="44">
        <v>10</v>
      </c>
      <c r="N42" s="34">
        <v>0.77</v>
      </c>
      <c r="O42" s="61"/>
    </row>
    <row r="43" spans="1:179" x14ac:dyDescent="0.25">
      <c r="A43" s="30" t="s">
        <v>24</v>
      </c>
      <c r="B43" s="31" t="s">
        <v>77</v>
      </c>
      <c r="C43" s="32">
        <v>2</v>
      </c>
      <c r="D43" s="32">
        <v>120</v>
      </c>
      <c r="E43" s="32"/>
      <c r="F43" s="33">
        <v>48.7</v>
      </c>
      <c r="G43" s="34">
        <v>2</v>
      </c>
      <c r="H43" s="40">
        <f t="shared" si="2"/>
        <v>4.1067761806981518E-2</v>
      </c>
      <c r="I43" s="47">
        <v>0.75600000000000001</v>
      </c>
      <c r="J43" s="34">
        <v>1920</v>
      </c>
      <c r="K43" s="35">
        <v>0.23</v>
      </c>
      <c r="L43" s="35">
        <f t="shared" si="0"/>
        <v>5.08</v>
      </c>
      <c r="M43" s="44">
        <v>10</v>
      </c>
      <c r="N43" s="34">
        <v>1.77</v>
      </c>
      <c r="O43" s="61"/>
    </row>
    <row r="44" spans="1:179" x14ac:dyDescent="0.25">
      <c r="A44" s="30" t="s">
        <v>24</v>
      </c>
      <c r="B44" s="31" t="s">
        <v>77</v>
      </c>
      <c r="C44" s="32">
        <v>3</v>
      </c>
      <c r="D44" s="32">
        <v>80</v>
      </c>
      <c r="E44" s="32"/>
      <c r="F44" s="33">
        <v>48.7</v>
      </c>
      <c r="G44" s="34">
        <v>2</v>
      </c>
      <c r="H44" s="40">
        <f t="shared" si="2"/>
        <v>4.1067761806981518E-2</v>
      </c>
      <c r="I44" s="47">
        <v>0.75600000000000001</v>
      </c>
      <c r="J44" s="34">
        <v>1920</v>
      </c>
      <c r="K44" s="35">
        <v>0.23</v>
      </c>
      <c r="L44" s="35">
        <f t="shared" si="0"/>
        <v>5.08</v>
      </c>
      <c r="M44" s="44">
        <v>10</v>
      </c>
      <c r="N44" s="34">
        <v>2.77</v>
      </c>
      <c r="O44" s="61"/>
    </row>
    <row r="45" spans="1:179" x14ac:dyDescent="0.25">
      <c r="A45" s="41" t="s">
        <v>24</v>
      </c>
      <c r="B45" s="31" t="s">
        <v>77</v>
      </c>
      <c r="C45" s="32">
        <v>4</v>
      </c>
      <c r="D45" s="32">
        <v>60</v>
      </c>
      <c r="E45" s="32" t="s">
        <v>74</v>
      </c>
      <c r="F45" s="33">
        <v>48.7</v>
      </c>
      <c r="G45" s="34">
        <v>2</v>
      </c>
      <c r="H45" s="40">
        <f t="shared" si="2"/>
        <v>4.1067761806981518E-2</v>
      </c>
      <c r="I45" s="47">
        <v>0.75600000000000001</v>
      </c>
      <c r="J45" s="34">
        <v>1920</v>
      </c>
      <c r="K45" s="35">
        <v>0.23</v>
      </c>
      <c r="L45" s="35">
        <f t="shared" si="0"/>
        <v>5.08</v>
      </c>
      <c r="M45" s="44">
        <v>10</v>
      </c>
      <c r="N45" s="34">
        <v>3.77</v>
      </c>
      <c r="O45" s="61"/>
    </row>
    <row r="46" spans="1:179" x14ac:dyDescent="0.25">
      <c r="A46" s="30" t="s">
        <v>24</v>
      </c>
      <c r="B46" s="31" t="s">
        <v>77</v>
      </c>
      <c r="C46" s="32">
        <v>4</v>
      </c>
      <c r="D46" s="32">
        <v>60</v>
      </c>
      <c r="E46" s="32" t="s">
        <v>75</v>
      </c>
      <c r="F46" s="33">
        <v>48.7</v>
      </c>
      <c r="G46" s="34">
        <v>2</v>
      </c>
      <c r="H46" s="40">
        <f t="shared" si="2"/>
        <v>4.1067761806981518E-2</v>
      </c>
      <c r="I46" s="47">
        <v>0.75600000000000001</v>
      </c>
      <c r="J46" s="34">
        <v>1920</v>
      </c>
      <c r="K46" s="35">
        <v>0.23</v>
      </c>
      <c r="L46" s="35">
        <f t="shared" si="0"/>
        <v>5.08</v>
      </c>
      <c r="M46" s="44">
        <v>10</v>
      </c>
      <c r="N46" s="34">
        <v>4.7699999999999996</v>
      </c>
      <c r="O46" s="61"/>
    </row>
    <row r="47" spans="1:179" x14ac:dyDescent="0.25">
      <c r="A47" s="30" t="s">
        <v>24</v>
      </c>
      <c r="B47" s="31"/>
      <c r="C47" s="32">
        <v>8</v>
      </c>
      <c r="D47" s="32" t="s">
        <v>23</v>
      </c>
      <c r="E47" s="32" t="s">
        <v>76</v>
      </c>
      <c r="F47" s="33">
        <v>48.7</v>
      </c>
      <c r="G47" s="34">
        <v>2</v>
      </c>
      <c r="H47" s="40">
        <f t="shared" si="2"/>
        <v>4.1067761806981518E-2</v>
      </c>
      <c r="I47" s="36">
        <v>0.77900000000000003</v>
      </c>
      <c r="J47" s="34">
        <v>1920</v>
      </c>
      <c r="K47" s="35">
        <v>0.23</v>
      </c>
      <c r="L47" s="35">
        <f t="shared" si="0"/>
        <v>5.08</v>
      </c>
      <c r="M47" s="44">
        <v>10</v>
      </c>
      <c r="N47" s="34">
        <v>0.77</v>
      </c>
      <c r="O47" s="61"/>
    </row>
    <row r="48" spans="1:179" x14ac:dyDescent="0.25">
      <c r="A48" s="30" t="s">
        <v>24</v>
      </c>
      <c r="B48" s="31"/>
      <c r="C48" s="32">
        <v>10</v>
      </c>
      <c r="D48" s="32" t="s">
        <v>22</v>
      </c>
      <c r="E48" s="32"/>
      <c r="F48" s="33">
        <v>48.7</v>
      </c>
      <c r="G48" s="34">
        <v>2</v>
      </c>
      <c r="H48" s="40">
        <f t="shared" si="2"/>
        <v>4.1067761806981518E-2</v>
      </c>
      <c r="I48" s="36">
        <v>0.879</v>
      </c>
      <c r="J48" s="34">
        <v>1920</v>
      </c>
      <c r="K48" s="35">
        <v>0.23</v>
      </c>
      <c r="L48" s="35">
        <f t="shared" si="0"/>
        <v>5.08</v>
      </c>
      <c r="M48" s="44">
        <v>10</v>
      </c>
      <c r="N48" s="34">
        <v>0.77</v>
      </c>
      <c r="O48" s="61"/>
    </row>
    <row r="49" spans="1:179" x14ac:dyDescent="0.25">
      <c r="A49" s="30" t="s">
        <v>24</v>
      </c>
      <c r="B49" s="31"/>
      <c r="C49" s="32">
        <v>15</v>
      </c>
      <c r="D49" s="32" t="s">
        <v>21</v>
      </c>
      <c r="E49" s="32"/>
      <c r="F49" s="33">
        <v>48.7</v>
      </c>
      <c r="G49" s="34">
        <v>2</v>
      </c>
      <c r="H49" s="40">
        <f t="shared" si="2"/>
        <v>4.1067761806981518E-2</v>
      </c>
      <c r="I49" s="36">
        <v>0.95299999999999996</v>
      </c>
      <c r="J49" s="34">
        <v>1920</v>
      </c>
      <c r="K49" s="35">
        <v>0.23</v>
      </c>
      <c r="L49" s="35">
        <f t="shared" si="0"/>
        <v>5.08</v>
      </c>
      <c r="M49" s="44">
        <v>10</v>
      </c>
      <c r="N49" s="34">
        <v>0.77</v>
      </c>
      <c r="O49" s="61"/>
    </row>
    <row r="50" spans="1:179" x14ac:dyDescent="0.25">
      <c r="A50" s="30" t="s">
        <v>24</v>
      </c>
      <c r="B50" s="31"/>
      <c r="C50" s="32">
        <v>19</v>
      </c>
      <c r="D50" s="32" t="s">
        <v>20</v>
      </c>
      <c r="E50" s="32"/>
      <c r="F50" s="33">
        <v>48.7</v>
      </c>
      <c r="G50" s="34">
        <v>2</v>
      </c>
      <c r="H50" s="40">
        <f t="shared" si="2"/>
        <v>4.1067761806981518E-2</v>
      </c>
      <c r="I50" s="36">
        <v>1.1000000000000001</v>
      </c>
      <c r="J50" s="34">
        <v>1920</v>
      </c>
      <c r="K50" s="35">
        <v>0.23</v>
      </c>
      <c r="L50" s="35">
        <f t="shared" si="0"/>
        <v>5.08</v>
      </c>
      <c r="M50" s="44">
        <v>10</v>
      </c>
      <c r="N50" s="34">
        <v>0.77</v>
      </c>
      <c r="O50" s="61"/>
    </row>
    <row r="51" spans="1:179" x14ac:dyDescent="0.25">
      <c r="A51" s="30" t="s">
        <v>24</v>
      </c>
      <c r="B51" s="31"/>
      <c r="C51" s="32">
        <v>19</v>
      </c>
      <c r="D51" s="32" t="s">
        <v>20</v>
      </c>
      <c r="E51" s="32"/>
      <c r="F51" s="33">
        <v>48.7</v>
      </c>
      <c r="G51" s="34">
        <v>2</v>
      </c>
      <c r="H51" s="40">
        <f t="shared" si="2"/>
        <v>4.1067761806981518E-2</v>
      </c>
      <c r="I51" s="36">
        <v>1.3</v>
      </c>
      <c r="J51" s="34">
        <v>1920</v>
      </c>
      <c r="K51" s="35">
        <v>0.23</v>
      </c>
      <c r="L51" s="35">
        <f t="shared" si="0"/>
        <v>5.08</v>
      </c>
      <c r="M51" s="44">
        <v>10</v>
      </c>
      <c r="N51" s="34">
        <v>0.77</v>
      </c>
      <c r="O51" s="61"/>
    </row>
    <row r="52" spans="1:179" x14ac:dyDescent="0.25">
      <c r="A52" s="30" t="s">
        <v>24</v>
      </c>
      <c r="B52" s="31" t="s">
        <v>53</v>
      </c>
      <c r="C52" s="32">
        <v>4</v>
      </c>
      <c r="D52" s="32">
        <v>60</v>
      </c>
      <c r="E52" s="32"/>
      <c r="F52" s="33">
        <v>48.7</v>
      </c>
      <c r="G52" s="34">
        <v>2</v>
      </c>
      <c r="H52" s="40">
        <f t="shared" si="2"/>
        <v>4.1067761806981518E-2</v>
      </c>
      <c r="I52" s="36">
        <v>0.59099999999999997</v>
      </c>
      <c r="J52" s="34">
        <v>1920</v>
      </c>
      <c r="K52" s="35">
        <v>0.23</v>
      </c>
      <c r="L52" s="35">
        <f t="shared" si="0"/>
        <v>5.08</v>
      </c>
      <c r="M52" s="44">
        <v>10</v>
      </c>
      <c r="N52" s="34">
        <v>0.77</v>
      </c>
      <c r="O52" s="61"/>
    </row>
    <row r="53" spans="1:179" x14ac:dyDescent="0.25">
      <c r="A53" s="30" t="s">
        <v>24</v>
      </c>
      <c r="B53" s="39" t="s">
        <v>19</v>
      </c>
      <c r="C53" s="32" t="s">
        <v>15</v>
      </c>
      <c r="D53" s="32">
        <v>60</v>
      </c>
      <c r="E53" s="32"/>
      <c r="F53" s="33">
        <v>48.7</v>
      </c>
      <c r="G53" s="34">
        <v>2</v>
      </c>
      <c r="H53" s="40">
        <f t="shared" si="2"/>
        <v>4.1067761806981518E-2</v>
      </c>
      <c r="I53" s="28">
        <v>0.44500000000000001</v>
      </c>
      <c r="J53" s="34">
        <v>1920</v>
      </c>
      <c r="K53" s="35">
        <v>0.23</v>
      </c>
      <c r="L53" s="35">
        <f t="shared" si="0"/>
        <v>5.08</v>
      </c>
      <c r="M53" s="44">
        <v>10</v>
      </c>
      <c r="N53" s="34">
        <v>0.77</v>
      </c>
      <c r="O53" s="61"/>
    </row>
    <row r="54" spans="1:179" x14ac:dyDescent="0.25">
      <c r="A54" s="30" t="s">
        <v>24</v>
      </c>
      <c r="B54" s="39" t="s">
        <v>19</v>
      </c>
      <c r="C54" s="32" t="s">
        <v>16</v>
      </c>
      <c r="D54" s="32">
        <v>60</v>
      </c>
      <c r="E54" s="32"/>
      <c r="F54" s="33">
        <v>48.7</v>
      </c>
      <c r="G54" s="34">
        <v>2</v>
      </c>
      <c r="H54" s="40">
        <f t="shared" si="2"/>
        <v>4.1067761806981518E-2</v>
      </c>
      <c r="I54" s="28">
        <v>0.34899999999999998</v>
      </c>
      <c r="J54" s="34">
        <v>1920</v>
      </c>
      <c r="K54" s="35">
        <v>0.23</v>
      </c>
      <c r="L54" s="35">
        <f t="shared" si="0"/>
        <v>5.08</v>
      </c>
      <c r="M54" s="44">
        <v>10</v>
      </c>
      <c r="N54" s="34">
        <v>0.77</v>
      </c>
      <c r="O54" s="61"/>
    </row>
    <row r="55" spans="1:179" x14ac:dyDescent="0.25">
      <c r="A55" s="30" t="s">
        <v>24</v>
      </c>
      <c r="B55" s="39" t="s">
        <v>19</v>
      </c>
      <c r="C55" s="32" t="s">
        <v>17</v>
      </c>
      <c r="D55" s="32">
        <v>60</v>
      </c>
      <c r="E55" s="32"/>
      <c r="F55" s="33">
        <v>48.7</v>
      </c>
      <c r="G55" s="34">
        <v>2</v>
      </c>
      <c r="H55" s="40">
        <f t="shared" si="2"/>
        <v>4.1067761806981518E-2</v>
      </c>
      <c r="I55" s="28">
        <v>0.18099999999999999</v>
      </c>
      <c r="J55" s="34">
        <v>1920</v>
      </c>
      <c r="K55" s="35">
        <v>0.23</v>
      </c>
      <c r="L55" s="35">
        <f t="shared" si="0"/>
        <v>5.08</v>
      </c>
      <c r="M55" s="44">
        <v>10</v>
      </c>
      <c r="N55" s="34">
        <v>0.77</v>
      </c>
      <c r="O55" s="61"/>
    </row>
    <row r="56" spans="1:179" x14ac:dyDescent="0.25">
      <c r="A56" s="30" t="s">
        <v>24</v>
      </c>
      <c r="B56" s="39" t="s">
        <v>19</v>
      </c>
      <c r="C56" s="32" t="s">
        <v>18</v>
      </c>
      <c r="D56" s="32">
        <v>60</v>
      </c>
      <c r="E56" s="32"/>
      <c r="F56" s="33">
        <v>48.7</v>
      </c>
      <c r="G56" s="34">
        <v>2</v>
      </c>
      <c r="H56" s="40">
        <f t="shared" si="2"/>
        <v>4.1067761806981518E-2</v>
      </c>
      <c r="I56" s="28">
        <v>9.8000000000000004E-2</v>
      </c>
      <c r="J56" s="34">
        <v>1920</v>
      </c>
      <c r="K56" s="35">
        <v>0.23</v>
      </c>
      <c r="L56" s="35">
        <f t="shared" si="0"/>
        <v>5.08</v>
      </c>
      <c r="M56" s="44">
        <v>10</v>
      </c>
      <c r="N56" s="34">
        <v>0.77</v>
      </c>
      <c r="O56" s="61"/>
    </row>
    <row r="57" spans="1:179" s="1" customFormat="1" x14ac:dyDescent="0.25">
      <c r="A57" s="68" t="s">
        <v>6</v>
      </c>
      <c r="B57" s="24"/>
      <c r="C57" s="25">
        <v>2</v>
      </c>
      <c r="D57" s="25">
        <v>95</v>
      </c>
      <c r="E57" s="25" t="s">
        <v>61</v>
      </c>
      <c r="F57" s="26">
        <v>19.8</v>
      </c>
      <c r="G57" s="27">
        <v>3</v>
      </c>
      <c r="H57" s="40">
        <f t="shared" si="2"/>
        <v>0.15151515151515152</v>
      </c>
      <c r="I57" s="37">
        <v>0.9</v>
      </c>
      <c r="J57" s="27">
        <v>28.5</v>
      </c>
      <c r="K57" s="29">
        <v>0.19500000000000001</v>
      </c>
      <c r="L57" s="29">
        <f t="shared" si="0"/>
        <v>5.08</v>
      </c>
      <c r="M57" s="29">
        <v>10</v>
      </c>
      <c r="N57" s="27">
        <v>0.77</v>
      </c>
      <c r="O57" s="59" t="s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</row>
    <row r="58" spans="1:179" x14ac:dyDescent="0.25">
      <c r="A58" s="68" t="s">
        <v>6</v>
      </c>
      <c r="B58" s="31" t="s">
        <v>13</v>
      </c>
      <c r="C58" s="32">
        <v>2</v>
      </c>
      <c r="D58" s="32">
        <v>95</v>
      </c>
      <c r="E58" s="32" t="s">
        <v>61</v>
      </c>
      <c r="F58" s="38">
        <v>19.8</v>
      </c>
      <c r="G58" s="63">
        <v>3</v>
      </c>
      <c r="H58" s="40">
        <f t="shared" si="2"/>
        <v>0.15151515151515152</v>
      </c>
      <c r="I58" s="36">
        <v>1.19</v>
      </c>
      <c r="J58" s="34">
        <v>28.5</v>
      </c>
      <c r="K58" s="35">
        <v>0.19500000000000001</v>
      </c>
      <c r="L58" s="35">
        <f t="shared" si="0"/>
        <v>5.08</v>
      </c>
      <c r="M58" s="35">
        <v>10</v>
      </c>
      <c r="N58" s="34">
        <v>0.77</v>
      </c>
      <c r="O58" s="60"/>
    </row>
    <row r="59" spans="1:179" x14ac:dyDescent="0.25">
      <c r="A59" s="30" t="s">
        <v>6</v>
      </c>
      <c r="B59" s="66" t="s">
        <v>40</v>
      </c>
      <c r="C59" s="32">
        <v>4</v>
      </c>
      <c r="D59" s="32">
        <v>40</v>
      </c>
      <c r="E59" s="32"/>
      <c r="F59" s="38">
        <v>19.8</v>
      </c>
      <c r="G59" s="34">
        <v>3</v>
      </c>
      <c r="H59" s="40">
        <f t="shared" si="2"/>
        <v>0.15151515151515152</v>
      </c>
      <c r="I59" s="36">
        <v>1.5940000000000001</v>
      </c>
      <c r="J59" s="34">
        <v>28.5</v>
      </c>
      <c r="K59" s="35">
        <v>0.19500000000000001</v>
      </c>
      <c r="L59" s="35">
        <f t="shared" si="0"/>
        <v>5.08</v>
      </c>
      <c r="M59" s="35">
        <v>10</v>
      </c>
      <c r="N59" s="34">
        <v>0.77</v>
      </c>
      <c r="O59" s="60"/>
    </row>
    <row r="60" spans="1:179" ht="15.75" thickBot="1" x14ac:dyDescent="0.3">
      <c r="A60" s="51" t="s">
        <v>6</v>
      </c>
      <c r="B60" s="67"/>
      <c r="C60" s="52">
        <v>6</v>
      </c>
      <c r="D60" s="52">
        <v>60</v>
      </c>
      <c r="E60" s="52"/>
      <c r="F60" s="53">
        <v>19.8</v>
      </c>
      <c r="G60" s="54">
        <v>3</v>
      </c>
      <c r="H60" s="40">
        <f t="shared" si="2"/>
        <v>0.15151515151515152</v>
      </c>
      <c r="I60" s="55">
        <v>1.9379999999999999</v>
      </c>
      <c r="J60" s="54">
        <v>28.5</v>
      </c>
      <c r="K60" s="56">
        <v>0.19500000000000001</v>
      </c>
      <c r="L60" s="56">
        <f t="shared" si="0"/>
        <v>5.08</v>
      </c>
      <c r="M60" s="56">
        <v>10</v>
      </c>
      <c r="N60" s="54">
        <v>0.77</v>
      </c>
      <c r="O60" s="62"/>
    </row>
    <row r="61" spans="1:179" x14ac:dyDescent="0.25">
      <c r="A61" s="41" t="s">
        <v>57</v>
      </c>
    </row>
    <row r="62" spans="1:179" x14ac:dyDescent="0.25">
      <c r="A62" s="41" t="s">
        <v>57</v>
      </c>
    </row>
    <row r="63" spans="1:179" x14ac:dyDescent="0.25">
      <c r="A63" s="41" t="s">
        <v>57</v>
      </c>
    </row>
  </sheetData>
  <mergeCells count="6">
    <mergeCell ref="B9:B10"/>
    <mergeCell ref="B25:B27"/>
    <mergeCell ref="B59:B60"/>
    <mergeCell ref="B19:B20"/>
    <mergeCell ref="B40:B42"/>
    <mergeCell ref="B35:B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zahas</dc:creator>
  <cp:lastModifiedBy>czahasky</cp:lastModifiedBy>
  <dcterms:created xsi:type="dcterms:W3CDTF">2019-06-25T22:04:33Z</dcterms:created>
  <dcterms:modified xsi:type="dcterms:W3CDTF">2021-03-19T18:55:31Z</dcterms:modified>
</cp:coreProperties>
</file>