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uedulb-my.sharepoint.com/personal/zahi_abdulsater_pu_edu_lb/Documents/Departments/Department of Speech Therapy/02- Semester Preparation/Advising/Academic Plan Sheet/00-Old Degree Plan/"/>
    </mc:Choice>
  </mc:AlternateContent>
  <xr:revisionPtr revIDLastSave="17" documentId="8_{20464D51-F907-4EC5-9C6E-13752F567059}" xr6:coauthVersionLast="47" xr6:coauthVersionMax="47" xr10:uidLastSave="{F9F920E7-76F9-4DE5-8AC6-02B1D375B9B8}"/>
  <bookViews>
    <workbookView xWindow="140" yWindow="660" windowWidth="25360" windowHeight="19020" tabRatio="774" firstSheet="1" activeTab="2" xr2:uid="{00000000-000D-0000-FFFF-FFFF00000000}"/>
  </bookViews>
  <sheets>
    <sheet name="Student Degree Plan" sheetId="1" r:id="rId1"/>
    <sheet name="Current Semester Advising" sheetId="2" r:id="rId2"/>
    <sheet name="Internship Tracking" sheetId="3" r:id="rId3"/>
  </sheets>
  <externalReferences>
    <externalReference r:id="rId4"/>
  </externalReferences>
  <definedNames>
    <definedName name="_xlnm._FilterDatabase" localSheetId="1" hidden="1">'Current Semester Advising'!$B$9:$K$70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2" l="1"/>
  <c r="I75" i="2"/>
  <c r="I76" i="2"/>
  <c r="I77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3" i="2"/>
  <c r="I10" i="2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N84" i="1"/>
  <c r="I84" i="1"/>
  <c r="D84" i="1"/>
  <c r="M83" i="1"/>
  <c r="H83" i="1"/>
  <c r="C83" i="1"/>
  <c r="M82" i="1"/>
  <c r="H82" i="1"/>
  <c r="C82" i="1"/>
  <c r="M81" i="1"/>
  <c r="H81" i="1"/>
  <c r="C81" i="1"/>
  <c r="M80" i="1"/>
  <c r="H80" i="1"/>
  <c r="C80" i="1"/>
  <c r="M79" i="1"/>
  <c r="H79" i="1"/>
  <c r="C79" i="1"/>
  <c r="M78" i="1"/>
  <c r="H78" i="1"/>
  <c r="C78" i="1"/>
  <c r="M77" i="1"/>
  <c r="H77" i="1"/>
  <c r="C77" i="1"/>
  <c r="M76" i="1"/>
  <c r="H76" i="1"/>
  <c r="C76" i="1"/>
  <c r="N72" i="1"/>
  <c r="I72" i="1"/>
  <c r="D72" i="1"/>
  <c r="M71" i="1"/>
  <c r="H71" i="1"/>
  <c r="C71" i="1"/>
  <c r="M70" i="1"/>
  <c r="H70" i="1"/>
  <c r="C70" i="1"/>
  <c r="M69" i="1"/>
  <c r="H69" i="1"/>
  <c r="C69" i="1"/>
  <c r="M68" i="1"/>
  <c r="H68" i="1"/>
  <c r="C68" i="1"/>
  <c r="M67" i="1"/>
  <c r="H67" i="1"/>
  <c r="C67" i="1"/>
  <c r="M66" i="1"/>
  <c r="H66" i="1"/>
  <c r="C66" i="1"/>
  <c r="M65" i="1"/>
  <c r="H65" i="1"/>
  <c r="C65" i="1"/>
  <c r="M64" i="1"/>
  <c r="H64" i="1"/>
  <c r="C64" i="1"/>
  <c r="N60" i="1"/>
  <c r="I60" i="1"/>
  <c r="D60" i="1"/>
  <c r="M59" i="1"/>
  <c r="H59" i="1"/>
  <c r="C59" i="1"/>
  <c r="M58" i="1"/>
  <c r="H58" i="1"/>
  <c r="C58" i="1"/>
  <c r="M57" i="1"/>
  <c r="H57" i="1"/>
  <c r="C57" i="1"/>
  <c r="M56" i="1"/>
  <c r="H56" i="1"/>
  <c r="C56" i="1"/>
  <c r="M55" i="1"/>
  <c r="H55" i="1"/>
  <c r="C55" i="1"/>
  <c r="M54" i="1"/>
  <c r="H54" i="1"/>
  <c r="C54" i="1"/>
  <c r="M53" i="1"/>
  <c r="H53" i="1"/>
  <c r="C53" i="1"/>
  <c r="M52" i="1"/>
  <c r="H52" i="1"/>
  <c r="C52" i="1"/>
  <c r="N48" i="1"/>
  <c r="I48" i="1"/>
  <c r="D48" i="1"/>
  <c r="M47" i="1"/>
  <c r="H47" i="1"/>
  <c r="C47" i="1"/>
  <c r="M46" i="1"/>
  <c r="H46" i="1"/>
  <c r="C46" i="1"/>
  <c r="M45" i="1"/>
  <c r="H45" i="1"/>
  <c r="C45" i="1"/>
  <c r="M44" i="1"/>
  <c r="H44" i="1"/>
  <c r="C44" i="1"/>
  <c r="M43" i="1"/>
  <c r="H43" i="1"/>
  <c r="C43" i="1"/>
  <c r="M42" i="1"/>
  <c r="H42" i="1"/>
  <c r="C42" i="1"/>
  <c r="M41" i="1"/>
  <c r="H41" i="1"/>
  <c r="C41" i="1"/>
  <c r="M40" i="1"/>
  <c r="H40" i="1"/>
  <c r="C40" i="1"/>
  <c r="N36" i="1"/>
  <c r="I36" i="1"/>
  <c r="D36" i="1"/>
  <c r="M35" i="1"/>
  <c r="H35" i="1"/>
  <c r="C35" i="1"/>
  <c r="M34" i="1"/>
  <c r="H34" i="1"/>
  <c r="C34" i="1"/>
  <c r="M33" i="1"/>
  <c r="H33" i="1"/>
  <c r="C33" i="1"/>
  <c r="M32" i="1"/>
  <c r="H32" i="1"/>
  <c r="C32" i="1"/>
  <c r="M31" i="1"/>
  <c r="H31" i="1"/>
  <c r="C31" i="1"/>
  <c r="M30" i="1"/>
  <c r="H30" i="1"/>
  <c r="C30" i="1"/>
  <c r="M29" i="1"/>
  <c r="H29" i="1"/>
  <c r="C29" i="1"/>
  <c r="M28" i="1"/>
  <c r="H28" i="1"/>
  <c r="C28" i="1"/>
  <c r="N24" i="1"/>
  <c r="I24" i="1"/>
  <c r="D24" i="1"/>
  <c r="M23" i="1"/>
  <c r="H23" i="1"/>
  <c r="C23" i="1"/>
  <c r="M22" i="1"/>
  <c r="H22" i="1"/>
  <c r="C22" i="1"/>
  <c r="M21" i="1"/>
  <c r="H21" i="1"/>
  <c r="C21" i="1"/>
  <c r="M20" i="1"/>
  <c r="H20" i="1"/>
  <c r="C20" i="1"/>
  <c r="M19" i="1"/>
  <c r="H19" i="1"/>
  <c r="C19" i="1"/>
  <c r="M18" i="1"/>
  <c r="H18" i="1"/>
  <c r="C18" i="1"/>
  <c r="M17" i="1"/>
  <c r="H17" i="1"/>
  <c r="C17" i="1"/>
  <c r="M16" i="1"/>
  <c r="H16" i="1"/>
  <c r="C16" i="1"/>
  <c r="N12" i="1"/>
  <c r="I12" i="1"/>
  <c r="D12" i="1"/>
  <c r="M11" i="1"/>
  <c r="H11" i="1"/>
  <c r="C11" i="1"/>
  <c r="M10" i="1"/>
  <c r="H10" i="1"/>
  <c r="C10" i="1"/>
  <c r="M9" i="1"/>
  <c r="H9" i="1"/>
  <c r="C9" i="1"/>
  <c r="M8" i="1"/>
  <c r="H8" i="1"/>
  <c r="C8" i="1"/>
  <c r="M7" i="1"/>
  <c r="H7" i="1"/>
  <c r="C7" i="1"/>
  <c r="M6" i="1"/>
  <c r="H6" i="1"/>
  <c r="C6" i="1"/>
  <c r="M5" i="1"/>
  <c r="H5" i="1"/>
  <c r="C5" i="1"/>
  <c r="M4" i="1"/>
  <c r="H4" i="1"/>
  <c r="C4" i="1"/>
</calcChain>
</file>

<file path=xl/sharedStrings.xml><?xml version="1.0" encoding="utf-8"?>
<sst xmlns="http://schemas.openxmlformats.org/spreadsheetml/2006/main" count="698" uniqueCount="250">
  <si>
    <t>Year 1</t>
  </si>
  <si>
    <t>Fall Semester</t>
  </si>
  <si>
    <t>Spring Semester</t>
  </si>
  <si>
    <t>Sumer Semester</t>
  </si>
  <si>
    <t>Course Code</t>
  </si>
  <si>
    <t>Course Title</t>
  </si>
  <si>
    <t>Units</t>
  </si>
  <si>
    <t>Grade</t>
  </si>
  <si>
    <t>SPTH 201</t>
  </si>
  <si>
    <t>D</t>
  </si>
  <si>
    <t>SPTH 210</t>
  </si>
  <si>
    <t>C-</t>
  </si>
  <si>
    <t>SPTH 204</t>
  </si>
  <si>
    <t>D+</t>
  </si>
  <si>
    <t>Total Semester Credits</t>
  </si>
  <si>
    <t>Year 2</t>
  </si>
  <si>
    <t>C+</t>
  </si>
  <si>
    <t>SPTH 208</t>
  </si>
  <si>
    <t>SPTH 227</t>
  </si>
  <si>
    <t>SPTH 202</t>
  </si>
  <si>
    <t>SPTH 234</t>
  </si>
  <si>
    <t>SPTH 270</t>
  </si>
  <si>
    <t>SPTH 271</t>
  </si>
  <si>
    <t>SPTH 290</t>
  </si>
  <si>
    <t>P</t>
  </si>
  <si>
    <t>SPTH 291</t>
  </si>
  <si>
    <t>SPTH 292</t>
  </si>
  <si>
    <t>Year 3</t>
  </si>
  <si>
    <t>SPTH 205</t>
  </si>
  <si>
    <t>SPTH 224</t>
  </si>
  <si>
    <t>SPTH 212</t>
  </si>
  <si>
    <t>C</t>
  </si>
  <si>
    <t>SPTH 207</t>
  </si>
  <si>
    <t>SPTH 231</t>
  </si>
  <si>
    <t>SPTH 228</t>
  </si>
  <si>
    <t>SPTH 272</t>
  </si>
  <si>
    <t>SPTH 273</t>
  </si>
  <si>
    <t>SPTH 230</t>
  </si>
  <si>
    <t>SPTH 293A</t>
  </si>
  <si>
    <t>SPTH 294B</t>
  </si>
  <si>
    <t xml:space="preserve">SPTH 294A </t>
  </si>
  <si>
    <t>SPTH 293B</t>
  </si>
  <si>
    <t>p</t>
  </si>
  <si>
    <t>SPTH 225</t>
  </si>
  <si>
    <t>Year 4</t>
  </si>
  <si>
    <t>spth 206</t>
  </si>
  <si>
    <t>SPTH 217</t>
  </si>
  <si>
    <t>CIVL 202</t>
  </si>
  <si>
    <t>spth 209</t>
  </si>
  <si>
    <t>SPTH 226</t>
  </si>
  <si>
    <t>B-</t>
  </si>
  <si>
    <t>SPTH 219</t>
  </si>
  <si>
    <t>spth 274</t>
  </si>
  <si>
    <t>SPTH 229</t>
  </si>
  <si>
    <t>spth 296A</t>
  </si>
  <si>
    <t>SPTH 275</t>
  </si>
  <si>
    <t>SPTH 296B</t>
  </si>
  <si>
    <t>Year 5</t>
  </si>
  <si>
    <t>SPTH276</t>
  </si>
  <si>
    <t>SPTH277</t>
  </si>
  <si>
    <t>SPTH240</t>
  </si>
  <si>
    <t>SPTH241</t>
  </si>
  <si>
    <t>SPTH240S</t>
  </si>
  <si>
    <t>SPTH241S</t>
  </si>
  <si>
    <t>SPTH297A</t>
  </si>
  <si>
    <t>SPTH297B</t>
  </si>
  <si>
    <t>SPTH298A</t>
  </si>
  <si>
    <t>SPTH298B</t>
  </si>
  <si>
    <t>SPTH299A</t>
  </si>
  <si>
    <t>SPTH299B</t>
  </si>
  <si>
    <t>SPTH250</t>
  </si>
  <si>
    <t>Year 6</t>
  </si>
  <si>
    <t>Year 7</t>
  </si>
  <si>
    <t xml:space="preserve">Phoenicia University, College of Public Health, Speech therapy Program Advising Sheet </t>
  </si>
  <si>
    <t>Student Name</t>
  </si>
  <si>
    <t>Alyaa  Dawi</t>
  </si>
  <si>
    <t># Credits completed</t>
  </si>
  <si>
    <t>Student ID</t>
  </si>
  <si>
    <t>Cumulative GPA</t>
  </si>
  <si>
    <t>``</t>
  </si>
  <si>
    <t>Course Name</t>
  </si>
  <si>
    <t>Credits</t>
  </si>
  <si>
    <t>Prerequisite</t>
  </si>
  <si>
    <t>CoRequisite</t>
  </si>
  <si>
    <t>Concurrent</t>
  </si>
  <si>
    <t>Advised</t>
  </si>
  <si>
    <t>Offered</t>
  </si>
  <si>
    <t>Currently Registered</t>
  </si>
  <si>
    <t>Completed</t>
  </si>
  <si>
    <t>ARAB 201</t>
  </si>
  <si>
    <t>Arabic</t>
  </si>
  <si>
    <t>N/A</t>
  </si>
  <si>
    <t>Yes</t>
  </si>
  <si>
    <t>BCOM 300</t>
  </si>
  <si>
    <t>Workshop Etiquette (Mandatory workshop)</t>
  </si>
  <si>
    <t>ENGL 202</t>
  </si>
  <si>
    <t>BIOL 201</t>
  </si>
  <si>
    <t>General Biology</t>
  </si>
  <si>
    <t>CIVL 201</t>
  </si>
  <si>
    <t>World Civilizations I</t>
  </si>
  <si>
    <t>ENGL 201</t>
  </si>
  <si>
    <t>World Civilizations II</t>
  </si>
  <si>
    <t>No</t>
  </si>
  <si>
    <t>CMPS 202</t>
  </si>
  <si>
    <t>Introduction to Computing for Arts</t>
  </si>
  <si>
    <t>COMM 201</t>
  </si>
  <si>
    <t>Public Speaking</t>
  </si>
  <si>
    <t>Academic English I</t>
  </si>
  <si>
    <t>ENGL 101</t>
  </si>
  <si>
    <t>Academic English II</t>
  </si>
  <si>
    <t>PSYCH 201</t>
  </si>
  <si>
    <t>Introduction to Psychology</t>
  </si>
  <si>
    <t>ENGL201</t>
  </si>
  <si>
    <t>STAT 201</t>
  </si>
  <si>
    <t>Basic Statistics for Sciences</t>
  </si>
  <si>
    <t>CHEM 201 (BSE-000)</t>
  </si>
  <si>
    <t>General Principles of Chemistry</t>
  </si>
  <si>
    <t>Introduction to Speech Therapy &amp; Health Rehabiliation Professions</t>
  </si>
  <si>
    <t>Introduction to Pre-Verbal Communication and Early Intervention</t>
  </si>
  <si>
    <t>Head &amp; Neck Anatomy</t>
  </si>
  <si>
    <t>Diagnostic Audiology &amp; Hearing Impariments</t>
  </si>
  <si>
    <t>SPTH 201 and SPTH 204</t>
  </si>
  <si>
    <t>SPTH 206</t>
  </si>
  <si>
    <t>Dyslexia Learning Disorders, Assesment &amp; Rehab</t>
  </si>
  <si>
    <t>SPTH 201, SPTH 225, SPTH 231, SPTH 290, and SPTH 291</t>
  </si>
  <si>
    <t>Autism Spectrum Disorders</t>
  </si>
  <si>
    <t>SPTH 201 and SPTH 202</t>
  </si>
  <si>
    <t>Genetic Diseases &amp; Speech Therapy</t>
  </si>
  <si>
    <t>SPTH 202 and SPTH 204</t>
  </si>
  <si>
    <t>SPTH 209</t>
  </si>
  <si>
    <t>Neuropsychology</t>
  </si>
  <si>
    <t>Lifecycle Psychopathology: Child, Adolescence and Adulthood</t>
  </si>
  <si>
    <t>PSYC 201 and SPTH 273</t>
  </si>
  <si>
    <t>Dyscalculia</t>
  </si>
  <si>
    <t>SPTH 202, SPTH 290, and SPTH 291</t>
  </si>
  <si>
    <t>Voice Therapy 1 &amp; 2 (Plus Lab)</t>
  </si>
  <si>
    <t>SPTH 204 and SPTH 273</t>
  </si>
  <si>
    <t>Down Syndrome</t>
  </si>
  <si>
    <t>Cerebral Palsy &amp; Augmentative Alternative Communication (AAC)</t>
  </si>
  <si>
    <t>SPTH 202 and SPTH 234</t>
  </si>
  <si>
    <t>Oral Language</t>
  </si>
  <si>
    <t>SPTH 201, SPTH 202, SPTH 290, and SPTH 291</t>
  </si>
  <si>
    <t>Developmental Language Disorder(DLD)</t>
  </si>
  <si>
    <t>SPTH 225, SPTH 227, SPTH 231, SPTH 290, and SPTH 291</t>
  </si>
  <si>
    <t>Phonetics</t>
  </si>
  <si>
    <t>Childhood Onset Fluency Disorder</t>
  </si>
  <si>
    <t>Aphasia</t>
  </si>
  <si>
    <t>SPTH 209 and SPTH 225</t>
  </si>
  <si>
    <t>Speech Sound Disorder and Phonological Disorder</t>
  </si>
  <si>
    <t>Bilingual Language Development (Plus Lab)</t>
  </si>
  <si>
    <t>SPTH 225, SPTH 290, and SPTH 291</t>
  </si>
  <si>
    <t>Dysphagia &amp; Swallowing Disorders</t>
  </si>
  <si>
    <t>SPTH 240</t>
  </si>
  <si>
    <t>Diploma Thesis I</t>
  </si>
  <si>
    <t>SPTH 240S</t>
  </si>
  <si>
    <t>Diploma Thesis I Seminar -15 hrs. (Mandatory Seminar)</t>
  </si>
  <si>
    <t>SPTH 296A and SPTH 296B</t>
  </si>
  <si>
    <t>SPTH 241</t>
  </si>
  <si>
    <t>Diploma Thesis II</t>
  </si>
  <si>
    <t>SPTH 241S</t>
  </si>
  <si>
    <t>Diploma Thesis II Seminar -15 hrs. (Mandatory Seminar)</t>
  </si>
  <si>
    <t>SPTH 250</t>
  </si>
  <si>
    <t>Ethics for Speech Therapy</t>
  </si>
  <si>
    <t>SPTH Internship Seminar I A -15 hrs</t>
  </si>
  <si>
    <t>SPTH Internship Seminar I B - 15 hrs.</t>
  </si>
  <si>
    <t>SPTH 201 and SPTH 270</t>
  </si>
  <si>
    <t>SPTH Internship Seminar II A - 15 hrs.</t>
  </si>
  <si>
    <t>SPTH 293A and SPTH 294A</t>
  </si>
  <si>
    <t>SPTH Internship Seminar II B - 15 hrs.</t>
  </si>
  <si>
    <t>SPTH 293B and SPTH 294B</t>
  </si>
  <si>
    <t>SPTH 274</t>
  </si>
  <si>
    <t>SPTH Internship Seminar III A-15 Hrs</t>
  </si>
  <si>
    <t>SPTH 296A</t>
  </si>
  <si>
    <t>SPTH Internship Seminar III B - 15 hrs.</t>
  </si>
  <si>
    <t>SPTH 276</t>
  </si>
  <si>
    <t>SPTH Internship Seminar IV A-15 hrs</t>
  </si>
  <si>
    <t>SPTH 297A, SPTH 298A and 299A</t>
  </si>
  <si>
    <t>SPTH 277</t>
  </si>
  <si>
    <t>SPTH Internship Seminar IV B - 15 hrs.</t>
  </si>
  <si>
    <t>SPTH 297B, SPTH 298B and SPTH 299B</t>
  </si>
  <si>
    <t>Internship I A- School Observation – 50 hrs. (Mandatory Internship)</t>
  </si>
  <si>
    <t>Internship I B - Nursery Observation - 50 hrs (Mandatory Intrnship)</t>
  </si>
  <si>
    <t>SPTH 201 and SPTH 290</t>
  </si>
  <si>
    <t>Internship I C - Physicians Observation - 40 hrs. (Mandatory Internship)</t>
  </si>
  <si>
    <t>Internship II A - Institution Observation - 60 hrs. (Mandatory Internship)</t>
  </si>
  <si>
    <t>SPTH 201, SPTH 202, and SPTH 291</t>
  </si>
  <si>
    <t>Internship II B - Institution Observation - 60 hrs.  (Mandatory Internship)</t>
  </si>
  <si>
    <t>SPTH 293A and BCOM 300</t>
  </si>
  <si>
    <t>SPTH 294A</t>
  </si>
  <si>
    <t>Internship II B - Clinical Observation -60 hrs. (Mandatory Internship)</t>
  </si>
  <si>
    <t>Internship II B - Clinical Observation -60 hHrs (Mandatory Intrenship)</t>
  </si>
  <si>
    <t>Internship III - Institution Intervention - 125 hrs. (Mandatory Internship)</t>
  </si>
  <si>
    <t>SPTH 225, SPTH 227, SPTH 231, SPTH 293B, and SPTH 294B</t>
  </si>
  <si>
    <t>Internship III - Institution Intervention - 125 hrs.  (Mandatory Internship)</t>
  </si>
  <si>
    <t>SPTH 297A</t>
  </si>
  <si>
    <t>Internship IV A - Institution Intervention - 125 hrs. (Mandatory Internship)</t>
  </si>
  <si>
    <t>SPTH 206, SPTH 226, and SPTH 296B</t>
  </si>
  <si>
    <t>SPTH 297B</t>
  </si>
  <si>
    <t>SPTH 298A</t>
  </si>
  <si>
    <t>Internship IV B – Clinical Intervention (Children) – 50 hrs. (Mandatory Internship)</t>
  </si>
  <si>
    <t>SPTH 298B</t>
  </si>
  <si>
    <t>SPTH 206, SPTH 226 and SPTH 298A</t>
  </si>
  <si>
    <t>SPTH 299A</t>
  </si>
  <si>
    <t>Internship IV C - Clinical Intervention (Adults/Children) - 50 hrs. (Mandatory Internship)</t>
  </si>
  <si>
    <t>SPTH 234, SPTH 217, SPTH 209, and SPTH 296B</t>
  </si>
  <si>
    <t>SPTH 276  and SPTH 298A</t>
  </si>
  <si>
    <t>SPTH 299B</t>
  </si>
  <si>
    <t>SPTH 299 A</t>
  </si>
  <si>
    <t>SPTH 277 and SPTH 298B</t>
  </si>
  <si>
    <t>Corequisite</t>
  </si>
  <si>
    <t>INEG 200</t>
  </si>
  <si>
    <t>Intensive English II</t>
  </si>
  <si>
    <t>INEG 300</t>
  </si>
  <si>
    <t>Intensive English III</t>
  </si>
  <si>
    <t>Freshman English</t>
  </si>
  <si>
    <t>MATH 101</t>
  </si>
  <si>
    <t>Calculus and Analytic Geometry I</t>
  </si>
  <si>
    <t>Notes</t>
  </si>
  <si>
    <t>Date</t>
  </si>
  <si>
    <t>13-8-2024</t>
  </si>
  <si>
    <t>Student Signature</t>
  </si>
  <si>
    <t>alyaa dawi</t>
  </si>
  <si>
    <t>Dr. Zahi Abdul Sater</t>
  </si>
  <si>
    <t>Spring</t>
  </si>
  <si>
    <t>Sunmer</t>
  </si>
  <si>
    <t>Internship Code</t>
  </si>
  <si>
    <t>Total Hours</t>
  </si>
  <si>
    <t>Remaining</t>
  </si>
  <si>
    <t>Status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</si>
  <si>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</si>
  <si>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</si>
  <si>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</si>
  <si>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</si>
  <si>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</si>
  <si>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</si>
  <si>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</si>
  <si>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</si>
  <si>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</si>
  <si>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</si>
  <si>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</si>
  <si>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</si>
  <si>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SPTH290</t>
  </si>
  <si>
    <t>SPTH291</t>
  </si>
  <si>
    <t>SPTH292</t>
  </si>
  <si>
    <t>SPTH293A</t>
  </si>
  <si>
    <t>SPTH293B</t>
  </si>
  <si>
    <t>SPTH294A</t>
  </si>
  <si>
    <t>SPTH294B</t>
  </si>
  <si>
    <t>SPTH296A</t>
  </si>
  <si>
    <t>SPTH296B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</si>
</sst>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alibri"/>
      <family val="2"/>
    </font>
    <font>
      <sz val="14"/>
      <color rgb="FF000000"/>
      <name val="Times New Roman"/>
      <family val="1"/>
    </font>
    <font>
      <sz val="2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60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6" borderId="7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6" borderId="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2" fillId="6" borderId="18" xfId="0" applyFont="1" applyFill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5" fillId="4" borderId="12" xfId="0" applyFont="1" applyFill="1" applyBorder="1" applyAlignment="1" applyProtection="1">
      <alignment horizontal="lef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/>
    </xf>
    <xf numFmtId="0" fontId="9" fillId="2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/>
    </xf>
    <xf numFmtId="0" fontId="10" fillId="3" borderId="24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10" fillId="3" borderId="12" xfId="0" applyFont="1" applyFill="1" applyBorder="1" applyAlignment="1" applyProtection="1">
      <alignment horizontal="left" vertical="center"/>
      <protection locked="0"/>
    </xf>
    <xf numFmtId="0" fontId="10" fillId="3" borderId="8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25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10" fillId="3" borderId="10" xfId="0" applyFont="1" applyFill="1" applyBorder="1" applyAlignment="1" applyProtection="1">
      <alignment horizontal="left" vertical="center"/>
      <protection locked="0"/>
    </xf>
    <xf numFmtId="0" fontId="9" fillId="2" borderId="25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10" fillId="5" borderId="27" xfId="0" applyFont="1" applyFill="1" applyBorder="1" applyAlignment="1" applyProtection="1">
      <alignment horizontal="left"/>
      <protection locked="0"/>
    </xf>
    <xf numFmtId="0" fontId="10" fillId="0" borderId="23" xfId="0" applyFont="1" applyBorder="1" applyAlignment="1">
      <alignment horizontal="left"/>
    </xf>
    <xf numFmtId="0" fontId="6" fillId="2" borderId="44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vertical="center"/>
    </xf>
    <xf numFmtId="0" fontId="5" fillId="8" borderId="46" xfId="0" applyFont="1" applyFill="1" applyBorder="1" applyAlignment="1">
      <alignment horizontal="left"/>
    </xf>
    <xf numFmtId="0" fontId="5" fillId="7" borderId="46" xfId="0" applyFont="1" applyFill="1" applyBorder="1" applyAlignment="1">
      <alignment horizontal="left"/>
    </xf>
    <xf numFmtId="0" fontId="5" fillId="7" borderId="47" xfId="0" applyFont="1" applyFill="1" applyBorder="1" applyAlignment="1">
      <alignment horizontal="left"/>
    </xf>
    <xf numFmtId="0" fontId="5" fillId="7" borderId="49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left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5" fillId="3" borderId="45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0" fillId="3" borderId="20" xfId="0" applyFill="1" applyBorder="1"/>
    <xf numFmtId="0" fontId="5" fillId="3" borderId="39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/>
    </xf>
    <xf numFmtId="0" fontId="5" fillId="3" borderId="38" xfId="0" applyFont="1" applyFill="1" applyBorder="1" applyAlignment="1">
      <alignment horizontal="left" vertical="center"/>
    </xf>
    <xf numFmtId="0" fontId="5" fillId="3" borderId="43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left"/>
    </xf>
    <xf numFmtId="0" fontId="5" fillId="3" borderId="32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5" fillId="3" borderId="37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center"/>
    </xf>
    <xf numFmtId="0" fontId="5" fillId="3" borderId="29" xfId="0" applyFont="1" applyFill="1" applyBorder="1" applyAlignment="1" applyProtection="1">
      <alignment horizontal="left" vertical="top"/>
      <protection locked="0"/>
    </xf>
    <xf numFmtId="0" fontId="5" fillId="3" borderId="42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left"/>
    </xf>
    <xf numFmtId="0" fontId="5" fillId="3" borderId="53" xfId="0" applyFont="1" applyFill="1" applyBorder="1" applyAlignment="1">
      <alignment horizontal="left"/>
    </xf>
    <xf numFmtId="0" fontId="5" fillId="3" borderId="5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0" fillId="5" borderId="26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5" fillId="5" borderId="46" xfId="0" applyFont="1" applyFill="1" applyBorder="1" applyAlignment="1">
      <alignment horizontal="left"/>
    </xf>
    <xf numFmtId="0" fontId="5" fillId="8" borderId="47" xfId="0" applyFont="1" applyFill="1" applyBorder="1" applyAlignment="1">
      <alignment horizontal="left"/>
    </xf>
    <xf numFmtId="0" fontId="5" fillId="8" borderId="48" xfId="0" applyFont="1" applyFill="1" applyBorder="1" applyAlignment="1">
      <alignment horizontal="left"/>
    </xf>
    <xf numFmtId="0" fontId="5" fillId="3" borderId="55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left"/>
    </xf>
    <xf numFmtId="0" fontId="5" fillId="3" borderId="57" xfId="0" applyFont="1" applyFill="1" applyBorder="1" applyAlignment="1">
      <alignment horizontal="left"/>
    </xf>
    <xf numFmtId="0" fontId="0" fillId="3" borderId="29" xfId="0" applyFill="1" applyBorder="1"/>
    <xf numFmtId="0" fontId="5" fillId="3" borderId="3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vertical="center"/>
    </xf>
    <xf numFmtId="0" fontId="0" fillId="3" borderId="6" xfId="0" applyFill="1" applyBorder="1"/>
    <xf numFmtId="0" fontId="4" fillId="0" borderId="32" xfId="0" applyFont="1" applyBorder="1" applyAlignment="1">
      <alignment horizontal="left" vertical="center"/>
    </xf>
    <xf numFmtId="0" fontId="11" fillId="0" borderId="20" xfId="0" applyFont="1" applyBorder="1"/>
    <xf numFmtId="0" fontId="3" fillId="6" borderId="65" xfId="0" applyFont="1" applyFill="1" applyBorder="1" applyAlignment="1">
      <alignment horizontal="left" vertical="center"/>
    </xf>
    <xf numFmtId="0" fontId="12" fillId="4" borderId="6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>
      <alignment horizontal="left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  <protection locked="0"/>
    </xf>
    <xf numFmtId="0" fontId="14" fillId="9" borderId="6" xfId="0" applyFont="1" applyFill="1" applyBorder="1" applyAlignment="1" applyProtection="1">
      <alignment horizontal="center" vertical="center"/>
      <protection locked="0"/>
    </xf>
    <xf numFmtId="0" fontId="13" fillId="9" borderId="0" xfId="0" applyFont="1" applyFill="1"/>
    <xf numFmtId="0" fontId="13" fillId="9" borderId="0" xfId="0" applyFont="1" applyFill="1" applyProtection="1">
      <protection locked="0"/>
    </xf>
    <xf numFmtId="0" fontId="13" fillId="7" borderId="6" xfId="0" applyFont="1" applyFill="1" applyBorder="1"/>
    <xf numFmtId="0" fontId="13" fillId="8" borderId="6" xfId="0" applyFont="1" applyFill="1" applyBorder="1"/>
    <xf numFmtId="0" fontId="13" fillId="8" borderId="17" xfId="0" applyFont="1" applyFill="1" applyBorder="1" applyProtection="1">
      <protection locked="0"/>
    </xf>
    <xf numFmtId="0" fontId="13" fillId="5" borderId="6" xfId="0" applyFont="1" applyFill="1" applyBorder="1" applyProtection="1">
      <protection locked="0"/>
    </xf>
    <xf numFmtId="0" fontId="13" fillId="0" borderId="6" xfId="0" applyFont="1" applyBorder="1" applyProtection="1">
      <protection locked="0"/>
    </xf>
    <xf numFmtId="0" fontId="5" fillId="10" borderId="46" xfId="0" applyFont="1" applyFill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2" fillId="5" borderId="27" xfId="0" applyFont="1" applyFill="1" applyBorder="1" applyAlignment="1">
      <alignment horizontal="center" vertical="center"/>
    </xf>
    <xf numFmtId="0" fontId="0" fillId="0" borderId="19" xfId="0" applyBorder="1"/>
    <xf numFmtId="0" fontId="4" fillId="0" borderId="25" xfId="0" applyFont="1" applyBorder="1" applyAlignment="1">
      <alignment horizontal="right" vertical="center"/>
    </xf>
    <xf numFmtId="0" fontId="0" fillId="0" borderId="16" xfId="0" applyBorder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0" fillId="0" borderId="32" xfId="0" applyBorder="1" applyProtection="1">
      <protection locked="0"/>
    </xf>
    <xf numFmtId="0" fontId="0" fillId="0" borderId="30" xfId="0" applyBorder="1" applyProtection="1">
      <protection locked="0"/>
    </xf>
    <xf numFmtId="0" fontId="7" fillId="0" borderId="64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5" fontId="10" fillId="5" borderId="10" xfId="0" applyNumberFormat="1" applyFont="1" applyFill="1" applyBorder="1" applyAlignment="1" applyProtection="1">
      <alignment horizontal="left" vertical="top"/>
      <protection locked="0"/>
    </xf>
    <xf numFmtId="0" fontId="0" fillId="0" borderId="16" xfId="0" applyBorder="1" applyProtection="1">
      <protection locked="0"/>
    </xf>
    <xf numFmtId="0" fontId="9" fillId="2" borderId="7" xfId="0" applyFont="1" applyFill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0" fillId="3" borderId="27" xfId="0" applyFont="1" applyFill="1" applyBorder="1" applyAlignment="1" applyProtection="1">
      <alignment horizontal="center" vertical="top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8" xfId="0" applyBorder="1" applyProtection="1">
      <protection locked="0"/>
    </xf>
    <xf numFmtId="0" fontId="0" fillId="0" borderId="0" xfId="0" applyProtection="1">
      <protection locked="0"/>
    </xf>
    <xf numFmtId="0" fontId="0" fillId="0" borderId="60" xfId="0" applyBorder="1" applyProtection="1">
      <protection locked="0"/>
    </xf>
    <xf numFmtId="0" fontId="0" fillId="0" borderId="59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61" xfId="0" applyBorder="1" applyProtection="1">
      <protection locked="0"/>
    </xf>
    <xf numFmtId="0" fontId="10" fillId="5" borderId="11" xfId="0" applyFont="1" applyFill="1" applyBorder="1" applyAlignment="1" applyProtection="1">
      <alignment horizontal="center" vertical="top"/>
      <protection locked="0"/>
    </xf>
    <xf numFmtId="0" fontId="0" fillId="0" borderId="62" xfId="0" applyBorder="1" applyProtection="1">
      <protection locked="0"/>
    </xf>
    <xf numFmtId="0" fontId="0" fillId="0" borderId="63" xfId="0" applyBorder="1" applyProtection="1">
      <protection locked="0"/>
    </xf>
    <xf numFmtId="0" fontId="14" fillId="9" borderId="6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uedulb-my.sharepoint.com/personal/zahi_abdulsater_pu_edu_lb/Documents/Departments/Department%20of%20Speech%20Therapy/02-%20Semester%20Preparation/Advising/Relevant%20Files/Current%20Course%20Offering.xlsx" TargetMode="External"/><Relationship Id="rId1" Type="http://schemas.openxmlformats.org/officeDocument/2006/relationships/externalLinkPath" Target="/personal/zahi_abdulsater_pu_edu_lb/Documents/Departments/Department%20of%20Speech%20Therapy/02-%20Semester%20Preparation/Advising/Relevant%20Files/Current%20Course%20Off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08J8j_ns0iVias91iG_SrcTeKNzLCBLnQEmVVxhbfiXY5JVjRPSSqL1ercnNSdy" itemId="01LOJNTLBTPNGRKDSPKJGIJJCIG5EOAPCZ">
      <xxl21:absoluteUrl r:id="rId2"/>
    </xxl21:alternateUrls>
    <sheetNames>
      <sheetName val="Sheet1"/>
      <sheetName val="Current Course Offering"/>
    </sheetNames>
    <sheetDataSet>
      <sheetData sheetId="0">
        <row r="2">
          <cell r="B2" t="str">
            <v>Yes</v>
          </cell>
        </row>
        <row r="3">
          <cell r="B3" t="str">
            <v>No</v>
          </cell>
        </row>
        <row r="4">
          <cell r="B4" t="str">
            <v>No</v>
          </cell>
        </row>
        <row r="5">
          <cell r="B5" t="str">
            <v>Yes</v>
          </cell>
        </row>
        <row r="6">
          <cell r="B6" t="str">
            <v>Yes</v>
          </cell>
        </row>
        <row r="7">
          <cell r="B7" t="str">
            <v>Yes</v>
          </cell>
        </row>
        <row r="8">
          <cell r="B8" t="str">
            <v>Yes</v>
          </cell>
        </row>
        <row r="9">
          <cell r="B9" t="str">
            <v>Yes</v>
          </cell>
        </row>
        <row r="10">
          <cell r="B10" t="str">
            <v>No</v>
          </cell>
        </row>
        <row r="11">
          <cell r="B11" t="str">
            <v>Yes</v>
          </cell>
        </row>
        <row r="12">
          <cell r="B12" t="str">
            <v>No</v>
          </cell>
        </row>
        <row r="13">
          <cell r="B13" t="str">
            <v>No</v>
          </cell>
        </row>
        <row r="14">
          <cell r="B14" t="str">
            <v>No</v>
          </cell>
        </row>
        <row r="15">
          <cell r="B15" t="str">
            <v>No</v>
          </cell>
        </row>
        <row r="16">
          <cell r="B16" t="str">
            <v>No</v>
          </cell>
        </row>
        <row r="17">
          <cell r="B17" t="str">
            <v>No</v>
          </cell>
        </row>
        <row r="18">
          <cell r="B18" t="str">
            <v>No</v>
          </cell>
        </row>
        <row r="19">
          <cell r="B19" t="str">
            <v>No</v>
          </cell>
        </row>
        <row r="20">
          <cell r="B20" t="str">
            <v>No</v>
          </cell>
        </row>
        <row r="21">
          <cell r="B21" t="str">
            <v>No</v>
          </cell>
        </row>
        <row r="22">
          <cell r="B22" t="str">
            <v>No</v>
          </cell>
        </row>
        <row r="23">
          <cell r="B23" t="str">
            <v>No</v>
          </cell>
        </row>
        <row r="24">
          <cell r="B24" t="str">
            <v>No</v>
          </cell>
        </row>
        <row r="25">
          <cell r="B25" t="str">
            <v>No</v>
          </cell>
        </row>
        <row r="26">
          <cell r="B26" t="str">
            <v>No</v>
          </cell>
        </row>
        <row r="27">
          <cell r="B27" t="str">
            <v>No</v>
          </cell>
        </row>
        <row r="28">
          <cell r="B28" t="str">
            <v>No</v>
          </cell>
        </row>
        <row r="29">
          <cell r="B29" t="str">
            <v>No</v>
          </cell>
        </row>
        <row r="30">
          <cell r="B30" t="str">
            <v>No</v>
          </cell>
        </row>
        <row r="31">
          <cell r="B31" t="str">
            <v>No</v>
          </cell>
        </row>
        <row r="32">
          <cell r="B32" t="str">
            <v>No</v>
          </cell>
        </row>
        <row r="33">
          <cell r="B33" t="str">
            <v>No</v>
          </cell>
        </row>
        <row r="34">
          <cell r="B34" t="str">
            <v>No</v>
          </cell>
        </row>
        <row r="35">
          <cell r="B35" t="str">
            <v>No</v>
          </cell>
        </row>
        <row r="36">
          <cell r="B36" t="str">
            <v>No</v>
          </cell>
        </row>
        <row r="37">
          <cell r="B37" t="str">
            <v>No</v>
          </cell>
        </row>
        <row r="38">
          <cell r="B38" t="str">
            <v>No</v>
          </cell>
        </row>
        <row r="39">
          <cell r="B39" t="str">
            <v>No</v>
          </cell>
        </row>
        <row r="40">
          <cell r="B40" t="str">
            <v>No</v>
          </cell>
        </row>
        <row r="41">
          <cell r="B41" t="str">
            <v>No</v>
          </cell>
        </row>
        <row r="42">
          <cell r="B42" t="str">
            <v>No</v>
          </cell>
        </row>
        <row r="43">
          <cell r="B43" t="str">
            <v>No</v>
          </cell>
        </row>
        <row r="44">
          <cell r="B44" t="str">
            <v>No</v>
          </cell>
        </row>
        <row r="45">
          <cell r="B45" t="str">
            <v>No</v>
          </cell>
        </row>
        <row r="46">
          <cell r="B46" t="str">
            <v>No</v>
          </cell>
        </row>
        <row r="47">
          <cell r="B47" t="str">
            <v>No</v>
          </cell>
        </row>
        <row r="48">
          <cell r="B48" t="str">
            <v>No</v>
          </cell>
        </row>
        <row r="49">
          <cell r="B49" t="str">
            <v>No</v>
          </cell>
        </row>
        <row r="50">
          <cell r="B50" t="str">
            <v>No</v>
          </cell>
        </row>
        <row r="51">
          <cell r="B51" t="str">
            <v>No</v>
          </cell>
        </row>
        <row r="52">
          <cell r="B52" t="str">
            <v>No</v>
          </cell>
        </row>
        <row r="53">
          <cell r="B53" t="str">
            <v>No</v>
          </cell>
        </row>
        <row r="54">
          <cell r="B54" t="str">
            <v>No</v>
          </cell>
        </row>
        <row r="55">
          <cell r="B55" t="str">
            <v>No</v>
          </cell>
        </row>
        <row r="56">
          <cell r="B56" t="str">
            <v>No</v>
          </cell>
        </row>
        <row r="57">
          <cell r="B57" t="str">
            <v>No</v>
          </cell>
        </row>
        <row r="58">
          <cell r="B58" t="str">
            <v>No</v>
          </cell>
        </row>
        <row r="59">
          <cell r="B59" t="str">
            <v>No</v>
          </cell>
        </row>
        <row r="60">
          <cell r="B60" t="str">
            <v>No</v>
          </cell>
        </row>
        <row r="61">
          <cell r="B61" t="str">
            <v>No</v>
          </cell>
        </row>
        <row r="62">
          <cell r="B62" t="str">
            <v>No</v>
          </cell>
        </row>
        <row r="65">
          <cell r="B65" t="str">
            <v>No</v>
          </cell>
        </row>
        <row r="66">
          <cell r="B66" t="str">
            <v>No</v>
          </cell>
        </row>
        <row r="67">
          <cell r="B67" t="str">
            <v>Yes</v>
          </cell>
        </row>
        <row r="68">
          <cell r="B68" t="str">
            <v>No</v>
          </cell>
        </row>
        <row r="69">
          <cell r="B69" t="str">
            <v>No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5" tint="0.79998168889431442"/>
  </sheetPr>
  <dimension ref="B1:O84"/>
  <sheetViews>
    <sheetView topLeftCell="A43" zoomScale="90" zoomScaleNormal="70" workbookViewId="0">
      <selection activeCell="A61" sqref="A61"/>
    </sheetView>
  </sheetViews>
  <sheetFormatPr baseColWidth="10" defaultColWidth="10.83203125" defaultRowHeight="16" x14ac:dyDescent="0.2"/>
  <cols>
    <col min="1" max="1" width="3.6640625" customWidth="1"/>
    <col min="2" max="2" width="11.33203125" bestFit="1" customWidth="1"/>
    <col min="3" max="3" width="43.1640625" style="3" customWidth="1"/>
    <col min="4" max="4" width="6.6640625" style="17" customWidth="1"/>
    <col min="5" max="5" width="5.6640625" bestFit="1" customWidth="1"/>
    <col min="6" max="6" width="4" style="1" customWidth="1"/>
    <col min="7" max="7" width="11.33203125" bestFit="1" customWidth="1"/>
    <col min="8" max="8" width="43.1640625" style="3" customWidth="1"/>
    <col min="9" max="9" width="6.6640625" style="17" customWidth="1"/>
    <col min="11" max="11" width="4" style="1" customWidth="1"/>
    <col min="12" max="12" width="11.33203125" bestFit="1" customWidth="1"/>
    <col min="13" max="13" width="43.1640625" style="3" customWidth="1"/>
    <col min="14" max="14" width="6.6640625" style="17" customWidth="1"/>
  </cols>
  <sheetData>
    <row r="1" spans="2:15" ht="17" customHeight="1" thickBot="1" x14ac:dyDescent="0.25">
      <c r="B1" s="1"/>
      <c r="C1" s="110"/>
      <c r="D1" s="2"/>
      <c r="E1" s="1"/>
    </row>
    <row r="2" spans="2:15" x14ac:dyDescent="0.2">
      <c r="B2" s="4" t="s">
        <v>0</v>
      </c>
      <c r="C2" s="20" t="s">
        <v>1</v>
      </c>
      <c r="D2" s="127"/>
      <c r="E2" s="128"/>
      <c r="F2" s="5"/>
      <c r="G2" s="4" t="s">
        <v>0</v>
      </c>
      <c r="H2" s="20" t="s">
        <v>2</v>
      </c>
      <c r="I2" s="127"/>
      <c r="J2" s="128"/>
      <c r="K2" s="6"/>
      <c r="L2" s="4" t="s">
        <v>0</v>
      </c>
      <c r="M2" s="20" t="s">
        <v>3</v>
      </c>
      <c r="N2" s="127"/>
      <c r="O2" s="128"/>
    </row>
    <row r="3" spans="2:15" x14ac:dyDescent="0.2">
      <c r="B3" s="7" t="s">
        <v>4</v>
      </c>
      <c r="C3" s="8" t="s">
        <v>5</v>
      </c>
      <c r="D3" s="14" t="s">
        <v>6</v>
      </c>
      <c r="E3" s="9" t="s">
        <v>7</v>
      </c>
      <c r="F3" s="10"/>
      <c r="G3" s="7" t="s">
        <v>4</v>
      </c>
      <c r="H3" s="8" t="s">
        <v>5</v>
      </c>
      <c r="I3" s="14" t="s">
        <v>6</v>
      </c>
      <c r="J3" s="9" t="s">
        <v>7</v>
      </c>
      <c r="K3" s="6"/>
      <c r="L3" s="7" t="s">
        <v>4</v>
      </c>
      <c r="M3" s="8" t="s">
        <v>5</v>
      </c>
      <c r="N3" s="14" t="s">
        <v>6</v>
      </c>
      <c r="O3" s="9" t="s">
        <v>7</v>
      </c>
    </row>
    <row r="4" spans="2:15" x14ac:dyDescent="0.2">
      <c r="B4" s="18"/>
      <c r="C4" s="21" t="e">
        <f>VLOOKUP(B4,'Current Semester Advising'!$B$10:$C$70,2,FALSE)</f>
        <v>#N/A</v>
      </c>
      <c r="D4" s="22" t="e">
        <v>#N/A</v>
      </c>
      <c r="E4" s="19"/>
      <c r="F4" s="12"/>
      <c r="G4" s="18" t="s">
        <v>8</v>
      </c>
      <c r="H4" s="21" t="str">
        <f>VLOOKUP(G4,'Current Semester Advising'!$B$10:$C$70,2,FALSE)</f>
        <v>Introduction to Speech Therapy &amp; Health Rehabiliation Professions</v>
      </c>
      <c r="I4" s="22" t="e">
        <v>#N/A</v>
      </c>
      <c r="J4" s="19" t="s">
        <v>9</v>
      </c>
      <c r="K4" s="6"/>
      <c r="L4" s="18" t="s">
        <v>10</v>
      </c>
      <c r="M4" s="21" t="str">
        <f>VLOOKUP(L4,'Current Semester Advising'!$B$10:$C$70,2,FALSE)</f>
        <v>Lifecycle Psychopathology: Child, Adolescence and Adulthood</v>
      </c>
      <c r="N4" s="22" t="e">
        <v>#N/A</v>
      </c>
      <c r="O4" s="19" t="s">
        <v>11</v>
      </c>
    </row>
    <row r="5" spans="2:15" x14ac:dyDescent="0.2">
      <c r="B5" s="18"/>
      <c r="C5" s="21" t="e">
        <f>VLOOKUP(B5,'Current Semester Advising'!$B$10:$C$70,2,FALSE)</f>
        <v>#N/A</v>
      </c>
      <c r="D5" s="22" t="e">
        <v>#N/A</v>
      </c>
      <c r="E5" s="19"/>
      <c r="F5" s="12"/>
      <c r="G5" s="18" t="s">
        <v>12</v>
      </c>
      <c r="H5" s="21" t="str">
        <f>VLOOKUP(G5,'Current Semester Advising'!$B$10:$C$70,2,FALSE)</f>
        <v>Head &amp; Neck Anatomy</v>
      </c>
      <c r="I5" s="22" t="e">
        <v>#N/A</v>
      </c>
      <c r="J5" s="19" t="s">
        <v>13</v>
      </c>
      <c r="K5" s="6"/>
      <c r="L5" s="18"/>
      <c r="M5" s="21" t="e">
        <f>VLOOKUP(L5,'Current Semester Advising'!$B$10:$C$70,2,FALSE)</f>
        <v>#N/A</v>
      </c>
      <c r="N5" s="22" t="e">
        <v>#N/A</v>
      </c>
      <c r="O5" s="19"/>
    </row>
    <row r="6" spans="2:15" x14ac:dyDescent="0.2">
      <c r="B6" s="18"/>
      <c r="C6" s="21" t="e">
        <f>VLOOKUP(B6,'Current Semester Advising'!$B$10:$C$70,2,FALSE)</f>
        <v>#N/A</v>
      </c>
      <c r="D6" s="22" t="e">
        <v>#N/A</v>
      </c>
      <c r="E6" s="19"/>
      <c r="F6" s="12"/>
      <c r="G6" s="18"/>
      <c r="H6" s="21" t="e">
        <f>VLOOKUP(G6,'Current Semester Advising'!$B$10:$C$70,2,FALSE)</f>
        <v>#N/A</v>
      </c>
      <c r="I6" s="22" t="e">
        <v>#N/A</v>
      </c>
      <c r="J6" s="19"/>
      <c r="K6" s="6"/>
      <c r="L6" s="18"/>
      <c r="M6" s="21" t="e">
        <f>VLOOKUP(L6,'Current Semester Advising'!$B$10:$C$70,2,FALSE)</f>
        <v>#N/A</v>
      </c>
      <c r="N6" s="22" t="e">
        <v>#N/A</v>
      </c>
      <c r="O6" s="19"/>
    </row>
    <row r="7" spans="2:15" x14ac:dyDescent="0.2">
      <c r="B7" s="18"/>
      <c r="C7" s="21" t="e">
        <f>VLOOKUP(B7,'Current Semester Advising'!$B$10:$C$70,2,FALSE)</f>
        <v>#N/A</v>
      </c>
      <c r="D7" s="22" t="e">
        <v>#N/A</v>
      </c>
      <c r="E7" s="19"/>
      <c r="F7" s="12"/>
      <c r="G7" s="18"/>
      <c r="H7" s="21" t="e">
        <f>VLOOKUP(G7,'Current Semester Advising'!$B$10:$C$70,2,FALSE)</f>
        <v>#N/A</v>
      </c>
      <c r="I7" s="22" t="e">
        <v>#N/A</v>
      </c>
      <c r="J7" s="19"/>
      <c r="K7" s="6"/>
      <c r="L7" s="18"/>
      <c r="M7" s="21" t="e">
        <f>VLOOKUP(L7,'Current Semester Advising'!$B$10:$C$70,2,FALSE)</f>
        <v>#N/A</v>
      </c>
      <c r="N7" s="22" t="e">
        <v>#N/A</v>
      </c>
      <c r="O7" s="19"/>
    </row>
    <row r="8" spans="2:15" x14ac:dyDescent="0.2">
      <c r="B8" s="18"/>
      <c r="C8" s="21" t="e">
        <f>VLOOKUP(B8,'Current Semester Advising'!$B$10:$C$70,2,FALSE)</f>
        <v>#N/A</v>
      </c>
      <c r="D8" s="22" t="e">
        <v>#N/A</v>
      </c>
      <c r="E8" s="19"/>
      <c r="F8" s="12"/>
      <c r="G8" s="18"/>
      <c r="H8" s="21" t="e">
        <f>VLOOKUP(G8,'Current Semester Advising'!$B$10:$C$70,2,FALSE)</f>
        <v>#N/A</v>
      </c>
      <c r="I8" s="22" t="e">
        <v>#N/A</v>
      </c>
      <c r="J8" s="19"/>
      <c r="K8" s="6"/>
      <c r="L8" s="18"/>
      <c r="M8" s="21" t="e">
        <f>VLOOKUP(L8,'Current Semester Advising'!$B$10:$C$70,2,FALSE)</f>
        <v>#N/A</v>
      </c>
      <c r="N8" s="22" t="e">
        <v>#N/A</v>
      </c>
      <c r="O8" s="19"/>
    </row>
    <row r="9" spans="2:15" x14ac:dyDescent="0.2">
      <c r="B9" s="18"/>
      <c r="C9" s="21" t="e">
        <f>VLOOKUP(B9,'Current Semester Advising'!$B$10:$C$70,2,FALSE)</f>
        <v>#N/A</v>
      </c>
      <c r="D9" s="22" t="e">
        <v>#N/A</v>
      </c>
      <c r="E9" s="19"/>
      <c r="F9" s="12"/>
      <c r="G9" s="18"/>
      <c r="H9" s="21" t="e">
        <f>VLOOKUP(G9,'Current Semester Advising'!$B$10:$C$70,2,FALSE)</f>
        <v>#N/A</v>
      </c>
      <c r="I9" s="22" t="e">
        <v>#N/A</v>
      </c>
      <c r="J9" s="19"/>
      <c r="K9" s="6"/>
      <c r="L9" s="18"/>
      <c r="M9" s="21" t="e">
        <f>VLOOKUP(L9,'Current Semester Advising'!$B$10:$C$70,2,FALSE)</f>
        <v>#N/A</v>
      </c>
      <c r="N9" s="22" t="e">
        <v>#N/A</v>
      </c>
      <c r="O9" s="19"/>
    </row>
    <row r="10" spans="2:15" x14ac:dyDescent="0.2">
      <c r="B10" s="18"/>
      <c r="C10" s="21" t="e">
        <f>VLOOKUP(B10,'Current Semester Advising'!$B$10:$C$70,2,FALSE)</f>
        <v>#N/A</v>
      </c>
      <c r="D10" s="22" t="e">
        <v>#N/A</v>
      </c>
      <c r="E10" s="19"/>
      <c r="F10" s="12"/>
      <c r="G10" s="18"/>
      <c r="H10" s="21" t="e">
        <f>VLOOKUP(G10,'Current Semester Advising'!$B$10:$C$70,2,FALSE)</f>
        <v>#N/A</v>
      </c>
      <c r="I10" s="22" t="e">
        <v>#N/A</v>
      </c>
      <c r="J10" s="19"/>
      <c r="K10" s="6"/>
      <c r="L10" s="18"/>
      <c r="M10" s="21" t="e">
        <f>VLOOKUP(L10,'Current Semester Advising'!$B$10:$C$70,2,FALSE)</f>
        <v>#N/A</v>
      </c>
      <c r="N10" s="22" t="e">
        <v>#N/A</v>
      </c>
      <c r="O10" s="19"/>
    </row>
    <row r="11" spans="2:15" x14ac:dyDescent="0.2">
      <c r="B11" s="18"/>
      <c r="C11" s="21" t="e">
        <f>VLOOKUP(B11,'Current Semester Advising'!$B$10:$C$70,2,FALSE)</f>
        <v>#N/A</v>
      </c>
      <c r="D11" s="22" t="e">
        <v>#N/A</v>
      </c>
      <c r="E11" s="19"/>
      <c r="F11" s="12"/>
      <c r="G11" s="18"/>
      <c r="H11" s="21" t="e">
        <f>VLOOKUP(G11,'Current Semester Advising'!$B$10:$C$70,2,FALSE)</f>
        <v>#N/A</v>
      </c>
      <c r="I11" s="22" t="e">
        <v>#N/A</v>
      </c>
      <c r="J11" s="19"/>
      <c r="K11" s="6"/>
      <c r="L11" s="18"/>
      <c r="M11" s="21" t="e">
        <f>VLOOKUP(L11,'Current Semester Advising'!$B$10:$C$70,2,FALSE)</f>
        <v>#N/A</v>
      </c>
      <c r="N11" s="22" t="e">
        <v>#N/A</v>
      </c>
      <c r="O11" s="19"/>
    </row>
    <row r="12" spans="2:15" ht="17" customHeight="1" thickBot="1" x14ac:dyDescent="0.25">
      <c r="B12" s="129" t="s">
        <v>14</v>
      </c>
      <c r="C12" s="130"/>
      <c r="D12" s="15">
        <f>SUMIF(D4:D11,"&lt;&gt;#N/A")</f>
        <v>0</v>
      </c>
      <c r="E12" s="11"/>
      <c r="F12" s="12"/>
      <c r="G12" s="129" t="s">
        <v>14</v>
      </c>
      <c r="H12" s="130"/>
      <c r="I12" s="15">
        <f>SUMIF(I4:I11,"&lt;&gt;#N/A")</f>
        <v>0</v>
      </c>
      <c r="J12" s="11"/>
      <c r="K12" s="6"/>
      <c r="L12" s="129" t="s">
        <v>14</v>
      </c>
      <c r="M12" s="130"/>
      <c r="N12" s="15">
        <f>SUMIF(N4:N11,"&lt;&gt;#N/A")</f>
        <v>0</v>
      </c>
      <c r="O12" s="11"/>
    </row>
    <row r="13" spans="2:15" ht="17" customHeight="1" thickBot="1" x14ac:dyDescent="0.25">
      <c r="B13" s="13"/>
      <c r="C13" s="13"/>
      <c r="D13" s="16"/>
      <c r="E13" s="13"/>
      <c r="F13" s="6"/>
      <c r="G13" s="13"/>
      <c r="H13" s="13"/>
      <c r="I13" s="16"/>
      <c r="J13" s="13"/>
      <c r="K13" s="6"/>
      <c r="L13" s="13"/>
      <c r="M13" s="13"/>
      <c r="N13" s="16"/>
      <c r="O13" s="13"/>
    </row>
    <row r="14" spans="2:15" x14ac:dyDescent="0.2">
      <c r="B14" s="4" t="s">
        <v>15</v>
      </c>
      <c r="C14" s="20" t="s">
        <v>1</v>
      </c>
      <c r="D14" s="127"/>
      <c r="E14" s="128"/>
      <c r="F14" s="5"/>
      <c r="G14" s="4" t="s">
        <v>15</v>
      </c>
      <c r="H14" s="20" t="s">
        <v>2</v>
      </c>
      <c r="I14" s="127"/>
      <c r="J14" s="128"/>
      <c r="K14" s="6"/>
      <c r="L14" s="4" t="s">
        <v>15</v>
      </c>
      <c r="M14" s="20" t="s">
        <v>3</v>
      </c>
      <c r="N14" s="127"/>
      <c r="O14" s="128"/>
    </row>
    <row r="15" spans="2:15" x14ac:dyDescent="0.2">
      <c r="B15" s="7" t="s">
        <v>4</v>
      </c>
      <c r="C15" s="8" t="s">
        <v>5</v>
      </c>
      <c r="D15" s="14" t="s">
        <v>6</v>
      </c>
      <c r="E15" s="9" t="s">
        <v>7</v>
      </c>
      <c r="F15" s="10"/>
      <c r="G15" s="7" t="s">
        <v>4</v>
      </c>
      <c r="H15" s="8" t="s">
        <v>5</v>
      </c>
      <c r="I15" s="14" t="s">
        <v>6</v>
      </c>
      <c r="J15" s="9" t="s">
        <v>7</v>
      </c>
      <c r="K15" s="6"/>
      <c r="L15" s="7" t="s">
        <v>4</v>
      </c>
      <c r="M15" s="8" t="s">
        <v>5</v>
      </c>
      <c r="N15" s="14" t="s">
        <v>6</v>
      </c>
      <c r="O15" s="9" t="s">
        <v>7</v>
      </c>
    </row>
    <row r="16" spans="2:15" x14ac:dyDescent="0.2">
      <c r="B16" s="18"/>
      <c r="C16" s="21" t="e">
        <f>VLOOKUP(B16,'Current Semester Advising'!$B$10:$C$70,2,FALSE)</f>
        <v>#N/A</v>
      </c>
      <c r="D16" s="22" t="e">
        <v>#N/A</v>
      </c>
      <c r="E16" s="19" t="s">
        <v>16</v>
      </c>
      <c r="F16" s="12"/>
      <c r="G16" s="18" t="s">
        <v>17</v>
      </c>
      <c r="H16" s="21" t="str">
        <f>VLOOKUP(G16,'Current Semester Advising'!$B$10:$C$70,2,FALSE)</f>
        <v>Genetic Diseases &amp; Speech Therapy</v>
      </c>
      <c r="I16" s="22" t="e">
        <v>#N/A</v>
      </c>
      <c r="J16" s="19" t="s">
        <v>13</v>
      </c>
      <c r="K16" s="6"/>
      <c r="L16" s="18" t="s">
        <v>18</v>
      </c>
      <c r="M16" s="21" t="str">
        <f>VLOOKUP(L16,'Current Semester Advising'!$B$10:$C$70,2,FALSE)</f>
        <v>Phonetics</v>
      </c>
      <c r="N16" s="22" t="e">
        <v>#N/A</v>
      </c>
      <c r="O16" s="19" t="s">
        <v>16</v>
      </c>
    </row>
    <row r="17" spans="2:15" x14ac:dyDescent="0.2">
      <c r="B17" s="18" t="s">
        <v>19</v>
      </c>
      <c r="C17" s="21" t="str">
        <f>VLOOKUP(B17,'Current Semester Advising'!$B$10:$C$70,2,FALSE)</f>
        <v>Introduction to Pre-Verbal Communication and Early Intervention</v>
      </c>
      <c r="D17" s="22" t="e">
        <v>#N/A</v>
      </c>
      <c r="E17" s="19" t="s">
        <v>16</v>
      </c>
      <c r="F17" s="12"/>
      <c r="G17" s="18" t="s">
        <v>20</v>
      </c>
      <c r="H17" s="21" t="str">
        <f>VLOOKUP(G17,'Current Semester Advising'!$B$10:$C$70,2,FALSE)</f>
        <v>Dysphagia &amp; Swallowing Disorders</v>
      </c>
      <c r="I17" s="22" t="e">
        <v>#N/A</v>
      </c>
      <c r="J17" s="19" t="s">
        <v>16</v>
      </c>
      <c r="K17" s="6"/>
      <c r="L17" s="18"/>
      <c r="M17" s="21" t="e">
        <f>VLOOKUP(L17,'Current Semester Advising'!$B$10:$C$70,2,FALSE)</f>
        <v>#N/A</v>
      </c>
      <c r="N17" s="22" t="e">
        <v>#N/A</v>
      </c>
      <c r="O17" s="19"/>
    </row>
    <row r="18" spans="2:15" x14ac:dyDescent="0.2">
      <c r="B18" s="18" t="s">
        <v>21</v>
      </c>
      <c r="C18" s="21" t="str">
        <f>VLOOKUP(B18,'Current Semester Advising'!$B$10:$C$70,2,FALSE)</f>
        <v>SPTH Internship Seminar I A -15 hrs</v>
      </c>
      <c r="D18" s="22" t="e">
        <v>#N/A</v>
      </c>
      <c r="E18" s="19" t="s">
        <v>11</v>
      </c>
      <c r="F18" s="12"/>
      <c r="G18" s="18" t="s">
        <v>22</v>
      </c>
      <c r="H18" s="21" t="str">
        <f>VLOOKUP(G18,'Current Semester Advising'!$B$10:$C$70,2,FALSE)</f>
        <v>SPTH Internship Seminar I B - 15 hrs.</v>
      </c>
      <c r="I18" s="22" t="e">
        <v>#N/A</v>
      </c>
      <c r="J18" s="19" t="s">
        <v>16</v>
      </c>
      <c r="K18" s="6"/>
      <c r="L18" s="18"/>
      <c r="M18" s="21" t="e">
        <f>VLOOKUP(L18,'Current Semester Advising'!$B$10:$C$70,2,FALSE)</f>
        <v>#N/A</v>
      </c>
      <c r="N18" s="22" t="e">
        <v>#N/A</v>
      </c>
      <c r="O18" s="19"/>
    </row>
    <row r="19" spans="2:15" x14ac:dyDescent="0.2">
      <c r="B19" s="18" t="s">
        <v>23</v>
      </c>
      <c r="C19" s="21" t="str">
        <f>VLOOKUP(B19,'Current Semester Advising'!$B$10:$C$70,2,FALSE)</f>
        <v>Internship I A- School Observation – 50 hrs. (Mandatory Internship)</v>
      </c>
      <c r="D19" s="22" t="e">
        <v>#N/A</v>
      </c>
      <c r="E19" s="19" t="s">
        <v>24</v>
      </c>
      <c r="F19" s="12"/>
      <c r="G19" s="18" t="s">
        <v>25</v>
      </c>
      <c r="H19" s="21" t="str">
        <f>VLOOKUP(G19,'Current Semester Advising'!$B$10:$C$70,2,FALSE)</f>
        <v>Internship I B - Nursery Observation - 50 hrs (Mandatory Intrnship)</v>
      </c>
      <c r="I19" s="22" t="e">
        <v>#N/A</v>
      </c>
      <c r="J19" s="19" t="s">
        <v>24</v>
      </c>
      <c r="K19" s="6"/>
      <c r="L19" s="18"/>
      <c r="M19" s="21" t="e">
        <f>VLOOKUP(L19,'Current Semester Advising'!$B$10:$C$70,2,FALSE)</f>
        <v>#N/A</v>
      </c>
      <c r="N19" s="22" t="e">
        <v>#N/A</v>
      </c>
      <c r="O19" s="19"/>
    </row>
    <row r="20" spans="2:15" x14ac:dyDescent="0.2">
      <c r="B20" s="18" t="s">
        <v>26</v>
      </c>
      <c r="C20" s="21" t="str">
        <f>VLOOKUP(B20,'Current Semester Advising'!$B$10:$C$70,2,FALSE)</f>
        <v>Internship I C - Physicians Observation - 40 hrs. (Mandatory Internship)</v>
      </c>
      <c r="D20" s="22" t="e">
        <v>#N/A</v>
      </c>
      <c r="E20" s="19" t="s">
        <v>24</v>
      </c>
      <c r="F20" s="12"/>
      <c r="G20" s="18"/>
      <c r="H20" s="21" t="e">
        <f>VLOOKUP(G20,'Current Semester Advising'!$B$10:$C$70,2,FALSE)</f>
        <v>#N/A</v>
      </c>
      <c r="I20" s="22" t="e">
        <v>#N/A</v>
      </c>
      <c r="J20" s="19"/>
      <c r="K20" s="6"/>
      <c r="L20" s="18"/>
      <c r="M20" s="21" t="e">
        <f>VLOOKUP(L20,'Current Semester Advising'!$B$10:$C$70,2,FALSE)</f>
        <v>#N/A</v>
      </c>
      <c r="N20" s="22" t="e">
        <v>#N/A</v>
      </c>
      <c r="O20" s="19"/>
    </row>
    <row r="21" spans="2:15" x14ac:dyDescent="0.2">
      <c r="B21" s="18"/>
      <c r="C21" s="21" t="e">
        <f>VLOOKUP(B21,'Current Semester Advising'!$B$10:$C$70,2,FALSE)</f>
        <v>#N/A</v>
      </c>
      <c r="D21" s="22" t="e">
        <v>#N/A</v>
      </c>
      <c r="E21" s="19"/>
      <c r="F21" s="12"/>
      <c r="G21" s="18"/>
      <c r="H21" s="21" t="e">
        <f>VLOOKUP(G21,'Current Semester Advising'!$B$10:$C$70,2,FALSE)</f>
        <v>#N/A</v>
      </c>
      <c r="I21" s="22" t="e">
        <v>#N/A</v>
      </c>
      <c r="J21" s="19"/>
      <c r="K21" s="6"/>
      <c r="L21" s="18"/>
      <c r="M21" s="21" t="e">
        <f>VLOOKUP(L21,'Current Semester Advising'!$B$10:$C$70,2,FALSE)</f>
        <v>#N/A</v>
      </c>
      <c r="N21" s="22" t="e">
        <v>#N/A</v>
      </c>
      <c r="O21" s="19"/>
    </row>
    <row r="22" spans="2:15" x14ac:dyDescent="0.2">
      <c r="B22" s="18"/>
      <c r="C22" s="21" t="e">
        <f>VLOOKUP(B22,'Current Semester Advising'!$B$10:$C$70,2,FALSE)</f>
        <v>#N/A</v>
      </c>
      <c r="D22" s="22" t="e">
        <v>#N/A</v>
      </c>
      <c r="E22" s="19"/>
      <c r="F22" s="12"/>
      <c r="G22" s="18"/>
      <c r="H22" s="21" t="e">
        <f>VLOOKUP(G22,'Current Semester Advising'!$B$10:$C$70,2,FALSE)</f>
        <v>#N/A</v>
      </c>
      <c r="I22" s="22" t="e">
        <v>#N/A</v>
      </c>
      <c r="J22" s="19"/>
      <c r="K22" s="6"/>
      <c r="L22" s="18"/>
      <c r="M22" s="21" t="e">
        <f>VLOOKUP(L22,'Current Semester Advising'!$B$10:$C$70,2,FALSE)</f>
        <v>#N/A</v>
      </c>
      <c r="N22" s="22" t="e">
        <v>#N/A</v>
      </c>
      <c r="O22" s="19"/>
    </row>
    <row r="23" spans="2:15" x14ac:dyDescent="0.2">
      <c r="B23" s="18"/>
      <c r="C23" s="21" t="e">
        <f>VLOOKUP(B23,'Current Semester Advising'!$B$10:$C$70,2,FALSE)</f>
        <v>#N/A</v>
      </c>
      <c r="D23" s="22" t="e">
        <v>#N/A</v>
      </c>
      <c r="E23" s="19"/>
      <c r="F23" s="12"/>
      <c r="G23" s="18"/>
      <c r="H23" s="21" t="e">
        <f>VLOOKUP(G23,'Current Semester Advising'!$B$10:$C$70,2,FALSE)</f>
        <v>#N/A</v>
      </c>
      <c r="I23" s="22" t="e">
        <v>#N/A</v>
      </c>
      <c r="J23" s="19"/>
      <c r="K23" s="6"/>
      <c r="L23" s="18"/>
      <c r="M23" s="21" t="e">
        <f>VLOOKUP(L23,'Current Semester Advising'!$B$10:$C$70,2,FALSE)</f>
        <v>#N/A</v>
      </c>
      <c r="N23" s="22" t="e">
        <v>#N/A</v>
      </c>
      <c r="O23" s="19"/>
    </row>
    <row r="24" spans="2:15" ht="17" customHeight="1" thickBot="1" x14ac:dyDescent="0.25">
      <c r="B24" s="129" t="s">
        <v>14</v>
      </c>
      <c r="C24" s="130"/>
      <c r="D24" s="15">
        <f>SUMIF(D16:D23,"&lt;&gt;#N/A")</f>
        <v>0</v>
      </c>
      <c r="E24" s="11"/>
      <c r="F24" s="12"/>
      <c r="G24" s="129" t="s">
        <v>14</v>
      </c>
      <c r="H24" s="130"/>
      <c r="I24" s="15">
        <f>SUMIF(I16:I23,"&lt;&gt;#N/A")</f>
        <v>0</v>
      </c>
      <c r="J24" s="11"/>
      <c r="K24" s="6"/>
      <c r="L24" s="129" t="s">
        <v>14</v>
      </c>
      <c r="M24" s="130"/>
      <c r="N24" s="15">
        <f>SUMIF(N16:N23,"&lt;&gt;#N/A")</f>
        <v>0</v>
      </c>
      <c r="O24" s="11"/>
    </row>
    <row r="25" spans="2:15" ht="17" customHeight="1" thickBot="1" x14ac:dyDescent="0.25">
      <c r="B25" s="13"/>
      <c r="C25" s="13"/>
      <c r="D25" s="16"/>
      <c r="E25" s="13"/>
      <c r="F25" s="6"/>
      <c r="G25" s="13"/>
      <c r="H25" s="13"/>
      <c r="I25" s="16"/>
      <c r="J25" s="13"/>
      <c r="K25" s="6"/>
      <c r="L25" s="13"/>
      <c r="M25" s="13"/>
      <c r="N25" s="16"/>
      <c r="O25" s="13"/>
    </row>
    <row r="26" spans="2:15" x14ac:dyDescent="0.2">
      <c r="B26" s="4" t="s">
        <v>27</v>
      </c>
      <c r="C26" s="20" t="s">
        <v>1</v>
      </c>
      <c r="D26" s="127"/>
      <c r="E26" s="128"/>
      <c r="F26" s="5"/>
      <c r="G26" s="4" t="s">
        <v>27</v>
      </c>
      <c r="H26" s="20" t="s">
        <v>2</v>
      </c>
      <c r="I26" s="127"/>
      <c r="J26" s="128"/>
      <c r="K26" s="6"/>
      <c r="L26" s="4" t="s">
        <v>27</v>
      </c>
      <c r="M26" s="20" t="s">
        <v>3</v>
      </c>
      <c r="N26" s="127"/>
      <c r="O26" s="128"/>
    </row>
    <row r="27" spans="2:15" x14ac:dyDescent="0.2">
      <c r="B27" s="7" t="s">
        <v>4</v>
      </c>
      <c r="C27" s="8" t="s">
        <v>5</v>
      </c>
      <c r="D27" s="14" t="s">
        <v>6</v>
      </c>
      <c r="E27" s="9" t="s">
        <v>7</v>
      </c>
      <c r="F27" s="10"/>
      <c r="G27" s="7" t="s">
        <v>4</v>
      </c>
      <c r="H27" s="8" t="s">
        <v>5</v>
      </c>
      <c r="I27" s="14" t="s">
        <v>6</v>
      </c>
      <c r="J27" s="9" t="s">
        <v>7</v>
      </c>
      <c r="K27" s="6"/>
      <c r="L27" s="7" t="s">
        <v>4</v>
      </c>
      <c r="M27" s="8" t="s">
        <v>5</v>
      </c>
      <c r="N27" s="14" t="s">
        <v>6</v>
      </c>
      <c r="O27" s="9" t="s">
        <v>7</v>
      </c>
    </row>
    <row r="28" spans="2:15" x14ac:dyDescent="0.2">
      <c r="B28" s="18" t="s">
        <v>28</v>
      </c>
      <c r="C28" s="21" t="str">
        <f>VLOOKUP(B28,'Current Semester Advising'!$B$10:$C$70,2,FALSE)</f>
        <v>Diagnostic Audiology &amp; Hearing Impariments</v>
      </c>
      <c r="D28" s="22" t="e">
        <v>#N/A</v>
      </c>
      <c r="E28" s="19" t="s">
        <v>16</v>
      </c>
      <c r="F28" s="12"/>
      <c r="G28" s="18" t="s">
        <v>29</v>
      </c>
      <c r="H28" s="21" t="str">
        <f>VLOOKUP(G28,'Current Semester Advising'!$B$10:$C$70,2,FALSE)</f>
        <v>Cerebral Palsy &amp; Augmentative Alternative Communication (AAC)</v>
      </c>
      <c r="I28" s="22" t="e">
        <v>#N/A</v>
      </c>
      <c r="J28" s="19" t="s">
        <v>16</v>
      </c>
      <c r="K28" s="6"/>
      <c r="L28" s="18" t="s">
        <v>30</v>
      </c>
      <c r="M28" s="21" t="str">
        <f>VLOOKUP(L28,'Current Semester Advising'!$B$10:$C$70,2,FALSE)</f>
        <v>Dyscalculia</v>
      </c>
      <c r="N28" s="22" t="e">
        <v>#N/A</v>
      </c>
      <c r="O28" s="19" t="s">
        <v>31</v>
      </c>
    </row>
    <row r="29" spans="2:15" x14ac:dyDescent="0.2">
      <c r="B29" s="18" t="s">
        <v>32</v>
      </c>
      <c r="C29" s="21" t="str">
        <f>VLOOKUP(B29,'Current Semester Advising'!$B$10:$C$70,2,FALSE)</f>
        <v>Autism Spectrum Disorders</v>
      </c>
      <c r="D29" s="22" t="e">
        <v>#N/A</v>
      </c>
      <c r="E29" s="19" t="s">
        <v>9</v>
      </c>
      <c r="F29" s="12"/>
      <c r="G29" s="18" t="s">
        <v>33</v>
      </c>
      <c r="H29" s="21" t="str">
        <f>VLOOKUP(G29,'Current Semester Advising'!$B$10:$C$70,2,FALSE)</f>
        <v>Bilingual Language Development (Plus Lab)</v>
      </c>
      <c r="I29" s="22" t="e">
        <v>#N/A</v>
      </c>
      <c r="J29" s="19" t="s">
        <v>16</v>
      </c>
      <c r="K29" s="6"/>
      <c r="L29" s="18" t="s">
        <v>34</v>
      </c>
      <c r="M29" s="21" t="str">
        <f>VLOOKUP(L29,'Current Semester Advising'!$B$10:$C$70,2,FALSE)</f>
        <v>Childhood Onset Fluency Disorder</v>
      </c>
      <c r="N29" s="22" t="e">
        <v>#N/A</v>
      </c>
      <c r="O29" s="19" t="s">
        <v>11</v>
      </c>
    </row>
    <row r="30" spans="2:15" x14ac:dyDescent="0.2">
      <c r="B30" s="18" t="s">
        <v>35</v>
      </c>
      <c r="C30" s="21" t="str">
        <f>VLOOKUP(B30,'Current Semester Advising'!$B$10:$C$70,2,FALSE)</f>
        <v>SPTH Internship Seminar II A - 15 hrs.</v>
      </c>
      <c r="D30" s="22" t="e">
        <v>#N/A</v>
      </c>
      <c r="E30" s="19" t="s">
        <v>31</v>
      </c>
      <c r="F30" s="12"/>
      <c r="G30" s="18" t="s">
        <v>36</v>
      </c>
      <c r="H30" s="21" t="str">
        <f>VLOOKUP(G30,'Current Semester Advising'!$B$10:$C$70,2,FALSE)</f>
        <v>SPTH Internship Seminar II B - 15 hrs.</v>
      </c>
      <c r="I30" s="22" t="e">
        <v>#N/A</v>
      </c>
      <c r="J30" s="19" t="s">
        <v>16</v>
      </c>
      <c r="K30" s="6"/>
      <c r="L30" s="18" t="s">
        <v>37</v>
      </c>
      <c r="M30" s="21" t="str">
        <f>VLOOKUP(L30,'Current Semester Advising'!$B$10:$C$70,2,FALSE)</f>
        <v>Speech Sound Disorder and Phonological Disorder</v>
      </c>
      <c r="N30" s="22" t="e">
        <v>#N/A</v>
      </c>
      <c r="O30" s="19" t="s">
        <v>9</v>
      </c>
    </row>
    <row r="31" spans="2:15" x14ac:dyDescent="0.2">
      <c r="B31" s="18" t="s">
        <v>38</v>
      </c>
      <c r="C31" s="21" t="str">
        <f>VLOOKUP(B31,'Current Semester Advising'!$B$10:$C$70,2,FALSE)</f>
        <v>Internship II A - Institution Observation - 60 hrs. (Mandatory Internship)</v>
      </c>
      <c r="D31" s="22" t="e">
        <v>#N/A</v>
      </c>
      <c r="E31" s="19" t="s">
        <v>24</v>
      </c>
      <c r="F31" s="12"/>
      <c r="G31" s="18" t="s">
        <v>39</v>
      </c>
      <c r="H31" s="21" t="str">
        <f>VLOOKUP(G31,'Current Semester Advising'!$B$10:$C$70,2,FALSE)</f>
        <v>Internship II B - Clinical Observation -60 hHrs (Mandatory Intrenship)</v>
      </c>
      <c r="I31" s="22" t="e">
        <v>#N/A</v>
      </c>
      <c r="J31" s="19" t="s">
        <v>24</v>
      </c>
      <c r="K31" s="6"/>
      <c r="L31" s="18"/>
      <c r="M31" s="21" t="e">
        <f>VLOOKUP(L31,'Current Semester Advising'!$B$10:$C$70,2,FALSE)</f>
        <v>#N/A</v>
      </c>
      <c r="N31" s="22" t="e">
        <v>#N/A</v>
      </c>
      <c r="O31" s="19"/>
    </row>
    <row r="32" spans="2:15" x14ac:dyDescent="0.2">
      <c r="B32" s="18" t="s">
        <v>40</v>
      </c>
      <c r="C32" s="21" t="e">
        <f>VLOOKUP(B32,'Current Semester Advising'!$B$10:$C$70,2,FALSE)</f>
        <v>#N/A</v>
      </c>
      <c r="D32" s="22" t="e">
        <v>#N/A</v>
      </c>
      <c r="E32" s="19" t="s">
        <v>24</v>
      </c>
      <c r="F32" s="12"/>
      <c r="G32" s="18" t="s">
        <v>41</v>
      </c>
      <c r="H32" s="21" t="str">
        <f>VLOOKUP(G32,'Current Semester Advising'!$B$10:$C$70,2,FALSE)</f>
        <v>Internship II B - Institution Observation - 60 hrs.  (Mandatory Internship)</v>
      </c>
      <c r="I32" s="22" t="e">
        <v>#N/A</v>
      </c>
      <c r="J32" s="19" t="s">
        <v>42</v>
      </c>
      <c r="K32" s="6"/>
      <c r="L32" s="18"/>
      <c r="M32" s="21" t="e">
        <f>VLOOKUP(L32,'Current Semester Advising'!$B$10:$C$70,2,FALSE)</f>
        <v>#N/A</v>
      </c>
      <c r="N32" s="22" t="e">
        <v>#N/A</v>
      </c>
      <c r="O32" s="19"/>
    </row>
    <row r="33" spans="2:15" x14ac:dyDescent="0.2">
      <c r="B33" s="18" t="s">
        <v>43</v>
      </c>
      <c r="C33" s="21" t="str">
        <f>VLOOKUP(B33,'Current Semester Advising'!$B$10:$C$70,2,FALSE)</f>
        <v>Oral Language</v>
      </c>
      <c r="D33" s="22" t="e">
        <v>#N/A</v>
      </c>
      <c r="E33" s="19" t="s">
        <v>31</v>
      </c>
      <c r="F33" s="12"/>
      <c r="G33" s="18"/>
      <c r="H33" s="21" t="e">
        <f>VLOOKUP(G33,'Current Semester Advising'!$B$10:$C$70,2,FALSE)</f>
        <v>#N/A</v>
      </c>
      <c r="I33" s="22" t="e">
        <v>#N/A</v>
      </c>
      <c r="J33" s="19"/>
      <c r="K33" s="6"/>
      <c r="L33" s="18"/>
      <c r="M33" s="21" t="e">
        <f>VLOOKUP(L33,'Current Semester Advising'!$B$10:$C$70,2,FALSE)</f>
        <v>#N/A</v>
      </c>
      <c r="N33" s="22" t="e">
        <v>#N/A</v>
      </c>
      <c r="O33" s="19"/>
    </row>
    <row r="34" spans="2:15" x14ac:dyDescent="0.2">
      <c r="B34" s="18"/>
      <c r="C34" s="21" t="e">
        <f>VLOOKUP(B34,'Current Semester Advising'!$B$10:$C$70,2,FALSE)</f>
        <v>#N/A</v>
      </c>
      <c r="D34" s="22" t="e">
        <v>#N/A</v>
      </c>
      <c r="E34" s="19"/>
      <c r="F34" s="12"/>
      <c r="G34" s="18"/>
      <c r="H34" s="21" t="e">
        <f>VLOOKUP(G34,'Current Semester Advising'!$B$10:$C$70,2,FALSE)</f>
        <v>#N/A</v>
      </c>
      <c r="I34" s="22" t="e">
        <v>#N/A</v>
      </c>
      <c r="J34" s="19"/>
      <c r="K34" s="6"/>
      <c r="L34" s="18"/>
      <c r="M34" s="21" t="e">
        <f>VLOOKUP(L34,'Current Semester Advising'!$B$10:$C$70,2,FALSE)</f>
        <v>#N/A</v>
      </c>
      <c r="N34" s="22" t="e">
        <v>#N/A</v>
      </c>
      <c r="O34" s="19"/>
    </row>
    <row r="35" spans="2:15" x14ac:dyDescent="0.2">
      <c r="B35" s="18"/>
      <c r="C35" s="21" t="e">
        <f>VLOOKUP(B35,'Current Semester Advising'!$B$10:$C$70,2,FALSE)</f>
        <v>#N/A</v>
      </c>
      <c r="D35" s="22" t="e">
        <v>#N/A</v>
      </c>
      <c r="E35" s="19"/>
      <c r="F35" s="12"/>
      <c r="G35" s="18"/>
      <c r="H35" s="21" t="e">
        <f>VLOOKUP(G35,'Current Semester Advising'!$B$10:$C$70,2,FALSE)</f>
        <v>#N/A</v>
      </c>
      <c r="I35" s="22" t="e">
        <v>#N/A</v>
      </c>
      <c r="J35" s="19"/>
      <c r="K35" s="6"/>
      <c r="L35" s="18"/>
      <c r="M35" s="21" t="e">
        <f>VLOOKUP(L35,'Current Semester Advising'!$B$10:$C$70,2,FALSE)</f>
        <v>#N/A</v>
      </c>
      <c r="N35" s="22" t="e">
        <v>#N/A</v>
      </c>
      <c r="O35" s="19"/>
    </row>
    <row r="36" spans="2:15" ht="17" customHeight="1" thickBot="1" x14ac:dyDescent="0.25">
      <c r="B36" s="129" t="s">
        <v>14</v>
      </c>
      <c r="C36" s="130"/>
      <c r="D36" s="15">
        <f>SUMIF(D28:D35,"&lt;&gt;#N/A")</f>
        <v>0</v>
      </c>
      <c r="E36" s="11"/>
      <c r="F36" s="12"/>
      <c r="G36" s="129" t="s">
        <v>14</v>
      </c>
      <c r="H36" s="130"/>
      <c r="I36" s="15">
        <f>SUMIF(I28:I35,"&lt;&gt;#N/A")</f>
        <v>0</v>
      </c>
      <c r="J36" s="11"/>
      <c r="K36" s="6"/>
      <c r="L36" s="129" t="s">
        <v>14</v>
      </c>
      <c r="M36" s="130"/>
      <c r="N36" s="15">
        <f>SUMIF(N28:N35,"&lt;&gt;#N/A")</f>
        <v>0</v>
      </c>
      <c r="O36" s="11"/>
    </row>
    <row r="37" spans="2:15" ht="17" customHeight="1" thickBot="1" x14ac:dyDescent="0.25"/>
    <row r="38" spans="2:15" x14ac:dyDescent="0.2">
      <c r="B38" s="4" t="s">
        <v>44</v>
      </c>
      <c r="C38" s="20" t="s">
        <v>1</v>
      </c>
      <c r="D38" s="127"/>
      <c r="E38" s="128"/>
      <c r="F38" s="5"/>
      <c r="G38" s="4" t="s">
        <v>44</v>
      </c>
      <c r="H38" s="20" t="s">
        <v>2</v>
      </c>
      <c r="I38" s="127"/>
      <c r="J38" s="128"/>
      <c r="K38" s="6"/>
      <c r="L38" s="4" t="s">
        <v>44</v>
      </c>
      <c r="M38" s="20" t="s">
        <v>3</v>
      </c>
      <c r="N38" s="127"/>
      <c r="O38" s="128"/>
    </row>
    <row r="39" spans="2:15" x14ac:dyDescent="0.2">
      <c r="B39" s="7" t="s">
        <v>4</v>
      </c>
      <c r="C39" s="8" t="s">
        <v>5</v>
      </c>
      <c r="D39" s="14" t="s">
        <v>6</v>
      </c>
      <c r="E39" s="9" t="s">
        <v>7</v>
      </c>
      <c r="F39" s="10"/>
      <c r="G39" s="107" t="s">
        <v>4</v>
      </c>
      <c r="H39" s="8" t="s">
        <v>5</v>
      </c>
      <c r="I39" s="14" t="s">
        <v>6</v>
      </c>
      <c r="J39" s="9" t="s">
        <v>7</v>
      </c>
      <c r="K39" s="6"/>
      <c r="L39" s="7" t="s">
        <v>4</v>
      </c>
      <c r="M39" s="8" t="s">
        <v>5</v>
      </c>
      <c r="N39" s="14" t="s">
        <v>6</v>
      </c>
      <c r="O39" s="9" t="s">
        <v>7</v>
      </c>
    </row>
    <row r="40" spans="2:15" x14ac:dyDescent="0.2">
      <c r="B40" s="18" t="s">
        <v>45</v>
      </c>
      <c r="C40" s="21" t="str">
        <f>VLOOKUP(B40,'Current Semester Advising'!$B$10:$C$70,2,FALSE)</f>
        <v>Dyslexia Learning Disorders, Assesment &amp; Rehab</v>
      </c>
      <c r="D40" s="22" t="s">
        <v>9</v>
      </c>
      <c r="E40" s="19"/>
      <c r="F40" s="12"/>
      <c r="G40" s="106" t="s">
        <v>46</v>
      </c>
      <c r="H40" s="105" t="str">
        <f>VLOOKUP(G40,'Current Semester Advising'!$B$10:$C$70,2,FALSE)</f>
        <v>Voice Therapy 1 &amp; 2 (Plus Lab)</v>
      </c>
      <c r="I40" s="22" t="s">
        <v>11</v>
      </c>
      <c r="J40" s="19"/>
      <c r="K40" s="6"/>
      <c r="L40" s="18" t="s">
        <v>47</v>
      </c>
      <c r="M40" s="21" t="str">
        <f>VLOOKUP(L40,'Current Semester Advising'!$B$10:$C$70,2,FALSE)</f>
        <v>World Civilizations II</v>
      </c>
      <c r="N40" s="22" t="e">
        <v>#N/A</v>
      </c>
      <c r="O40" s="19"/>
    </row>
    <row r="41" spans="2:15" x14ac:dyDescent="0.2">
      <c r="B41" s="18" t="s">
        <v>48</v>
      </c>
      <c r="C41" s="21" t="str">
        <f>VLOOKUP(B41,'Current Semester Advising'!$B$10:$C$70,2,FALSE)</f>
        <v>Neuropsychology</v>
      </c>
      <c r="D41" s="22" t="s">
        <v>13</v>
      </c>
      <c r="E41" s="19"/>
      <c r="F41" s="12"/>
      <c r="G41" s="106" t="s">
        <v>49</v>
      </c>
      <c r="H41" s="105" t="str">
        <f>VLOOKUP(G41,'Current Semester Advising'!$B$10:$C$70,2,FALSE)</f>
        <v>Developmental Language Disorder(DLD)</v>
      </c>
      <c r="I41" s="22" t="s">
        <v>50</v>
      </c>
      <c r="J41" s="19"/>
      <c r="K41" s="6"/>
      <c r="L41" s="18" t="s">
        <v>51</v>
      </c>
      <c r="M41" s="21" t="str">
        <f>VLOOKUP(L41,'Current Semester Advising'!$B$10:$C$70,2,FALSE)</f>
        <v>Down Syndrome</v>
      </c>
      <c r="N41" s="22" t="e">
        <v>#N/A</v>
      </c>
      <c r="O41" s="19"/>
    </row>
    <row r="42" spans="2:15" x14ac:dyDescent="0.2">
      <c r="B42" s="18" t="s">
        <v>52</v>
      </c>
      <c r="C42" s="21" t="str">
        <f>VLOOKUP(B42,'Current Semester Advising'!$B$10:$C$70,2,FALSE)</f>
        <v>SPTH Internship Seminar III A-15 Hrs</v>
      </c>
      <c r="D42" s="22" t="s">
        <v>11</v>
      </c>
      <c r="E42" s="19"/>
      <c r="F42" s="12"/>
      <c r="G42" s="106" t="s">
        <v>53</v>
      </c>
      <c r="H42" s="105" t="str">
        <f>VLOOKUP(G42,'Current Semester Advising'!$B$10:$C$70,2,FALSE)</f>
        <v>Aphasia</v>
      </c>
      <c r="I42" s="22" t="s">
        <v>9</v>
      </c>
      <c r="J42" s="19"/>
      <c r="K42" s="6"/>
      <c r="L42" s="18"/>
      <c r="M42" s="21" t="e">
        <f>VLOOKUP(L42,'Current Semester Advising'!$B$10:$C$70,2,FALSE)</f>
        <v>#N/A</v>
      </c>
      <c r="N42" s="22" t="e">
        <v>#N/A</v>
      </c>
      <c r="O42" s="19"/>
    </row>
    <row r="43" spans="2:15" x14ac:dyDescent="0.2">
      <c r="B43" s="18" t="s">
        <v>54</v>
      </c>
      <c r="C43" s="21" t="str">
        <f>VLOOKUP(B43,'Current Semester Advising'!$B$10:$C$70,2,FALSE)</f>
        <v>Internship III - Institution Intervention - 125 hrs. (Mandatory Internship)</v>
      </c>
      <c r="D43" s="22" t="s">
        <v>24</v>
      </c>
      <c r="E43" s="19"/>
      <c r="F43" s="12"/>
      <c r="G43" s="52" t="s">
        <v>55</v>
      </c>
      <c r="H43" s="21" t="str">
        <f>VLOOKUP(G43,'Current Semester Advising'!$B$10:$C$70,2,FALSE)</f>
        <v>SPTH Internship Seminar III B - 15 hrs.</v>
      </c>
      <c r="I43" s="22" t="s">
        <v>11</v>
      </c>
      <c r="J43" s="19"/>
      <c r="K43" s="6"/>
      <c r="L43" s="18"/>
      <c r="M43" s="21" t="e">
        <f>VLOOKUP(L43,'Current Semester Advising'!$B$10:$C$70,2,FALSE)</f>
        <v>#N/A</v>
      </c>
      <c r="N43" s="22" t="e">
        <v>#N/A</v>
      </c>
      <c r="O43" s="19"/>
    </row>
    <row r="44" spans="2:15" x14ac:dyDescent="0.2">
      <c r="B44" s="18"/>
      <c r="C44" s="21" t="e">
        <f>VLOOKUP(B44,'Current Semester Advising'!$B$10:$C$70,2,FALSE)</f>
        <v>#N/A</v>
      </c>
      <c r="D44" s="22" t="e">
        <v>#N/A</v>
      </c>
      <c r="E44" s="19"/>
      <c r="F44" s="12"/>
      <c r="G44" s="51" t="s">
        <v>56</v>
      </c>
      <c r="H44" s="21" t="str">
        <f>VLOOKUP(G44,'Current Semester Advising'!$B$10:$C$70,2,FALSE)</f>
        <v>Internship III - Institution Intervention - 125 hrs.  (Mandatory Internship)</v>
      </c>
      <c r="I44" s="22" t="s">
        <v>24</v>
      </c>
      <c r="J44" s="19"/>
      <c r="K44" s="6"/>
      <c r="L44" s="18"/>
      <c r="M44" s="21" t="e">
        <f>VLOOKUP(L44,'Current Semester Advising'!$B$10:$C$70,2,FALSE)</f>
        <v>#N/A</v>
      </c>
      <c r="N44" s="22" t="e">
        <v>#N/A</v>
      </c>
      <c r="O44" s="19"/>
    </row>
    <row r="45" spans="2:15" x14ac:dyDescent="0.2">
      <c r="B45" s="18"/>
      <c r="C45" s="21" t="e">
        <f>VLOOKUP(B45,'Current Semester Advising'!$B$10:$C$70,2,FALSE)</f>
        <v>#N/A</v>
      </c>
      <c r="D45" s="22" t="e">
        <v>#N/A</v>
      </c>
      <c r="E45" s="19"/>
      <c r="F45" s="12"/>
      <c r="G45" s="18"/>
      <c r="H45" s="21" t="e">
        <f>VLOOKUP(G45,'Current Semester Advising'!$B$10:$C$70,2,FALSE)</f>
        <v>#N/A</v>
      </c>
      <c r="I45" s="22" t="e">
        <v>#N/A</v>
      </c>
      <c r="J45" s="19"/>
      <c r="K45" s="6"/>
      <c r="L45" s="18"/>
      <c r="M45" s="21" t="e">
        <f>VLOOKUP(L45,'Current Semester Advising'!$B$10:$C$70,2,FALSE)</f>
        <v>#N/A</v>
      </c>
      <c r="N45" s="22" t="e">
        <v>#N/A</v>
      </c>
      <c r="O45" s="19"/>
    </row>
    <row r="46" spans="2:15" x14ac:dyDescent="0.2">
      <c r="B46" s="18"/>
      <c r="C46" s="21" t="e">
        <f>VLOOKUP(B46,'Current Semester Advising'!$B$10:$C$70,2,FALSE)</f>
        <v>#N/A</v>
      </c>
      <c r="D46" s="22" t="e">
        <v>#N/A</v>
      </c>
      <c r="E46" s="19"/>
      <c r="F46" s="12"/>
      <c r="G46" s="18"/>
      <c r="H46" s="21" t="e">
        <f>VLOOKUP(G46,'Current Semester Advising'!$B$10:$C$70,2,FALSE)</f>
        <v>#N/A</v>
      </c>
      <c r="I46" s="22" t="e">
        <v>#N/A</v>
      </c>
      <c r="J46" s="19"/>
      <c r="K46" s="6"/>
      <c r="L46" s="18"/>
      <c r="M46" s="21" t="e">
        <f>VLOOKUP(L46,'Current Semester Advising'!$B$10:$C$70,2,FALSE)</f>
        <v>#N/A</v>
      </c>
      <c r="N46" s="22" t="e">
        <v>#N/A</v>
      </c>
      <c r="O46" s="19"/>
    </row>
    <row r="47" spans="2:15" x14ac:dyDescent="0.2">
      <c r="B47" s="18"/>
      <c r="C47" s="21" t="e">
        <f>VLOOKUP(B47,'Current Semester Advising'!$B$10:$C$70,2,FALSE)</f>
        <v>#N/A</v>
      </c>
      <c r="D47" s="22" t="e">
        <v>#N/A</v>
      </c>
      <c r="E47" s="19"/>
      <c r="F47" s="12"/>
      <c r="G47" s="18"/>
      <c r="H47" s="21" t="e">
        <f>VLOOKUP(G47,'Current Semester Advising'!$B$10:$C$70,2,FALSE)</f>
        <v>#N/A</v>
      </c>
      <c r="I47" s="22" t="e">
        <v>#N/A</v>
      </c>
      <c r="J47" s="19"/>
      <c r="K47" s="6"/>
      <c r="L47" s="18"/>
      <c r="M47" s="21" t="e">
        <f>VLOOKUP(L47,'Current Semester Advising'!$B$10:$C$70,2,FALSE)</f>
        <v>#N/A</v>
      </c>
      <c r="N47" s="22" t="e">
        <v>#N/A</v>
      </c>
      <c r="O47" s="19"/>
    </row>
    <row r="48" spans="2:15" ht="17" customHeight="1" thickBot="1" x14ac:dyDescent="0.25">
      <c r="B48" s="129" t="s">
        <v>14</v>
      </c>
      <c r="C48" s="130"/>
      <c r="D48" s="15">
        <f>SUMIF(D40:D47,"&lt;&gt;#N/A")</f>
        <v>0</v>
      </c>
      <c r="E48" s="11"/>
      <c r="F48" s="12"/>
      <c r="G48" s="129" t="s">
        <v>14</v>
      </c>
      <c r="H48" s="130"/>
      <c r="I48" s="15">
        <f>SUMIF(I40:I47,"&lt;&gt;#N/A")</f>
        <v>0</v>
      </c>
      <c r="J48" s="11"/>
      <c r="K48" s="6"/>
      <c r="L48" s="129" t="s">
        <v>14</v>
      </c>
      <c r="M48" s="130"/>
      <c r="N48" s="15">
        <f>SUMIF(N40:N47,"&lt;&gt;#N/A")</f>
        <v>0</v>
      </c>
      <c r="O48" s="11"/>
    </row>
    <row r="49" spans="2:15" ht="17" customHeight="1" thickBot="1" x14ac:dyDescent="0.25"/>
    <row r="50" spans="2:15" x14ac:dyDescent="0.2">
      <c r="B50" s="4" t="s">
        <v>57</v>
      </c>
      <c r="C50" s="20" t="s">
        <v>1</v>
      </c>
      <c r="D50" s="127"/>
      <c r="E50" s="128"/>
      <c r="F50" s="5"/>
      <c r="G50" s="4" t="s">
        <v>57</v>
      </c>
      <c r="H50" s="20" t="s">
        <v>2</v>
      </c>
      <c r="I50" s="127"/>
      <c r="J50" s="128"/>
      <c r="K50" s="6"/>
      <c r="L50" s="4" t="s">
        <v>57</v>
      </c>
      <c r="M50" s="20" t="s">
        <v>3</v>
      </c>
      <c r="N50" s="127"/>
      <c r="O50" s="128"/>
    </row>
    <row r="51" spans="2:15" x14ac:dyDescent="0.2">
      <c r="B51" s="7" t="s">
        <v>4</v>
      </c>
      <c r="C51" s="8" t="s">
        <v>5</v>
      </c>
      <c r="D51" s="14" t="s">
        <v>6</v>
      </c>
      <c r="E51" s="9" t="s">
        <v>7</v>
      </c>
      <c r="F51" s="10"/>
      <c r="G51" s="7" t="s">
        <v>4</v>
      </c>
      <c r="H51" s="8" t="s">
        <v>5</v>
      </c>
      <c r="I51" s="14" t="s">
        <v>6</v>
      </c>
      <c r="J51" s="9" t="s">
        <v>7</v>
      </c>
      <c r="K51" s="6"/>
      <c r="L51" s="7" t="s">
        <v>4</v>
      </c>
      <c r="M51" s="8" t="s">
        <v>5</v>
      </c>
      <c r="N51" s="14" t="s">
        <v>6</v>
      </c>
      <c r="O51" s="9" t="s">
        <v>7</v>
      </c>
    </row>
    <row r="52" spans="2:15" ht="15.75" customHeight="1" x14ac:dyDescent="0.2">
      <c r="B52" s="18" t="s">
        <v>58</v>
      </c>
      <c r="C52" s="21" t="e">
        <f>VLOOKUP(B52,'Current Semester Advising'!$B$10:$C$70,2,FALSE)</f>
        <v>#N/A</v>
      </c>
      <c r="D52" s="22" t="e">
        <v>#N/A</v>
      </c>
      <c r="E52" s="19"/>
      <c r="F52" s="12"/>
      <c r="G52" s="18" t="s">
        <v>59</v>
      </c>
      <c r="H52" s="21" t="e">
        <f>VLOOKUP(G52,'Current Semester Advising'!$B$10:$C$70,2,FALSE)</f>
        <v>#N/A</v>
      </c>
      <c r="I52" s="22" t="e">
        <v>#N/A</v>
      </c>
      <c r="J52" s="19"/>
      <c r="K52" s="6"/>
      <c r="L52" s="18"/>
      <c r="M52" s="21" t="e">
        <f>VLOOKUP(L52,'Current Semester Advising'!$B$10:$C$70,2,FALSE)</f>
        <v>#N/A</v>
      </c>
      <c r="N52" s="22" t="e">
        <v>#N/A</v>
      </c>
      <c r="O52" s="19"/>
    </row>
    <row r="53" spans="2:15" ht="15.75" customHeight="1" x14ac:dyDescent="0.2">
      <c r="B53" s="18" t="s">
        <v>60</v>
      </c>
      <c r="C53" s="21" t="e">
        <f>VLOOKUP(B53,'Current Semester Advising'!$B$10:$C$70,2,FALSE)</f>
        <v>#N/A</v>
      </c>
      <c r="D53" s="22" t="e">
        <v>#N/A</v>
      </c>
      <c r="E53" s="19"/>
      <c r="F53" s="12"/>
      <c r="G53" s="18" t="s">
        <v>61</v>
      </c>
      <c r="H53" s="21" t="e">
        <f>VLOOKUP(G53,'Current Semester Advising'!$B$10:$C$70,2,FALSE)</f>
        <v>#N/A</v>
      </c>
      <c r="I53" s="22" t="e">
        <v>#N/A</v>
      </c>
      <c r="J53" s="19"/>
      <c r="K53" s="6"/>
      <c r="L53" s="18"/>
      <c r="M53" s="21" t="e">
        <f>VLOOKUP(L53,'Current Semester Advising'!$B$10:$C$70,2,FALSE)</f>
        <v>#N/A</v>
      </c>
      <c r="N53" s="22" t="e">
        <v>#N/A</v>
      </c>
      <c r="O53" s="19"/>
    </row>
    <row r="54" spans="2:15" ht="15.75" customHeight="1" x14ac:dyDescent="0.2">
      <c r="B54" s="18" t="s">
        <v>62</v>
      </c>
      <c r="C54" s="21" t="e">
        <f>VLOOKUP(B54,'Current Semester Advising'!$B$10:$C$70,2,FALSE)</f>
        <v>#N/A</v>
      </c>
      <c r="D54" s="22" t="e">
        <v>#N/A</v>
      </c>
      <c r="E54" s="19"/>
      <c r="F54" s="12"/>
      <c r="G54" s="18" t="s">
        <v>63</v>
      </c>
      <c r="H54" s="21" t="e">
        <f>VLOOKUP(G54,'Current Semester Advising'!$B$10:$C$70,2,FALSE)</f>
        <v>#N/A</v>
      </c>
      <c r="I54" s="22" t="e">
        <v>#N/A</v>
      </c>
      <c r="J54" s="19"/>
      <c r="K54" s="6"/>
      <c r="L54" s="18"/>
      <c r="M54" s="21" t="e">
        <f>VLOOKUP(L54,'Current Semester Advising'!$B$10:$C$70,2,FALSE)</f>
        <v>#N/A</v>
      </c>
      <c r="N54" s="22" t="e">
        <v>#N/A</v>
      </c>
      <c r="O54" s="19"/>
    </row>
    <row r="55" spans="2:15" ht="15.75" customHeight="1" x14ac:dyDescent="0.2">
      <c r="B55" s="18" t="s">
        <v>64</v>
      </c>
      <c r="C55" s="21" t="e">
        <f>VLOOKUP(B55,'Current Semester Advising'!$B$10:$C$70,2,FALSE)</f>
        <v>#N/A</v>
      </c>
      <c r="D55" s="22" t="e">
        <v>#N/A</v>
      </c>
      <c r="E55" s="19"/>
      <c r="F55" s="12"/>
      <c r="G55" s="18" t="s">
        <v>65</v>
      </c>
      <c r="H55" s="21" t="e">
        <f>VLOOKUP(G55,'Current Semester Advising'!$B$10:$C$70,2,FALSE)</f>
        <v>#N/A</v>
      </c>
      <c r="I55" s="22" t="e">
        <v>#N/A</v>
      </c>
      <c r="J55" s="19"/>
      <c r="K55" s="6"/>
      <c r="L55" s="18"/>
      <c r="M55" s="21" t="e">
        <f>VLOOKUP(L55,'Current Semester Advising'!$B$10:$C$70,2,FALSE)</f>
        <v>#N/A</v>
      </c>
      <c r="N55" s="22" t="e">
        <v>#N/A</v>
      </c>
      <c r="O55" s="19"/>
    </row>
    <row r="56" spans="2:15" ht="15.75" customHeight="1" x14ac:dyDescent="0.2">
      <c r="B56" s="18" t="s">
        <v>66</v>
      </c>
      <c r="C56" s="21" t="e">
        <f>VLOOKUP(B56,'Current Semester Advising'!$B$10:$C$70,2,FALSE)</f>
        <v>#N/A</v>
      </c>
      <c r="D56" s="22" t="e">
        <v>#N/A</v>
      </c>
      <c r="E56" s="19"/>
      <c r="F56" s="12"/>
      <c r="G56" s="18" t="s">
        <v>67</v>
      </c>
      <c r="H56" s="21" t="e">
        <f>VLOOKUP(G56,'Current Semester Advising'!$B$10:$C$70,2,FALSE)</f>
        <v>#N/A</v>
      </c>
      <c r="I56" s="22" t="e">
        <v>#N/A</v>
      </c>
      <c r="J56" s="19"/>
      <c r="K56" s="6"/>
      <c r="L56" s="18"/>
      <c r="M56" s="21" t="e">
        <f>VLOOKUP(L56,'Current Semester Advising'!$B$10:$C$70,2,FALSE)</f>
        <v>#N/A</v>
      </c>
      <c r="N56" s="22" t="e">
        <v>#N/A</v>
      </c>
      <c r="O56" s="19"/>
    </row>
    <row r="57" spans="2:15" ht="15.75" customHeight="1" x14ac:dyDescent="0.2">
      <c r="B57" s="18" t="s">
        <v>68</v>
      </c>
      <c r="C57" s="21" t="e">
        <f>VLOOKUP(B57,'Current Semester Advising'!$B$10:$C$70,2,FALSE)</f>
        <v>#N/A</v>
      </c>
      <c r="D57" s="22" t="e">
        <v>#N/A</v>
      </c>
      <c r="E57" s="19"/>
      <c r="F57" s="12"/>
      <c r="G57" s="18" t="s">
        <v>69</v>
      </c>
      <c r="H57" s="21" t="e">
        <f>VLOOKUP(G57,'Current Semester Advising'!$B$10:$C$70,2,FALSE)</f>
        <v>#N/A</v>
      </c>
      <c r="I57" s="22" t="e">
        <v>#N/A</v>
      </c>
      <c r="J57" s="19"/>
      <c r="K57" s="6"/>
      <c r="L57" s="18"/>
      <c r="M57" s="21" t="e">
        <f>VLOOKUP(L57,'Current Semester Advising'!$B$10:$C$70,2,FALSE)</f>
        <v>#N/A</v>
      </c>
      <c r="N57" s="22" t="e">
        <v>#N/A</v>
      </c>
      <c r="O57" s="19"/>
    </row>
    <row r="58" spans="2:15" ht="15.75" customHeight="1" x14ac:dyDescent="0.2">
      <c r="B58" s="18"/>
      <c r="C58" s="21" t="e">
        <f>VLOOKUP(B58,'Current Semester Advising'!$B$10:$C$70,2,FALSE)</f>
        <v>#N/A</v>
      </c>
      <c r="D58" s="22" t="e">
        <v>#N/A</v>
      </c>
      <c r="E58" s="19"/>
      <c r="F58" s="12"/>
      <c r="G58" s="18" t="s">
        <v>70</v>
      </c>
      <c r="H58" s="21" t="e">
        <f>VLOOKUP(G58,'Current Semester Advising'!$B$10:$C$70,2,FALSE)</f>
        <v>#N/A</v>
      </c>
      <c r="I58" s="22" t="e">
        <v>#N/A</v>
      </c>
      <c r="J58" s="19"/>
      <c r="K58" s="6"/>
      <c r="L58" s="18"/>
      <c r="M58" s="21" t="e">
        <f>VLOOKUP(L58,'Current Semester Advising'!$B$10:$C$70,2,FALSE)</f>
        <v>#N/A</v>
      </c>
      <c r="N58" s="22" t="e">
        <v>#N/A</v>
      </c>
      <c r="O58" s="19"/>
    </row>
    <row r="59" spans="2:15" x14ac:dyDescent="0.2">
      <c r="B59" s="18"/>
      <c r="C59" s="21" t="e">
        <f>VLOOKUP(B59,'Current Semester Advising'!$B$10:$C$70,2,FALSE)</f>
        <v>#N/A</v>
      </c>
      <c r="D59" s="22" t="e">
        <v>#N/A</v>
      </c>
      <c r="E59" s="19"/>
      <c r="F59" s="12"/>
      <c r="G59" s="18"/>
      <c r="H59" s="21" t="e">
        <f>VLOOKUP(G59,'Current Semester Advising'!$B$10:$C$70,2,FALSE)</f>
        <v>#N/A</v>
      </c>
      <c r="I59" s="22" t="e">
        <v>#N/A</v>
      </c>
      <c r="J59" s="19"/>
      <c r="K59" s="6"/>
      <c r="L59" s="18"/>
      <c r="M59" s="21" t="e">
        <f>VLOOKUP(L59,'Current Semester Advising'!$B$10:$C$70,2,FALSE)</f>
        <v>#N/A</v>
      </c>
      <c r="N59" s="22" t="e">
        <v>#N/A</v>
      </c>
      <c r="O59" s="19"/>
    </row>
    <row r="60" spans="2:15" ht="17" customHeight="1" thickBot="1" x14ac:dyDescent="0.25">
      <c r="B60" s="129" t="s">
        <v>14</v>
      </c>
      <c r="C60" s="130"/>
      <c r="D60" s="15">
        <f>SUMIF(D52:D59,"&lt;&gt;#N/A")</f>
        <v>0</v>
      </c>
      <c r="E60" s="11"/>
      <c r="F60" s="12"/>
      <c r="G60" s="129" t="s">
        <v>14</v>
      </c>
      <c r="H60" s="130"/>
      <c r="I60" s="15">
        <f>SUMIF(I52:I59,"&lt;&gt;#N/A")</f>
        <v>0</v>
      </c>
      <c r="J60" s="11"/>
      <c r="K60" s="6"/>
      <c r="L60" s="129" t="s">
        <v>14</v>
      </c>
      <c r="M60" s="130"/>
      <c r="N60" s="15">
        <f>SUMIF(N52:N59,"&lt;&gt;#N/A")</f>
        <v>0</v>
      </c>
      <c r="O60" s="11"/>
    </row>
    <row r="61" spans="2:15" ht="17" customHeight="1" thickBot="1" x14ac:dyDescent="0.25"/>
    <row r="62" spans="2:15" x14ac:dyDescent="0.2">
      <c r="B62" s="4" t="s">
        <v>71</v>
      </c>
      <c r="C62" s="20" t="s">
        <v>1</v>
      </c>
      <c r="D62" s="127"/>
      <c r="E62" s="128"/>
      <c r="F62" s="5"/>
      <c r="G62" s="4" t="s">
        <v>71</v>
      </c>
      <c r="H62" s="20" t="s">
        <v>2</v>
      </c>
      <c r="I62" s="127"/>
      <c r="J62" s="128"/>
      <c r="K62" s="6"/>
      <c r="L62" s="4" t="s">
        <v>71</v>
      </c>
      <c r="M62" s="20" t="s">
        <v>3</v>
      </c>
      <c r="N62" s="127"/>
      <c r="O62" s="128"/>
    </row>
    <row r="63" spans="2:15" x14ac:dyDescent="0.2">
      <c r="B63" s="7" t="s">
        <v>4</v>
      </c>
      <c r="C63" s="8" t="s">
        <v>5</v>
      </c>
      <c r="D63" s="14" t="s">
        <v>6</v>
      </c>
      <c r="E63" s="9" t="s">
        <v>7</v>
      </c>
      <c r="F63" s="10"/>
      <c r="G63" s="7" t="s">
        <v>4</v>
      </c>
      <c r="H63" s="8" t="s">
        <v>5</v>
      </c>
      <c r="I63" s="14" t="s">
        <v>6</v>
      </c>
      <c r="J63" s="9" t="s">
        <v>7</v>
      </c>
      <c r="K63" s="6"/>
      <c r="L63" s="7" t="s">
        <v>4</v>
      </c>
      <c r="M63" s="8" t="s">
        <v>5</v>
      </c>
      <c r="N63" s="14" t="s">
        <v>6</v>
      </c>
      <c r="O63" s="9" t="s">
        <v>7</v>
      </c>
    </row>
    <row r="64" spans="2:15" x14ac:dyDescent="0.2">
      <c r="B64" s="18"/>
      <c r="C64" s="21" t="e">
        <f>VLOOKUP(B64,'Current Semester Advising'!$B$10:$C$70,2,FALSE)</f>
        <v>#N/A</v>
      </c>
      <c r="D64" s="22" t="e">
        <v>#N/A</v>
      </c>
      <c r="E64" s="19"/>
      <c r="F64" s="12"/>
      <c r="G64" s="18"/>
      <c r="H64" s="21" t="e">
        <f>VLOOKUP(G64,'Current Semester Advising'!$B$10:$C$70,2,FALSE)</f>
        <v>#N/A</v>
      </c>
      <c r="I64" s="22" t="e">
        <v>#N/A</v>
      </c>
      <c r="J64" s="19"/>
      <c r="K64" s="6"/>
      <c r="L64" s="18"/>
      <c r="M64" s="21" t="e">
        <f>VLOOKUP(L64,'Current Semester Advising'!$B$10:$C$70,2,FALSE)</f>
        <v>#N/A</v>
      </c>
      <c r="N64" s="22" t="e">
        <v>#N/A</v>
      </c>
      <c r="O64" s="19"/>
    </row>
    <row r="65" spans="2:15" x14ac:dyDescent="0.2">
      <c r="B65" s="18"/>
      <c r="C65" s="21" t="e">
        <f>VLOOKUP(B65,'Current Semester Advising'!$B$10:$C$70,2,FALSE)</f>
        <v>#N/A</v>
      </c>
      <c r="D65" s="22" t="e">
        <v>#N/A</v>
      </c>
      <c r="E65" s="19"/>
      <c r="F65" s="12"/>
      <c r="G65" s="18"/>
      <c r="H65" s="21" t="e">
        <f>VLOOKUP(G65,'Current Semester Advising'!$B$10:$C$70,2,FALSE)</f>
        <v>#N/A</v>
      </c>
      <c r="I65" s="22" t="e">
        <v>#N/A</v>
      </c>
      <c r="J65" s="19"/>
      <c r="K65" s="6"/>
      <c r="L65" s="18"/>
      <c r="M65" s="21" t="e">
        <f>VLOOKUP(L65,'Current Semester Advising'!$B$10:$C$70,2,FALSE)</f>
        <v>#N/A</v>
      </c>
      <c r="N65" s="22" t="e">
        <v>#N/A</v>
      </c>
      <c r="O65" s="19"/>
    </row>
    <row r="66" spans="2:15" x14ac:dyDescent="0.2">
      <c r="B66" s="18"/>
      <c r="C66" s="21" t="e">
        <f>VLOOKUP(B66,'Current Semester Advising'!$B$10:$C$70,2,FALSE)</f>
        <v>#N/A</v>
      </c>
      <c r="D66" s="22" t="e">
        <v>#N/A</v>
      </c>
      <c r="E66" s="19"/>
      <c r="F66" s="12"/>
      <c r="G66" s="18"/>
      <c r="H66" s="21" t="e">
        <f>VLOOKUP(G66,'Current Semester Advising'!$B$10:$C$70,2,FALSE)</f>
        <v>#N/A</v>
      </c>
      <c r="I66" s="22" t="e">
        <v>#N/A</v>
      </c>
      <c r="J66" s="19"/>
      <c r="K66" s="6"/>
      <c r="L66" s="18"/>
      <c r="M66" s="21" t="e">
        <f>VLOOKUP(L66,'Current Semester Advising'!$B$10:$C$70,2,FALSE)</f>
        <v>#N/A</v>
      </c>
      <c r="N66" s="22" t="e">
        <v>#N/A</v>
      </c>
      <c r="O66" s="19"/>
    </row>
    <row r="67" spans="2:15" x14ac:dyDescent="0.2">
      <c r="B67" s="18"/>
      <c r="C67" s="21" t="e">
        <f>VLOOKUP(B67,'Current Semester Advising'!$B$10:$C$70,2,FALSE)</f>
        <v>#N/A</v>
      </c>
      <c r="D67" s="22" t="e">
        <v>#N/A</v>
      </c>
      <c r="E67" s="19"/>
      <c r="F67" s="12"/>
      <c r="G67" s="18"/>
      <c r="H67" s="21" t="e">
        <f>VLOOKUP(G67,'Current Semester Advising'!$B$10:$C$70,2,FALSE)</f>
        <v>#N/A</v>
      </c>
      <c r="I67" s="22" t="e">
        <v>#N/A</v>
      </c>
      <c r="J67" s="19"/>
      <c r="K67" s="6"/>
      <c r="L67" s="18"/>
      <c r="M67" s="21" t="e">
        <f>VLOOKUP(L67,'Current Semester Advising'!$B$10:$C$70,2,FALSE)</f>
        <v>#N/A</v>
      </c>
      <c r="N67" s="22" t="e">
        <v>#N/A</v>
      </c>
      <c r="O67" s="19"/>
    </row>
    <row r="68" spans="2:15" x14ac:dyDescent="0.2">
      <c r="B68" s="18"/>
      <c r="C68" s="21" t="e">
        <f>VLOOKUP(B68,'Current Semester Advising'!$B$10:$C$70,2,FALSE)</f>
        <v>#N/A</v>
      </c>
      <c r="D68" s="22" t="e">
        <v>#N/A</v>
      </c>
      <c r="E68" s="19"/>
      <c r="F68" s="12"/>
      <c r="G68" s="18"/>
      <c r="H68" s="21" t="e">
        <f>VLOOKUP(G68,'Current Semester Advising'!$B$10:$C$70,2,FALSE)</f>
        <v>#N/A</v>
      </c>
      <c r="I68" s="22" t="e">
        <v>#N/A</v>
      </c>
      <c r="J68" s="19"/>
      <c r="K68" s="6"/>
      <c r="L68" s="18"/>
      <c r="M68" s="21" t="e">
        <f>VLOOKUP(L68,'Current Semester Advising'!$B$10:$C$70,2,FALSE)</f>
        <v>#N/A</v>
      </c>
      <c r="N68" s="22" t="e">
        <v>#N/A</v>
      </c>
      <c r="O68" s="19"/>
    </row>
    <row r="69" spans="2:15" x14ac:dyDescent="0.2">
      <c r="B69" s="18"/>
      <c r="C69" s="21" t="e">
        <f>VLOOKUP(B69,'Current Semester Advising'!$B$10:$C$70,2,FALSE)</f>
        <v>#N/A</v>
      </c>
      <c r="D69" s="22" t="e">
        <v>#N/A</v>
      </c>
      <c r="E69" s="19"/>
      <c r="F69" s="12"/>
      <c r="G69" s="18"/>
      <c r="H69" s="21" t="e">
        <f>VLOOKUP(G69,'Current Semester Advising'!$B$10:$C$70,2,FALSE)</f>
        <v>#N/A</v>
      </c>
      <c r="I69" s="22" t="e">
        <v>#N/A</v>
      </c>
      <c r="J69" s="19"/>
      <c r="K69" s="6"/>
      <c r="L69" s="18"/>
      <c r="M69" s="21" t="e">
        <f>VLOOKUP(L69,'Current Semester Advising'!$B$10:$C$70,2,FALSE)</f>
        <v>#N/A</v>
      </c>
      <c r="N69" s="22" t="e">
        <v>#N/A</v>
      </c>
      <c r="O69" s="19"/>
    </row>
    <row r="70" spans="2:15" x14ac:dyDescent="0.2">
      <c r="B70" s="18"/>
      <c r="C70" s="21" t="e">
        <f>VLOOKUP(B70,'Current Semester Advising'!$B$10:$C$70,2,FALSE)</f>
        <v>#N/A</v>
      </c>
      <c r="D70" s="22" t="e">
        <v>#N/A</v>
      </c>
      <c r="E70" s="19"/>
      <c r="F70" s="12"/>
      <c r="G70" s="18"/>
      <c r="H70" s="21" t="e">
        <f>VLOOKUP(G70,'Current Semester Advising'!$B$10:$C$70,2,FALSE)</f>
        <v>#N/A</v>
      </c>
      <c r="I70" s="22" t="e">
        <v>#N/A</v>
      </c>
      <c r="J70" s="19"/>
      <c r="K70" s="6"/>
      <c r="L70" s="18"/>
      <c r="M70" s="21" t="e">
        <f>VLOOKUP(L70,'Current Semester Advising'!$B$10:$C$70,2,FALSE)</f>
        <v>#N/A</v>
      </c>
      <c r="N70" s="22" t="e">
        <v>#N/A</v>
      </c>
      <c r="O70" s="19"/>
    </row>
    <row r="71" spans="2:15" x14ac:dyDescent="0.2">
      <c r="B71" s="18"/>
      <c r="C71" s="21" t="e">
        <f>VLOOKUP(B71,'Current Semester Advising'!$B$10:$C$70,2,FALSE)</f>
        <v>#N/A</v>
      </c>
      <c r="D71" s="22" t="e">
        <v>#N/A</v>
      </c>
      <c r="E71" s="19"/>
      <c r="F71" s="12"/>
      <c r="G71" s="18"/>
      <c r="H71" s="21" t="e">
        <f>VLOOKUP(G71,'Current Semester Advising'!$B$10:$C$70,2,FALSE)</f>
        <v>#N/A</v>
      </c>
      <c r="I71" s="22" t="e">
        <v>#N/A</v>
      </c>
      <c r="J71" s="19"/>
      <c r="K71" s="6"/>
      <c r="L71" s="18"/>
      <c r="M71" s="21" t="e">
        <f>VLOOKUP(L71,'Current Semester Advising'!$B$10:$C$70,2,FALSE)</f>
        <v>#N/A</v>
      </c>
      <c r="N71" s="22" t="e">
        <v>#N/A</v>
      </c>
      <c r="O71" s="19"/>
    </row>
    <row r="72" spans="2:15" ht="17" customHeight="1" thickBot="1" x14ac:dyDescent="0.25">
      <c r="B72" s="129" t="s">
        <v>14</v>
      </c>
      <c r="C72" s="130"/>
      <c r="D72" s="15">
        <f>SUMIF(D64:D71,"&lt;&gt;#N/A")</f>
        <v>0</v>
      </c>
      <c r="E72" s="11"/>
      <c r="F72" s="12"/>
      <c r="G72" s="129" t="s">
        <v>14</v>
      </c>
      <c r="H72" s="130"/>
      <c r="I72" s="15">
        <f>SUMIF(I64:I71,"&lt;&gt;#N/A")</f>
        <v>0</v>
      </c>
      <c r="J72" s="11"/>
      <c r="K72" s="6"/>
      <c r="L72" s="129" t="s">
        <v>14</v>
      </c>
      <c r="M72" s="130"/>
      <c r="N72" s="15">
        <f>SUMIF(N64:N71,"&lt;&gt;#N/A")</f>
        <v>0</v>
      </c>
      <c r="O72" s="11"/>
    </row>
    <row r="73" spans="2:15" ht="17" customHeight="1" thickBot="1" x14ac:dyDescent="0.25"/>
    <row r="74" spans="2:15" x14ac:dyDescent="0.2">
      <c r="B74" s="4" t="s">
        <v>72</v>
      </c>
      <c r="C74" s="20" t="s">
        <v>1</v>
      </c>
      <c r="D74" s="127"/>
      <c r="E74" s="128"/>
      <c r="F74" s="5"/>
      <c r="G74" s="4" t="s">
        <v>72</v>
      </c>
      <c r="H74" s="20" t="s">
        <v>2</v>
      </c>
      <c r="I74" s="127"/>
      <c r="J74" s="128"/>
      <c r="K74" s="6"/>
      <c r="L74" s="4" t="s">
        <v>72</v>
      </c>
      <c r="M74" s="20" t="s">
        <v>3</v>
      </c>
      <c r="N74" s="127"/>
      <c r="O74" s="128"/>
    </row>
    <row r="75" spans="2:15" x14ac:dyDescent="0.2">
      <c r="B75" s="7" t="s">
        <v>4</v>
      </c>
      <c r="C75" s="8" t="s">
        <v>5</v>
      </c>
      <c r="D75" s="14" t="s">
        <v>6</v>
      </c>
      <c r="E75" s="9" t="s">
        <v>7</v>
      </c>
      <c r="F75" s="10"/>
      <c r="G75" s="7" t="s">
        <v>4</v>
      </c>
      <c r="H75" s="8" t="s">
        <v>5</v>
      </c>
      <c r="I75" s="14" t="s">
        <v>6</v>
      </c>
      <c r="J75" s="9" t="s">
        <v>7</v>
      </c>
      <c r="K75" s="6"/>
      <c r="L75" s="7" t="s">
        <v>4</v>
      </c>
      <c r="M75" s="8" t="s">
        <v>5</v>
      </c>
      <c r="N75" s="14" t="s">
        <v>6</v>
      </c>
      <c r="O75" s="9" t="s">
        <v>7</v>
      </c>
    </row>
    <row r="76" spans="2:15" x14ac:dyDescent="0.2">
      <c r="B76" s="18"/>
      <c r="C76" s="21" t="e">
        <f>VLOOKUP(B76,'Current Semester Advising'!$B$10:$C$70,2,FALSE)</f>
        <v>#N/A</v>
      </c>
      <c r="D76" s="22" t="e">
        <v>#N/A</v>
      </c>
      <c r="E76" s="19"/>
      <c r="F76" s="12"/>
      <c r="G76" s="18"/>
      <c r="H76" s="21" t="e">
        <f>VLOOKUP(G76,'Current Semester Advising'!$B$10:$C$70,2,FALSE)</f>
        <v>#N/A</v>
      </c>
      <c r="I76" s="22" t="e">
        <v>#N/A</v>
      </c>
      <c r="J76" s="19"/>
      <c r="K76" s="6"/>
      <c r="L76" s="18"/>
      <c r="M76" s="21" t="e">
        <f>VLOOKUP(L76,'Current Semester Advising'!$B$10:$C$70,2,FALSE)</f>
        <v>#N/A</v>
      </c>
      <c r="N76" s="22" t="e">
        <v>#N/A</v>
      </c>
      <c r="O76" s="19"/>
    </row>
    <row r="77" spans="2:15" x14ac:dyDescent="0.2">
      <c r="B77" s="18"/>
      <c r="C77" s="21" t="e">
        <f>VLOOKUP(B77,'Current Semester Advising'!$B$10:$C$70,2,FALSE)</f>
        <v>#N/A</v>
      </c>
      <c r="D77" s="22" t="e">
        <v>#N/A</v>
      </c>
      <c r="E77" s="19"/>
      <c r="F77" s="12"/>
      <c r="G77" s="18"/>
      <c r="H77" s="21" t="e">
        <f>VLOOKUP(G77,'Current Semester Advising'!$B$10:$C$70,2,FALSE)</f>
        <v>#N/A</v>
      </c>
      <c r="I77" s="22" t="e">
        <v>#N/A</v>
      </c>
      <c r="J77" s="19"/>
      <c r="K77" s="6"/>
      <c r="L77" s="18"/>
      <c r="M77" s="21" t="e">
        <f>VLOOKUP(L77,'Current Semester Advising'!$B$10:$C$70,2,FALSE)</f>
        <v>#N/A</v>
      </c>
      <c r="N77" s="22" t="e">
        <v>#N/A</v>
      </c>
      <c r="O77" s="19"/>
    </row>
    <row r="78" spans="2:15" x14ac:dyDescent="0.2">
      <c r="B78" s="18"/>
      <c r="C78" s="21" t="e">
        <f>VLOOKUP(B78,'Current Semester Advising'!$B$10:$C$70,2,FALSE)</f>
        <v>#N/A</v>
      </c>
      <c r="D78" s="22" t="e">
        <v>#N/A</v>
      </c>
      <c r="E78" s="19"/>
      <c r="F78" s="12"/>
      <c r="G78" s="18"/>
      <c r="H78" s="21" t="e">
        <f>VLOOKUP(G78,'Current Semester Advising'!$B$10:$C$70,2,FALSE)</f>
        <v>#N/A</v>
      </c>
      <c r="I78" s="22" t="e">
        <v>#N/A</v>
      </c>
      <c r="J78" s="19"/>
      <c r="K78" s="6"/>
      <c r="L78" s="18"/>
      <c r="M78" s="21" t="e">
        <f>VLOOKUP(L78,'Current Semester Advising'!$B$10:$C$70,2,FALSE)</f>
        <v>#N/A</v>
      </c>
      <c r="N78" s="22" t="e">
        <v>#N/A</v>
      </c>
      <c r="O78" s="19"/>
    </row>
    <row r="79" spans="2:15" x14ac:dyDescent="0.2">
      <c r="B79" s="18"/>
      <c r="C79" s="21" t="e">
        <f>VLOOKUP(B79,'Current Semester Advising'!$B$10:$C$70,2,FALSE)</f>
        <v>#N/A</v>
      </c>
      <c r="D79" s="22" t="e">
        <v>#N/A</v>
      </c>
      <c r="E79" s="19"/>
      <c r="F79" s="12"/>
      <c r="G79" s="18"/>
      <c r="H79" s="21" t="e">
        <f>VLOOKUP(G79,'Current Semester Advising'!$B$10:$C$70,2,FALSE)</f>
        <v>#N/A</v>
      </c>
      <c r="I79" s="22" t="e">
        <v>#N/A</v>
      </c>
      <c r="J79" s="19"/>
      <c r="K79" s="6"/>
      <c r="L79" s="18"/>
      <c r="M79" s="21" t="e">
        <f>VLOOKUP(L79,'Current Semester Advising'!$B$10:$C$70,2,FALSE)</f>
        <v>#N/A</v>
      </c>
      <c r="N79" s="22" t="e">
        <v>#N/A</v>
      </c>
      <c r="O79" s="19"/>
    </row>
    <row r="80" spans="2:15" x14ac:dyDescent="0.2">
      <c r="B80" s="18"/>
      <c r="C80" s="21" t="e">
        <f>VLOOKUP(B80,'Current Semester Advising'!$B$10:$C$70,2,FALSE)</f>
        <v>#N/A</v>
      </c>
      <c r="D80" s="22" t="e">
        <v>#N/A</v>
      </c>
      <c r="E80" s="19"/>
      <c r="F80" s="12"/>
      <c r="G80" s="18"/>
      <c r="H80" s="21" t="e">
        <f>VLOOKUP(G80,'Current Semester Advising'!$B$10:$C$70,2,FALSE)</f>
        <v>#N/A</v>
      </c>
      <c r="I80" s="22" t="e">
        <v>#N/A</v>
      </c>
      <c r="J80" s="19"/>
      <c r="K80" s="6"/>
      <c r="L80" s="18"/>
      <c r="M80" s="21" t="e">
        <f>VLOOKUP(L80,'Current Semester Advising'!$B$10:$C$70,2,FALSE)</f>
        <v>#N/A</v>
      </c>
      <c r="N80" s="22" t="e">
        <v>#N/A</v>
      </c>
      <c r="O80" s="19"/>
    </row>
    <row r="81" spans="2:15" x14ac:dyDescent="0.2">
      <c r="B81" s="18"/>
      <c r="C81" s="21" t="e">
        <f>VLOOKUP(B81,'Current Semester Advising'!$B$10:$C$70,2,FALSE)</f>
        <v>#N/A</v>
      </c>
      <c r="D81" s="22" t="e">
        <v>#N/A</v>
      </c>
      <c r="E81" s="19"/>
      <c r="F81" s="12"/>
      <c r="G81" s="18"/>
      <c r="H81" s="21" t="e">
        <f>VLOOKUP(G81,'Current Semester Advising'!$B$10:$C$70,2,FALSE)</f>
        <v>#N/A</v>
      </c>
      <c r="I81" s="22" t="e">
        <v>#N/A</v>
      </c>
      <c r="J81" s="19"/>
      <c r="K81" s="6"/>
      <c r="L81" s="18"/>
      <c r="M81" s="21" t="e">
        <f>VLOOKUP(L81,'Current Semester Advising'!$B$10:$C$70,2,FALSE)</f>
        <v>#N/A</v>
      </c>
      <c r="N81" s="22" t="e">
        <v>#N/A</v>
      </c>
      <c r="O81" s="19"/>
    </row>
    <row r="82" spans="2:15" x14ac:dyDescent="0.2">
      <c r="B82" s="18"/>
      <c r="C82" s="21" t="e">
        <f>VLOOKUP(B82,'Current Semester Advising'!$B$10:$C$70,2,FALSE)</f>
        <v>#N/A</v>
      </c>
      <c r="D82" s="22" t="e">
        <v>#N/A</v>
      </c>
      <c r="E82" s="19"/>
      <c r="F82" s="12"/>
      <c r="G82" s="18"/>
      <c r="H82" s="21" t="e">
        <f>VLOOKUP(G82,'Current Semester Advising'!$B$10:$C$70,2,FALSE)</f>
        <v>#N/A</v>
      </c>
      <c r="I82" s="22" t="e">
        <v>#N/A</v>
      </c>
      <c r="J82" s="19"/>
      <c r="K82" s="6"/>
      <c r="L82" s="18"/>
      <c r="M82" s="21" t="e">
        <f>VLOOKUP(L82,'Current Semester Advising'!$B$10:$C$70,2,FALSE)</f>
        <v>#N/A</v>
      </c>
      <c r="N82" s="22" t="e">
        <v>#N/A</v>
      </c>
      <c r="O82" s="19"/>
    </row>
    <row r="83" spans="2:15" x14ac:dyDescent="0.2">
      <c r="B83" s="18"/>
      <c r="C83" s="21" t="e">
        <f>VLOOKUP(B83,'Current Semester Advising'!$B$10:$C$70,2,FALSE)</f>
        <v>#N/A</v>
      </c>
      <c r="D83" s="22" t="e">
        <v>#N/A</v>
      </c>
      <c r="E83" s="19"/>
      <c r="F83" s="12"/>
      <c r="G83" s="18"/>
      <c r="H83" s="21" t="e">
        <f>VLOOKUP(G83,'Current Semester Advising'!$B$10:$C$70,2,FALSE)</f>
        <v>#N/A</v>
      </c>
      <c r="I83" s="22" t="e">
        <v>#N/A</v>
      </c>
      <c r="J83" s="19"/>
      <c r="K83" s="6"/>
      <c r="L83" s="18"/>
      <c r="M83" s="21" t="e">
        <f>VLOOKUP(L83,'Current Semester Advising'!$B$10:$C$70,2,FALSE)</f>
        <v>#N/A</v>
      </c>
      <c r="N83" s="22" t="e">
        <v>#N/A</v>
      </c>
      <c r="O83" s="19"/>
    </row>
    <row r="84" spans="2:15" ht="17" customHeight="1" thickBot="1" x14ac:dyDescent="0.25">
      <c r="B84" s="129" t="s">
        <v>14</v>
      </c>
      <c r="C84" s="130"/>
      <c r="D84" s="15">
        <f>SUMIF(D76:D83,"&lt;&gt;#N/A")</f>
        <v>0</v>
      </c>
      <c r="E84" s="11"/>
      <c r="F84" s="12"/>
      <c r="G84" s="129" t="s">
        <v>14</v>
      </c>
      <c r="H84" s="130"/>
      <c r="I84" s="15">
        <f>SUMIF(I76:I83,"&lt;&gt;#N/A")</f>
        <v>0</v>
      </c>
      <c r="J84" s="11"/>
      <c r="K84" s="6"/>
      <c r="L84" s="129" t="s">
        <v>14</v>
      </c>
      <c r="M84" s="130"/>
      <c r="N84" s="15">
        <f>SUMIF(N76:N83,"&lt;&gt;#N/A")</f>
        <v>0</v>
      </c>
      <c r="O84" s="11"/>
    </row>
  </sheetData>
  <mergeCells count="42">
    <mergeCell ref="D2:E2"/>
    <mergeCell ref="I2:J2"/>
    <mergeCell ref="N2:O2"/>
    <mergeCell ref="B12:C12"/>
    <mergeCell ref="G12:H12"/>
    <mergeCell ref="L12:M12"/>
    <mergeCell ref="D14:E14"/>
    <mergeCell ref="I14:J14"/>
    <mergeCell ref="N14:O14"/>
    <mergeCell ref="B24:C24"/>
    <mergeCell ref="G24:H24"/>
    <mergeCell ref="L24:M24"/>
    <mergeCell ref="D26:E26"/>
    <mergeCell ref="I26:J26"/>
    <mergeCell ref="N26:O26"/>
    <mergeCell ref="B36:C36"/>
    <mergeCell ref="G36:H36"/>
    <mergeCell ref="L36:M36"/>
    <mergeCell ref="D38:E38"/>
    <mergeCell ref="I38:J38"/>
    <mergeCell ref="N38:O38"/>
    <mergeCell ref="B48:C48"/>
    <mergeCell ref="G48:H48"/>
    <mergeCell ref="L48:M48"/>
    <mergeCell ref="D50:E50"/>
    <mergeCell ref="I50:J50"/>
    <mergeCell ref="N50:O50"/>
    <mergeCell ref="B60:C60"/>
    <mergeCell ref="G60:H60"/>
    <mergeCell ref="L60:M60"/>
    <mergeCell ref="D62:E62"/>
    <mergeCell ref="I62:J62"/>
    <mergeCell ref="N62:O62"/>
    <mergeCell ref="B72:C72"/>
    <mergeCell ref="G72:H72"/>
    <mergeCell ref="L72:M72"/>
    <mergeCell ref="D74:E74"/>
    <mergeCell ref="I74:J74"/>
    <mergeCell ref="N74:O74"/>
    <mergeCell ref="B84:C84"/>
    <mergeCell ref="G84:H84"/>
    <mergeCell ref="L84:M84"/>
  </mergeCells>
  <conditionalFormatting sqref="D2:E2">
    <cfRule type="containsText" dxfId="74" priority="63" operator="containsText" text="Completed">
      <formula>NOT(ISERROR(SEARCH("Completed",D2)))</formula>
    </cfRule>
    <cfRule type="containsText" dxfId="73" priority="62" operator="containsText" text="Current">
      <formula>NOT(ISERROR(SEARCH("Current",D2)))</formula>
    </cfRule>
    <cfRule type="containsText" dxfId="72" priority="61" operator="containsText" text="Projected">
      <formula>NOT(ISERROR(SEARCH("Projected",D2)))</formula>
    </cfRule>
  </conditionalFormatting>
  <conditionalFormatting sqref="D14:E14">
    <cfRule type="containsText" dxfId="71" priority="54" operator="containsText" text="Completed">
      <formula>NOT(ISERROR(SEARCH("Completed",D14)))</formula>
    </cfRule>
    <cfRule type="containsText" dxfId="70" priority="53" operator="containsText" text="Current">
      <formula>NOT(ISERROR(SEARCH("Current",D14)))</formula>
    </cfRule>
    <cfRule type="containsText" dxfId="69" priority="52" operator="containsText" text="Projected">
      <formula>NOT(ISERROR(SEARCH("Projected",D14)))</formula>
    </cfRule>
  </conditionalFormatting>
  <conditionalFormatting sqref="D26:E26">
    <cfRule type="containsText" dxfId="68" priority="51" operator="containsText" text="Completed">
      <formula>NOT(ISERROR(SEARCH("Completed",D26)))</formula>
    </cfRule>
    <cfRule type="containsText" dxfId="67" priority="50" operator="containsText" text="Current">
      <formula>NOT(ISERROR(SEARCH("Current",D26)))</formula>
    </cfRule>
    <cfRule type="containsText" dxfId="66" priority="49" operator="containsText" text="Projected">
      <formula>NOT(ISERROR(SEARCH("Projected",D26)))</formula>
    </cfRule>
  </conditionalFormatting>
  <conditionalFormatting sqref="D38:E38">
    <cfRule type="containsText" dxfId="65" priority="45" operator="containsText" text="Completed">
      <formula>NOT(ISERROR(SEARCH("Completed",D38)))</formula>
    </cfRule>
    <cfRule type="containsText" dxfId="64" priority="44" operator="containsText" text="Current">
      <formula>NOT(ISERROR(SEARCH("Current",D38)))</formula>
    </cfRule>
    <cfRule type="containsText" dxfId="63" priority="43" operator="containsText" text="Projected">
      <formula>NOT(ISERROR(SEARCH("Projected",D38)))</formula>
    </cfRule>
  </conditionalFormatting>
  <conditionalFormatting sqref="D50:E50">
    <cfRule type="containsText" dxfId="62" priority="39" operator="containsText" text="Completed">
      <formula>NOT(ISERROR(SEARCH("Completed",D50)))</formula>
    </cfRule>
    <cfRule type="containsText" dxfId="61" priority="38" operator="containsText" text="Current">
      <formula>NOT(ISERROR(SEARCH("Current",D50)))</formula>
    </cfRule>
    <cfRule type="containsText" dxfId="60" priority="37" operator="containsText" text="Projected">
      <formula>NOT(ISERROR(SEARCH("Projected",D50)))</formula>
    </cfRule>
  </conditionalFormatting>
  <conditionalFormatting sqref="D62:E62">
    <cfRule type="containsText" dxfId="59" priority="32" operator="containsText" text="Current">
      <formula>NOT(ISERROR(SEARCH("Current",D62)))</formula>
    </cfRule>
    <cfRule type="containsText" dxfId="58" priority="31" operator="containsText" text="Projected">
      <formula>NOT(ISERROR(SEARCH("Projected",D62)))</formula>
    </cfRule>
    <cfRule type="containsText" dxfId="57" priority="33" operator="containsText" text="Completed">
      <formula>NOT(ISERROR(SEARCH("Completed",D62)))</formula>
    </cfRule>
  </conditionalFormatting>
  <conditionalFormatting sqref="D74:E74">
    <cfRule type="containsText" dxfId="56" priority="25" operator="containsText" text="Projected">
      <formula>NOT(ISERROR(SEARCH("Projected",D74)))</formula>
    </cfRule>
    <cfRule type="containsText" dxfId="55" priority="26" operator="containsText" text="Current">
      <formula>NOT(ISERROR(SEARCH("Current",D74)))</formula>
    </cfRule>
    <cfRule type="containsText" dxfId="54" priority="27" operator="containsText" text="Completed">
      <formula>NOT(ISERROR(SEARCH("Completed",D74)))</formula>
    </cfRule>
  </conditionalFormatting>
  <conditionalFormatting sqref="I2:J2">
    <cfRule type="containsText" dxfId="53" priority="19" operator="containsText" text="Projected">
      <formula>NOT(ISERROR(SEARCH("Projected",I2)))</formula>
    </cfRule>
    <cfRule type="containsText" dxfId="52" priority="20" operator="containsText" text="Current">
      <formula>NOT(ISERROR(SEARCH("Current",I2)))</formula>
    </cfRule>
    <cfRule type="containsText" dxfId="51" priority="21" operator="containsText" text="Completed">
      <formula>NOT(ISERROR(SEARCH("Completed",I2)))</formula>
    </cfRule>
  </conditionalFormatting>
  <conditionalFormatting sqref="I14:J14">
    <cfRule type="containsText" dxfId="50" priority="17" operator="containsText" text="Current">
      <formula>NOT(ISERROR(SEARCH("Current",I14)))</formula>
    </cfRule>
    <cfRule type="containsText" dxfId="49" priority="18" operator="containsText" text="Completed">
      <formula>NOT(ISERROR(SEARCH("Completed",I14)))</formula>
    </cfRule>
    <cfRule type="containsText" dxfId="48" priority="16" operator="containsText" text="Projected">
      <formula>NOT(ISERROR(SEARCH("Projected",I14)))</formula>
    </cfRule>
  </conditionalFormatting>
  <conditionalFormatting sqref="I26:J26">
    <cfRule type="containsText" dxfId="47" priority="15" operator="containsText" text="Completed">
      <formula>NOT(ISERROR(SEARCH("Completed",I26)))</formula>
    </cfRule>
    <cfRule type="containsText" dxfId="46" priority="14" operator="containsText" text="Current">
      <formula>NOT(ISERROR(SEARCH("Current",I26)))</formula>
    </cfRule>
    <cfRule type="containsText" dxfId="45" priority="13" operator="containsText" text="Projected">
      <formula>NOT(ISERROR(SEARCH("Projected",I26)))</formula>
    </cfRule>
  </conditionalFormatting>
  <conditionalFormatting sqref="I38:J38">
    <cfRule type="containsText" dxfId="44" priority="10" operator="containsText" text="Projected">
      <formula>NOT(ISERROR(SEARCH("Projected",I38)))</formula>
    </cfRule>
    <cfRule type="containsText" dxfId="43" priority="11" operator="containsText" text="Current">
      <formula>NOT(ISERROR(SEARCH("Current",I38)))</formula>
    </cfRule>
    <cfRule type="containsText" dxfId="42" priority="12" operator="containsText" text="Completed">
      <formula>NOT(ISERROR(SEARCH("Completed",I38)))</formula>
    </cfRule>
  </conditionalFormatting>
  <conditionalFormatting sqref="I50:J50">
    <cfRule type="containsText" dxfId="41" priority="7" operator="containsText" text="Projected">
      <formula>NOT(ISERROR(SEARCH("Projected",I50)))</formula>
    </cfRule>
    <cfRule type="containsText" dxfId="40" priority="8" operator="containsText" text="Current">
      <formula>NOT(ISERROR(SEARCH("Current",I50)))</formula>
    </cfRule>
    <cfRule type="containsText" dxfId="39" priority="9" operator="containsText" text="Completed">
      <formula>NOT(ISERROR(SEARCH("Completed",I50)))</formula>
    </cfRule>
  </conditionalFormatting>
  <conditionalFormatting sqref="I62:J62">
    <cfRule type="containsText" dxfId="38" priority="4" operator="containsText" text="Projected">
      <formula>NOT(ISERROR(SEARCH("Projected",I62)))</formula>
    </cfRule>
    <cfRule type="containsText" dxfId="37" priority="5" operator="containsText" text="Current">
      <formula>NOT(ISERROR(SEARCH("Current",I62)))</formula>
    </cfRule>
    <cfRule type="containsText" dxfId="36" priority="6" operator="containsText" text="Completed">
      <formula>NOT(ISERROR(SEARCH("Completed",I62)))</formula>
    </cfRule>
  </conditionalFormatting>
  <conditionalFormatting sqref="I74:J74">
    <cfRule type="containsText" dxfId="35" priority="1" operator="containsText" text="Projected">
      <formula>NOT(ISERROR(SEARCH("Projected",I74)))</formula>
    </cfRule>
    <cfRule type="containsText" dxfId="34" priority="3" operator="containsText" text="Completed">
      <formula>NOT(ISERROR(SEARCH("Completed",I74)))</formula>
    </cfRule>
    <cfRule type="containsText" dxfId="33" priority="2" operator="containsText" text="Current">
      <formula>NOT(ISERROR(SEARCH("Current",I74)))</formula>
    </cfRule>
  </conditionalFormatting>
  <conditionalFormatting sqref="N2:O2">
    <cfRule type="containsText" dxfId="32" priority="58" operator="containsText" text="Projected">
      <formula>NOT(ISERROR(SEARCH("Projected",N2)))</formula>
    </cfRule>
    <cfRule type="containsText" dxfId="31" priority="59" operator="containsText" text="Current">
      <formula>NOT(ISERROR(SEARCH("Current",N2)))</formula>
    </cfRule>
    <cfRule type="containsText" dxfId="30" priority="60" operator="containsText" text="Completed">
      <formula>NOT(ISERROR(SEARCH("Completed",N2)))</formula>
    </cfRule>
  </conditionalFormatting>
  <conditionalFormatting sqref="N14:O14">
    <cfRule type="containsText" dxfId="29" priority="55" operator="containsText" text="Projected">
      <formula>NOT(ISERROR(SEARCH("Projected",N14)))</formula>
    </cfRule>
    <cfRule type="containsText" dxfId="28" priority="56" operator="containsText" text="Current">
      <formula>NOT(ISERROR(SEARCH("Current",N14)))</formula>
    </cfRule>
    <cfRule type="containsText" dxfId="27" priority="57" operator="containsText" text="Completed">
      <formula>NOT(ISERROR(SEARCH("Completed",N14)))</formula>
    </cfRule>
  </conditionalFormatting>
  <conditionalFormatting sqref="N26:O26">
    <cfRule type="containsText" dxfId="26" priority="46" operator="containsText" text="Projected">
      <formula>NOT(ISERROR(SEARCH("Projected",N26)))</formula>
    </cfRule>
    <cfRule type="containsText" dxfId="25" priority="47" operator="containsText" text="Current">
      <formula>NOT(ISERROR(SEARCH("Current",N26)))</formula>
    </cfRule>
    <cfRule type="containsText" dxfId="24" priority="48" operator="containsText" text="Completed">
      <formula>NOT(ISERROR(SEARCH("Completed",N26)))</formula>
    </cfRule>
  </conditionalFormatting>
  <conditionalFormatting sqref="N38:O38">
    <cfRule type="containsText" dxfId="23" priority="41" operator="containsText" text="Current">
      <formula>NOT(ISERROR(SEARCH("Current",N38)))</formula>
    </cfRule>
    <cfRule type="containsText" dxfId="22" priority="42" operator="containsText" text="Completed">
      <formula>NOT(ISERROR(SEARCH("Completed",N38)))</formula>
    </cfRule>
    <cfRule type="containsText" dxfId="21" priority="40" operator="containsText" text="Projected">
      <formula>NOT(ISERROR(SEARCH("Projected",N38)))</formula>
    </cfRule>
  </conditionalFormatting>
  <conditionalFormatting sqref="N50:O50">
    <cfRule type="containsText" dxfId="20" priority="36" operator="containsText" text="Completed">
      <formula>NOT(ISERROR(SEARCH("Completed",N50)))</formula>
    </cfRule>
    <cfRule type="containsText" dxfId="19" priority="35" operator="containsText" text="Current">
      <formula>NOT(ISERROR(SEARCH("Current",N50)))</formula>
    </cfRule>
    <cfRule type="containsText" dxfId="18" priority="34" operator="containsText" text="Projected">
      <formula>NOT(ISERROR(SEARCH("Projected",N50)))</formula>
    </cfRule>
  </conditionalFormatting>
  <conditionalFormatting sqref="N62:O62">
    <cfRule type="containsText" dxfId="17" priority="30" operator="containsText" text="Completed">
      <formula>NOT(ISERROR(SEARCH("Completed",N62)))</formula>
    </cfRule>
    <cfRule type="containsText" dxfId="16" priority="29" operator="containsText" text="Current">
      <formula>NOT(ISERROR(SEARCH("Current",N62)))</formula>
    </cfRule>
    <cfRule type="containsText" dxfId="15" priority="28" operator="containsText" text="Projected">
      <formula>NOT(ISERROR(SEARCH("Projected",N62)))</formula>
    </cfRule>
  </conditionalFormatting>
  <conditionalFormatting sqref="N74:O74">
    <cfRule type="containsText" dxfId="14" priority="24" operator="containsText" text="Completed">
      <formula>NOT(ISERROR(SEARCH("Completed",N74)))</formula>
    </cfRule>
    <cfRule type="containsText" dxfId="13" priority="23" operator="containsText" text="Current">
      <formula>NOT(ISERROR(SEARCH("Current",N74)))</formula>
    </cfRule>
    <cfRule type="containsText" dxfId="12" priority="22" operator="containsText" text="Projected">
      <formula>NOT(ISERROR(SEARCH("Projected",N74)))</formula>
    </cfRule>
  </conditionalFormatting>
  <dataValidations count="1">
    <dataValidation type="list" allowBlank="1" showInputMessage="1" showErrorMessage="1" sqref="D2:E2 I2:J2 N2:O2 N14:O14 I14:J14 D14:E14 D26:E26 I26:J26 N26:O26 D38:E38 I38:J38 N38:O38 D50:E50 I50:J50 N50:O50 D62:E62 I62:J62 N62:O62 D74:E74 I74:J74 N74:O74" xr:uid="{00000000-0002-0000-0000-000000000000}">
      <formula1>"Current, Completed, Projected"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5" tint="0.79998168889431442"/>
    <pageSetUpPr fitToPage="1"/>
  </sheetPr>
  <dimension ref="A1:Y89"/>
  <sheetViews>
    <sheetView topLeftCell="A33" zoomScale="90" zoomScaleNormal="90" workbookViewId="0">
      <selection activeCell="I66" sqref="I66"/>
    </sheetView>
  </sheetViews>
  <sheetFormatPr baseColWidth="10" defaultColWidth="9" defaultRowHeight="15.75" customHeight="1" x14ac:dyDescent="0.2"/>
  <cols>
    <col min="1" max="1" width="10.83203125" style="110" customWidth="1"/>
    <col min="2" max="2" width="29.1640625" style="3" hidden="1" customWidth="1"/>
    <col min="3" max="3" width="64.1640625" style="3" customWidth="1"/>
    <col min="4" max="4" width="10.6640625" style="3" hidden="1" customWidth="1"/>
    <col min="5" max="5" width="47.1640625" style="3" hidden="1" customWidth="1"/>
    <col min="6" max="7" width="8.83203125" style="3" hidden="1" customWidth="1"/>
    <col min="8" max="8" width="14.1640625" style="3" bestFit="1" customWidth="1"/>
    <col min="9" max="9" width="13.33203125" style="3" bestFit="1" customWidth="1"/>
    <col min="10" max="11" width="18.1640625" style="3" customWidth="1"/>
    <col min="12" max="24" width="10.83203125" style="110" customWidth="1"/>
    <col min="25" max="26" width="10.83203125" style="3" customWidth="1"/>
    <col min="27" max="16384" width="9" style="3"/>
  </cols>
  <sheetData>
    <row r="1" spans="2:23" ht="15.75" customHeight="1" x14ac:dyDescent="0.2">
      <c r="B1" s="136" t="s">
        <v>73</v>
      </c>
      <c r="C1" s="137"/>
      <c r="D1" s="137"/>
      <c r="E1" s="137"/>
      <c r="F1" s="137"/>
      <c r="G1" s="137"/>
      <c r="H1" s="137"/>
      <c r="I1" s="137"/>
      <c r="J1" s="137"/>
      <c r="K1" s="138"/>
    </row>
    <row r="2" spans="2:23" ht="15.75" customHeight="1" x14ac:dyDescent="0.2">
      <c r="B2" s="139"/>
      <c r="C2" s="140"/>
      <c r="D2" s="140"/>
      <c r="E2" s="140"/>
      <c r="F2" s="140"/>
      <c r="G2" s="140"/>
      <c r="H2" s="140"/>
      <c r="I2" s="140"/>
      <c r="J2" s="140"/>
      <c r="K2" s="141"/>
    </row>
    <row r="3" spans="2:23" ht="15.75" customHeight="1" x14ac:dyDescent="0.3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23" ht="22" customHeight="1" x14ac:dyDescent="0.2">
      <c r="B4" s="29" t="s">
        <v>74</v>
      </c>
      <c r="C4" s="111" t="s">
        <v>75</v>
      </c>
      <c r="D4" s="30"/>
      <c r="E4" s="30"/>
      <c r="F4" s="30"/>
      <c r="G4" s="29" t="s">
        <v>76</v>
      </c>
      <c r="H4" s="133">
        <v>103</v>
      </c>
      <c r="I4" s="134"/>
      <c r="J4" s="134"/>
      <c r="K4" s="135"/>
    </row>
    <row r="5" spans="2:23" ht="22" customHeight="1" x14ac:dyDescent="0.2">
      <c r="B5" s="29" t="s">
        <v>77</v>
      </c>
      <c r="C5" s="111">
        <v>202001026</v>
      </c>
      <c r="D5" s="30"/>
      <c r="E5" s="30"/>
      <c r="F5" s="30"/>
      <c r="G5" s="29" t="s">
        <v>78</v>
      </c>
      <c r="H5" s="133">
        <v>2.17</v>
      </c>
      <c r="I5" s="134"/>
      <c r="J5" s="134"/>
      <c r="K5" s="135"/>
    </row>
    <row r="6" spans="2:23" ht="15.75" customHeight="1" x14ac:dyDescent="0.2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2:23" ht="15.75" customHeight="1" x14ac:dyDescent="0.2">
      <c r="B7" s="30"/>
      <c r="C7" s="30"/>
      <c r="D7" s="30"/>
      <c r="E7" s="30"/>
      <c r="F7" s="30"/>
      <c r="G7" s="30"/>
      <c r="H7" s="30"/>
      <c r="I7" s="30"/>
      <c r="J7" s="30"/>
      <c r="K7" s="30"/>
      <c r="O7" s="110" t="s">
        <v>79</v>
      </c>
    </row>
    <row r="8" spans="2:23" ht="15.75" customHeight="1" thickBot="1" x14ac:dyDescent="0.25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2:23" ht="39" customHeight="1" thickBot="1" x14ac:dyDescent="0.3">
      <c r="B9" s="48" t="s">
        <v>4</v>
      </c>
      <c r="C9" s="49" t="s">
        <v>80</v>
      </c>
      <c r="D9" s="24" t="s">
        <v>81</v>
      </c>
      <c r="E9" s="25" t="s">
        <v>82</v>
      </c>
      <c r="F9" s="25" t="s">
        <v>83</v>
      </c>
      <c r="G9" s="25" t="s">
        <v>84</v>
      </c>
      <c r="H9" s="25" t="s">
        <v>85</v>
      </c>
      <c r="I9" s="87" t="s">
        <v>86</v>
      </c>
      <c r="J9" s="26" t="s">
        <v>87</v>
      </c>
      <c r="K9" s="27" t="s">
        <v>88</v>
      </c>
      <c r="M9" s="131"/>
      <c r="N9" s="132"/>
      <c r="O9" s="132"/>
      <c r="P9" s="132"/>
      <c r="Q9" s="132"/>
      <c r="R9" s="132"/>
      <c r="S9" s="132"/>
      <c r="T9" s="132"/>
      <c r="U9" s="132"/>
      <c r="V9" s="132"/>
      <c r="W9" s="132"/>
    </row>
    <row r="10" spans="2:23" s="110" customFormat="1" ht="16" customHeight="1" x14ac:dyDescent="0.25">
      <c r="B10" s="57" t="s">
        <v>89</v>
      </c>
      <c r="C10" s="61" t="s">
        <v>90</v>
      </c>
      <c r="D10" s="97">
        <v>3</v>
      </c>
      <c r="E10" s="98" t="s">
        <v>91</v>
      </c>
      <c r="F10" s="98" t="s">
        <v>91</v>
      </c>
      <c r="G10" s="99" t="s">
        <v>91</v>
      </c>
      <c r="H10" s="59"/>
      <c r="I10" s="108" t="str">
        <f>[1]Sheet1!$B2</f>
        <v>Yes</v>
      </c>
      <c r="J10" s="88"/>
      <c r="K10" s="91" t="s">
        <v>92</v>
      </c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</row>
    <row r="11" spans="2:23" s="110" customFormat="1" ht="16" customHeight="1" x14ac:dyDescent="0.25">
      <c r="B11" s="50" t="s">
        <v>93</v>
      </c>
      <c r="C11" s="62" t="s">
        <v>94</v>
      </c>
      <c r="D11" s="78">
        <v>0</v>
      </c>
      <c r="E11" s="62" t="s">
        <v>95</v>
      </c>
      <c r="F11" s="62" t="s">
        <v>91</v>
      </c>
      <c r="G11" s="77" t="s">
        <v>91</v>
      </c>
      <c r="H11" s="58"/>
      <c r="I11" s="108" t="str">
        <f>[1]Sheet1!$B3</f>
        <v>No</v>
      </c>
      <c r="J11" s="89"/>
      <c r="K11" s="91" t="s">
        <v>92</v>
      </c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</row>
    <row r="12" spans="2:23" s="110" customFormat="1" ht="16" customHeight="1" x14ac:dyDescent="0.25">
      <c r="B12" s="50" t="s">
        <v>96</v>
      </c>
      <c r="C12" s="62" t="s">
        <v>97</v>
      </c>
      <c r="D12" s="63">
        <v>3</v>
      </c>
      <c r="E12" s="64" t="s">
        <v>91</v>
      </c>
      <c r="F12" s="102" t="s">
        <v>91</v>
      </c>
      <c r="G12" s="66" t="s">
        <v>91</v>
      </c>
      <c r="H12" s="58"/>
      <c r="I12" s="108" t="str">
        <f>[1]Sheet1!$B4</f>
        <v>No</v>
      </c>
      <c r="J12" s="89"/>
      <c r="K12" s="91" t="s">
        <v>92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</row>
    <row r="13" spans="2:23" s="110" customFormat="1" ht="16" customHeight="1" x14ac:dyDescent="0.25">
      <c r="B13" s="50" t="s">
        <v>98</v>
      </c>
      <c r="C13" s="62" t="s">
        <v>99</v>
      </c>
      <c r="D13" s="63">
        <v>3</v>
      </c>
      <c r="E13" s="68" t="s">
        <v>100</v>
      </c>
      <c r="F13" s="102" t="s">
        <v>91</v>
      </c>
      <c r="G13" s="103" t="s">
        <v>100</v>
      </c>
      <c r="H13" s="58"/>
      <c r="I13" s="108" t="str">
        <f>[1]Sheet1!$B5</f>
        <v>Yes</v>
      </c>
      <c r="J13" s="89"/>
      <c r="K13" s="91" t="s">
        <v>92</v>
      </c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</row>
    <row r="14" spans="2:23" s="110" customFormat="1" ht="16" customHeight="1" x14ac:dyDescent="0.25">
      <c r="B14" s="50" t="s">
        <v>47</v>
      </c>
      <c r="C14" s="62" t="s">
        <v>101</v>
      </c>
      <c r="D14" s="78">
        <v>3</v>
      </c>
      <c r="E14" s="62" t="s">
        <v>98</v>
      </c>
      <c r="F14" s="102" t="s">
        <v>91</v>
      </c>
      <c r="G14" s="62" t="s">
        <v>91</v>
      </c>
      <c r="H14" s="58"/>
      <c r="I14" s="108" t="str">
        <f>[1]Sheet1!$B6</f>
        <v>Yes</v>
      </c>
      <c r="J14" s="89" t="s">
        <v>102</v>
      </c>
      <c r="K14" s="91" t="s">
        <v>92</v>
      </c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</row>
    <row r="15" spans="2:23" s="110" customFormat="1" ht="16" customHeight="1" x14ac:dyDescent="0.25">
      <c r="B15" s="50" t="s">
        <v>103</v>
      </c>
      <c r="C15" s="62" t="s">
        <v>104</v>
      </c>
      <c r="D15" s="78">
        <v>3</v>
      </c>
      <c r="E15" s="62" t="s">
        <v>91</v>
      </c>
      <c r="F15" s="102" t="s">
        <v>91</v>
      </c>
      <c r="G15" s="62" t="s">
        <v>91</v>
      </c>
      <c r="H15" s="58"/>
      <c r="I15" s="108" t="str">
        <f>[1]Sheet1!$B7</f>
        <v>Yes</v>
      </c>
      <c r="J15" s="89"/>
      <c r="K15" s="91" t="s">
        <v>92</v>
      </c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</row>
    <row r="16" spans="2:23" s="110" customFormat="1" ht="16" customHeight="1" x14ac:dyDescent="0.25">
      <c r="B16" s="50" t="s">
        <v>105</v>
      </c>
      <c r="C16" s="62" t="s">
        <v>106</v>
      </c>
      <c r="D16" s="78">
        <v>3</v>
      </c>
      <c r="E16" s="104" t="s">
        <v>100</v>
      </c>
      <c r="F16" s="102" t="s">
        <v>91</v>
      </c>
      <c r="G16" s="104" t="s">
        <v>100</v>
      </c>
      <c r="H16" s="58"/>
      <c r="I16" s="108" t="str">
        <f>[1]Sheet1!$B8</f>
        <v>Yes</v>
      </c>
      <c r="J16" s="89"/>
      <c r="K16" s="91" t="s">
        <v>92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</row>
    <row r="17" spans="2:23" s="110" customFormat="1" ht="16" customHeight="1" x14ac:dyDescent="0.25">
      <c r="B17" s="50" t="s">
        <v>100</v>
      </c>
      <c r="C17" s="62" t="s">
        <v>107</v>
      </c>
      <c r="D17" s="63">
        <v>3</v>
      </c>
      <c r="E17" s="104" t="s">
        <v>108</v>
      </c>
      <c r="F17" s="102" t="s">
        <v>91</v>
      </c>
      <c r="G17" s="64" t="s">
        <v>91</v>
      </c>
      <c r="H17" s="58"/>
      <c r="I17" s="108" t="str">
        <f>[1]Sheet1!$B9</f>
        <v>Yes</v>
      </c>
      <c r="J17" s="89"/>
      <c r="K17" s="91" t="s">
        <v>92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</row>
    <row r="18" spans="2:23" s="110" customFormat="1" ht="16" customHeight="1" x14ac:dyDescent="0.25">
      <c r="B18" s="95" t="s">
        <v>95</v>
      </c>
      <c r="C18" s="69" t="s">
        <v>109</v>
      </c>
      <c r="D18" s="78">
        <v>3</v>
      </c>
      <c r="E18" s="104" t="s">
        <v>100</v>
      </c>
      <c r="F18" s="102" t="s">
        <v>91</v>
      </c>
      <c r="G18" s="62" t="s">
        <v>91</v>
      </c>
      <c r="H18" s="58"/>
      <c r="I18" s="108" t="str">
        <f>[1]Sheet1!$B10</f>
        <v>No</v>
      </c>
      <c r="J18" s="89"/>
      <c r="K18" s="91" t="s">
        <v>92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</row>
    <row r="19" spans="2:23" s="110" customFormat="1" ht="16" customHeight="1" x14ac:dyDescent="0.25">
      <c r="B19" s="96" t="s">
        <v>110</v>
      </c>
      <c r="C19" s="69" t="s">
        <v>111</v>
      </c>
      <c r="D19" s="63">
        <v>3</v>
      </c>
      <c r="E19" s="102" t="s">
        <v>112</v>
      </c>
      <c r="F19" s="102" t="s">
        <v>91</v>
      </c>
      <c r="G19" s="102" t="s">
        <v>112</v>
      </c>
      <c r="H19" s="58"/>
      <c r="I19" s="108" t="str">
        <f>[1]Sheet1!$B11</f>
        <v>Yes</v>
      </c>
      <c r="J19" s="89"/>
      <c r="K19" s="91" t="s">
        <v>92</v>
      </c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</row>
    <row r="20" spans="2:23" s="110" customFormat="1" ht="16" customHeight="1" x14ac:dyDescent="0.25">
      <c r="B20" s="50" t="s">
        <v>113</v>
      </c>
      <c r="C20" s="62" t="s">
        <v>114</v>
      </c>
      <c r="D20" s="63">
        <v>3</v>
      </c>
      <c r="E20" s="64" t="s">
        <v>91</v>
      </c>
      <c r="F20" s="102" t="s">
        <v>91</v>
      </c>
      <c r="G20" s="65" t="s">
        <v>91</v>
      </c>
      <c r="H20" s="58"/>
      <c r="I20" s="108" t="str">
        <f>[1]Sheet1!$B12</f>
        <v>No</v>
      </c>
      <c r="J20" s="89"/>
      <c r="K20" s="91" t="s">
        <v>92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</row>
    <row r="21" spans="2:23" s="110" customFormat="1" ht="16" customHeight="1" x14ac:dyDescent="0.25">
      <c r="B21" s="94" t="s">
        <v>115</v>
      </c>
      <c r="C21" s="62" t="s">
        <v>116</v>
      </c>
      <c r="D21" s="63">
        <v>3</v>
      </c>
      <c r="E21" s="64" t="s">
        <v>91</v>
      </c>
      <c r="F21" s="64" t="s">
        <v>91</v>
      </c>
      <c r="G21" s="66" t="s">
        <v>91</v>
      </c>
      <c r="H21" s="58"/>
      <c r="I21" s="108" t="str">
        <f>[1]Sheet1!$B13</f>
        <v>No</v>
      </c>
      <c r="J21" s="89"/>
      <c r="K21" s="91" t="s">
        <v>92</v>
      </c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</row>
    <row r="22" spans="2:23" s="110" customFormat="1" ht="16" customHeight="1" x14ac:dyDescent="0.25">
      <c r="B22" s="51" t="s">
        <v>8</v>
      </c>
      <c r="C22" s="62" t="s">
        <v>117</v>
      </c>
      <c r="D22" s="63">
        <v>3</v>
      </c>
      <c r="E22" s="62" t="s">
        <v>108</v>
      </c>
      <c r="F22" s="64" t="s">
        <v>91</v>
      </c>
      <c r="G22" s="62" t="s">
        <v>108</v>
      </c>
      <c r="H22" s="58"/>
      <c r="I22" s="108" t="str">
        <f>[1]Sheet1!$B14</f>
        <v>No</v>
      </c>
      <c r="J22" s="89"/>
      <c r="K22" s="91" t="s">
        <v>92</v>
      </c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</row>
    <row r="23" spans="2:23" s="110" customFormat="1" ht="16" customHeight="1" x14ac:dyDescent="0.25">
      <c r="B23" s="51" t="s">
        <v>19</v>
      </c>
      <c r="C23" s="62" t="s">
        <v>118</v>
      </c>
      <c r="D23" s="63">
        <v>3</v>
      </c>
      <c r="E23" s="62" t="s">
        <v>8</v>
      </c>
      <c r="F23" s="64" t="s">
        <v>91</v>
      </c>
      <c r="G23" s="70" t="s">
        <v>91</v>
      </c>
      <c r="H23" s="58"/>
      <c r="I23" s="108" t="str">
        <f>[1]Sheet1!$B15</f>
        <v>No</v>
      </c>
      <c r="J23" s="89"/>
      <c r="K23" s="91" t="s">
        <v>92</v>
      </c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</row>
    <row r="24" spans="2:23" s="110" customFormat="1" ht="16" customHeight="1" x14ac:dyDescent="0.25">
      <c r="B24" s="51" t="s">
        <v>12</v>
      </c>
      <c r="C24" s="62" t="s">
        <v>119</v>
      </c>
      <c r="D24" s="63">
        <v>3</v>
      </c>
      <c r="E24" s="62" t="s">
        <v>8</v>
      </c>
      <c r="F24" s="64" t="s">
        <v>91</v>
      </c>
      <c r="G24" s="65" t="s">
        <v>91</v>
      </c>
      <c r="H24" s="58"/>
      <c r="I24" s="108" t="str">
        <f>[1]Sheet1!$B16</f>
        <v>No</v>
      </c>
      <c r="J24" s="89"/>
      <c r="K24" s="91" t="s">
        <v>92</v>
      </c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</row>
    <row r="25" spans="2:23" s="110" customFormat="1" ht="16" customHeight="1" x14ac:dyDescent="0.2">
      <c r="B25" s="51" t="s">
        <v>28</v>
      </c>
      <c r="C25" s="62" t="s">
        <v>120</v>
      </c>
      <c r="D25" s="71">
        <v>3</v>
      </c>
      <c r="E25" s="62" t="s">
        <v>121</v>
      </c>
      <c r="F25" s="62" t="s">
        <v>91</v>
      </c>
      <c r="G25" s="72" t="s">
        <v>91</v>
      </c>
      <c r="H25" s="58"/>
      <c r="I25" s="108" t="str">
        <f>[1]Sheet1!$B17</f>
        <v>No</v>
      </c>
      <c r="J25" s="89"/>
      <c r="K25" s="91" t="s">
        <v>92</v>
      </c>
    </row>
    <row r="26" spans="2:23" s="110" customFormat="1" ht="16" customHeight="1" x14ac:dyDescent="0.2">
      <c r="B26" s="51" t="s">
        <v>122</v>
      </c>
      <c r="C26" s="62" t="s">
        <v>123</v>
      </c>
      <c r="D26" s="73">
        <v>3</v>
      </c>
      <c r="E26" s="62" t="s">
        <v>124</v>
      </c>
      <c r="F26" s="62" t="s">
        <v>91</v>
      </c>
      <c r="G26" s="74" t="s">
        <v>91</v>
      </c>
      <c r="H26" s="58"/>
      <c r="I26" s="108" t="str">
        <f>[1]Sheet1!$B18</f>
        <v>No</v>
      </c>
      <c r="J26" s="89"/>
      <c r="K26" s="92" t="s">
        <v>92</v>
      </c>
    </row>
    <row r="27" spans="2:23" s="110" customFormat="1" ht="16" customHeight="1" x14ac:dyDescent="0.2">
      <c r="B27" s="52" t="s">
        <v>32</v>
      </c>
      <c r="C27" s="75" t="s">
        <v>125</v>
      </c>
      <c r="D27" s="73">
        <v>3</v>
      </c>
      <c r="E27" s="62" t="s">
        <v>126</v>
      </c>
      <c r="F27" s="62" t="s">
        <v>91</v>
      </c>
      <c r="G27" s="101" t="s">
        <v>91</v>
      </c>
      <c r="H27" s="58"/>
      <c r="I27" s="108" t="str">
        <f>[1]Sheet1!$B19</f>
        <v>No</v>
      </c>
      <c r="J27" s="89"/>
      <c r="K27" s="92" t="s">
        <v>92</v>
      </c>
    </row>
    <row r="28" spans="2:23" s="110" customFormat="1" ht="16" customHeight="1" x14ac:dyDescent="0.2">
      <c r="B28" s="51" t="s">
        <v>17</v>
      </c>
      <c r="C28" s="62" t="s">
        <v>127</v>
      </c>
      <c r="D28" s="73">
        <v>3</v>
      </c>
      <c r="E28" s="62" t="s">
        <v>128</v>
      </c>
      <c r="F28" s="62" t="s">
        <v>91</v>
      </c>
      <c r="G28" s="74" t="s">
        <v>91</v>
      </c>
      <c r="H28" s="58"/>
      <c r="I28" s="108" t="str">
        <f>[1]Sheet1!$B20</f>
        <v>No</v>
      </c>
      <c r="J28" s="89"/>
      <c r="K28" s="92" t="s">
        <v>92</v>
      </c>
    </row>
    <row r="29" spans="2:23" s="110" customFormat="1" ht="16" customHeight="1" x14ac:dyDescent="0.2">
      <c r="B29" s="51" t="s">
        <v>129</v>
      </c>
      <c r="C29" s="62" t="s">
        <v>130</v>
      </c>
      <c r="D29" s="73">
        <v>3</v>
      </c>
      <c r="E29" s="62" t="s">
        <v>12</v>
      </c>
      <c r="F29" s="62" t="s">
        <v>91</v>
      </c>
      <c r="G29" s="76" t="s">
        <v>91</v>
      </c>
      <c r="H29" s="58"/>
      <c r="I29" s="108" t="str">
        <f>[1]Sheet1!$B21</f>
        <v>No</v>
      </c>
      <c r="J29" s="89"/>
      <c r="K29" s="92" t="s">
        <v>92</v>
      </c>
    </row>
    <row r="30" spans="2:23" s="110" customFormat="1" ht="16" customHeight="1" x14ac:dyDescent="0.2">
      <c r="B30" s="51" t="s">
        <v>10</v>
      </c>
      <c r="C30" s="62" t="s">
        <v>131</v>
      </c>
      <c r="D30" s="73">
        <v>3</v>
      </c>
      <c r="E30" s="62" t="s">
        <v>132</v>
      </c>
      <c r="F30" s="62" t="s">
        <v>91</v>
      </c>
      <c r="G30" s="77" t="s">
        <v>91</v>
      </c>
      <c r="H30" s="58"/>
      <c r="I30" s="108" t="str">
        <f>[1]Sheet1!$B22</f>
        <v>No</v>
      </c>
      <c r="J30" s="89"/>
      <c r="K30" s="92" t="s">
        <v>92</v>
      </c>
    </row>
    <row r="31" spans="2:23" s="110" customFormat="1" ht="16" customHeight="1" x14ac:dyDescent="0.2">
      <c r="B31" s="51" t="s">
        <v>30</v>
      </c>
      <c r="C31" s="62" t="s">
        <v>133</v>
      </c>
      <c r="D31" s="73">
        <v>2</v>
      </c>
      <c r="E31" s="62" t="s">
        <v>134</v>
      </c>
      <c r="F31" s="62" t="s">
        <v>91</v>
      </c>
      <c r="G31" s="77" t="s">
        <v>91</v>
      </c>
      <c r="H31" s="58"/>
      <c r="I31" s="108" t="str">
        <f>[1]Sheet1!$B23</f>
        <v>No</v>
      </c>
      <c r="J31" s="89"/>
      <c r="K31" s="92" t="s">
        <v>92</v>
      </c>
    </row>
    <row r="32" spans="2:23" s="110" customFormat="1" ht="16" customHeight="1" x14ac:dyDescent="0.2">
      <c r="B32" s="51" t="s">
        <v>46</v>
      </c>
      <c r="C32" s="124" t="s">
        <v>135</v>
      </c>
      <c r="D32" s="73">
        <v>3</v>
      </c>
      <c r="E32" s="62" t="s">
        <v>136</v>
      </c>
      <c r="F32" s="62" t="s">
        <v>91</v>
      </c>
      <c r="G32" s="72" t="s">
        <v>91</v>
      </c>
      <c r="H32" s="58"/>
      <c r="I32" s="108" t="str">
        <f>[1]Sheet1!$B24</f>
        <v>No</v>
      </c>
      <c r="J32" s="89"/>
      <c r="K32" s="92" t="s">
        <v>92</v>
      </c>
    </row>
    <row r="33" spans="2:11" s="110" customFormat="1" ht="16" customHeight="1" x14ac:dyDescent="0.2">
      <c r="B33" s="51" t="s">
        <v>51</v>
      </c>
      <c r="C33" s="124" t="s">
        <v>137</v>
      </c>
      <c r="D33" s="73">
        <v>2</v>
      </c>
      <c r="E33" s="62" t="s">
        <v>49</v>
      </c>
      <c r="F33" s="62" t="s">
        <v>91</v>
      </c>
      <c r="G33" s="74" t="s">
        <v>91</v>
      </c>
      <c r="H33" s="58"/>
      <c r="I33" s="108" t="str">
        <f>[1]Sheet1!$B25</f>
        <v>No</v>
      </c>
      <c r="J33" s="89" t="s">
        <v>102</v>
      </c>
      <c r="K33" s="92" t="s">
        <v>92</v>
      </c>
    </row>
    <row r="34" spans="2:11" s="110" customFormat="1" ht="16" customHeight="1" x14ac:dyDescent="0.2">
      <c r="B34" s="123" t="s">
        <v>29</v>
      </c>
      <c r="C34" s="124" t="s">
        <v>138</v>
      </c>
      <c r="D34" s="73">
        <v>3</v>
      </c>
      <c r="E34" s="62" t="s">
        <v>139</v>
      </c>
      <c r="F34" s="62" t="s">
        <v>91</v>
      </c>
      <c r="G34" s="74" t="s">
        <v>91</v>
      </c>
      <c r="H34" s="58"/>
      <c r="I34" s="108" t="str">
        <f>[1]Sheet1!$B26</f>
        <v>No</v>
      </c>
      <c r="J34" s="89"/>
      <c r="K34" s="92" t="s">
        <v>92</v>
      </c>
    </row>
    <row r="35" spans="2:11" s="110" customFormat="1" ht="16" customHeight="1" x14ac:dyDescent="0.2">
      <c r="B35" s="51" t="s">
        <v>43</v>
      </c>
      <c r="C35" s="124" t="s">
        <v>140</v>
      </c>
      <c r="D35" s="78">
        <v>3</v>
      </c>
      <c r="E35" s="62" t="s">
        <v>141</v>
      </c>
      <c r="F35" s="62" t="s">
        <v>91</v>
      </c>
      <c r="G35" s="77" t="s">
        <v>91</v>
      </c>
      <c r="H35" s="58"/>
      <c r="I35" s="108" t="str">
        <f>[1]Sheet1!$B27</f>
        <v>No</v>
      </c>
      <c r="J35" s="89"/>
      <c r="K35" s="92" t="s">
        <v>92</v>
      </c>
    </row>
    <row r="36" spans="2:11" s="110" customFormat="1" ht="16" customHeight="1" x14ac:dyDescent="0.2">
      <c r="B36" s="51" t="s">
        <v>49</v>
      </c>
      <c r="C36" s="124" t="s">
        <v>142</v>
      </c>
      <c r="D36" s="78">
        <v>3</v>
      </c>
      <c r="E36" s="62" t="s">
        <v>143</v>
      </c>
      <c r="F36" s="62" t="s">
        <v>91</v>
      </c>
      <c r="G36" s="77" t="s">
        <v>91</v>
      </c>
      <c r="H36" s="58"/>
      <c r="I36" s="108" t="str">
        <f>[1]Sheet1!$B28</f>
        <v>No</v>
      </c>
      <c r="J36" s="89"/>
      <c r="K36" s="92" t="s">
        <v>92</v>
      </c>
    </row>
    <row r="37" spans="2:11" s="110" customFormat="1" ht="16" customHeight="1" x14ac:dyDescent="0.2">
      <c r="B37" s="51" t="s">
        <v>18</v>
      </c>
      <c r="C37" s="124" t="s">
        <v>144</v>
      </c>
      <c r="D37" s="63">
        <v>3</v>
      </c>
      <c r="E37" s="62" t="s">
        <v>8</v>
      </c>
      <c r="F37" s="64" t="s">
        <v>91</v>
      </c>
      <c r="G37" s="65" t="s">
        <v>91</v>
      </c>
      <c r="H37" s="58"/>
      <c r="I37" s="108" t="str">
        <f>[1]Sheet1!$B29</f>
        <v>No</v>
      </c>
      <c r="J37" s="89"/>
      <c r="K37" s="92" t="s">
        <v>92</v>
      </c>
    </row>
    <row r="38" spans="2:11" s="110" customFormat="1" ht="16" customHeight="1" x14ac:dyDescent="0.2">
      <c r="B38" s="51" t="s">
        <v>34</v>
      </c>
      <c r="C38" s="124" t="s">
        <v>145</v>
      </c>
      <c r="D38" s="78">
        <v>2</v>
      </c>
      <c r="E38" s="62" t="s">
        <v>43</v>
      </c>
      <c r="F38" s="75" t="s">
        <v>91</v>
      </c>
      <c r="G38" s="77" t="s">
        <v>91</v>
      </c>
      <c r="H38" s="58"/>
      <c r="I38" s="108" t="str">
        <f>[1]Sheet1!$B30</f>
        <v>No</v>
      </c>
      <c r="J38" s="89"/>
      <c r="K38" s="92" t="s">
        <v>92</v>
      </c>
    </row>
    <row r="39" spans="2:11" s="110" customFormat="1" ht="16" customHeight="1" x14ac:dyDescent="0.2">
      <c r="B39" s="51" t="s">
        <v>53</v>
      </c>
      <c r="C39" s="124" t="s">
        <v>146</v>
      </c>
      <c r="D39" s="78">
        <v>2</v>
      </c>
      <c r="E39" s="75" t="s">
        <v>147</v>
      </c>
      <c r="F39" s="75" t="s">
        <v>91</v>
      </c>
      <c r="G39" s="77" t="s">
        <v>91</v>
      </c>
      <c r="H39" s="58"/>
      <c r="I39" s="108" t="str">
        <f>[1]Sheet1!$B31</f>
        <v>No</v>
      </c>
      <c r="J39" s="89"/>
      <c r="K39" s="92" t="s">
        <v>92</v>
      </c>
    </row>
    <row r="40" spans="2:11" s="110" customFormat="1" ht="16" customHeight="1" x14ac:dyDescent="0.2">
      <c r="B40" s="123" t="s">
        <v>37</v>
      </c>
      <c r="C40" s="124" t="s">
        <v>148</v>
      </c>
      <c r="D40" s="78">
        <v>2</v>
      </c>
      <c r="E40" s="62" t="s">
        <v>43</v>
      </c>
      <c r="F40" s="62" t="s">
        <v>91</v>
      </c>
      <c r="G40" s="77" t="s">
        <v>91</v>
      </c>
      <c r="H40" s="58"/>
      <c r="I40" s="108" t="str">
        <f>[1]Sheet1!$B32</f>
        <v>No</v>
      </c>
      <c r="J40" s="89"/>
      <c r="K40" s="92" t="s">
        <v>92</v>
      </c>
    </row>
    <row r="41" spans="2:11" s="110" customFormat="1" ht="16" customHeight="1" x14ac:dyDescent="0.2">
      <c r="B41" s="51" t="s">
        <v>33</v>
      </c>
      <c r="C41" s="124" t="s">
        <v>149</v>
      </c>
      <c r="D41" s="78">
        <v>3</v>
      </c>
      <c r="E41" s="62" t="s">
        <v>150</v>
      </c>
      <c r="F41" s="62" t="s">
        <v>91</v>
      </c>
      <c r="G41" s="77" t="s">
        <v>91</v>
      </c>
      <c r="H41" s="58"/>
      <c r="I41" s="108" t="str">
        <f>[1]Sheet1!$B33</f>
        <v>No</v>
      </c>
      <c r="J41" s="89"/>
      <c r="K41" s="92" t="s">
        <v>92</v>
      </c>
    </row>
    <row r="42" spans="2:11" s="110" customFormat="1" ht="16" customHeight="1" x14ac:dyDescent="0.2">
      <c r="B42" s="51" t="s">
        <v>20</v>
      </c>
      <c r="C42" s="124" t="s">
        <v>151</v>
      </c>
      <c r="D42" s="78">
        <v>3</v>
      </c>
      <c r="E42" s="62" t="s">
        <v>121</v>
      </c>
      <c r="F42" s="62" t="s">
        <v>91</v>
      </c>
      <c r="G42" s="77" t="s">
        <v>91</v>
      </c>
      <c r="H42" s="58"/>
      <c r="I42" s="108" t="str">
        <f>[1]Sheet1!$B34</f>
        <v>No</v>
      </c>
      <c r="J42" s="89"/>
      <c r="K42" s="92" t="s">
        <v>92</v>
      </c>
    </row>
    <row r="43" spans="2:11" s="110" customFormat="1" ht="16" customHeight="1" x14ac:dyDescent="0.2">
      <c r="B43" s="51" t="s">
        <v>152</v>
      </c>
      <c r="C43" s="124" t="s">
        <v>153</v>
      </c>
      <c r="D43" s="78">
        <v>0</v>
      </c>
      <c r="E43" s="62" t="s">
        <v>56</v>
      </c>
      <c r="F43" s="62" t="s">
        <v>154</v>
      </c>
      <c r="G43" s="77" t="s">
        <v>91</v>
      </c>
      <c r="H43" s="58"/>
      <c r="I43" s="108" t="str">
        <f>[1]Sheet1!$B35</f>
        <v>No</v>
      </c>
      <c r="J43" s="89" t="s">
        <v>92</v>
      </c>
      <c r="K43" s="92" t="s">
        <v>102</v>
      </c>
    </row>
    <row r="44" spans="2:11" s="110" customFormat="1" ht="16" customHeight="1" x14ac:dyDescent="0.2">
      <c r="B44" s="51" t="s">
        <v>154</v>
      </c>
      <c r="C44" s="124" t="s">
        <v>155</v>
      </c>
      <c r="D44" s="78">
        <v>1</v>
      </c>
      <c r="E44" s="62" t="s">
        <v>156</v>
      </c>
      <c r="F44" s="62" t="s">
        <v>152</v>
      </c>
      <c r="G44" s="77" t="s">
        <v>91</v>
      </c>
      <c r="H44" s="58"/>
      <c r="I44" s="108" t="str">
        <f>[1]Sheet1!$B36</f>
        <v>No</v>
      </c>
      <c r="J44" s="89"/>
      <c r="K44" s="92" t="s">
        <v>102</v>
      </c>
    </row>
    <row r="45" spans="2:11" s="110" customFormat="1" ht="16" customHeight="1" x14ac:dyDescent="0.2">
      <c r="B45" s="51" t="s">
        <v>157</v>
      </c>
      <c r="C45" s="124" t="s">
        <v>158</v>
      </c>
      <c r="D45" s="78">
        <v>0</v>
      </c>
      <c r="E45" s="62" t="s">
        <v>152</v>
      </c>
      <c r="F45" s="62" t="s">
        <v>159</v>
      </c>
      <c r="G45" s="77" t="s">
        <v>91</v>
      </c>
      <c r="H45" s="58" t="s">
        <v>92</v>
      </c>
      <c r="I45" s="108" t="str">
        <f>[1]Sheet1!$B37</f>
        <v>No</v>
      </c>
      <c r="J45" s="89"/>
      <c r="K45" s="92" t="s">
        <v>102</v>
      </c>
    </row>
    <row r="46" spans="2:11" s="110" customFormat="1" ht="16" customHeight="1" x14ac:dyDescent="0.2">
      <c r="B46" s="51" t="s">
        <v>159</v>
      </c>
      <c r="C46" s="124" t="s">
        <v>160</v>
      </c>
      <c r="D46" s="78">
        <v>1</v>
      </c>
      <c r="E46" s="62" t="s">
        <v>91</v>
      </c>
      <c r="F46" s="62" t="s">
        <v>157</v>
      </c>
      <c r="G46" s="77" t="s">
        <v>91</v>
      </c>
      <c r="H46" s="58" t="s">
        <v>92</v>
      </c>
      <c r="I46" s="108" t="str">
        <f>[1]Sheet1!$B38</f>
        <v>No</v>
      </c>
      <c r="J46" s="89"/>
      <c r="K46" s="92" t="s">
        <v>102</v>
      </c>
    </row>
    <row r="47" spans="2:11" s="110" customFormat="1" ht="16" customHeight="1" x14ac:dyDescent="0.2">
      <c r="B47" s="51" t="s">
        <v>161</v>
      </c>
      <c r="C47" s="124" t="s">
        <v>162</v>
      </c>
      <c r="D47" s="78">
        <v>1</v>
      </c>
      <c r="E47" s="62" t="s">
        <v>95</v>
      </c>
      <c r="F47" s="62" t="s">
        <v>91</v>
      </c>
      <c r="G47" s="77" t="s">
        <v>91</v>
      </c>
      <c r="H47" s="58" t="s">
        <v>92</v>
      </c>
      <c r="I47" s="108" t="str">
        <f>[1]Sheet1!$B39</f>
        <v>No</v>
      </c>
      <c r="J47" s="89"/>
      <c r="K47" s="92" t="s">
        <v>102</v>
      </c>
    </row>
    <row r="48" spans="2:11" s="110" customFormat="1" ht="16" customHeight="1" x14ac:dyDescent="0.2">
      <c r="B48" s="51" t="s">
        <v>21</v>
      </c>
      <c r="C48" s="124" t="s">
        <v>163</v>
      </c>
      <c r="D48" s="63">
        <v>1</v>
      </c>
      <c r="E48" s="67" t="s">
        <v>8</v>
      </c>
      <c r="F48" s="100" t="s">
        <v>23</v>
      </c>
      <c r="G48" s="67" t="s">
        <v>8</v>
      </c>
      <c r="H48" s="58"/>
      <c r="I48" s="108" t="str">
        <f>[1]Sheet1!$B40</f>
        <v>No</v>
      </c>
      <c r="J48" s="89"/>
      <c r="K48" s="92" t="s">
        <v>92</v>
      </c>
    </row>
    <row r="49" spans="2:11" s="110" customFormat="1" ht="16" customHeight="1" x14ac:dyDescent="0.2">
      <c r="B49" s="51" t="s">
        <v>22</v>
      </c>
      <c r="C49" s="124" t="s">
        <v>164</v>
      </c>
      <c r="D49" s="63">
        <v>1</v>
      </c>
      <c r="E49" s="62" t="s">
        <v>165</v>
      </c>
      <c r="F49" s="62" t="s">
        <v>25</v>
      </c>
      <c r="G49" s="65" t="s">
        <v>91</v>
      </c>
      <c r="H49" s="58"/>
      <c r="I49" s="108" t="str">
        <f>[1]Sheet1!$B41</f>
        <v>No</v>
      </c>
      <c r="J49" s="89"/>
      <c r="K49" s="92" t="s">
        <v>92</v>
      </c>
    </row>
    <row r="50" spans="2:11" s="110" customFormat="1" ht="16" customHeight="1" x14ac:dyDescent="0.2">
      <c r="B50" s="51" t="s">
        <v>35</v>
      </c>
      <c r="C50" s="124" t="s">
        <v>166</v>
      </c>
      <c r="D50" s="78">
        <v>1</v>
      </c>
      <c r="E50" s="62" t="s">
        <v>22</v>
      </c>
      <c r="F50" s="62" t="s">
        <v>167</v>
      </c>
      <c r="G50" s="77" t="s">
        <v>91</v>
      </c>
      <c r="H50" s="58"/>
      <c r="I50" s="108" t="str">
        <f>[1]Sheet1!$B42</f>
        <v>No</v>
      </c>
      <c r="J50" s="89"/>
      <c r="K50" s="92" t="s">
        <v>92</v>
      </c>
    </row>
    <row r="51" spans="2:11" s="110" customFormat="1" ht="16" customHeight="1" x14ac:dyDescent="0.2">
      <c r="B51" s="51" t="s">
        <v>36</v>
      </c>
      <c r="C51" s="124" t="s">
        <v>168</v>
      </c>
      <c r="D51" s="78">
        <v>1</v>
      </c>
      <c r="E51" s="62" t="s">
        <v>35</v>
      </c>
      <c r="F51" s="62" t="s">
        <v>169</v>
      </c>
      <c r="G51" s="77" t="s">
        <v>91</v>
      </c>
      <c r="H51" s="58"/>
      <c r="I51" s="108" t="str">
        <f>[1]Sheet1!$B43</f>
        <v>No</v>
      </c>
      <c r="J51" s="89"/>
      <c r="K51" s="92" t="s">
        <v>92</v>
      </c>
    </row>
    <row r="52" spans="2:11" s="110" customFormat="1" ht="16" customHeight="1" x14ac:dyDescent="0.2">
      <c r="B52" s="51" t="s">
        <v>170</v>
      </c>
      <c r="C52" s="124" t="s">
        <v>171</v>
      </c>
      <c r="D52" s="78">
        <v>1</v>
      </c>
      <c r="E52" s="62" t="s">
        <v>36</v>
      </c>
      <c r="F52" s="62" t="s">
        <v>172</v>
      </c>
      <c r="G52" s="79" t="s">
        <v>91</v>
      </c>
      <c r="H52" s="58"/>
      <c r="I52" s="108" t="str">
        <f>[1]Sheet1!$B44</f>
        <v>No</v>
      </c>
      <c r="J52" s="89"/>
      <c r="K52" s="92" t="s">
        <v>92</v>
      </c>
    </row>
    <row r="53" spans="2:11" s="110" customFormat="1" ht="16" customHeight="1" x14ac:dyDescent="0.2">
      <c r="B53" s="51" t="s">
        <v>55</v>
      </c>
      <c r="C53" s="124" t="s">
        <v>173</v>
      </c>
      <c r="D53" s="78">
        <v>1</v>
      </c>
      <c r="E53" s="62" t="s">
        <v>170</v>
      </c>
      <c r="F53" s="62" t="s">
        <v>56</v>
      </c>
      <c r="G53" s="77" t="s">
        <v>91</v>
      </c>
      <c r="H53" s="58"/>
      <c r="I53" s="108" t="str">
        <f>[1]Sheet1!$B45</f>
        <v>No</v>
      </c>
      <c r="J53" s="89"/>
      <c r="K53" s="92" t="s">
        <v>92</v>
      </c>
    </row>
    <row r="54" spans="2:11" s="110" customFormat="1" ht="16" customHeight="1" x14ac:dyDescent="0.2">
      <c r="B54" s="51" t="s">
        <v>174</v>
      </c>
      <c r="C54" s="124" t="s">
        <v>175</v>
      </c>
      <c r="D54" s="78">
        <v>1</v>
      </c>
      <c r="E54" s="62" t="s">
        <v>55</v>
      </c>
      <c r="F54" s="62" t="s">
        <v>176</v>
      </c>
      <c r="G54" s="77" t="s">
        <v>91</v>
      </c>
      <c r="H54" s="58" t="s">
        <v>92</v>
      </c>
      <c r="I54" s="108" t="str">
        <f>[1]Sheet1!$B46</f>
        <v>No</v>
      </c>
      <c r="J54" s="89"/>
      <c r="K54" s="92" t="s">
        <v>92</v>
      </c>
    </row>
    <row r="55" spans="2:11" s="110" customFormat="1" ht="16" customHeight="1" x14ac:dyDescent="0.2">
      <c r="B55" s="51" t="s">
        <v>177</v>
      </c>
      <c r="C55" s="124" t="s">
        <v>178</v>
      </c>
      <c r="D55" s="78">
        <v>1</v>
      </c>
      <c r="E55" s="62" t="s">
        <v>174</v>
      </c>
      <c r="F55" s="62" t="s">
        <v>179</v>
      </c>
      <c r="G55" s="77" t="s">
        <v>91</v>
      </c>
      <c r="H55" s="58"/>
      <c r="I55" s="108" t="str">
        <f>[1]Sheet1!$B47</f>
        <v>No</v>
      </c>
      <c r="J55" s="89"/>
      <c r="K55" s="92" t="s">
        <v>92</v>
      </c>
    </row>
    <row r="56" spans="2:11" s="110" customFormat="1" ht="16" customHeight="1" x14ac:dyDescent="0.2">
      <c r="B56" s="51" t="s">
        <v>23</v>
      </c>
      <c r="C56" s="124" t="s">
        <v>180</v>
      </c>
      <c r="D56" s="63">
        <v>0</v>
      </c>
      <c r="E56" s="62" t="s">
        <v>8</v>
      </c>
      <c r="F56" s="77" t="s">
        <v>21</v>
      </c>
      <c r="G56" s="77" t="s">
        <v>8</v>
      </c>
      <c r="H56" s="58"/>
      <c r="I56" s="108" t="str">
        <f>[1]Sheet1!$B48</f>
        <v>No</v>
      </c>
      <c r="J56" s="89"/>
      <c r="K56" s="92" t="s">
        <v>92</v>
      </c>
    </row>
    <row r="57" spans="2:11" s="110" customFormat="1" ht="16" customHeight="1" x14ac:dyDescent="0.2">
      <c r="B57" s="51" t="s">
        <v>25</v>
      </c>
      <c r="C57" s="124" t="s">
        <v>181</v>
      </c>
      <c r="D57" s="63">
        <v>0</v>
      </c>
      <c r="E57" s="75" t="s">
        <v>182</v>
      </c>
      <c r="F57" s="62" t="s">
        <v>22</v>
      </c>
      <c r="G57" s="65" t="s">
        <v>91</v>
      </c>
      <c r="H57" s="58"/>
      <c r="I57" s="108" t="str">
        <f>[1]Sheet1!$B49</f>
        <v>No</v>
      </c>
      <c r="J57" s="89"/>
      <c r="K57" s="92" t="s">
        <v>92</v>
      </c>
    </row>
    <row r="58" spans="2:11" s="110" customFormat="1" ht="16" customHeight="1" x14ac:dyDescent="0.2">
      <c r="B58" s="51" t="s">
        <v>26</v>
      </c>
      <c r="C58" s="124" t="s">
        <v>183</v>
      </c>
      <c r="D58" s="63">
        <v>0</v>
      </c>
      <c r="E58" s="64" t="s">
        <v>91</v>
      </c>
      <c r="F58" s="62" t="s">
        <v>21</v>
      </c>
      <c r="G58" s="65" t="s">
        <v>91</v>
      </c>
      <c r="H58" s="58"/>
      <c r="I58" s="108" t="str">
        <f>[1]Sheet1!$B50</f>
        <v>No</v>
      </c>
      <c r="J58" s="89"/>
      <c r="K58" s="92" t="s">
        <v>92</v>
      </c>
    </row>
    <row r="59" spans="2:11" s="110" customFormat="1" ht="16" customHeight="1" x14ac:dyDescent="0.2">
      <c r="B59" s="51" t="s">
        <v>38</v>
      </c>
      <c r="C59" s="124" t="s">
        <v>184</v>
      </c>
      <c r="D59" s="78">
        <v>0</v>
      </c>
      <c r="E59" s="62" t="s">
        <v>185</v>
      </c>
      <c r="F59" s="62" t="s">
        <v>35</v>
      </c>
      <c r="G59" s="77" t="s">
        <v>91</v>
      </c>
      <c r="H59" s="58"/>
      <c r="I59" s="108" t="str">
        <f>[1]Sheet1!$B51</f>
        <v>No</v>
      </c>
      <c r="J59" s="89"/>
      <c r="K59" s="92" t="s">
        <v>92</v>
      </c>
    </row>
    <row r="60" spans="2:11" s="110" customFormat="1" ht="16" customHeight="1" x14ac:dyDescent="0.2">
      <c r="B60" s="51" t="s">
        <v>41</v>
      </c>
      <c r="C60" s="124" t="s">
        <v>186</v>
      </c>
      <c r="D60" s="80">
        <v>0</v>
      </c>
      <c r="E60" s="62" t="s">
        <v>187</v>
      </c>
      <c r="F60" s="62" t="s">
        <v>36</v>
      </c>
      <c r="G60" s="77" t="s">
        <v>91</v>
      </c>
      <c r="H60" s="58"/>
      <c r="I60" s="108" t="str">
        <f>[1]Sheet1!$B52</f>
        <v>No</v>
      </c>
      <c r="J60" s="89"/>
      <c r="K60" s="92" t="s">
        <v>92</v>
      </c>
    </row>
    <row r="61" spans="2:11" s="110" customFormat="1" ht="16" customHeight="1" x14ac:dyDescent="0.2">
      <c r="B61" s="51" t="s">
        <v>188</v>
      </c>
      <c r="C61" s="125" t="s">
        <v>189</v>
      </c>
      <c r="D61" s="81">
        <v>0</v>
      </c>
      <c r="E61" s="62" t="s">
        <v>185</v>
      </c>
      <c r="F61" s="62" t="s">
        <v>35</v>
      </c>
      <c r="G61" s="77" t="s">
        <v>91</v>
      </c>
      <c r="H61" s="58"/>
      <c r="I61" s="108" t="str">
        <f>[1]Sheet1!$B53</f>
        <v>No</v>
      </c>
      <c r="J61" s="89"/>
      <c r="K61" s="92" t="s">
        <v>92</v>
      </c>
    </row>
    <row r="62" spans="2:11" s="110" customFormat="1" ht="16" customHeight="1" x14ac:dyDescent="0.2">
      <c r="B62" s="51" t="s">
        <v>39</v>
      </c>
      <c r="C62" s="124" t="s">
        <v>190</v>
      </c>
      <c r="D62" s="82">
        <v>0</v>
      </c>
      <c r="E62" s="62" t="s">
        <v>188</v>
      </c>
      <c r="F62" s="62" t="s">
        <v>36</v>
      </c>
      <c r="G62" s="77" t="s">
        <v>91</v>
      </c>
      <c r="H62" s="58"/>
      <c r="I62" s="108" t="str">
        <f>[1]Sheet1!$B54</f>
        <v>No</v>
      </c>
      <c r="J62" s="89"/>
      <c r="K62" s="92" t="s">
        <v>92</v>
      </c>
    </row>
    <row r="63" spans="2:11" s="110" customFormat="1" ht="16" customHeight="1" x14ac:dyDescent="0.2">
      <c r="B63" s="51" t="s">
        <v>172</v>
      </c>
      <c r="C63" s="124" t="s">
        <v>191</v>
      </c>
      <c r="D63" s="78">
        <v>0</v>
      </c>
      <c r="E63" s="62" t="s">
        <v>192</v>
      </c>
      <c r="F63" s="62" t="s">
        <v>170</v>
      </c>
      <c r="G63" s="79" t="s">
        <v>91</v>
      </c>
      <c r="H63" s="58"/>
      <c r="I63" s="108" t="str">
        <f>[1]Sheet1!$B55</f>
        <v>No</v>
      </c>
      <c r="J63" s="89"/>
      <c r="K63" s="92" t="s">
        <v>92</v>
      </c>
    </row>
    <row r="64" spans="2:11" s="110" customFormat="1" ht="16" customHeight="1" x14ac:dyDescent="0.2">
      <c r="B64" s="51" t="s">
        <v>56</v>
      </c>
      <c r="C64" s="124" t="s">
        <v>193</v>
      </c>
      <c r="D64" s="78">
        <v>0</v>
      </c>
      <c r="E64" s="62" t="s">
        <v>172</v>
      </c>
      <c r="F64" s="62" t="s">
        <v>55</v>
      </c>
      <c r="G64" s="77" t="s">
        <v>91</v>
      </c>
      <c r="H64" s="58"/>
      <c r="I64" s="108" t="str">
        <f>[1]Sheet1!$B56</f>
        <v>No</v>
      </c>
      <c r="J64" s="89"/>
      <c r="K64" s="92" t="s">
        <v>102</v>
      </c>
    </row>
    <row r="65" spans="2:25" s="110" customFormat="1" ht="16" customHeight="1" x14ac:dyDescent="0.2">
      <c r="B65" s="51" t="s">
        <v>194</v>
      </c>
      <c r="C65" s="124" t="s">
        <v>195</v>
      </c>
      <c r="D65" s="78">
        <v>0</v>
      </c>
      <c r="E65" s="62" t="s">
        <v>196</v>
      </c>
      <c r="F65" s="62" t="s">
        <v>174</v>
      </c>
      <c r="G65" s="77" t="s">
        <v>91</v>
      </c>
      <c r="H65" s="58" t="s">
        <v>92</v>
      </c>
      <c r="I65" s="108" t="str">
        <f>[1]Sheet1!$B57</f>
        <v>No</v>
      </c>
      <c r="J65" s="89"/>
      <c r="K65" s="92" t="s">
        <v>102</v>
      </c>
    </row>
    <row r="66" spans="2:25" s="110" customFormat="1" ht="16" customHeight="1" x14ac:dyDescent="0.2">
      <c r="B66" s="51" t="s">
        <v>197</v>
      </c>
      <c r="C66" s="124" t="s">
        <v>195</v>
      </c>
      <c r="D66" s="78">
        <v>0</v>
      </c>
      <c r="E66" s="62" t="s">
        <v>194</v>
      </c>
      <c r="F66" s="62" t="s">
        <v>177</v>
      </c>
      <c r="G66" s="77" t="s">
        <v>91</v>
      </c>
      <c r="H66" s="58"/>
      <c r="I66" s="108" t="str">
        <f>[1]Sheet1!$B58</f>
        <v>No</v>
      </c>
      <c r="J66" s="89"/>
      <c r="K66" s="92" t="s">
        <v>102</v>
      </c>
    </row>
    <row r="67" spans="2:25" s="110" customFormat="1" ht="16" customHeight="1" x14ac:dyDescent="0.2">
      <c r="B67" s="51" t="s">
        <v>198</v>
      </c>
      <c r="C67" s="124" t="s">
        <v>199</v>
      </c>
      <c r="D67" s="78">
        <v>0</v>
      </c>
      <c r="E67" s="62" t="s">
        <v>196</v>
      </c>
      <c r="F67" s="62" t="s">
        <v>174</v>
      </c>
      <c r="G67" s="77" t="s">
        <v>91</v>
      </c>
      <c r="H67" s="58" t="s">
        <v>92</v>
      </c>
      <c r="I67" s="108" t="str">
        <f>[1]Sheet1!$B59</f>
        <v>No</v>
      </c>
      <c r="J67" s="89"/>
      <c r="K67" s="92" t="s">
        <v>102</v>
      </c>
    </row>
    <row r="68" spans="2:25" s="110" customFormat="1" ht="16" customHeight="1" x14ac:dyDescent="0.2">
      <c r="B68" s="51" t="s">
        <v>200</v>
      </c>
      <c r="C68" s="124" t="s">
        <v>199</v>
      </c>
      <c r="D68" s="78">
        <v>0</v>
      </c>
      <c r="E68" s="62" t="s">
        <v>201</v>
      </c>
      <c r="F68" s="62" t="s">
        <v>177</v>
      </c>
      <c r="G68" s="77" t="s">
        <v>91</v>
      </c>
      <c r="H68" s="58"/>
      <c r="I68" s="108" t="str">
        <f>[1]Sheet1!$B60</f>
        <v>No</v>
      </c>
      <c r="J68" s="89"/>
      <c r="K68" s="92" t="s">
        <v>102</v>
      </c>
    </row>
    <row r="69" spans="2:25" s="110" customFormat="1" ht="16" customHeight="1" x14ac:dyDescent="0.2">
      <c r="B69" s="51" t="s">
        <v>202</v>
      </c>
      <c r="C69" s="124" t="s">
        <v>203</v>
      </c>
      <c r="D69" s="78">
        <v>0</v>
      </c>
      <c r="E69" s="62" t="s">
        <v>204</v>
      </c>
      <c r="F69" s="62" t="s">
        <v>205</v>
      </c>
      <c r="G69" s="77" t="s">
        <v>91</v>
      </c>
      <c r="H69" s="58" t="s">
        <v>92</v>
      </c>
      <c r="I69" s="108" t="str">
        <f>[1]Sheet1!$B61</f>
        <v>No</v>
      </c>
      <c r="J69" s="89"/>
      <c r="K69" s="92" t="s">
        <v>102</v>
      </c>
    </row>
    <row r="70" spans="2:25" ht="16" customHeight="1" x14ac:dyDescent="0.2">
      <c r="B70" s="53" t="s">
        <v>206</v>
      </c>
      <c r="C70" s="126" t="s">
        <v>203</v>
      </c>
      <c r="D70" s="83">
        <v>0</v>
      </c>
      <c r="E70" s="84" t="s">
        <v>207</v>
      </c>
      <c r="F70" s="85" t="s">
        <v>208</v>
      </c>
      <c r="G70" s="86" t="s">
        <v>91</v>
      </c>
      <c r="H70" s="60"/>
      <c r="I70" s="108" t="str">
        <f>[1]Sheet1!$B62</f>
        <v>No</v>
      </c>
      <c r="J70" s="90"/>
      <c r="K70" s="92" t="s">
        <v>102</v>
      </c>
    </row>
    <row r="71" spans="2:25" ht="15.75" customHeight="1" x14ac:dyDescent="0.2">
      <c r="B71" s="31"/>
      <c r="C71" s="31"/>
      <c r="D71" s="31"/>
      <c r="E71" s="47"/>
      <c r="F71" s="47"/>
      <c r="G71" s="31"/>
      <c r="H71" s="31"/>
      <c r="I71" s="31"/>
      <c r="J71" s="31"/>
      <c r="K71" s="31"/>
    </row>
    <row r="72" spans="2:25" ht="33" customHeight="1" thickBot="1" x14ac:dyDescent="0.25">
      <c r="B72" s="32" t="s">
        <v>4</v>
      </c>
      <c r="C72" s="33" t="s">
        <v>80</v>
      </c>
      <c r="D72" s="33" t="s">
        <v>81</v>
      </c>
      <c r="E72" s="33" t="s">
        <v>82</v>
      </c>
      <c r="F72" s="33" t="s">
        <v>209</v>
      </c>
      <c r="G72" s="33" t="s">
        <v>84</v>
      </c>
      <c r="H72" s="33" t="s">
        <v>85</v>
      </c>
      <c r="I72" s="33" t="s">
        <v>86</v>
      </c>
      <c r="J72" s="34" t="s">
        <v>87</v>
      </c>
      <c r="K72" s="35" t="s">
        <v>88</v>
      </c>
      <c r="L72" s="30"/>
      <c r="Y72" s="110"/>
    </row>
    <row r="73" spans="2:25" ht="15.75" customHeight="1" x14ac:dyDescent="0.2">
      <c r="B73" s="36" t="s">
        <v>210</v>
      </c>
      <c r="C73" s="37" t="s">
        <v>211</v>
      </c>
      <c r="D73" s="54">
        <v>15</v>
      </c>
      <c r="E73" s="37" t="s">
        <v>91</v>
      </c>
      <c r="F73" s="37" t="s">
        <v>91</v>
      </c>
      <c r="G73" s="37" t="s">
        <v>91</v>
      </c>
      <c r="H73" s="38"/>
      <c r="I73" s="23" t="str">
        <f>[1]Sheet1!$B65</f>
        <v>No</v>
      </c>
      <c r="J73" s="88"/>
      <c r="K73" s="91"/>
      <c r="L73" s="30"/>
      <c r="Y73" s="110"/>
    </row>
    <row r="74" spans="2:25" ht="15.75" customHeight="1" x14ac:dyDescent="0.2">
      <c r="B74" s="39" t="s">
        <v>212</v>
      </c>
      <c r="C74" s="40" t="s">
        <v>213</v>
      </c>
      <c r="D74" s="55">
        <v>12</v>
      </c>
      <c r="E74" s="40" t="s">
        <v>210</v>
      </c>
      <c r="F74" s="40" t="s">
        <v>91</v>
      </c>
      <c r="G74" s="37" t="s">
        <v>91</v>
      </c>
      <c r="H74" s="38"/>
      <c r="I74" s="23" t="str">
        <f>[1]Sheet1!$B66</f>
        <v>No</v>
      </c>
      <c r="J74" s="89"/>
      <c r="K74" s="92"/>
      <c r="L74" s="30"/>
      <c r="Y74" s="110"/>
    </row>
    <row r="75" spans="2:25" ht="15.75" customHeight="1" x14ac:dyDescent="0.2">
      <c r="B75" s="39" t="s">
        <v>108</v>
      </c>
      <c r="C75" s="40" t="s">
        <v>214</v>
      </c>
      <c r="D75" s="55">
        <v>6</v>
      </c>
      <c r="E75" s="40" t="s">
        <v>212</v>
      </c>
      <c r="F75" s="40" t="s">
        <v>91</v>
      </c>
      <c r="G75" s="37" t="s">
        <v>91</v>
      </c>
      <c r="H75" s="38"/>
      <c r="I75" s="23" t="str">
        <f>[1]Sheet1!$B67</f>
        <v>Yes</v>
      </c>
      <c r="J75" s="89"/>
      <c r="K75" s="92" t="s">
        <v>92</v>
      </c>
      <c r="L75" s="30"/>
      <c r="Y75" s="110"/>
    </row>
    <row r="76" spans="2:25" ht="15.75" customHeight="1" x14ac:dyDescent="0.2">
      <c r="B76" s="41" t="s">
        <v>215</v>
      </c>
      <c r="C76" s="42" t="s">
        <v>216</v>
      </c>
      <c r="D76" s="56">
        <v>3</v>
      </c>
      <c r="E76" s="42" t="s">
        <v>91</v>
      </c>
      <c r="F76" s="42" t="s">
        <v>91</v>
      </c>
      <c r="G76" s="42" t="s">
        <v>91</v>
      </c>
      <c r="H76" s="43"/>
      <c r="I76" s="23" t="str">
        <f>[1]Sheet1!$B68</f>
        <v>No</v>
      </c>
      <c r="J76" s="90"/>
      <c r="K76" s="93"/>
      <c r="L76" s="30"/>
      <c r="Y76" s="110"/>
    </row>
    <row r="77" spans="2:25" ht="15.75" customHeight="1" x14ac:dyDescent="0.2">
      <c r="B77" s="31"/>
      <c r="C77" s="31"/>
      <c r="D77" s="31"/>
      <c r="E77" s="31"/>
      <c r="F77" s="31"/>
      <c r="G77" s="31"/>
      <c r="H77" s="31"/>
      <c r="I77" s="23" t="str">
        <f>[1]Sheet1!$B69</f>
        <v>No</v>
      </c>
      <c r="J77" s="31"/>
      <c r="K77" s="30"/>
    </row>
    <row r="78" spans="2:25" ht="15.75" customHeight="1" x14ac:dyDescent="0.2">
      <c r="B78" s="144" t="s">
        <v>217</v>
      </c>
      <c r="C78" s="147"/>
      <c r="D78" s="148"/>
      <c r="E78" s="148"/>
      <c r="F78" s="148"/>
      <c r="G78" s="148"/>
      <c r="H78" s="148"/>
      <c r="I78" s="148"/>
      <c r="J78" s="148"/>
      <c r="K78" s="149"/>
    </row>
    <row r="79" spans="2:25" ht="15.75" customHeight="1" x14ac:dyDescent="0.2">
      <c r="B79" s="145"/>
      <c r="C79" s="150"/>
      <c r="D79" s="151"/>
      <c r="E79" s="151"/>
      <c r="F79" s="151"/>
      <c r="G79" s="151"/>
      <c r="H79" s="151"/>
      <c r="I79" s="151"/>
      <c r="J79" s="151"/>
      <c r="K79" s="152"/>
    </row>
    <row r="80" spans="2:25" ht="15.75" customHeight="1" x14ac:dyDescent="0.2">
      <c r="B80" s="146"/>
      <c r="C80" s="153"/>
      <c r="D80" s="154"/>
      <c r="E80" s="154"/>
      <c r="F80" s="154"/>
      <c r="G80" s="154"/>
      <c r="H80" s="154"/>
      <c r="I80" s="154"/>
      <c r="J80" s="154"/>
      <c r="K80" s="155"/>
    </row>
    <row r="81" spans="2:11" ht="47" customHeight="1" thickBot="1" x14ac:dyDescent="0.25">
      <c r="B81" s="44" t="s">
        <v>218</v>
      </c>
      <c r="C81" s="142" t="s">
        <v>219</v>
      </c>
      <c r="D81" s="143"/>
      <c r="E81" s="45" t="s">
        <v>220</v>
      </c>
      <c r="F81" s="156" t="s">
        <v>221</v>
      </c>
      <c r="G81" s="157"/>
      <c r="H81" s="157"/>
      <c r="I81" s="157"/>
      <c r="J81" s="157"/>
      <c r="K81" s="158"/>
    </row>
    <row r="82" spans="2:11" ht="15.75" customHeight="1" thickBot="1" x14ac:dyDescent="0.25">
      <c r="B82" s="30"/>
      <c r="C82" s="30"/>
      <c r="D82" s="30"/>
      <c r="E82" s="30"/>
      <c r="F82" s="30"/>
      <c r="G82" s="30"/>
      <c r="H82" s="30"/>
      <c r="I82" s="30"/>
      <c r="J82" s="30"/>
      <c r="K82" s="30"/>
    </row>
    <row r="83" spans="2:11" ht="42" customHeight="1" x14ac:dyDescent="0.2">
      <c r="B83" s="112" t="s">
        <v>222</v>
      </c>
      <c r="C83" s="46"/>
      <c r="D83" s="30"/>
      <c r="E83" s="30"/>
      <c r="F83" s="30"/>
      <c r="G83" s="30"/>
      <c r="H83" s="30"/>
      <c r="I83" s="30"/>
      <c r="J83" s="30"/>
      <c r="K83" s="30"/>
    </row>
    <row r="84" spans="2:11" ht="15.75" customHeight="1" x14ac:dyDescent="0.2">
      <c r="B84" s="110"/>
      <c r="C84" s="110"/>
      <c r="D84" s="110"/>
      <c r="E84" s="110"/>
      <c r="F84" s="110"/>
      <c r="G84" s="110"/>
      <c r="H84" s="110"/>
      <c r="I84" s="110"/>
      <c r="J84" s="110"/>
      <c r="K84" s="110"/>
    </row>
    <row r="85" spans="2:11" ht="15.75" customHeight="1" x14ac:dyDescent="0.2"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2:11" ht="15.75" customHeight="1" x14ac:dyDescent="0.2">
      <c r="B86" s="110"/>
      <c r="C86" s="110"/>
      <c r="D86" s="110"/>
      <c r="E86" s="110"/>
      <c r="F86" s="110"/>
      <c r="G86" s="110"/>
      <c r="H86" s="110"/>
      <c r="I86" s="110"/>
      <c r="J86" s="110"/>
      <c r="K86" s="110"/>
    </row>
    <row r="87" spans="2:11" ht="15.75" customHeight="1" x14ac:dyDescent="0.2">
      <c r="K87" s="110"/>
    </row>
    <row r="88" spans="2:11" ht="15.75" customHeight="1" x14ac:dyDescent="0.2">
      <c r="K88" s="110"/>
    </row>
    <row r="89" spans="2:11" ht="15.75" customHeight="1" x14ac:dyDescent="0.2">
      <c r="K89" s="110"/>
    </row>
  </sheetData>
  <autoFilter ref="B9:K70" xr:uid="{00000000-0009-0000-0000-000001000000}"/>
  <mergeCells count="8">
    <mergeCell ref="M9:W9"/>
    <mergeCell ref="H5:K5"/>
    <mergeCell ref="H4:K4"/>
    <mergeCell ref="B1:K2"/>
    <mergeCell ref="C81:D81"/>
    <mergeCell ref="B78:B80"/>
    <mergeCell ref="C78:K80"/>
    <mergeCell ref="F81:K81"/>
  </mergeCells>
  <conditionalFormatting sqref="H10:H70">
    <cfRule type="containsText" dxfId="11" priority="15" operator="containsText" text="optiona">
      <formula>NOT(ISERROR(SEARCH("optiona",H10)))</formula>
    </cfRule>
  </conditionalFormatting>
  <conditionalFormatting sqref="H73:H76">
    <cfRule type="containsText" dxfId="10" priority="30" operator="containsText" text="optiona">
      <formula>NOT(ISERROR(SEARCH("optiona",H73)))</formula>
    </cfRule>
    <cfRule type="containsText" dxfId="9" priority="31" operator="containsText" text="Yes">
      <formula>NOT(ISERROR(SEARCH("Yes",H73)))</formula>
    </cfRule>
    <cfRule type="containsText" dxfId="8" priority="32" operator="containsText" text="No">
      <formula>NOT(ISERROR(SEARCH("No",H73)))</formula>
    </cfRule>
  </conditionalFormatting>
  <conditionalFormatting sqref="H10:I70">
    <cfRule type="containsText" dxfId="7" priority="16" operator="containsText" text="Yes">
      <formula>NOT(ISERROR(SEARCH("Yes",H10)))</formula>
    </cfRule>
    <cfRule type="containsText" dxfId="6" priority="17" operator="containsText" text="No">
      <formula>NOT(ISERROR(SEARCH("No",H10)))</formula>
    </cfRule>
  </conditionalFormatting>
  <conditionalFormatting sqref="I73:I77">
    <cfRule type="containsText" dxfId="5" priority="13" operator="containsText" text="Yes">
      <formula>NOT(ISERROR(SEARCH("Yes",I73)))</formula>
    </cfRule>
    <cfRule type="containsText" dxfId="4" priority="14" operator="containsText" text="No">
      <formula>NOT(ISERROR(SEARCH("No",I73)))</formula>
    </cfRule>
  </conditionalFormatting>
  <conditionalFormatting sqref="J10:K70">
    <cfRule type="containsText" dxfId="3" priority="1" operator="containsText" text="Yes">
      <formula>NOT(ISERROR(SEARCH("Yes",J10)))</formula>
    </cfRule>
    <cfRule type="containsText" dxfId="2" priority="2" operator="containsText" text="No">
      <formula>NOT(ISERROR(SEARCH("No",J10)))</formula>
    </cfRule>
  </conditionalFormatting>
  <conditionalFormatting sqref="J73:K76">
    <cfRule type="containsText" dxfId="1" priority="3" operator="containsText" text="Yes">
      <formula>NOT(ISERROR(SEARCH("Yes",J73)))</formula>
    </cfRule>
    <cfRule type="containsText" dxfId="0" priority="4" operator="containsText" text="No">
      <formula>NOT(ISERROR(SEARCH("No",J73)))</formula>
    </cfRule>
  </conditionalFormatting>
  <dataValidations count="2">
    <dataValidation type="list" allowBlank="1" showInputMessage="1" showErrorMessage="1" sqref="H73:H76 H10:H70" xr:uid="{00000000-0002-0000-0100-000000000000}">
      <formula1>"Yes, No, Optional"</formula1>
    </dataValidation>
    <dataValidation type="list" allowBlank="1" showInputMessage="1" showErrorMessage="1" sqref="I10:K70 J73:K76 I73:I77" xr:uid="{00000000-0002-0000-0100-000001000000}">
      <formula1>"Yes, No"</formula1>
    </dataValidation>
  </dataValidations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tabSelected="1" workbookViewId="0">
      <selection activeCell="A2" sqref="A2:D17"/>
    </sheetView>
  </sheetViews>
  <sheetFormatPr baseColWidth="10" defaultColWidth="11" defaultRowHeight="16" x14ac:dyDescent="0.2"/>
  <cols>
    <col min="1" max="1" width="13.83203125" customWidth="1"/>
  </cols>
  <sheetData>
    <row r="1" spans="1:17" x14ac:dyDescent="0.2">
      <c r="A1" s="116"/>
      <c r="B1" s="116"/>
      <c r="C1" s="116"/>
      <c r="D1" s="116"/>
      <c r="E1" s="117"/>
      <c r="F1" s="159" t="s">
        <v>1</v>
      </c>
      <c r="G1" s="134"/>
      <c r="H1" s="134"/>
      <c r="I1" s="134"/>
      <c r="J1" s="135"/>
      <c r="K1" s="159" t="s">
        <v>223</v>
      </c>
      <c r="L1" s="134"/>
      <c r="M1" s="134"/>
      <c r="N1" s="134"/>
      <c r="O1" s="135"/>
      <c r="P1" s="159" t="s">
        <v>224</v>
      </c>
      <c r="Q1" s="135"/>
    </row>
    <row r="2" spans="1:17" x14ac:dyDescent="0.2">
      <c r="A2" s="113" t="s">
        <v>225</v>
      </c>
      <c r="B2" s="113" t="s">
        <v>226</v>
      </c>
      <c r="C2" s="113" t="s">
        <v>88</v>
      </c>
      <c r="D2" s="113" t="s">
        <v>227</v>
      </c>
      <c r="E2" s="114" t="s">
        <v>228</v>
      </c>
      <c r="F2" s="115" t="s">
        <v>229</v>
      </c>
      <c r="G2" s="115" t="s">
        <v>230</v>
      </c>
      <c r="H2" s="115" t="s">
        <v>231</v>
      </c>
      <c r="I2" s="115" t="s">
        <v>232</v>
      </c>
      <c r="J2" s="115" t="s">
        <v>233</v>
      </c>
      <c r="K2" s="115" t="s">
        <v>234</v>
      </c>
      <c r="L2" s="115" t="s">
        <v>235</v>
      </c>
      <c r="M2" s="115" t="s">
        <v>236</v>
      </c>
      <c r="N2" s="115" t="s">
        <v>237</v>
      </c>
      <c r="O2" s="115" t="s">
        <v>238</v>
      </c>
      <c r="P2" s="115" t="s">
        <v>239</v>
      </c>
      <c r="Q2" s="115" t="s">
        <v>240</v>
      </c>
    </row>
    <row r="3" spans="1:17" x14ac:dyDescent="0.2">
      <c r="A3" s="118" t="s">
        <v>241</v>
      </c>
      <c r="B3" s="119">
        <v>50</v>
      </c>
      <c r="C3" s="119">
        <f t="shared" ref="C3:C17" si="0">SUM(F3:Q3)</f>
        <v>0</v>
      </c>
      <c r="D3" s="119">
        <f t="shared" ref="D3:D17" si="1">B3-C3</f>
        <v>50</v>
      </c>
      <c r="E3" s="120"/>
      <c r="F3" s="121"/>
      <c r="G3" s="121"/>
      <c r="H3" s="121"/>
      <c r="I3" s="121"/>
      <c r="J3" s="121"/>
      <c r="K3" s="122"/>
      <c r="L3" s="122"/>
      <c r="M3" s="122"/>
      <c r="N3" s="122"/>
      <c r="O3" s="122"/>
      <c r="P3" s="122"/>
      <c r="Q3" s="122"/>
    </row>
    <row r="4" spans="1:17" x14ac:dyDescent="0.2">
      <c r="A4" s="118" t="s">
        <v>242</v>
      </c>
      <c r="B4" s="119">
        <v>50</v>
      </c>
      <c r="C4" s="119">
        <f t="shared" si="0"/>
        <v>0</v>
      </c>
      <c r="D4" s="119">
        <f t="shared" si="1"/>
        <v>50</v>
      </c>
      <c r="E4" s="120"/>
      <c r="F4" s="122"/>
      <c r="G4" s="122"/>
      <c r="H4" s="122"/>
      <c r="I4" s="122"/>
      <c r="J4" s="122"/>
      <c r="K4" s="121"/>
      <c r="L4" s="121"/>
      <c r="M4" s="121"/>
      <c r="N4" s="121"/>
      <c r="O4" s="121"/>
      <c r="P4" s="122"/>
      <c r="Q4" s="122"/>
    </row>
    <row r="5" spans="1:17" x14ac:dyDescent="0.2">
      <c r="A5" s="118" t="s">
        <v>243</v>
      </c>
      <c r="B5" s="119">
        <v>40</v>
      </c>
      <c r="C5" s="119">
        <f t="shared" si="0"/>
        <v>0</v>
      </c>
      <c r="D5" s="119">
        <f t="shared" si="1"/>
        <v>40</v>
      </c>
      <c r="E5" s="120"/>
      <c r="F5" s="122"/>
      <c r="G5" s="122"/>
      <c r="H5" s="122"/>
      <c r="I5" s="122"/>
      <c r="J5" s="122"/>
      <c r="K5" s="121"/>
      <c r="L5" s="121"/>
      <c r="M5" s="121"/>
      <c r="N5" s="121"/>
      <c r="O5" s="121"/>
      <c r="P5" s="122"/>
      <c r="Q5" s="122"/>
    </row>
    <row r="6" spans="1:17" x14ac:dyDescent="0.2">
      <c r="A6" s="118" t="s">
        <v>244</v>
      </c>
      <c r="B6" s="119">
        <v>60</v>
      </c>
      <c r="C6" s="119">
        <f t="shared" si="0"/>
        <v>0</v>
      </c>
      <c r="D6" s="119">
        <f t="shared" si="1"/>
        <v>60</v>
      </c>
      <c r="E6" s="120"/>
      <c r="F6" s="121"/>
      <c r="G6" s="121"/>
      <c r="H6" s="121"/>
      <c r="I6" s="121"/>
      <c r="J6" s="121"/>
      <c r="K6" s="122"/>
      <c r="L6" s="122"/>
      <c r="M6" s="122"/>
      <c r="N6" s="122"/>
      <c r="O6" s="122"/>
      <c r="P6" s="122"/>
      <c r="Q6" s="122"/>
    </row>
    <row r="7" spans="1:17" x14ac:dyDescent="0.2">
      <c r="A7" s="118" t="s">
        <v>245</v>
      </c>
      <c r="B7" s="119">
        <v>60</v>
      </c>
      <c r="C7" s="119">
        <f t="shared" si="0"/>
        <v>0</v>
      </c>
      <c r="D7" s="119">
        <f t="shared" si="1"/>
        <v>60</v>
      </c>
      <c r="E7" s="120"/>
      <c r="F7" s="122"/>
      <c r="G7" s="122"/>
      <c r="H7" s="122"/>
      <c r="I7" s="122"/>
      <c r="J7" s="122"/>
      <c r="K7" s="121"/>
      <c r="L7" s="121"/>
      <c r="M7" s="121"/>
      <c r="N7" s="121"/>
      <c r="O7" s="121"/>
      <c r="P7" s="122"/>
      <c r="Q7" s="122"/>
    </row>
    <row r="8" spans="1:17" x14ac:dyDescent="0.2">
      <c r="A8" s="118" t="s">
        <v>246</v>
      </c>
      <c r="B8" s="119">
        <v>60</v>
      </c>
      <c r="C8" s="119">
        <f t="shared" si="0"/>
        <v>0</v>
      </c>
      <c r="D8" s="119">
        <f t="shared" si="1"/>
        <v>60</v>
      </c>
      <c r="E8" s="120"/>
      <c r="F8" s="121"/>
      <c r="G8" s="121"/>
      <c r="H8" s="121"/>
      <c r="I8" s="121"/>
      <c r="J8" s="121"/>
      <c r="K8" s="122"/>
      <c r="L8" s="122"/>
      <c r="M8" s="122"/>
      <c r="N8" s="122"/>
      <c r="O8" s="122"/>
      <c r="P8" s="122"/>
      <c r="Q8" s="122"/>
    </row>
    <row r="9" spans="1:17" x14ac:dyDescent="0.2">
      <c r="A9" s="118" t="s">
        <v>247</v>
      </c>
      <c r="B9" s="119">
        <v>60</v>
      </c>
      <c r="C9" s="119">
        <f t="shared" si="0"/>
        <v>0</v>
      </c>
      <c r="D9" s="119">
        <f t="shared" si="1"/>
        <v>60</v>
      </c>
      <c r="E9" s="120"/>
      <c r="F9" s="122"/>
      <c r="G9" s="122"/>
      <c r="H9" s="122"/>
      <c r="I9" s="122"/>
      <c r="J9" s="122"/>
      <c r="K9" s="121"/>
      <c r="L9" s="121"/>
      <c r="M9" s="121"/>
      <c r="N9" s="121"/>
      <c r="O9" s="121"/>
      <c r="P9" s="122"/>
      <c r="Q9" s="122"/>
    </row>
    <row r="10" spans="1:17" x14ac:dyDescent="0.2">
      <c r="A10" s="118" t="s">
        <v>248</v>
      </c>
      <c r="B10" s="119">
        <v>125</v>
      </c>
      <c r="C10" s="119">
        <f t="shared" si="0"/>
        <v>0</v>
      </c>
      <c r="D10" s="119">
        <f t="shared" si="1"/>
        <v>125</v>
      </c>
      <c r="E10" s="120"/>
      <c r="F10" s="121"/>
      <c r="G10" s="121"/>
      <c r="H10" s="121"/>
      <c r="I10" s="121"/>
      <c r="J10" s="121"/>
      <c r="K10" s="122"/>
      <c r="L10" s="122"/>
      <c r="M10" s="122"/>
      <c r="N10" s="122"/>
      <c r="O10" s="122"/>
      <c r="P10" s="122"/>
      <c r="Q10" s="122"/>
    </row>
    <row r="11" spans="1:17" x14ac:dyDescent="0.2">
      <c r="A11" s="118" t="s">
        <v>249</v>
      </c>
      <c r="B11" s="119">
        <v>125</v>
      </c>
      <c r="C11" s="119">
        <f t="shared" si="0"/>
        <v>0</v>
      </c>
      <c r="D11" s="119">
        <f t="shared" si="1"/>
        <v>125</v>
      </c>
      <c r="E11" s="120"/>
      <c r="F11" s="122"/>
      <c r="G11" s="122"/>
      <c r="H11" s="122"/>
      <c r="I11" s="122"/>
      <c r="J11" s="122"/>
      <c r="K11" s="121"/>
      <c r="L11" s="121"/>
      <c r="M11" s="121"/>
      <c r="N11" s="121"/>
      <c r="O11" s="121"/>
      <c r="P11" s="122"/>
      <c r="Q11" s="122"/>
    </row>
    <row r="12" spans="1:17" x14ac:dyDescent="0.2">
      <c r="A12" s="118" t="s">
        <v>64</v>
      </c>
      <c r="B12" s="119">
        <v>125</v>
      </c>
      <c r="C12" s="119">
        <f t="shared" si="0"/>
        <v>0</v>
      </c>
      <c r="D12" s="119">
        <f t="shared" si="1"/>
        <v>125</v>
      </c>
      <c r="E12" s="120"/>
      <c r="F12" s="121"/>
      <c r="G12" s="121"/>
      <c r="H12" s="121"/>
      <c r="I12" s="121"/>
      <c r="J12" s="121"/>
      <c r="K12" s="122"/>
      <c r="L12" s="122"/>
      <c r="M12" s="122"/>
      <c r="N12" s="122"/>
      <c r="O12" s="122"/>
      <c r="P12" s="122"/>
      <c r="Q12" s="122"/>
    </row>
    <row r="13" spans="1:17" x14ac:dyDescent="0.2">
      <c r="A13" s="118" t="s">
        <v>65</v>
      </c>
      <c r="B13" s="119">
        <v>125</v>
      </c>
      <c r="C13" s="119">
        <f t="shared" si="0"/>
        <v>0</v>
      </c>
      <c r="D13" s="119">
        <f t="shared" si="1"/>
        <v>125</v>
      </c>
      <c r="E13" s="120"/>
      <c r="F13" s="122"/>
      <c r="G13" s="122"/>
      <c r="H13" s="122"/>
      <c r="I13" s="122"/>
      <c r="J13" s="122"/>
      <c r="K13" s="121"/>
      <c r="L13" s="121"/>
      <c r="M13" s="121"/>
      <c r="N13" s="121"/>
      <c r="O13" s="121"/>
      <c r="P13" s="122"/>
      <c r="Q13" s="122"/>
    </row>
    <row r="14" spans="1:17" x14ac:dyDescent="0.2">
      <c r="A14" s="118" t="s">
        <v>66</v>
      </c>
      <c r="B14" s="119">
        <v>50</v>
      </c>
      <c r="C14" s="119">
        <f t="shared" si="0"/>
        <v>0</v>
      </c>
      <c r="D14" s="119">
        <f t="shared" si="1"/>
        <v>50</v>
      </c>
      <c r="E14" s="120"/>
      <c r="F14" s="121"/>
      <c r="G14" s="121"/>
      <c r="H14" s="121"/>
      <c r="I14" s="121"/>
      <c r="J14" s="121"/>
      <c r="K14" s="122"/>
      <c r="L14" s="122"/>
      <c r="M14" s="122"/>
      <c r="N14" s="122"/>
      <c r="O14" s="122"/>
      <c r="P14" s="122"/>
      <c r="Q14" s="122"/>
    </row>
    <row r="15" spans="1:17" x14ac:dyDescent="0.2">
      <c r="A15" s="118" t="s">
        <v>67</v>
      </c>
      <c r="B15" s="119">
        <v>50</v>
      </c>
      <c r="C15" s="119">
        <f t="shared" si="0"/>
        <v>0</v>
      </c>
      <c r="D15" s="119">
        <f t="shared" si="1"/>
        <v>50</v>
      </c>
      <c r="E15" s="120"/>
      <c r="F15" s="122"/>
      <c r="G15" s="122"/>
      <c r="H15" s="122"/>
      <c r="I15" s="122"/>
      <c r="J15" s="122"/>
      <c r="K15" s="121"/>
      <c r="L15" s="121"/>
      <c r="M15" s="121"/>
      <c r="N15" s="121"/>
      <c r="O15" s="121"/>
      <c r="P15" s="122"/>
      <c r="Q15" s="122"/>
    </row>
    <row r="16" spans="1:17" x14ac:dyDescent="0.2">
      <c r="A16" s="118" t="s">
        <v>68</v>
      </c>
      <c r="B16" s="119">
        <v>50</v>
      </c>
      <c r="C16" s="119">
        <f t="shared" si="0"/>
        <v>0</v>
      </c>
      <c r="D16" s="119">
        <f t="shared" si="1"/>
        <v>50</v>
      </c>
      <c r="E16" s="120"/>
      <c r="F16" s="121"/>
      <c r="G16" s="121"/>
      <c r="H16" s="121"/>
      <c r="I16" s="121"/>
      <c r="J16" s="121"/>
      <c r="K16" s="122"/>
      <c r="L16" s="122"/>
      <c r="M16" s="122"/>
      <c r="N16" s="122"/>
      <c r="O16" s="122"/>
      <c r="P16" s="122"/>
      <c r="Q16" s="122"/>
    </row>
    <row r="17" spans="1:17" x14ac:dyDescent="0.2">
      <c r="A17" s="118" t="s">
        <v>69</v>
      </c>
      <c r="B17" s="119">
        <v>50</v>
      </c>
      <c r="C17" s="119">
        <f t="shared" si="0"/>
        <v>0</v>
      </c>
      <c r="D17" s="119">
        <f t="shared" si="1"/>
        <v>50</v>
      </c>
      <c r="E17" s="120"/>
      <c r="F17" s="122"/>
      <c r="G17" s="122"/>
      <c r="H17" s="122"/>
      <c r="I17" s="122"/>
      <c r="J17" s="122"/>
      <c r="K17" s="121"/>
      <c r="L17" s="121"/>
      <c r="M17" s="121"/>
      <c r="N17" s="121"/>
      <c r="O17" s="121"/>
      <c r="P17" s="122"/>
      <c r="Q17" s="122"/>
    </row>
  </sheetData>
  <mergeCells count="3">
    <mergeCell ref="F1:J1"/>
    <mergeCell ref="K1:O1"/>
    <mergeCell ref="P1:Q1"/>
  </mergeCells>
  <dataValidations count="2">
    <dataValidation type="whole" allowBlank="1" showInputMessage="1" showErrorMessage="1" sqref="F3:Q17" xr:uid="{00000000-0002-0000-0200-000000000000}">
      <formula1>0</formula1>
      <formula2>125</formula2>
    </dataValidation>
    <dataValidation type="list" allowBlank="1" showInputMessage="1" showErrorMessage="1" sqref="E3:E17" xr:uid="{00000000-0002-0000-0200-000001000000}">
      <formula1>"Confirmed by COPH, Not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Degree Plan</vt:lpstr>
      <vt:lpstr>Current Semester Advising</vt:lpstr>
      <vt:lpstr>Internship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Zahi Abdul Sater</cp:lastModifiedBy>
  <cp:revision/>
  <dcterms:created xsi:type="dcterms:W3CDTF">2021-12-13T10:35:21Z</dcterms:created>
  <dcterms:modified xsi:type="dcterms:W3CDTF">2025-07-21T10:27:13Z</dcterms:modified>
  <cp:category/>
  <cp:contentStatus/>
</cp:coreProperties>
</file>