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dAzkKbEyRzBjJJvA9Vl6MAPfULg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I47" i="3"/>
  <c r="H47" i="3"/>
  <c r="G47" i="3"/>
  <c r="F47" i="3"/>
  <c r="E47" i="3"/>
  <c r="D47" i="3"/>
  <c r="C47" i="3"/>
  <c r="B47" i="3"/>
  <c r="I39" i="3"/>
  <c r="H39" i="3"/>
  <c r="G39" i="3"/>
  <c r="F39" i="3"/>
  <c r="E39" i="3"/>
  <c r="D39" i="3"/>
  <c r="C39" i="3"/>
  <c r="B39" i="3"/>
  <c r="I27" i="3"/>
  <c r="H27" i="3"/>
  <c r="G27" i="3"/>
  <c r="F27" i="3"/>
  <c r="E27" i="3"/>
  <c r="D27" i="3"/>
  <c r="C27" i="3"/>
  <c r="B27" i="3"/>
  <c r="I14" i="3"/>
  <c r="I41" i="3" s="1"/>
  <c r="I43" i="3" s="1"/>
  <c r="H14" i="3"/>
  <c r="H46" i="3" s="1"/>
  <c r="G14" i="3"/>
  <c r="G46" i="3" s="1"/>
  <c r="F14" i="3"/>
  <c r="F46" i="3" s="1"/>
  <c r="E14" i="3"/>
  <c r="E46" i="3" s="1"/>
  <c r="D14" i="3"/>
  <c r="D46" i="3" s="1"/>
  <c r="C14" i="3"/>
  <c r="C46" i="3" s="1"/>
  <c r="B14" i="3"/>
  <c r="B41" i="3" s="1"/>
  <c r="B43" i="3" s="1"/>
  <c r="I34" i="2"/>
  <c r="H34" i="2"/>
  <c r="G34" i="2"/>
  <c r="F34" i="2"/>
  <c r="E34" i="2"/>
  <c r="D34" i="2"/>
  <c r="C34" i="2"/>
  <c r="B34" i="2"/>
  <c r="I27" i="2"/>
  <c r="H27" i="2"/>
  <c r="G27" i="2"/>
  <c r="F27" i="2"/>
  <c r="E27" i="2"/>
  <c r="D27" i="2"/>
  <c r="C27" i="2"/>
  <c r="B27" i="2"/>
  <c r="I10" i="2"/>
  <c r="H10" i="2"/>
  <c r="G10" i="2"/>
  <c r="F10" i="2"/>
  <c r="E10" i="2"/>
  <c r="D10" i="2"/>
  <c r="C10" i="2"/>
  <c r="B10" i="2"/>
  <c r="I8" i="2"/>
  <c r="I14" i="2" s="1"/>
  <c r="I21" i="2" s="1"/>
  <c r="I25" i="2" s="1"/>
  <c r="I31" i="2" s="1"/>
  <c r="I33" i="2" s="1"/>
  <c r="H8" i="2"/>
  <c r="H14" i="2" s="1"/>
  <c r="H21" i="2" s="1"/>
  <c r="H25" i="2" s="1"/>
  <c r="H31" i="2" s="1"/>
  <c r="H33" i="2" s="1"/>
  <c r="G8" i="2"/>
  <c r="G14" i="2" s="1"/>
  <c r="G21" i="2" s="1"/>
  <c r="G25" i="2" s="1"/>
  <c r="G31" i="2" s="1"/>
  <c r="G33" i="2" s="1"/>
  <c r="F8" i="2"/>
  <c r="F14" i="2" s="1"/>
  <c r="E8" i="2"/>
  <c r="E14" i="2" s="1"/>
  <c r="D8" i="2"/>
  <c r="D14" i="2" s="1"/>
  <c r="C8" i="2"/>
  <c r="C14" i="2" s="1"/>
  <c r="B8" i="2"/>
  <c r="B14" i="2" s="1"/>
  <c r="I63" i="1"/>
  <c r="H63" i="1"/>
  <c r="G63" i="1"/>
  <c r="F63" i="1"/>
  <c r="E63" i="1"/>
  <c r="D63" i="1"/>
  <c r="C63" i="1"/>
  <c r="B63" i="1"/>
  <c r="I57" i="1"/>
  <c r="H57" i="1"/>
  <c r="G57" i="1"/>
  <c r="F57" i="1"/>
  <c r="E57" i="1"/>
  <c r="D57" i="1"/>
  <c r="C57" i="1"/>
  <c r="B57" i="1"/>
  <c r="I49" i="1"/>
  <c r="I62" i="1" s="1"/>
  <c r="H49" i="1"/>
  <c r="H62" i="1" s="1"/>
  <c r="G49" i="1"/>
  <c r="G62" i="1" s="1"/>
  <c r="F49" i="1"/>
  <c r="F8" i="4" s="1"/>
  <c r="E49" i="1"/>
  <c r="E62" i="1" s="1"/>
  <c r="D49" i="1"/>
  <c r="D62" i="1" s="1"/>
  <c r="C49" i="1"/>
  <c r="C62" i="1" s="1"/>
  <c r="B49" i="1"/>
  <c r="B8" i="4" s="1"/>
  <c r="I34" i="1"/>
  <c r="H34" i="1"/>
  <c r="G34" i="1"/>
  <c r="F34" i="1"/>
  <c r="E34" i="1"/>
  <c r="D34" i="1"/>
  <c r="C34" i="1"/>
  <c r="B34" i="1"/>
  <c r="I29" i="1"/>
  <c r="I47" i="1" s="1"/>
  <c r="H29" i="1"/>
  <c r="H47" i="1" s="1"/>
  <c r="G29" i="1"/>
  <c r="G47" i="1" s="1"/>
  <c r="F29" i="1"/>
  <c r="F47" i="1" s="1"/>
  <c r="E29" i="1"/>
  <c r="E47" i="1" s="1"/>
  <c r="D29" i="1"/>
  <c r="D47" i="1" s="1"/>
  <c r="C29" i="1"/>
  <c r="C47" i="1" s="1"/>
  <c r="B29" i="1"/>
  <c r="B47" i="1" s="1"/>
  <c r="I14" i="1"/>
  <c r="H14" i="1"/>
  <c r="G14" i="1"/>
  <c r="F14" i="1"/>
  <c r="E14" i="1"/>
  <c r="E9" i="4" s="1"/>
  <c r="D14" i="1"/>
  <c r="D9" i="4" s="1"/>
  <c r="C14" i="1"/>
  <c r="B14" i="1"/>
  <c r="I7" i="1"/>
  <c r="I25" i="1" s="1"/>
  <c r="H7" i="1"/>
  <c r="H25" i="1" s="1"/>
  <c r="G7" i="1"/>
  <c r="G25" i="1" s="1"/>
  <c r="F7" i="1"/>
  <c r="F25" i="1" s="1"/>
  <c r="E7" i="1"/>
  <c r="E25" i="1" s="1"/>
  <c r="D7" i="1"/>
  <c r="D25" i="1" s="1"/>
  <c r="C7" i="1"/>
  <c r="C25" i="1" s="1"/>
  <c r="B7" i="1"/>
  <c r="B25" i="1" s="1"/>
  <c r="D21" i="2" l="1"/>
  <c r="D25" i="2" s="1"/>
  <c r="D31" i="2" s="1"/>
  <c r="D11" i="4"/>
  <c r="C11" i="4"/>
  <c r="C21" i="2"/>
  <c r="C25" i="2" s="1"/>
  <c r="C31" i="2" s="1"/>
  <c r="E11" i="4"/>
  <c r="E21" i="2"/>
  <c r="E25" i="2" s="1"/>
  <c r="E31" i="2" s="1"/>
  <c r="B21" i="2"/>
  <c r="B25" i="2" s="1"/>
  <c r="B31" i="2" s="1"/>
  <c r="B11" i="4"/>
  <c r="F11" i="4"/>
  <c r="F21" i="2"/>
  <c r="F25" i="2" s="1"/>
  <c r="F31" i="2" s="1"/>
  <c r="I60" i="1"/>
  <c r="E41" i="3"/>
  <c r="E43" i="3" s="1"/>
  <c r="I46" i="3"/>
  <c r="B60" i="1"/>
  <c r="B62" i="1"/>
  <c r="F62" i="1"/>
  <c r="F41" i="3"/>
  <c r="F43" i="3" s="1"/>
  <c r="B46" i="3"/>
  <c r="C60" i="1"/>
  <c r="G60" i="1"/>
  <c r="C41" i="3"/>
  <c r="C43" i="3" s="1"/>
  <c r="G41" i="3"/>
  <c r="G43" i="3" s="1"/>
  <c r="E8" i="4"/>
  <c r="E60" i="1"/>
  <c r="F60" i="1"/>
  <c r="D60" i="1"/>
  <c r="H60" i="1"/>
  <c r="D41" i="3"/>
  <c r="D43" i="3" s="1"/>
  <c r="H41" i="3"/>
  <c r="H43" i="3" s="1"/>
  <c r="B12" i="4" l="1"/>
  <c r="B7" i="4"/>
  <c r="B10" i="4"/>
  <c r="B6" i="4"/>
  <c r="B33" i="2"/>
  <c r="C7" i="4"/>
  <c r="C10" i="4"/>
  <c r="C6" i="4"/>
  <c r="C33" i="2"/>
  <c r="C12" i="4"/>
  <c r="F12" i="4"/>
  <c r="F10" i="4"/>
  <c r="F6" i="4"/>
  <c r="F7" i="4"/>
  <c r="F33" i="2"/>
  <c r="E33" i="2"/>
  <c r="E12" i="4"/>
  <c r="E7" i="4"/>
  <c r="E10" i="4"/>
  <c r="E6" i="4"/>
  <c r="D10" i="4"/>
  <c r="D6" i="4"/>
  <c r="D33" i="2"/>
  <c r="D12" i="4"/>
  <c r="D7" i="4"/>
</calcChain>
</file>

<file path=xl/sharedStrings.xml><?xml version="1.0" encoding="utf-8"?>
<sst xmlns="http://schemas.openxmlformats.org/spreadsheetml/2006/main" count="153" uniqueCount="117">
  <si>
    <t>Bangladesh Steel Re-Rolling Mills Limited</t>
  </si>
  <si>
    <t>Balance Sheet</t>
  </si>
  <si>
    <t>As at quarter end</t>
  </si>
  <si>
    <t>Cash FLow Statement</t>
  </si>
  <si>
    <t>Quarter 3</t>
  </si>
  <si>
    <t>Quarter 2</t>
  </si>
  <si>
    <t>Quarter 1</t>
  </si>
  <si>
    <t>Quarter  2</t>
  </si>
  <si>
    <t>ASSETS</t>
  </si>
  <si>
    <t>Net Cash Flows - Operating Activities</t>
  </si>
  <si>
    <t>Net Revenues</t>
  </si>
  <si>
    <t>NON CURRENT ASSETS</t>
  </si>
  <si>
    <t xml:space="preserve">Cash callection from customer </t>
  </si>
  <si>
    <t>Cost of goods sold</t>
  </si>
  <si>
    <t>cash payment for cost and expenses</t>
  </si>
  <si>
    <t>Receipts agaisnt Other Income</t>
  </si>
  <si>
    <t>Cash Paid to Suppliers, Operating and Other Expenses</t>
  </si>
  <si>
    <t>Gross Profit</t>
  </si>
  <si>
    <t>Payment from Workers Profit Participation Fund</t>
  </si>
  <si>
    <t xml:space="preserve">Property,Plant  and  Equipment </t>
  </si>
  <si>
    <t>Payment of Interest-Net</t>
  </si>
  <si>
    <t>Intangible Asset</t>
  </si>
  <si>
    <t>Income Tax Paid</t>
  </si>
  <si>
    <t>Capital Work in Progress</t>
  </si>
  <si>
    <t>Investment in Associates</t>
  </si>
  <si>
    <t>Other Investments</t>
  </si>
  <si>
    <t>Operating Incomes/Expenses</t>
  </si>
  <si>
    <t>CURRENT ASSETS</t>
  </si>
  <si>
    <t>Net Cash Flows - Investment Activities</t>
  </si>
  <si>
    <t xml:space="preserve"> Fixed Assets addition and CWIP</t>
  </si>
  <si>
    <t>Inventories</t>
  </si>
  <si>
    <t>Accounts Receivable</t>
  </si>
  <si>
    <t>Acquisition of Property, plant and equipment &amp;CWIP</t>
  </si>
  <si>
    <t>Selling &amp; Distribution Expenses</t>
  </si>
  <si>
    <t>Disposal of Property, plant and equipment</t>
  </si>
  <si>
    <t>Current account with related companies</t>
  </si>
  <si>
    <t>Non operating income</t>
  </si>
  <si>
    <t>Administrative Expenses</t>
  </si>
  <si>
    <t>Other Receivables</t>
  </si>
  <si>
    <t>Proceeds from Sale of Property, Plant and Equipment</t>
  </si>
  <si>
    <t>Due from Other Companies</t>
  </si>
  <si>
    <t xml:space="preserve"> Inter Companies transaction</t>
  </si>
  <si>
    <t>Other operating income</t>
  </si>
  <si>
    <t>Advances, Deposits &amp; Pre-Payments</t>
  </si>
  <si>
    <t>Short term Investment</t>
  </si>
  <si>
    <t>Proceeds from Sale of Investment in Shares</t>
  </si>
  <si>
    <t>Operating Profit</t>
  </si>
  <si>
    <t>Short Term Investment</t>
  </si>
  <si>
    <t>Cash and Cash Equivalents</t>
  </si>
  <si>
    <t>Dividend Income</t>
  </si>
  <si>
    <t>Assets Held for Sale</t>
  </si>
  <si>
    <t>Non-Operating Income/(Expenses)</t>
  </si>
  <si>
    <t>Net Cash Flows - Financing Activities</t>
  </si>
  <si>
    <t>Financial charges</t>
  </si>
  <si>
    <t>Share Capital</t>
  </si>
  <si>
    <t>Share Premium</t>
  </si>
  <si>
    <t>Finance Income</t>
  </si>
  <si>
    <t>Liabilities and Capital</t>
  </si>
  <si>
    <t>Receipt/Repayment of Term Loan</t>
  </si>
  <si>
    <t>Loss on Revaluation of Property, Plant &amp; Equipment</t>
  </si>
  <si>
    <t>Receipt from Issue of 12% Convertible Bond</t>
  </si>
  <si>
    <t>Liabilities</t>
  </si>
  <si>
    <t>Loan Repaid(Received) inter Companies and others</t>
  </si>
  <si>
    <t>Other Income</t>
  </si>
  <si>
    <t>Non Current Liabilities</t>
  </si>
  <si>
    <t>Short Term Loan Borrowings/repayment</t>
  </si>
  <si>
    <t>Dividend Paid</t>
  </si>
  <si>
    <t>Loan to/ from Related Companies</t>
  </si>
  <si>
    <t>Long Term Loan</t>
  </si>
  <si>
    <t>Profit Before contribution to WPPF</t>
  </si>
  <si>
    <t>syndicated term loan</t>
  </si>
  <si>
    <t>Defined benefit obligations - Gratuity</t>
  </si>
  <si>
    <t>Deferred Tax Liability</t>
  </si>
  <si>
    <t>Contribution to WPPF and Welfare Fund</t>
  </si>
  <si>
    <t>Current Liabilities</t>
  </si>
  <si>
    <t>Net Change in Cash Flows</t>
  </si>
  <si>
    <t>Non Operating Income</t>
  </si>
  <si>
    <t>Share of Profit of Associate</t>
  </si>
  <si>
    <t>Trade Creditors</t>
  </si>
  <si>
    <t>Cash and Cash Equivalents at Beginning Period</t>
  </si>
  <si>
    <t>Short Term Liabilities</t>
  </si>
  <si>
    <t>Profit Before Taxation</t>
  </si>
  <si>
    <t>Cash and Cash Equivalents at End of Period</t>
  </si>
  <si>
    <t>Liabilities for Expenses</t>
  </si>
  <si>
    <t>Advance against Sales</t>
  </si>
  <si>
    <t>Due to Inter Companies</t>
  </si>
  <si>
    <t>Net Operating Cash Flow Per Share</t>
  </si>
  <si>
    <t>Long Term Loan-Current Portion</t>
  </si>
  <si>
    <t>Provision for Taxation</t>
  </si>
  <si>
    <t>Provision for Income Tax</t>
  </si>
  <si>
    <t>Provision for WPPF and Welfare Fund</t>
  </si>
  <si>
    <t>Current tax liabilities</t>
  </si>
  <si>
    <t>Current</t>
  </si>
  <si>
    <t>Other Liabilities</t>
  </si>
  <si>
    <t>Previous Year</t>
  </si>
  <si>
    <t>Shares to Calculate NOCFPS</t>
  </si>
  <si>
    <t>Deferred</t>
  </si>
  <si>
    <t>Net Profit</t>
  </si>
  <si>
    <t>Shareholders’ Equity</t>
  </si>
  <si>
    <t>General Reserve</t>
  </si>
  <si>
    <t>Earnings per share (par value Taka 10)</t>
  </si>
  <si>
    <t>Revaluation Surplus</t>
  </si>
  <si>
    <t>Retained Earnings</t>
  </si>
  <si>
    <t>Fair Value Reserve</t>
  </si>
  <si>
    <t>12% convertible coupon bond Equity component</t>
  </si>
  <si>
    <t>Non-controlling interest</t>
  </si>
  <si>
    <t>Shares to Calculate EPS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</si>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</sst>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0.0%"/>
    <numFmt numFmtId="166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2" fillId="0" borderId="0" xfId="0" applyNumberFormat="1" applyFont="1"/>
    <xf numFmtId="41" fontId="5" fillId="0" borderId="0" xfId="0" applyNumberFormat="1" applyFont="1" applyAlignment="1"/>
    <xf numFmtId="0" fontId="6" fillId="0" borderId="0" xfId="0" applyFont="1"/>
    <xf numFmtId="0" fontId="7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/>
    <xf numFmtId="0" fontId="9" fillId="0" borderId="0" xfId="0" applyFont="1" applyAlignment="1"/>
    <xf numFmtId="43" fontId="1" fillId="0" borderId="0" xfId="0" applyNumberFormat="1" applyFont="1"/>
    <xf numFmtId="43" fontId="2" fillId="0" borderId="0" xfId="0" applyNumberFormat="1" applyFont="1"/>
    <xf numFmtId="41" fontId="1" fillId="0" borderId="3" xfId="0" applyNumberFormat="1" applyFont="1" applyBorder="1"/>
    <xf numFmtId="43" fontId="1" fillId="0" borderId="4" xfId="0" applyNumberFormat="1" applyFont="1" applyBorder="1"/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9.375" customWidth="1"/>
    <col min="2" max="4" width="13.375" customWidth="1"/>
    <col min="5" max="5" width="15.75" customWidth="1"/>
    <col min="6" max="6" width="13.375" customWidth="1"/>
    <col min="7" max="7" width="14" customWidth="1"/>
    <col min="8" max="8" width="13.25" customWidth="1"/>
    <col min="9" max="9" width="13" customWidth="1"/>
    <col min="10" max="26" width="7.625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1" t="s">
        <v>2</v>
      </c>
    </row>
    <row r="4" spans="1:15" ht="15.75" x14ac:dyDescent="0.25">
      <c r="A4" s="4"/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7</v>
      </c>
    </row>
    <row r="5" spans="1:15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</row>
    <row r="6" spans="1:15" x14ac:dyDescent="0.25">
      <c r="A6" s="10" t="s">
        <v>8</v>
      </c>
      <c r="B6" s="11"/>
      <c r="C6" s="11"/>
      <c r="D6" s="11"/>
      <c r="E6" s="11"/>
      <c r="F6" s="11"/>
      <c r="G6" s="11"/>
      <c r="H6" s="11"/>
      <c r="I6" s="11"/>
      <c r="J6" s="11"/>
    </row>
    <row r="7" spans="1:15" x14ac:dyDescent="0.25">
      <c r="A7" s="14" t="s">
        <v>11</v>
      </c>
      <c r="B7" s="16">
        <f t="shared" ref="B7:I7" si="0">SUM(B8:B12)</f>
        <v>19692278736</v>
      </c>
      <c r="C7" s="16">
        <f t="shared" si="0"/>
        <v>19278072861</v>
      </c>
      <c r="D7" s="16">
        <f t="shared" si="0"/>
        <v>19510231507</v>
      </c>
      <c r="E7" s="16">
        <f t="shared" si="0"/>
        <v>35830479347</v>
      </c>
      <c r="F7" s="16">
        <f t="shared" si="0"/>
        <v>35532383672</v>
      </c>
      <c r="G7" s="16">
        <f t="shared" si="0"/>
        <v>35090360477</v>
      </c>
      <c r="H7" s="16">
        <f t="shared" si="0"/>
        <v>47250269109</v>
      </c>
      <c r="I7" s="16">
        <f t="shared" si="0"/>
        <v>0</v>
      </c>
      <c r="J7" s="11"/>
      <c r="K7" s="11"/>
      <c r="L7" s="11"/>
      <c r="M7" s="11"/>
      <c r="N7" s="11"/>
      <c r="O7" s="11"/>
    </row>
    <row r="8" spans="1:15" x14ac:dyDescent="0.25">
      <c r="A8" s="13" t="s">
        <v>19</v>
      </c>
      <c r="B8" s="11">
        <v>13119510568</v>
      </c>
      <c r="C8" s="11">
        <v>13047061463</v>
      </c>
      <c r="D8" s="11">
        <v>12929797012</v>
      </c>
      <c r="E8" s="11">
        <v>31539001882</v>
      </c>
      <c r="F8" s="11">
        <v>31255739328</v>
      </c>
      <c r="G8" s="11">
        <v>30696246565</v>
      </c>
      <c r="H8" s="12">
        <v>40550347089</v>
      </c>
      <c r="I8" s="11"/>
      <c r="J8" s="11"/>
      <c r="K8" s="11"/>
      <c r="L8" s="11"/>
      <c r="M8" s="11"/>
      <c r="N8" s="11"/>
      <c r="O8" s="11"/>
    </row>
    <row r="9" spans="1:15" x14ac:dyDescent="0.25">
      <c r="A9" s="13" t="s">
        <v>21</v>
      </c>
      <c r="B9" s="11">
        <v>26026237</v>
      </c>
      <c r="C9" s="11">
        <v>23488731</v>
      </c>
      <c r="D9" s="11">
        <v>22642896</v>
      </c>
      <c r="E9" s="11">
        <v>38216311</v>
      </c>
      <c r="F9" s="11">
        <v>36670540</v>
      </c>
      <c r="G9" s="11">
        <v>35124769</v>
      </c>
      <c r="H9" s="12">
        <v>32033226</v>
      </c>
      <c r="I9" s="11"/>
      <c r="J9" s="11"/>
      <c r="K9" s="11"/>
      <c r="L9" s="11"/>
      <c r="M9" s="11"/>
      <c r="N9" s="11"/>
      <c r="O9" s="11"/>
    </row>
    <row r="10" spans="1:15" x14ac:dyDescent="0.25">
      <c r="A10" s="13" t="s">
        <v>23</v>
      </c>
      <c r="B10" s="11">
        <v>346737321</v>
      </c>
      <c r="C10" s="11">
        <v>86139445</v>
      </c>
      <c r="D10" s="11">
        <v>103669217</v>
      </c>
      <c r="E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13" t="s">
        <v>24</v>
      </c>
      <c r="B11" s="11">
        <v>6079105409</v>
      </c>
      <c r="C11" s="11">
        <v>6003777515</v>
      </c>
      <c r="D11" s="11">
        <v>6339492358</v>
      </c>
      <c r="E11" s="11">
        <v>4138233515</v>
      </c>
      <c r="F11" s="11">
        <v>4134854768</v>
      </c>
      <c r="G11" s="11">
        <v>4253870107</v>
      </c>
      <c r="H11" s="12">
        <v>6564204431</v>
      </c>
      <c r="I11" s="11"/>
      <c r="J11" s="11"/>
      <c r="K11" s="11"/>
      <c r="L11" s="11"/>
      <c r="M11" s="11"/>
      <c r="N11" s="11"/>
      <c r="O11" s="11"/>
    </row>
    <row r="12" spans="1:15" x14ac:dyDescent="0.25">
      <c r="A12" s="13" t="s">
        <v>25</v>
      </c>
      <c r="B12" s="11">
        <v>120899201</v>
      </c>
      <c r="C12" s="11">
        <v>117605707</v>
      </c>
      <c r="D12" s="11">
        <v>114630024</v>
      </c>
      <c r="E12" s="11">
        <v>115027639</v>
      </c>
      <c r="F12" s="11">
        <v>105119036</v>
      </c>
      <c r="G12" s="11">
        <v>105119036</v>
      </c>
      <c r="H12" s="12">
        <v>103684363</v>
      </c>
      <c r="I12" s="11"/>
      <c r="J12" s="11"/>
      <c r="K12" s="11"/>
      <c r="L12" s="11"/>
      <c r="M12" s="11"/>
      <c r="N12" s="11"/>
      <c r="O12" s="11"/>
    </row>
    <row r="13" spans="1:15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5">
      <c r="A14" s="14" t="s">
        <v>27</v>
      </c>
      <c r="B14" s="16">
        <f t="shared" ref="B14:I14" si="1">SUM(B15:B23)</f>
        <v>18542747893</v>
      </c>
      <c r="C14" s="16">
        <f t="shared" si="1"/>
        <v>19787979675</v>
      </c>
      <c r="D14" s="16">
        <f t="shared" si="1"/>
        <v>17949659637</v>
      </c>
      <c r="E14" s="16">
        <f t="shared" si="1"/>
        <v>49279215551</v>
      </c>
      <c r="F14" s="16">
        <f t="shared" si="1"/>
        <v>48104609192</v>
      </c>
      <c r="G14" s="16">
        <f t="shared" si="1"/>
        <v>48663692727</v>
      </c>
      <c r="H14" s="16">
        <f t="shared" si="1"/>
        <v>46275055088</v>
      </c>
      <c r="I14" s="16">
        <f t="shared" si="1"/>
        <v>0</v>
      </c>
      <c r="J14" s="11"/>
      <c r="K14" s="11"/>
      <c r="L14" s="11"/>
      <c r="M14" s="11"/>
      <c r="N14" s="11"/>
      <c r="O14" s="11"/>
    </row>
    <row r="15" spans="1:15" x14ac:dyDescent="0.25">
      <c r="A15" s="13" t="s">
        <v>30</v>
      </c>
      <c r="B15" s="11">
        <v>10417824671</v>
      </c>
      <c r="C15" s="11">
        <v>13952700716</v>
      </c>
      <c r="D15" s="11">
        <v>11095256031</v>
      </c>
      <c r="E15" s="11">
        <v>30253458820</v>
      </c>
      <c r="F15" s="11">
        <v>26047773473</v>
      </c>
      <c r="G15" s="11">
        <v>25430418908</v>
      </c>
      <c r="H15" s="12">
        <v>26156457312</v>
      </c>
      <c r="I15" s="11"/>
      <c r="J15" s="11"/>
      <c r="K15" s="11"/>
      <c r="L15" s="11"/>
      <c r="M15" s="11"/>
      <c r="N15" s="11"/>
      <c r="O15" s="11"/>
    </row>
    <row r="16" spans="1:15" x14ac:dyDescent="0.25">
      <c r="A16" s="13" t="s">
        <v>31</v>
      </c>
      <c r="B16" s="11">
        <v>3450973307</v>
      </c>
      <c r="C16" s="11">
        <v>2280161936</v>
      </c>
      <c r="D16" s="11">
        <v>3357032839</v>
      </c>
      <c r="E16" s="11"/>
      <c r="F16" s="11">
        <v>12526506092</v>
      </c>
      <c r="G16" s="11">
        <v>11639349533</v>
      </c>
      <c r="H16" s="12">
        <v>5729366779</v>
      </c>
      <c r="I16" s="11"/>
      <c r="J16" s="11"/>
      <c r="K16" s="11"/>
      <c r="L16" s="11"/>
      <c r="M16" s="11"/>
      <c r="N16" s="11"/>
      <c r="O16" s="11"/>
    </row>
    <row r="17" spans="1:15" x14ac:dyDescent="0.25">
      <c r="A17" s="13" t="s">
        <v>35</v>
      </c>
      <c r="B17" s="11"/>
      <c r="C17" s="11"/>
      <c r="D17" s="11"/>
      <c r="E17" s="11">
        <v>2338811390</v>
      </c>
      <c r="F17" s="11">
        <v>1867365371</v>
      </c>
      <c r="G17" s="11">
        <v>3907298135</v>
      </c>
      <c r="H17" s="12">
        <v>5425642538</v>
      </c>
      <c r="I17" s="11"/>
      <c r="J17" s="11"/>
      <c r="K17" s="11"/>
      <c r="L17" s="11"/>
      <c r="M17" s="11"/>
      <c r="N17" s="11"/>
      <c r="O17" s="11"/>
    </row>
    <row r="18" spans="1:15" x14ac:dyDescent="0.25">
      <c r="A18" s="13" t="s">
        <v>38</v>
      </c>
      <c r="B18" s="11">
        <v>93566526</v>
      </c>
      <c r="C18" s="11">
        <v>42880292</v>
      </c>
      <c r="D18" s="11">
        <v>62767925</v>
      </c>
      <c r="E18" s="11">
        <v>9612089810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25">
      <c r="A19" s="13" t="s">
        <v>40</v>
      </c>
      <c r="B19" s="11">
        <v>2715683340</v>
      </c>
      <c r="C19" s="11">
        <v>912602493</v>
      </c>
      <c r="D19" s="11">
        <v>937172222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3" t="s">
        <v>43</v>
      </c>
      <c r="B20" s="11">
        <v>1487372957</v>
      </c>
      <c r="C20" s="11">
        <v>1906435917</v>
      </c>
      <c r="D20" s="11">
        <v>1859136324</v>
      </c>
      <c r="E20" s="11">
        <v>4799702705</v>
      </c>
      <c r="F20" s="11">
        <v>5097722608</v>
      </c>
      <c r="G20" s="11">
        <v>5222509348</v>
      </c>
      <c r="H20" s="12">
        <v>6486699701</v>
      </c>
      <c r="I20" s="11"/>
      <c r="J20" s="11"/>
      <c r="K20" s="11"/>
      <c r="L20" s="11"/>
      <c r="M20" s="11"/>
      <c r="N20" s="11"/>
      <c r="O20" s="11"/>
    </row>
    <row r="21" spans="1:15" ht="15.75" customHeight="1" x14ac:dyDescent="0.25">
      <c r="A21" s="13" t="s">
        <v>47</v>
      </c>
      <c r="B21" s="11">
        <v>195628171</v>
      </c>
      <c r="C21" s="11">
        <v>216409008</v>
      </c>
      <c r="D21" s="11">
        <v>233636629</v>
      </c>
      <c r="E21" s="11">
        <v>1475190583</v>
      </c>
      <c r="F21" s="11">
        <v>1644487599</v>
      </c>
      <c r="G21" s="11">
        <v>1581191136</v>
      </c>
      <c r="H21" s="12">
        <v>1839977222</v>
      </c>
      <c r="I21" s="11"/>
      <c r="J21" s="11"/>
      <c r="K21" s="11"/>
      <c r="L21" s="11"/>
      <c r="M21" s="11"/>
      <c r="N21" s="11"/>
      <c r="O21" s="11"/>
    </row>
    <row r="22" spans="1:15" ht="15.75" customHeight="1" x14ac:dyDescent="0.25">
      <c r="A22" s="13" t="s">
        <v>48</v>
      </c>
      <c r="B22" s="11">
        <v>181698921</v>
      </c>
      <c r="C22" s="11">
        <v>476789313</v>
      </c>
      <c r="D22" s="11">
        <v>404657667</v>
      </c>
      <c r="E22" s="11">
        <v>799962243</v>
      </c>
      <c r="F22" s="11">
        <v>920754049</v>
      </c>
      <c r="G22" s="11">
        <v>882925667</v>
      </c>
      <c r="H22" s="12">
        <v>636911536</v>
      </c>
      <c r="I22" s="11"/>
      <c r="J22" s="11"/>
      <c r="K22" s="11"/>
      <c r="L22" s="11"/>
      <c r="M22" s="11"/>
      <c r="N22" s="11"/>
      <c r="O22" s="11"/>
    </row>
    <row r="23" spans="1:15" ht="15.75" customHeight="1" x14ac:dyDescent="0.25">
      <c r="A23" s="1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 customHeight="1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5.75" customHeight="1" x14ac:dyDescent="0.25">
      <c r="A25" s="1"/>
      <c r="B25" s="16">
        <f t="shared" ref="B25:I25" si="2">SUM(B7,B14)</f>
        <v>38235026629</v>
      </c>
      <c r="C25" s="16">
        <f t="shared" si="2"/>
        <v>39066052536</v>
      </c>
      <c r="D25" s="16">
        <f t="shared" si="2"/>
        <v>37459891144</v>
      </c>
      <c r="E25" s="16">
        <f t="shared" si="2"/>
        <v>85109694898</v>
      </c>
      <c r="F25" s="16">
        <f t="shared" si="2"/>
        <v>83636992864</v>
      </c>
      <c r="G25" s="16">
        <f t="shared" si="2"/>
        <v>83754053204</v>
      </c>
      <c r="H25" s="16">
        <f t="shared" si="2"/>
        <v>93525324197</v>
      </c>
      <c r="I25" s="16">
        <f t="shared" si="2"/>
        <v>0</v>
      </c>
      <c r="J25" s="11"/>
      <c r="K25" s="11"/>
      <c r="L25" s="11"/>
      <c r="M25" s="11"/>
      <c r="N25" s="11"/>
      <c r="O25" s="11"/>
    </row>
    <row r="26" spans="1:15" ht="15.75" customHeight="1" x14ac:dyDescent="0.25">
      <c r="A26" s="1"/>
      <c r="B26" s="16"/>
      <c r="C26" s="16"/>
      <c r="D26" s="16"/>
      <c r="E26" s="16"/>
      <c r="F26" s="16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5.75" customHeight="1" x14ac:dyDescent="0.25">
      <c r="A27" s="20" t="s">
        <v>57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5.75" customHeight="1" x14ac:dyDescent="0.25">
      <c r="A28" s="21" t="s">
        <v>61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.75" customHeight="1" x14ac:dyDescent="0.25">
      <c r="A29" s="14" t="s">
        <v>64</v>
      </c>
      <c r="B29" s="16">
        <f t="shared" ref="B29:I29" si="3">SUM(B30:B32)</f>
        <v>3508823573</v>
      </c>
      <c r="C29" s="16">
        <f t="shared" si="3"/>
        <v>2847224069</v>
      </c>
      <c r="D29" s="16">
        <f t="shared" si="3"/>
        <v>7252582937</v>
      </c>
      <c r="E29" s="16">
        <f t="shared" si="3"/>
        <v>11021714365</v>
      </c>
      <c r="F29" s="16">
        <f t="shared" si="3"/>
        <v>10407947322</v>
      </c>
      <c r="G29" s="16">
        <f t="shared" si="3"/>
        <v>9728459238</v>
      </c>
      <c r="H29" s="16">
        <f t="shared" si="3"/>
        <v>9394432127</v>
      </c>
      <c r="I29" s="16">
        <f t="shared" si="3"/>
        <v>0</v>
      </c>
      <c r="J29" s="11"/>
      <c r="K29" s="11"/>
      <c r="L29" s="11"/>
      <c r="M29" s="11"/>
      <c r="N29" s="11"/>
      <c r="O29" s="11"/>
    </row>
    <row r="30" spans="1:15" ht="15.75" customHeight="1" x14ac:dyDescent="0.25">
      <c r="A30" s="2" t="s">
        <v>68</v>
      </c>
      <c r="B30" s="11">
        <v>2077274002</v>
      </c>
      <c r="C30" s="11">
        <v>1275436902</v>
      </c>
      <c r="D30" s="11">
        <v>5611256787</v>
      </c>
      <c r="E30" s="11">
        <v>7655196003</v>
      </c>
      <c r="F30" s="11">
        <v>6846179218</v>
      </c>
      <c r="G30" s="11">
        <v>5968512264</v>
      </c>
      <c r="H30" s="12">
        <v>4139552734</v>
      </c>
      <c r="I30" s="11"/>
      <c r="J30" s="11"/>
      <c r="K30" s="11"/>
      <c r="L30" s="11"/>
      <c r="M30" s="11"/>
      <c r="N30" s="11"/>
      <c r="O30" s="11"/>
    </row>
    <row r="31" spans="1:15" ht="15.75" customHeight="1" x14ac:dyDescent="0.25">
      <c r="A31" s="2" t="s">
        <v>71</v>
      </c>
      <c r="B31" s="11">
        <v>155100063</v>
      </c>
      <c r="C31" s="11">
        <v>171428493</v>
      </c>
      <c r="D31" s="11">
        <v>173605776</v>
      </c>
      <c r="E31" s="11">
        <v>245228917</v>
      </c>
      <c r="F31" s="11">
        <v>287208759</v>
      </c>
      <c r="G31" s="11">
        <v>271845084</v>
      </c>
      <c r="H31" s="12">
        <v>292564298</v>
      </c>
      <c r="I31" s="11"/>
      <c r="J31" s="11"/>
      <c r="K31" s="11"/>
      <c r="L31" s="11"/>
      <c r="M31" s="11"/>
      <c r="N31" s="11"/>
      <c r="O31" s="11"/>
    </row>
    <row r="32" spans="1:15" ht="15.75" customHeight="1" x14ac:dyDescent="0.25">
      <c r="A32" s="13" t="s">
        <v>72</v>
      </c>
      <c r="B32" s="11">
        <v>1276449508</v>
      </c>
      <c r="C32" s="11">
        <v>1400358674</v>
      </c>
      <c r="D32" s="11">
        <v>1467720374</v>
      </c>
      <c r="E32" s="11">
        <v>3121289445</v>
      </c>
      <c r="F32" s="11">
        <v>3274559345</v>
      </c>
      <c r="G32" s="11">
        <v>3488101890</v>
      </c>
      <c r="H32" s="12">
        <v>4962315095</v>
      </c>
      <c r="I32" s="11"/>
      <c r="J32" s="11"/>
      <c r="K32" s="11"/>
      <c r="L32" s="11"/>
      <c r="M32" s="11"/>
      <c r="N32" s="11"/>
      <c r="O32" s="11"/>
    </row>
    <row r="33" spans="1:15" ht="15.75" customHeight="1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5.75" customHeight="1" x14ac:dyDescent="0.25">
      <c r="A34" s="14" t="s">
        <v>74</v>
      </c>
      <c r="B34" s="16">
        <f t="shared" ref="B34:I34" si="4">SUM(B35:B45)</f>
        <v>23875119946</v>
      </c>
      <c r="C34" s="16">
        <f t="shared" si="4"/>
        <v>24790585380</v>
      </c>
      <c r="D34" s="16">
        <f t="shared" si="4"/>
        <v>17965288577</v>
      </c>
      <c r="E34" s="16">
        <f t="shared" si="4"/>
        <v>56591478228</v>
      </c>
      <c r="F34" s="16">
        <f t="shared" si="4"/>
        <v>55620421608</v>
      </c>
      <c r="G34" s="16">
        <f t="shared" si="4"/>
        <v>55591954686</v>
      </c>
      <c r="H34" s="16">
        <f t="shared" si="4"/>
        <v>53283353050</v>
      </c>
      <c r="I34" s="16">
        <f t="shared" si="4"/>
        <v>0</v>
      </c>
      <c r="J34" s="11"/>
      <c r="K34" s="11"/>
      <c r="L34" s="11"/>
      <c r="M34" s="11"/>
      <c r="N34" s="11"/>
      <c r="O34" s="11"/>
    </row>
    <row r="35" spans="1:15" ht="15.75" customHeight="1" x14ac:dyDescent="0.25">
      <c r="A35" s="13" t="s">
        <v>78</v>
      </c>
      <c r="B35" s="11">
        <v>1079288623</v>
      </c>
      <c r="C35" s="11">
        <v>1269385477</v>
      </c>
      <c r="D35" s="11">
        <v>1549328241</v>
      </c>
      <c r="E35" s="11">
        <v>3534075151</v>
      </c>
      <c r="F35" s="11">
        <v>4052378304</v>
      </c>
      <c r="G35" s="11">
        <v>2705568481</v>
      </c>
      <c r="H35" s="12">
        <v>4304906042</v>
      </c>
      <c r="I35" s="11"/>
      <c r="J35" s="11"/>
      <c r="K35" s="11"/>
      <c r="L35" s="11"/>
      <c r="M35" s="11"/>
      <c r="N35" s="11"/>
      <c r="O35" s="11"/>
    </row>
    <row r="36" spans="1:15" ht="15.75" customHeight="1" x14ac:dyDescent="0.25">
      <c r="A36" s="13" t="s">
        <v>80</v>
      </c>
      <c r="B36" s="11">
        <v>12252616381</v>
      </c>
      <c r="C36" s="11">
        <v>11756734451</v>
      </c>
      <c r="D36" s="11">
        <v>7393667359</v>
      </c>
      <c r="E36" s="11">
        <v>44730248155</v>
      </c>
      <c r="F36" s="11">
        <v>42687193569</v>
      </c>
      <c r="G36" s="11">
        <v>42539651254</v>
      </c>
      <c r="H36" s="12">
        <v>42845786372</v>
      </c>
      <c r="I36" s="11"/>
      <c r="J36" s="11"/>
      <c r="K36" s="11"/>
      <c r="L36" s="11"/>
      <c r="M36" s="11"/>
      <c r="N36" s="11"/>
      <c r="O36" s="11"/>
    </row>
    <row r="37" spans="1:15" ht="15.75" customHeight="1" x14ac:dyDescent="0.25">
      <c r="A37" s="23" t="s">
        <v>35</v>
      </c>
      <c r="B37" s="11"/>
      <c r="C37" s="11"/>
      <c r="D37" s="11"/>
      <c r="E37" s="11">
        <v>5049904028</v>
      </c>
      <c r="F37" s="11">
        <v>4985681630</v>
      </c>
      <c r="G37" s="11">
        <v>7319132673</v>
      </c>
      <c r="H37" s="12">
        <v>3129429327</v>
      </c>
      <c r="I37" s="11"/>
      <c r="J37" s="11"/>
      <c r="K37" s="11"/>
      <c r="L37" s="11"/>
      <c r="M37" s="11"/>
      <c r="N37" s="11"/>
      <c r="O37" s="11"/>
    </row>
    <row r="38" spans="1:15" ht="15.75" customHeight="1" x14ac:dyDescent="0.25">
      <c r="A38" s="13" t="s">
        <v>83</v>
      </c>
      <c r="B38" s="11">
        <v>377962953</v>
      </c>
      <c r="C38" s="11">
        <v>401400300</v>
      </c>
      <c r="D38" s="11">
        <v>665575365</v>
      </c>
      <c r="E38" s="11">
        <v>1421913320</v>
      </c>
      <c r="F38" s="11">
        <v>1506651085</v>
      </c>
      <c r="G38" s="11">
        <v>1685218514</v>
      </c>
      <c r="H38" s="12">
        <v>990555811</v>
      </c>
      <c r="I38" s="11"/>
      <c r="J38" s="11"/>
      <c r="K38" s="11"/>
      <c r="L38" s="11"/>
      <c r="M38" s="11"/>
      <c r="N38" s="11"/>
      <c r="O38" s="11"/>
    </row>
    <row r="39" spans="1:15" ht="15.75" customHeight="1" x14ac:dyDescent="0.25">
      <c r="A39" s="13" t="s">
        <v>84</v>
      </c>
      <c r="B39" s="11">
        <v>1844301939</v>
      </c>
      <c r="C39" s="11">
        <v>359283039</v>
      </c>
      <c r="D39" s="11">
        <v>993299585</v>
      </c>
      <c r="E39" s="11">
        <v>870927041</v>
      </c>
      <c r="F39" s="11">
        <v>1467207071</v>
      </c>
      <c r="G39" s="11">
        <v>451107838</v>
      </c>
      <c r="H39" s="12">
        <v>435286826</v>
      </c>
      <c r="I39" s="11"/>
      <c r="J39" s="11"/>
      <c r="K39" s="11"/>
      <c r="L39" s="11"/>
      <c r="M39" s="11"/>
      <c r="N39" s="11"/>
      <c r="O39" s="11"/>
    </row>
    <row r="40" spans="1:15" ht="15.75" customHeight="1" x14ac:dyDescent="0.25">
      <c r="A40" s="13" t="s">
        <v>85</v>
      </c>
      <c r="B40" s="11">
        <v>5966619117</v>
      </c>
      <c r="C40" s="11">
        <v>8852476151</v>
      </c>
      <c r="D40" s="11">
        <v>4010639900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5.75" customHeight="1" x14ac:dyDescent="0.25">
      <c r="A41" s="13" t="s">
        <v>87</v>
      </c>
      <c r="B41" s="11">
        <v>1902414987</v>
      </c>
      <c r="C41" s="11">
        <v>1715106199</v>
      </c>
      <c r="D41" s="11">
        <v>2850112298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5.75" customHeight="1" x14ac:dyDescent="0.25">
      <c r="A42" s="13" t="s">
        <v>89</v>
      </c>
      <c r="B42" s="11">
        <v>64982353</v>
      </c>
      <c r="C42" s="11">
        <v>89351231</v>
      </c>
      <c r="D42" s="11">
        <v>235933225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5.75" customHeight="1" x14ac:dyDescent="0.25">
      <c r="A43" s="13" t="s">
        <v>90</v>
      </c>
      <c r="B43" s="11">
        <v>39603166</v>
      </c>
      <c r="C43" s="11">
        <v>61941641</v>
      </c>
      <c r="D43" s="11">
        <v>58395975</v>
      </c>
      <c r="E43" s="11">
        <v>239862791</v>
      </c>
      <c r="F43" s="11">
        <v>276838586</v>
      </c>
      <c r="G43" s="11">
        <v>122915851</v>
      </c>
      <c r="H43" s="12">
        <v>225489163</v>
      </c>
      <c r="I43" s="11"/>
      <c r="J43" s="11"/>
      <c r="K43" s="11"/>
      <c r="L43" s="11"/>
      <c r="M43" s="11"/>
      <c r="N43" s="11"/>
      <c r="O43" s="11"/>
    </row>
    <row r="44" spans="1:15" ht="15.75" customHeight="1" x14ac:dyDescent="0.25">
      <c r="A44" s="13" t="s">
        <v>91</v>
      </c>
      <c r="B44" s="11"/>
      <c r="C44" s="11"/>
      <c r="D44" s="11"/>
      <c r="E44" s="11">
        <v>488379929</v>
      </c>
      <c r="F44" s="11">
        <v>364508904</v>
      </c>
      <c r="G44" s="11">
        <v>444454160</v>
      </c>
      <c r="H44" s="12">
        <v>830385254</v>
      </c>
      <c r="I44" s="11"/>
      <c r="J44" s="11"/>
      <c r="K44" s="11"/>
      <c r="L44" s="11"/>
      <c r="M44" s="11"/>
      <c r="N44" s="11"/>
      <c r="O44" s="11"/>
    </row>
    <row r="45" spans="1:15" ht="15.75" customHeight="1" x14ac:dyDescent="0.25">
      <c r="A45" s="13" t="s">
        <v>93</v>
      </c>
      <c r="B45" s="11">
        <v>347330427</v>
      </c>
      <c r="C45" s="11">
        <v>284906891</v>
      </c>
      <c r="D45" s="11">
        <v>208336629</v>
      </c>
      <c r="E45" s="11">
        <v>256167813</v>
      </c>
      <c r="F45" s="11">
        <v>279962459</v>
      </c>
      <c r="G45" s="11">
        <v>323905915</v>
      </c>
      <c r="H45" s="12">
        <v>521514255</v>
      </c>
      <c r="I45" s="11"/>
      <c r="J45" s="11"/>
      <c r="K45" s="11"/>
      <c r="L45" s="11"/>
      <c r="M45" s="11"/>
      <c r="N45" s="11"/>
      <c r="O45" s="11"/>
    </row>
    <row r="46" spans="1:15" ht="15.75" customHeight="1" x14ac:dyDescent="0.25">
      <c r="A46" s="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5.75" customHeight="1" x14ac:dyDescent="0.25">
      <c r="A47" s="1"/>
      <c r="B47" s="16">
        <f t="shared" ref="B47:I47" si="5">SUM(B29,B34)</f>
        <v>27383943519</v>
      </c>
      <c r="C47" s="16">
        <f t="shared" si="5"/>
        <v>27637809449</v>
      </c>
      <c r="D47" s="16">
        <f t="shared" si="5"/>
        <v>25217871514</v>
      </c>
      <c r="E47" s="16">
        <f t="shared" si="5"/>
        <v>67613192593</v>
      </c>
      <c r="F47" s="16">
        <f t="shared" si="5"/>
        <v>66028368930</v>
      </c>
      <c r="G47" s="16">
        <f t="shared" si="5"/>
        <v>65320413924</v>
      </c>
      <c r="H47" s="16">
        <f t="shared" si="5"/>
        <v>62677785177</v>
      </c>
      <c r="I47" s="16">
        <f t="shared" si="5"/>
        <v>0</v>
      </c>
      <c r="J47" s="11"/>
      <c r="K47" s="11"/>
      <c r="L47" s="11"/>
      <c r="M47" s="11"/>
      <c r="N47" s="11"/>
      <c r="O47" s="11"/>
    </row>
    <row r="48" spans="1:15" ht="15.75" customHeight="1" x14ac:dyDescent="0.25">
      <c r="A48" s="1"/>
      <c r="B48" s="16"/>
      <c r="C48" s="16"/>
      <c r="D48" s="11"/>
      <c r="E48" s="16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26" ht="15.75" customHeight="1" x14ac:dyDescent="0.25">
      <c r="A49" s="14" t="s">
        <v>98</v>
      </c>
      <c r="B49" s="16">
        <f t="shared" ref="B49:I49" si="6">SUM(B57:B58)</f>
        <v>10851083109</v>
      </c>
      <c r="C49" s="16">
        <f t="shared" si="6"/>
        <v>11428243087</v>
      </c>
      <c r="D49" s="16">
        <f t="shared" si="6"/>
        <v>12242019629</v>
      </c>
      <c r="E49" s="16">
        <f t="shared" si="6"/>
        <v>17496502301</v>
      </c>
      <c r="F49" s="16">
        <f t="shared" si="6"/>
        <v>17608623931</v>
      </c>
      <c r="G49" s="16">
        <f t="shared" si="6"/>
        <v>18433639281</v>
      </c>
      <c r="H49" s="16">
        <f t="shared" si="6"/>
        <v>30847539020</v>
      </c>
      <c r="I49" s="16">
        <f t="shared" si="6"/>
        <v>0</v>
      </c>
      <c r="J49" s="11"/>
      <c r="K49" s="11"/>
      <c r="L49" s="11"/>
      <c r="M49" s="11"/>
      <c r="N49" s="11"/>
      <c r="O49" s="11"/>
    </row>
    <row r="50" spans="1:26" ht="15.75" customHeight="1" x14ac:dyDescent="0.25">
      <c r="A50" s="13" t="s">
        <v>54</v>
      </c>
      <c r="B50" s="11">
        <v>1950977170</v>
      </c>
      <c r="C50" s="11">
        <v>2146074880</v>
      </c>
      <c r="D50" s="11">
        <v>2146074880</v>
      </c>
      <c r="E50" s="11">
        <v>2146074880</v>
      </c>
      <c r="F50" s="11">
        <v>2360682360</v>
      </c>
      <c r="G50" s="11">
        <v>2360682360</v>
      </c>
      <c r="H50" s="12">
        <v>2360682360</v>
      </c>
      <c r="I50" s="11"/>
      <c r="J50" s="11"/>
      <c r="K50" s="11"/>
      <c r="L50" s="11"/>
      <c r="M50" s="11"/>
      <c r="N50" s="11"/>
      <c r="O50" s="11"/>
    </row>
    <row r="51" spans="1:26" ht="15.75" customHeight="1" x14ac:dyDescent="0.25">
      <c r="A51" s="13" t="s">
        <v>55</v>
      </c>
      <c r="B51" s="11">
        <v>511970250</v>
      </c>
      <c r="C51" s="11">
        <v>511970250</v>
      </c>
      <c r="D51" s="11">
        <v>511970250</v>
      </c>
      <c r="E51" s="11">
        <v>511970250</v>
      </c>
      <c r="F51" s="11">
        <v>511970250</v>
      </c>
      <c r="G51" s="11">
        <v>511970250</v>
      </c>
      <c r="H51" s="12">
        <v>511970250</v>
      </c>
      <c r="I51" s="11"/>
      <c r="J51" s="11"/>
      <c r="K51" s="11"/>
      <c r="L51" s="11"/>
      <c r="M51" s="11"/>
      <c r="N51" s="11"/>
      <c r="O51" s="11"/>
    </row>
    <row r="52" spans="1:26" ht="15.75" customHeight="1" x14ac:dyDescent="0.25">
      <c r="A52" s="13" t="s">
        <v>99</v>
      </c>
      <c r="B52" s="11">
        <v>30170818</v>
      </c>
      <c r="C52" s="11">
        <v>30170818</v>
      </c>
      <c r="D52" s="11">
        <v>30170818</v>
      </c>
      <c r="E52" s="11">
        <v>30170818</v>
      </c>
      <c r="F52" s="11">
        <v>30170818</v>
      </c>
      <c r="G52" s="11">
        <v>30170818</v>
      </c>
      <c r="H52" s="12">
        <v>30170818</v>
      </c>
      <c r="I52" s="11"/>
      <c r="J52" s="11"/>
      <c r="K52" s="11"/>
      <c r="L52" s="11"/>
      <c r="M52" s="11"/>
      <c r="N52" s="11"/>
      <c r="O52" s="11"/>
    </row>
    <row r="53" spans="1:26" ht="15.75" customHeight="1" x14ac:dyDescent="0.25">
      <c r="A53" s="13" t="s">
        <v>101</v>
      </c>
      <c r="B53" s="11">
        <v>4036749810</v>
      </c>
      <c r="C53" s="11">
        <v>3995606857</v>
      </c>
      <c r="D53" s="11">
        <v>3985533471</v>
      </c>
      <c r="E53" s="11">
        <v>3964413592</v>
      </c>
      <c r="F53" s="11">
        <v>3955883272</v>
      </c>
      <c r="G53" s="11">
        <v>3950848024</v>
      </c>
      <c r="H53" s="12">
        <v>12146466014</v>
      </c>
      <c r="I53" s="11"/>
      <c r="J53" s="11"/>
      <c r="K53" s="11"/>
      <c r="L53" s="11"/>
      <c r="M53" s="11"/>
      <c r="N53" s="11"/>
      <c r="O53" s="11"/>
    </row>
    <row r="54" spans="1:26" ht="15.75" customHeight="1" x14ac:dyDescent="0.25">
      <c r="A54" s="13" t="s">
        <v>102</v>
      </c>
      <c r="B54" s="11">
        <v>4275553919</v>
      </c>
      <c r="C54" s="11">
        <v>4698759140</v>
      </c>
      <c r="D54" s="11">
        <v>5522609068</v>
      </c>
      <c r="E54" s="11">
        <v>7347104731</v>
      </c>
      <c r="F54" s="11">
        <v>7174177561</v>
      </c>
      <c r="G54" s="11">
        <v>7853383369</v>
      </c>
      <c r="H54" s="12">
        <v>8201048835</v>
      </c>
      <c r="I54" s="11"/>
      <c r="J54" s="11"/>
      <c r="K54" s="11"/>
      <c r="L54" s="11"/>
      <c r="M54" s="11"/>
      <c r="N54" s="11"/>
      <c r="O54" s="11"/>
    </row>
    <row r="55" spans="1:26" ht="15.75" customHeight="1" x14ac:dyDescent="0.25">
      <c r="A55" s="13" t="s">
        <v>103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26" ht="15.75" customHeight="1" x14ac:dyDescent="0.25">
      <c r="A56" s="13" t="s">
        <v>104</v>
      </c>
      <c r="B56" s="11">
        <v>45661142</v>
      </c>
      <c r="C56" s="11">
        <v>45661142</v>
      </c>
      <c r="D56" s="11">
        <v>45661142</v>
      </c>
      <c r="E56" s="11">
        <v>45661142</v>
      </c>
      <c r="F56" s="11">
        <v>45661142</v>
      </c>
      <c r="G56" s="11">
        <v>45661142</v>
      </c>
      <c r="H56" s="11"/>
      <c r="I56" s="11"/>
      <c r="J56" s="11"/>
      <c r="K56" s="11"/>
      <c r="L56" s="11"/>
      <c r="M56" s="11"/>
      <c r="N56" s="11"/>
      <c r="O56" s="11"/>
    </row>
    <row r="57" spans="1:26" ht="15.75" customHeight="1" x14ac:dyDescent="0.25">
      <c r="B57" s="16">
        <f t="shared" ref="B57:I57" si="7">SUM(B50:B56)</f>
        <v>10851083109</v>
      </c>
      <c r="C57" s="16">
        <f t="shared" si="7"/>
        <v>11428243087</v>
      </c>
      <c r="D57" s="16">
        <f t="shared" si="7"/>
        <v>12242019629</v>
      </c>
      <c r="E57" s="16">
        <f t="shared" si="7"/>
        <v>14045395413</v>
      </c>
      <c r="F57" s="16">
        <f t="shared" si="7"/>
        <v>14078545403</v>
      </c>
      <c r="G57" s="16">
        <f t="shared" si="7"/>
        <v>14752715963</v>
      </c>
      <c r="H57" s="16">
        <f t="shared" si="7"/>
        <v>23250338277</v>
      </c>
      <c r="I57" s="16">
        <f t="shared" si="7"/>
        <v>0</v>
      </c>
      <c r="J57" s="11"/>
      <c r="K57" s="11"/>
      <c r="L57" s="11"/>
      <c r="M57" s="11"/>
      <c r="N57" s="11"/>
      <c r="O57" s="11"/>
    </row>
    <row r="58" spans="1:26" ht="15.75" customHeight="1" x14ac:dyDescent="0.25">
      <c r="A58" s="14" t="s">
        <v>105</v>
      </c>
      <c r="B58" s="11"/>
      <c r="C58" s="11"/>
      <c r="D58" s="11"/>
      <c r="E58" s="11">
        <v>3451106888</v>
      </c>
      <c r="F58" s="11">
        <v>3530078528</v>
      </c>
      <c r="G58" s="11">
        <v>3680923318</v>
      </c>
      <c r="H58" s="12">
        <v>7597200743</v>
      </c>
      <c r="I58" s="11"/>
      <c r="J58" s="11"/>
      <c r="K58" s="11"/>
      <c r="L58" s="11"/>
      <c r="M58" s="11"/>
      <c r="N58" s="11"/>
      <c r="O58" s="11"/>
    </row>
    <row r="59" spans="1:26" ht="15.75" customHeight="1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26" ht="15.75" customHeight="1" x14ac:dyDescent="0.25">
      <c r="A60" s="1"/>
      <c r="B60" s="16">
        <f>SUM(B49,B47)+1</f>
        <v>38235026629</v>
      </c>
      <c r="C60" s="16">
        <f>SUM(C49,C47)</f>
        <v>39066052536</v>
      </c>
      <c r="D60" s="16">
        <f>SUM(D49,D47)+1</f>
        <v>37459891144</v>
      </c>
      <c r="E60" s="16">
        <f>SUM(E49,E47)+4</f>
        <v>85109694898</v>
      </c>
      <c r="F60" s="16">
        <f>SUM(F49,F47)+3</f>
        <v>83636992864</v>
      </c>
      <c r="G60" s="16">
        <f t="shared" ref="G60:I60" si="8">SUM(G49,G47)</f>
        <v>83754053205</v>
      </c>
      <c r="H60" s="16">
        <f t="shared" si="8"/>
        <v>93525324197</v>
      </c>
      <c r="I60" s="16">
        <f t="shared" si="8"/>
        <v>0</v>
      </c>
      <c r="J60" s="11"/>
      <c r="K60" s="11"/>
      <c r="L60" s="11"/>
      <c r="M60" s="11"/>
      <c r="N60" s="11"/>
      <c r="O60" s="11"/>
    </row>
    <row r="61" spans="1:26" ht="15.75" customHeight="1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26" ht="15.75" customHeight="1" x14ac:dyDescent="0.25">
      <c r="A62" s="9" t="s">
        <v>107</v>
      </c>
      <c r="B62" s="24">
        <f t="shared" ref="B62:C62" si="9">B49/(B50/10)</f>
        <v>55.618708798114739</v>
      </c>
      <c r="C62" s="24">
        <f t="shared" si="9"/>
        <v>53.251837545388909</v>
      </c>
      <c r="D62" s="24">
        <f t="shared" ref="D62:I62" si="10">(D49-D58)/(D50/10)</f>
        <v>57.043767405730037</v>
      </c>
      <c r="E62" s="24">
        <f t="shared" si="10"/>
        <v>65.446902826615258</v>
      </c>
      <c r="F62" s="24">
        <f t="shared" si="10"/>
        <v>59.637610046783252</v>
      </c>
      <c r="G62" s="24">
        <f t="shared" si="10"/>
        <v>62.493439240169522</v>
      </c>
      <c r="H62" s="24">
        <f t="shared" si="10"/>
        <v>98.489905592381348</v>
      </c>
      <c r="I62" s="24" t="e">
        <f t="shared" si="10"/>
        <v>#DIV/0!</v>
      </c>
      <c r="J62" s="11"/>
      <c r="K62" s="11"/>
      <c r="L62" s="11"/>
      <c r="M62" s="11"/>
      <c r="N62" s="11"/>
      <c r="O62" s="11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9" t="s">
        <v>108</v>
      </c>
      <c r="B63" s="11">
        <f t="shared" ref="B63:I63" si="11">B50/10</f>
        <v>195097717</v>
      </c>
      <c r="C63" s="11">
        <f t="shared" si="11"/>
        <v>214607488</v>
      </c>
      <c r="D63" s="11">
        <f t="shared" si="11"/>
        <v>214607488</v>
      </c>
      <c r="E63" s="11">
        <f t="shared" si="11"/>
        <v>214607488</v>
      </c>
      <c r="F63" s="11">
        <f t="shared" si="11"/>
        <v>236068236</v>
      </c>
      <c r="G63" s="11">
        <f t="shared" si="11"/>
        <v>236068236</v>
      </c>
      <c r="H63" s="11">
        <f t="shared" si="11"/>
        <v>236068236</v>
      </c>
      <c r="I63" s="11">
        <f t="shared" si="11"/>
        <v>0</v>
      </c>
      <c r="J63" s="11"/>
      <c r="K63" s="11"/>
      <c r="L63" s="11"/>
      <c r="M63" s="11"/>
      <c r="N63" s="11"/>
      <c r="O63" s="11"/>
    </row>
    <row r="64" spans="1:26" ht="15.75" customHeight="1" x14ac:dyDescent="0.25">
      <c r="H64" s="11"/>
      <c r="I64" s="11"/>
      <c r="J64" s="11"/>
      <c r="K64" s="11"/>
      <c r="L64" s="11"/>
      <c r="M64" s="11"/>
      <c r="N64" s="11"/>
      <c r="O64" s="11"/>
    </row>
    <row r="65" spans="2:15" ht="15.75" customHeight="1" x14ac:dyDescent="0.25">
      <c r="B65" s="11"/>
      <c r="C65" s="11"/>
      <c r="D65" s="11"/>
      <c r="E65" s="11"/>
      <c r="F65" s="11"/>
      <c r="H65" s="11"/>
      <c r="I65" s="11"/>
      <c r="J65" s="11"/>
      <c r="K65" s="11"/>
      <c r="L65" s="11"/>
      <c r="M65" s="11"/>
      <c r="N65" s="11"/>
      <c r="O65" s="11"/>
    </row>
    <row r="66" spans="2:15" ht="15.75" customHeight="1" x14ac:dyDescent="0.25">
      <c r="H66" s="11"/>
      <c r="I66" s="11"/>
      <c r="J66" s="11"/>
      <c r="K66" s="11"/>
      <c r="L66" s="11"/>
      <c r="M66" s="11"/>
      <c r="N66" s="11"/>
      <c r="O66" s="11"/>
    </row>
    <row r="67" spans="2:15" ht="15.75" customHeight="1" x14ac:dyDescent="0.25">
      <c r="H67" s="11"/>
      <c r="I67" s="11"/>
      <c r="J67" s="11"/>
      <c r="K67" s="11"/>
      <c r="L67" s="11"/>
      <c r="M67" s="11"/>
      <c r="N67" s="11"/>
      <c r="O67" s="11"/>
    </row>
    <row r="68" spans="2:15" ht="15.75" customHeight="1" x14ac:dyDescent="0.25">
      <c r="H68" s="11"/>
      <c r="I68" s="11"/>
      <c r="J68" s="11"/>
      <c r="K68" s="11"/>
      <c r="L68" s="11"/>
      <c r="M68" s="11"/>
      <c r="N68" s="11"/>
      <c r="O68" s="11"/>
    </row>
    <row r="69" spans="2:15" ht="15.75" customHeight="1" x14ac:dyDescent="0.25">
      <c r="H69" s="11"/>
      <c r="I69" s="11"/>
      <c r="J69" s="11"/>
      <c r="K69" s="11"/>
      <c r="L69" s="11"/>
      <c r="M69" s="11"/>
      <c r="N69" s="11"/>
      <c r="O69" s="11"/>
    </row>
    <row r="70" spans="2:15" ht="15.75" customHeight="1" x14ac:dyDescent="0.25">
      <c r="H70" s="11"/>
      <c r="I70" s="11"/>
      <c r="J70" s="11"/>
      <c r="K70" s="11"/>
      <c r="L70" s="11"/>
      <c r="M70" s="11"/>
      <c r="N70" s="11"/>
      <c r="O70" s="11"/>
    </row>
    <row r="71" spans="2:15" ht="15.75" customHeight="1" x14ac:dyDescent="0.25">
      <c r="H71" s="11"/>
      <c r="I71" s="11"/>
      <c r="J71" s="11"/>
      <c r="K71" s="11"/>
      <c r="L71" s="11"/>
      <c r="M71" s="11"/>
      <c r="N71" s="11"/>
      <c r="O71" s="11"/>
    </row>
    <row r="72" spans="2:15" ht="15.75" customHeight="1" x14ac:dyDescent="0.25">
      <c r="H72" s="11"/>
      <c r="I72" s="11"/>
      <c r="J72" s="11"/>
      <c r="K72" s="11"/>
      <c r="L72" s="11"/>
      <c r="M72" s="11"/>
      <c r="N72" s="11"/>
      <c r="O72" s="11"/>
    </row>
    <row r="73" spans="2:15" ht="15.75" customHeight="1" x14ac:dyDescent="0.25">
      <c r="H73" s="11"/>
      <c r="I73" s="11"/>
      <c r="J73" s="11"/>
      <c r="K73" s="11"/>
      <c r="L73" s="11"/>
      <c r="M73" s="11"/>
      <c r="N73" s="11"/>
      <c r="O73" s="11"/>
    </row>
    <row r="74" spans="2:15" ht="15.75" customHeight="1" x14ac:dyDescent="0.25">
      <c r="H74" s="11"/>
      <c r="I74" s="11"/>
      <c r="J74" s="11"/>
      <c r="K74" s="11"/>
      <c r="L74" s="11"/>
      <c r="M74" s="11"/>
      <c r="N74" s="11"/>
      <c r="O74" s="11"/>
    </row>
    <row r="75" spans="2:15" ht="15.75" customHeight="1" x14ac:dyDescent="0.25">
      <c r="H75" s="11"/>
      <c r="I75" s="11"/>
      <c r="J75" s="11"/>
      <c r="K75" s="11"/>
      <c r="L75" s="11"/>
      <c r="M75" s="11"/>
      <c r="N75" s="11"/>
      <c r="O75" s="11"/>
    </row>
    <row r="76" spans="2:15" ht="15.75" customHeight="1" x14ac:dyDescent="0.25">
      <c r="H76" s="11"/>
      <c r="I76" s="11"/>
      <c r="J76" s="11"/>
      <c r="K76" s="11"/>
      <c r="L76" s="11"/>
      <c r="M76" s="11"/>
      <c r="N76" s="11"/>
      <c r="O76" s="11"/>
    </row>
    <row r="77" spans="2:15" ht="15.75" customHeight="1" x14ac:dyDescent="0.25">
      <c r="H77" s="11"/>
      <c r="I77" s="11"/>
      <c r="J77" s="11"/>
      <c r="K77" s="11"/>
      <c r="L77" s="11"/>
      <c r="M77" s="11"/>
      <c r="N77" s="11"/>
      <c r="O77" s="11"/>
    </row>
    <row r="78" spans="2:15" ht="15.75" customHeight="1" x14ac:dyDescent="0.25">
      <c r="H78" s="11"/>
      <c r="I78" s="11"/>
      <c r="J78" s="11"/>
      <c r="K78" s="11"/>
      <c r="L78" s="11"/>
      <c r="M78" s="11"/>
      <c r="N78" s="11"/>
      <c r="O78" s="11"/>
    </row>
    <row r="79" spans="2:15" ht="15.75" customHeight="1" x14ac:dyDescent="0.25">
      <c r="H79" s="11"/>
      <c r="I79" s="11"/>
      <c r="J79" s="11"/>
      <c r="K79" s="11"/>
      <c r="L79" s="11"/>
      <c r="M79" s="11"/>
      <c r="N79" s="11"/>
      <c r="O79" s="11"/>
    </row>
    <row r="80" spans="2:15" ht="15.75" customHeight="1" x14ac:dyDescent="0.25">
      <c r="H80" s="11"/>
      <c r="I80" s="11"/>
      <c r="J80" s="11"/>
      <c r="K80" s="11"/>
      <c r="L80" s="11"/>
      <c r="M80" s="11"/>
      <c r="N80" s="11"/>
      <c r="O80" s="11"/>
    </row>
    <row r="81" spans="8:15" ht="15.75" customHeight="1" x14ac:dyDescent="0.25">
      <c r="H81" s="11"/>
      <c r="I81" s="11"/>
      <c r="J81" s="11"/>
      <c r="K81" s="11"/>
      <c r="L81" s="11"/>
      <c r="M81" s="11"/>
      <c r="N81" s="11"/>
      <c r="O81" s="11"/>
    </row>
    <row r="82" spans="8:15" ht="15.75" customHeight="1" x14ac:dyDescent="0.25">
      <c r="H82" s="11"/>
      <c r="I82" s="11"/>
      <c r="J82" s="11"/>
      <c r="K82" s="11"/>
      <c r="L82" s="11"/>
      <c r="M82" s="11"/>
      <c r="N82" s="11"/>
      <c r="O82" s="11"/>
    </row>
    <row r="83" spans="8:15" ht="15.75" customHeight="1" x14ac:dyDescent="0.2"/>
    <row r="84" spans="8:15" ht="15.75" customHeight="1" x14ac:dyDescent="0.2"/>
    <row r="85" spans="8:15" ht="15.75" customHeight="1" x14ac:dyDescent="0.2"/>
    <row r="86" spans="8:15" ht="15.75" customHeight="1" x14ac:dyDescent="0.2"/>
    <row r="87" spans="8:15" ht="15.75" customHeight="1" x14ac:dyDescent="0.2"/>
    <row r="88" spans="8:15" ht="15.75" customHeight="1" x14ac:dyDescent="0.2"/>
    <row r="89" spans="8:15" ht="15.75" customHeight="1" x14ac:dyDescent="0.2"/>
    <row r="90" spans="8:15" ht="15.75" customHeight="1" x14ac:dyDescent="0.2"/>
    <row r="91" spans="8:15" ht="15.75" customHeight="1" x14ac:dyDescent="0.2"/>
    <row r="92" spans="8:15" ht="15.75" customHeight="1" x14ac:dyDescent="0.2"/>
    <row r="93" spans="8:15" ht="15.75" customHeight="1" x14ac:dyDescent="0.2"/>
    <row r="94" spans="8:15" ht="15.75" customHeight="1" x14ac:dyDescent="0.2"/>
    <row r="95" spans="8:15" ht="15.75" customHeight="1" x14ac:dyDescent="0.2"/>
    <row r="96" spans="8:1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5" customWidth="1"/>
    <col min="2" max="3" width="15.75" customWidth="1"/>
    <col min="4" max="4" width="16.625" customWidth="1"/>
    <col min="5" max="5" width="15.75" customWidth="1"/>
    <col min="6" max="6" width="16.625" customWidth="1"/>
    <col min="7" max="7" width="14" customWidth="1"/>
    <col min="8" max="8" width="14.625" customWidth="1"/>
    <col min="9" max="9" width="14.75" customWidth="1"/>
    <col min="10" max="26" width="7.625" customWidth="1"/>
  </cols>
  <sheetData>
    <row r="1" spans="1:26" x14ac:dyDescent="0.25">
      <c r="A1" s="1" t="s">
        <v>0</v>
      </c>
    </row>
    <row r="2" spans="1:26" ht="15.75" x14ac:dyDescent="0.25">
      <c r="A2" s="1" t="s">
        <v>1</v>
      </c>
      <c r="B2" s="3"/>
      <c r="C2" s="3"/>
      <c r="E2" s="3"/>
    </row>
    <row r="3" spans="1:26" ht="15.75" x14ac:dyDescent="0.25">
      <c r="A3" s="1" t="s">
        <v>2</v>
      </c>
      <c r="B3" s="3"/>
      <c r="C3" s="3"/>
      <c r="E3" s="3"/>
    </row>
    <row r="4" spans="1:26" ht="15.75" x14ac:dyDescent="0.25">
      <c r="A4" s="4"/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7</v>
      </c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</row>
    <row r="6" spans="1:26" x14ac:dyDescent="0.25">
      <c r="A6" s="9" t="s">
        <v>10</v>
      </c>
      <c r="B6" s="11">
        <v>16234815627</v>
      </c>
      <c r="C6" s="11">
        <v>11043286784</v>
      </c>
      <c r="D6" s="11">
        <v>24545439179</v>
      </c>
      <c r="E6" s="11">
        <v>20057525686</v>
      </c>
      <c r="F6" s="11">
        <v>38599983159</v>
      </c>
      <c r="G6" s="11">
        <v>63360536673</v>
      </c>
      <c r="H6" s="12">
        <v>12737151576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3" t="s">
        <v>13</v>
      </c>
      <c r="B7" s="15">
        <v>13942540447</v>
      </c>
      <c r="C7" s="15">
        <v>9412307726</v>
      </c>
      <c r="D7" s="11">
        <v>21388316810</v>
      </c>
      <c r="E7" s="15">
        <v>18336082305</v>
      </c>
      <c r="F7" s="15">
        <v>34993208847</v>
      </c>
      <c r="G7" s="11">
        <v>57552757104</v>
      </c>
      <c r="H7" s="12">
        <v>11057031134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9" t="s">
        <v>17</v>
      </c>
      <c r="B8" s="16">
        <f t="shared" ref="B8:I8" si="0">B6-B7</f>
        <v>2292275180</v>
      </c>
      <c r="C8" s="16">
        <f t="shared" si="0"/>
        <v>1630979058</v>
      </c>
      <c r="D8" s="17">
        <f t="shared" si="0"/>
        <v>3157122369</v>
      </c>
      <c r="E8" s="16">
        <f t="shared" si="0"/>
        <v>1721443381</v>
      </c>
      <c r="F8" s="16">
        <f t="shared" si="0"/>
        <v>3606774312</v>
      </c>
      <c r="G8" s="17">
        <f t="shared" si="0"/>
        <v>5807779569</v>
      </c>
      <c r="H8" s="17">
        <f t="shared" si="0"/>
        <v>1680120442</v>
      </c>
      <c r="I8" s="17">
        <f t="shared" si="0"/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6"/>
      <c r="B9" s="16"/>
      <c r="C9" s="16"/>
      <c r="D9" s="11"/>
      <c r="E9" s="16"/>
      <c r="F9" s="16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9" t="s">
        <v>26</v>
      </c>
      <c r="B10" s="16">
        <f t="shared" ref="B10:F10" si="1">SUM(B11:B12)</f>
        <v>458956105</v>
      </c>
      <c r="C10" s="16">
        <f t="shared" si="1"/>
        <v>396866984</v>
      </c>
      <c r="D10" s="16">
        <f t="shared" si="1"/>
        <v>767131137</v>
      </c>
      <c r="E10" s="16">
        <f t="shared" si="1"/>
        <v>287790873</v>
      </c>
      <c r="F10" s="16">
        <f t="shared" si="1"/>
        <v>618352627</v>
      </c>
      <c r="G10" s="16">
        <f t="shared" ref="G10:I10" si="2">SUM(G11:G13)</f>
        <v>1012076904</v>
      </c>
      <c r="H10" s="16">
        <f t="shared" si="2"/>
        <v>360632094</v>
      </c>
      <c r="I10" s="16">
        <f t="shared" si="2"/>
        <v>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3" t="s">
        <v>33</v>
      </c>
      <c r="B11" s="11">
        <v>282413832</v>
      </c>
      <c r="C11" s="11">
        <v>241450580</v>
      </c>
      <c r="D11" s="11">
        <v>550043055</v>
      </c>
      <c r="E11" s="11">
        <v>175153491</v>
      </c>
      <c r="F11" s="11">
        <v>359753658</v>
      </c>
      <c r="G11" s="11">
        <v>618778906</v>
      </c>
      <c r="H11" s="12">
        <v>219200891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2" t="s">
        <v>37</v>
      </c>
      <c r="B12" s="11">
        <v>176542273</v>
      </c>
      <c r="C12" s="11">
        <v>155416404</v>
      </c>
      <c r="D12" s="11">
        <v>217088082</v>
      </c>
      <c r="E12" s="11">
        <v>112637382</v>
      </c>
      <c r="F12" s="11">
        <v>258598969</v>
      </c>
      <c r="G12" s="11">
        <v>392528686</v>
      </c>
      <c r="H12" s="12">
        <v>146695786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13" t="s">
        <v>42</v>
      </c>
      <c r="B13" s="11"/>
      <c r="C13" s="11"/>
      <c r="D13" s="11"/>
      <c r="E13" s="11"/>
      <c r="F13" s="11"/>
      <c r="G13" s="11">
        <v>769312</v>
      </c>
      <c r="H13" s="12">
        <v>-5264583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9" t="s">
        <v>46</v>
      </c>
      <c r="B14" s="16">
        <f t="shared" ref="B14:I14" si="3">B8-B10</f>
        <v>1833319075</v>
      </c>
      <c r="C14" s="16">
        <f t="shared" si="3"/>
        <v>1234112074</v>
      </c>
      <c r="D14" s="16">
        <f t="shared" si="3"/>
        <v>2389991232</v>
      </c>
      <c r="E14" s="16">
        <f t="shared" si="3"/>
        <v>1433652508</v>
      </c>
      <c r="F14" s="16">
        <f t="shared" si="3"/>
        <v>2988421685</v>
      </c>
      <c r="G14" s="16">
        <f t="shared" si="3"/>
        <v>4795702665</v>
      </c>
      <c r="H14" s="16">
        <f t="shared" si="3"/>
        <v>1319488348</v>
      </c>
      <c r="I14" s="16">
        <f t="shared" si="3"/>
        <v>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9" t="s">
        <v>51</v>
      </c>
      <c r="B15" s="16"/>
      <c r="C15" s="16"/>
      <c r="D15" s="16"/>
      <c r="E15" s="16"/>
      <c r="F15" s="16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3" t="s">
        <v>53</v>
      </c>
      <c r="B16" s="11">
        <v>1185031740</v>
      </c>
      <c r="C16" s="11">
        <v>943043088</v>
      </c>
      <c r="D16" s="11">
        <v>1474678956</v>
      </c>
      <c r="E16" s="11">
        <v>997673914</v>
      </c>
      <c r="F16" s="11">
        <v>2059601191</v>
      </c>
      <c r="G16" s="11">
        <v>2916850411</v>
      </c>
      <c r="H16" s="12">
        <v>950176919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3" t="s">
        <v>56</v>
      </c>
      <c r="B17" s="11">
        <v>6201993</v>
      </c>
      <c r="C17" s="11">
        <v>77567003</v>
      </c>
      <c r="D17" s="11">
        <v>142056407</v>
      </c>
      <c r="E17" s="11">
        <v>133963441</v>
      </c>
      <c r="F17" s="11">
        <v>252124302</v>
      </c>
      <c r="G17" s="11">
        <v>405704725</v>
      </c>
      <c r="H17" s="12">
        <v>244027949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3" t="s">
        <v>59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2" t="s">
        <v>63</v>
      </c>
      <c r="B19" s="11">
        <v>51233076</v>
      </c>
      <c r="C19" s="11">
        <v>12136680</v>
      </c>
      <c r="D19" s="11">
        <v>18146133</v>
      </c>
      <c r="E19" s="11">
        <v>6049170</v>
      </c>
      <c r="F19" s="11">
        <v>13568873</v>
      </c>
      <c r="G19" s="11">
        <v>62437900</v>
      </c>
      <c r="H19" s="12">
        <v>11762413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9" t="s">
        <v>69</v>
      </c>
      <c r="B21" s="16">
        <f t="shared" ref="B21:I21" si="4">B14-B16+B17-B18+B19</f>
        <v>705722404</v>
      </c>
      <c r="C21" s="16">
        <f t="shared" si="4"/>
        <v>380772669</v>
      </c>
      <c r="D21" s="16">
        <f t="shared" si="4"/>
        <v>1075514816</v>
      </c>
      <c r="E21" s="16">
        <f t="shared" si="4"/>
        <v>575991205</v>
      </c>
      <c r="F21" s="16">
        <f t="shared" si="4"/>
        <v>1194513669</v>
      </c>
      <c r="G21" s="16">
        <f t="shared" si="4"/>
        <v>2346994879</v>
      </c>
      <c r="H21" s="16">
        <f t="shared" si="4"/>
        <v>625101791</v>
      </c>
      <c r="I21" s="16">
        <f t="shared" si="4"/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2" t="s">
        <v>73</v>
      </c>
      <c r="B22" s="11">
        <v>39603166</v>
      </c>
      <c r="C22" s="11">
        <v>21974639</v>
      </c>
      <c r="D22" s="11">
        <v>58395975</v>
      </c>
      <c r="E22" s="11">
        <v>30737635</v>
      </c>
      <c r="F22" s="11">
        <v>67723429</v>
      </c>
      <c r="G22" s="11">
        <v>122915851</v>
      </c>
      <c r="H22" s="12">
        <v>31119498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2" t="s">
        <v>76</v>
      </c>
      <c r="B23" s="11">
        <v>86340917</v>
      </c>
      <c r="C23" s="11">
        <v>58720109</v>
      </c>
      <c r="D23" s="11">
        <v>92404689</v>
      </c>
      <c r="E23" s="11">
        <v>37735569</v>
      </c>
      <c r="F23" s="11">
        <v>51304033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2" t="s">
        <v>77</v>
      </c>
      <c r="B24" s="11">
        <v>267469043</v>
      </c>
      <c r="C24" s="11">
        <v>219615487</v>
      </c>
      <c r="D24" s="11">
        <v>555330330</v>
      </c>
      <c r="E24" s="11">
        <v>143635614</v>
      </c>
      <c r="F24" s="11">
        <v>246835668</v>
      </c>
      <c r="G24" s="11">
        <v>365851007</v>
      </c>
      <c r="H24" s="12">
        <v>44370593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9" t="s">
        <v>81</v>
      </c>
      <c r="B25" s="16">
        <f t="shared" ref="B25:I25" si="5">B21-B22+B23+B24</f>
        <v>1019929198</v>
      </c>
      <c r="C25" s="16">
        <f t="shared" si="5"/>
        <v>637133626</v>
      </c>
      <c r="D25" s="16">
        <f t="shared" si="5"/>
        <v>1664853860</v>
      </c>
      <c r="E25" s="16">
        <f t="shared" si="5"/>
        <v>726624753</v>
      </c>
      <c r="F25" s="16">
        <f t="shared" si="5"/>
        <v>1424929941</v>
      </c>
      <c r="G25" s="16">
        <f t="shared" si="5"/>
        <v>2589930035</v>
      </c>
      <c r="H25" s="16">
        <f t="shared" si="5"/>
        <v>638352886</v>
      </c>
      <c r="I25" s="16">
        <f t="shared" si="5"/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2"/>
      <c r="B26" s="16"/>
      <c r="C26" s="16"/>
      <c r="D26" s="16"/>
      <c r="E26" s="16"/>
      <c r="F26" s="1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4" t="s">
        <v>88</v>
      </c>
      <c r="B27" s="16">
        <f t="shared" ref="B27:I27" si="6">SUM(B28:B30)</f>
        <v>-293745753</v>
      </c>
      <c r="C27" s="16">
        <f t="shared" si="6"/>
        <v>-93634070</v>
      </c>
      <c r="D27" s="16">
        <f t="shared" si="6"/>
        <v>-310935560</v>
      </c>
      <c r="E27" s="16">
        <f t="shared" si="6"/>
        <v>-297617633</v>
      </c>
      <c r="F27" s="16">
        <f t="shared" si="6"/>
        <v>-672037134</v>
      </c>
      <c r="G27" s="16">
        <f t="shared" si="6"/>
        <v>-1013700296</v>
      </c>
      <c r="H27" s="16">
        <f t="shared" si="6"/>
        <v>-301340074</v>
      </c>
      <c r="I27" s="16">
        <f t="shared" si="6"/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3" t="s">
        <v>92</v>
      </c>
      <c r="B28" s="11">
        <v>-141596796</v>
      </c>
      <c r="C28" s="11">
        <v>-17195916</v>
      </c>
      <c r="D28" s="11">
        <v>-163777910</v>
      </c>
      <c r="E28" s="11">
        <v>-138491814</v>
      </c>
      <c r="F28" s="11">
        <v>-318306326</v>
      </c>
      <c r="G28" s="11">
        <v>-444514917</v>
      </c>
      <c r="H28" s="12">
        <v>-201706529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3" t="s">
        <v>94</v>
      </c>
      <c r="B29" s="11"/>
      <c r="C29" s="11"/>
      <c r="D29" s="11">
        <v>-147157650</v>
      </c>
      <c r="E29" s="11"/>
      <c r="F29" s="11">
        <v>-38491649</v>
      </c>
      <c r="G29" s="11">
        <v>-38491649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3" t="s">
        <v>96</v>
      </c>
      <c r="B30" s="11">
        <v>-152148957</v>
      </c>
      <c r="C30" s="11">
        <v>-76438154</v>
      </c>
      <c r="D30" s="11"/>
      <c r="E30" s="11">
        <v>-159125819</v>
      </c>
      <c r="F30" s="11">
        <v>-315239159</v>
      </c>
      <c r="G30" s="11">
        <v>-530693730</v>
      </c>
      <c r="H30" s="12">
        <v>-99633545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9" t="s">
        <v>97</v>
      </c>
      <c r="B31" s="26">
        <f t="shared" ref="B31:I31" si="7">B25+B27</f>
        <v>726183445</v>
      </c>
      <c r="C31" s="26">
        <f t="shared" si="7"/>
        <v>543499556</v>
      </c>
      <c r="D31" s="26">
        <f t="shared" si="7"/>
        <v>1353918300</v>
      </c>
      <c r="E31" s="26">
        <f t="shared" si="7"/>
        <v>429007120</v>
      </c>
      <c r="F31" s="26">
        <f t="shared" si="7"/>
        <v>752892807</v>
      </c>
      <c r="G31" s="26">
        <f t="shared" si="7"/>
        <v>1576229739</v>
      </c>
      <c r="H31" s="26">
        <f t="shared" si="7"/>
        <v>337012812</v>
      </c>
      <c r="I31" s="26">
        <f t="shared" si="7"/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"/>
      <c r="B32" s="16"/>
      <c r="C32" s="16"/>
      <c r="D32" s="11"/>
      <c r="E32" s="16"/>
      <c r="F32" s="1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9" t="s">
        <v>100</v>
      </c>
      <c r="B33" s="27">
        <f>B31/('1'!B50/10)</f>
        <v>3.7221524483548927</v>
      </c>
      <c r="C33" s="27">
        <f>C31/('1'!C50/10)</f>
        <v>2.5325283896897393</v>
      </c>
      <c r="D33" s="27">
        <f>D31/('1'!D50/10)</f>
        <v>6.3088120205759086</v>
      </c>
      <c r="E33" s="27">
        <f>E31/('1'!E50/10)</f>
        <v>1.9990314597037733</v>
      </c>
      <c r="F33" s="27">
        <f>F31/('1'!F50/10)</f>
        <v>3.1893016178593379</v>
      </c>
      <c r="G33" s="27">
        <f>G31/('1'!G50/10)</f>
        <v>6.6770090110725446</v>
      </c>
      <c r="H33" s="27">
        <f>H31/('1'!H50/10)</f>
        <v>1.4276076176550918</v>
      </c>
      <c r="I33" s="27" t="e">
        <f>I31/('1'!I50/10)</f>
        <v>#DIV/0!</v>
      </c>
      <c r="J33" s="11"/>
      <c r="K33" s="11"/>
      <c r="L33" s="11"/>
      <c r="M33" s="11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19" t="s">
        <v>106</v>
      </c>
      <c r="B34" s="11">
        <f>'1'!B50/10</f>
        <v>195097717</v>
      </c>
      <c r="C34" s="11">
        <f>'1'!C50/10</f>
        <v>214607488</v>
      </c>
      <c r="D34" s="11">
        <f>'1'!D50/10</f>
        <v>214607488</v>
      </c>
      <c r="E34" s="11">
        <f>'1'!E50/10</f>
        <v>214607488</v>
      </c>
      <c r="F34" s="11">
        <f>'1'!F50/10</f>
        <v>236068236</v>
      </c>
      <c r="G34" s="11">
        <f>'1'!G50/10</f>
        <v>236068236</v>
      </c>
      <c r="H34" s="11">
        <f>'1'!H50/10</f>
        <v>236068236</v>
      </c>
      <c r="I34" s="11">
        <f>'1'!I50/10</f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20" sqref="I20"/>
    </sheetView>
  </sheetViews>
  <sheetFormatPr defaultColWidth="12.625" defaultRowHeight="15" customHeight="1" x14ac:dyDescent="0.2"/>
  <cols>
    <col min="1" max="1" width="36.625" customWidth="1"/>
    <col min="2" max="3" width="14" customWidth="1"/>
    <col min="4" max="6" width="14.875" customWidth="1"/>
    <col min="7" max="7" width="14.25" customWidth="1"/>
    <col min="8" max="8" width="16.625" customWidth="1"/>
    <col min="9" max="9" width="14.625" customWidth="1"/>
    <col min="10" max="26" width="7.625" customWidth="1"/>
  </cols>
  <sheetData>
    <row r="1" spans="1:17" x14ac:dyDescent="0.25">
      <c r="A1" s="1" t="s">
        <v>0</v>
      </c>
      <c r="D1" s="2"/>
      <c r="F1" s="2"/>
    </row>
    <row r="2" spans="1:17" ht="15.75" x14ac:dyDescent="0.25">
      <c r="A2" s="1" t="s">
        <v>3</v>
      </c>
      <c r="B2" s="3"/>
      <c r="C2" s="3"/>
      <c r="D2" s="2"/>
      <c r="E2" s="3"/>
      <c r="F2" s="2"/>
    </row>
    <row r="3" spans="1:17" ht="15.75" x14ac:dyDescent="0.25">
      <c r="A3" s="1" t="s">
        <v>2</v>
      </c>
      <c r="B3" s="3"/>
      <c r="C3" s="3"/>
      <c r="D3" s="2"/>
      <c r="E3" s="3"/>
      <c r="F3" s="2"/>
    </row>
    <row r="4" spans="1:17" ht="15.75" x14ac:dyDescent="0.25">
      <c r="A4" s="4"/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  <c r="G4" s="5" t="s">
        <v>4</v>
      </c>
      <c r="H4" s="6" t="s">
        <v>6</v>
      </c>
      <c r="I4" s="6" t="s">
        <v>7</v>
      </c>
    </row>
    <row r="5" spans="1:17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</row>
    <row r="6" spans="1:17" x14ac:dyDescent="0.25">
      <c r="A6" s="9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x14ac:dyDescent="0.25">
      <c r="A7" s="13" t="s">
        <v>12</v>
      </c>
      <c r="B7" s="11">
        <v>14350647918</v>
      </c>
      <c r="C7" s="11">
        <v>10844845642</v>
      </c>
      <c r="D7" s="11">
        <v>23910008134</v>
      </c>
      <c r="E7" s="11">
        <v>18744527079</v>
      </c>
      <c r="F7" s="11">
        <v>41423660562</v>
      </c>
      <c r="G7" s="11">
        <v>68481002655</v>
      </c>
      <c r="H7" s="12">
        <v>14565188267</v>
      </c>
      <c r="I7" s="11"/>
      <c r="J7" s="11"/>
      <c r="K7" s="11"/>
      <c r="L7" s="11"/>
      <c r="M7" s="11"/>
      <c r="N7" s="11"/>
      <c r="O7" s="11"/>
      <c r="P7" s="11"/>
      <c r="Q7" s="11"/>
    </row>
    <row r="8" spans="1:17" x14ac:dyDescent="0.25">
      <c r="A8" s="2" t="s">
        <v>14</v>
      </c>
      <c r="B8" s="11">
        <v>-16753768125</v>
      </c>
      <c r="C8" s="11">
        <v>-20889729010</v>
      </c>
      <c r="D8" s="11">
        <v>-29740205754</v>
      </c>
      <c r="E8" s="11">
        <v>-21887319576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25">
      <c r="A9" s="13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3" t="s">
        <v>16</v>
      </c>
      <c r="B10" s="11"/>
      <c r="C10" s="11"/>
      <c r="D10" s="11"/>
      <c r="E10" s="11"/>
      <c r="F10" s="11">
        <v>-40687561007</v>
      </c>
      <c r="G10" s="11">
        <v>-66501037749</v>
      </c>
      <c r="H10" s="12">
        <v>-15639056381</v>
      </c>
      <c r="I10" s="11"/>
      <c r="J10" s="11"/>
      <c r="K10" s="11"/>
      <c r="L10" s="11"/>
      <c r="M10" s="11"/>
      <c r="N10" s="11"/>
      <c r="O10" s="11"/>
      <c r="P10" s="11"/>
      <c r="Q10" s="11"/>
    </row>
    <row r="11" spans="1:17" x14ac:dyDescent="0.25">
      <c r="A11" s="13" t="s">
        <v>18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25">
      <c r="A12" s="13" t="s">
        <v>20</v>
      </c>
      <c r="B12" s="11"/>
      <c r="C12" s="11"/>
      <c r="D12" s="11"/>
      <c r="E12" s="11">
        <v>-937726553</v>
      </c>
      <c r="F12" s="11"/>
      <c r="G12" s="11">
        <v>-2716070419</v>
      </c>
      <c r="H12" s="12">
        <v>-651881654</v>
      </c>
      <c r="I12" s="11"/>
      <c r="J12" s="11"/>
      <c r="K12" s="11"/>
      <c r="L12" s="11"/>
      <c r="M12" s="11"/>
      <c r="N12" s="11"/>
      <c r="O12" s="11"/>
      <c r="P12" s="11"/>
      <c r="Q12" s="11"/>
    </row>
    <row r="13" spans="1:17" x14ac:dyDescent="0.25">
      <c r="A13" s="13" t="s">
        <v>22</v>
      </c>
      <c r="B13" s="15"/>
      <c r="C13" s="15"/>
      <c r="D13" s="11"/>
      <c r="E13" s="15">
        <v>-276305481</v>
      </c>
      <c r="F13" s="15">
        <v>-1856133214</v>
      </c>
      <c r="G13" s="11"/>
      <c r="H13" s="12">
        <v>-475704063</v>
      </c>
      <c r="I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"/>
      <c r="B14" s="16">
        <f t="shared" ref="B14:I14" si="0">SUM(B7:B13)</f>
        <v>-2403120207</v>
      </c>
      <c r="C14" s="16">
        <f t="shared" si="0"/>
        <v>-10044883368</v>
      </c>
      <c r="D14" s="17">
        <f t="shared" si="0"/>
        <v>-5830197620</v>
      </c>
      <c r="E14" s="16">
        <f t="shared" si="0"/>
        <v>-4356824531</v>
      </c>
      <c r="F14" s="16">
        <f t="shared" si="0"/>
        <v>-1120033659</v>
      </c>
      <c r="G14" s="17">
        <f t="shared" si="0"/>
        <v>-736105513</v>
      </c>
      <c r="H14" s="17">
        <f t="shared" si="0"/>
        <v>-2201453831</v>
      </c>
      <c r="I14" s="17">
        <f t="shared" si="0"/>
        <v>0</v>
      </c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25">
      <c r="A16" s="9" t="s">
        <v>28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8" t="s">
        <v>29</v>
      </c>
      <c r="B17" s="11">
        <v>-438355386</v>
      </c>
      <c r="C17" s="11">
        <v>-132294547</v>
      </c>
      <c r="D17" s="11">
        <v>-212896033</v>
      </c>
      <c r="E17" s="11"/>
      <c r="F17" s="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ht="30" x14ac:dyDescent="0.25">
      <c r="A18" s="18" t="s">
        <v>32</v>
      </c>
      <c r="B18" s="11"/>
      <c r="C18" s="11"/>
      <c r="D18" s="11"/>
      <c r="E18" s="11">
        <v>-207119597</v>
      </c>
      <c r="F18" s="11">
        <v>-509024216</v>
      </c>
      <c r="G18" s="11">
        <v>-758841334</v>
      </c>
      <c r="H18" s="12">
        <v>-507126432</v>
      </c>
      <c r="I18" s="11"/>
      <c r="J18" s="11"/>
      <c r="K18" s="11"/>
      <c r="L18" s="11"/>
      <c r="M18" s="11"/>
      <c r="N18" s="11"/>
      <c r="O18" s="11"/>
      <c r="P18" s="11"/>
      <c r="Q18" s="11"/>
    </row>
    <row r="19" spans="1:17" x14ac:dyDescent="0.25">
      <c r="A19" s="18" t="s">
        <v>34</v>
      </c>
      <c r="B19" s="11"/>
      <c r="C19" s="11"/>
      <c r="D19" s="11"/>
      <c r="E19" s="11"/>
      <c r="F19" s="11">
        <v>3500000</v>
      </c>
      <c r="G19" s="11">
        <v>432345350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8" t="s">
        <v>36</v>
      </c>
      <c r="B20" s="11">
        <v>86340917</v>
      </c>
      <c r="C20" s="11">
        <v>58720109</v>
      </c>
      <c r="D20" s="11">
        <v>92404689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15.75" customHeight="1" x14ac:dyDescent="0.25">
      <c r="A21" s="18" t="s">
        <v>39</v>
      </c>
      <c r="B21" s="11">
        <v>1404034</v>
      </c>
      <c r="C21" s="11">
        <v>3465000</v>
      </c>
      <c r="D21" s="11">
        <v>3610000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15.75" customHeight="1" x14ac:dyDescent="0.25">
      <c r="A22" s="13" t="s">
        <v>41</v>
      </c>
      <c r="B22" s="11">
        <v>1336164819</v>
      </c>
      <c r="C22" s="11">
        <v>8876334038</v>
      </c>
      <c r="D22" s="11">
        <v>4009928060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ht="15.75" customHeight="1" x14ac:dyDescent="0.25">
      <c r="A23" s="13" t="s">
        <v>44</v>
      </c>
      <c r="B23" s="11">
        <v>-134853196</v>
      </c>
      <c r="C23" s="11">
        <v>-184001964</v>
      </c>
      <c r="D23" s="11">
        <v>-198253902</v>
      </c>
      <c r="E23" s="11">
        <v>-100886709</v>
      </c>
      <c r="F23" s="11">
        <v>-260275122</v>
      </c>
      <c r="G23" s="11">
        <v>-196978659</v>
      </c>
      <c r="H23" s="12">
        <v>43163437</v>
      </c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15.75" customHeight="1" x14ac:dyDescent="0.25">
      <c r="A24" s="13" t="s">
        <v>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ht="15.75" customHeight="1" x14ac:dyDescent="0.25">
      <c r="A25" s="13" t="s"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.75" customHeight="1" x14ac:dyDescent="0.25">
      <c r="A26" s="13" t="s">
        <v>49</v>
      </c>
      <c r="B26" s="11">
        <v>213188346</v>
      </c>
      <c r="C26" s="11">
        <v>159891260</v>
      </c>
      <c r="D26" s="11">
        <v>159891260</v>
      </c>
      <c r="E26" s="11"/>
      <c r="F26" s="11">
        <v>106594191</v>
      </c>
      <c r="G26" s="11">
        <v>106594191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.75" customHeight="1" x14ac:dyDescent="0.25">
      <c r="A27" s="1"/>
      <c r="B27" s="17">
        <f t="shared" ref="B27:E27" si="1">SUM(B17:B26)</f>
        <v>1063889534</v>
      </c>
      <c r="C27" s="17">
        <f t="shared" si="1"/>
        <v>8782113896</v>
      </c>
      <c r="D27" s="17">
        <f t="shared" si="1"/>
        <v>3854684074</v>
      </c>
      <c r="E27" s="17">
        <f t="shared" si="1"/>
        <v>-308006306</v>
      </c>
      <c r="F27" s="17">
        <f t="shared" ref="F27:I27" si="2">SUM(F18:F26)</f>
        <v>-659205147</v>
      </c>
      <c r="G27" s="17">
        <f t="shared" si="2"/>
        <v>-416880452</v>
      </c>
      <c r="H27" s="17">
        <f t="shared" si="2"/>
        <v>-463962995</v>
      </c>
      <c r="I27" s="17">
        <f t="shared" si="2"/>
        <v>0</v>
      </c>
      <c r="J27" s="11"/>
      <c r="K27" s="11"/>
      <c r="L27" s="11"/>
      <c r="M27" s="11"/>
      <c r="N27" s="11"/>
      <c r="O27" s="11"/>
      <c r="P27" s="11"/>
      <c r="Q27" s="11"/>
    </row>
    <row r="28" spans="1:17" ht="15.75" customHeight="1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.75" customHeight="1" x14ac:dyDescent="0.25">
      <c r="A29" s="9" t="s">
        <v>52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 customHeight="1" x14ac:dyDescent="0.25">
      <c r="A30" s="2" t="s">
        <v>54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.75" customHeight="1" x14ac:dyDescent="0.25">
      <c r="A31" s="2" t="s">
        <v>55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.75" customHeight="1" x14ac:dyDescent="0.25">
      <c r="A32" s="13" t="s">
        <v>58</v>
      </c>
      <c r="B32" s="11"/>
      <c r="C32" s="11"/>
      <c r="D32" s="11"/>
      <c r="E32" s="11">
        <v>368434853</v>
      </c>
      <c r="F32" s="11">
        <v>-1452446539</v>
      </c>
      <c r="G32" s="11">
        <v>-2340010490</v>
      </c>
      <c r="H32" s="12">
        <v>-906911393</v>
      </c>
      <c r="I32" s="11"/>
      <c r="J32" s="11"/>
      <c r="K32" s="11"/>
      <c r="L32" s="11"/>
      <c r="M32" s="11"/>
      <c r="N32" s="11"/>
      <c r="O32" s="11"/>
      <c r="P32" s="11"/>
      <c r="Q32" s="11"/>
    </row>
    <row r="33" spans="1:26" ht="15.75" customHeight="1" x14ac:dyDescent="0.25">
      <c r="A33" s="2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26" ht="15.75" customHeight="1" x14ac:dyDescent="0.25">
      <c r="A34" s="13" t="s">
        <v>62</v>
      </c>
      <c r="B34" s="11"/>
      <c r="C34" s="11"/>
      <c r="D34" s="11"/>
      <c r="E34" s="11">
        <v>-568278235</v>
      </c>
      <c r="F34" s="11">
        <v>777265304</v>
      </c>
      <c r="G34" s="11">
        <v>1069176753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26" ht="15.75" customHeight="1" x14ac:dyDescent="0.25">
      <c r="A35" s="13" t="s">
        <v>65</v>
      </c>
      <c r="B35" s="11">
        <v>2058723251</v>
      </c>
      <c r="C35" s="11">
        <v>1711218089</v>
      </c>
      <c r="D35" s="11">
        <v>-3118995467</v>
      </c>
      <c r="E35" s="11">
        <v>4885203313</v>
      </c>
      <c r="F35" s="11">
        <v>2808139236</v>
      </c>
      <c r="G35" s="11">
        <v>2739570902</v>
      </c>
      <c r="H35" s="12">
        <v>4489768077</v>
      </c>
      <c r="I35" s="11"/>
      <c r="J35" s="11"/>
      <c r="K35" s="11"/>
      <c r="L35" s="11"/>
      <c r="M35" s="11"/>
      <c r="N35" s="11"/>
      <c r="O35" s="11"/>
      <c r="P35" s="11"/>
      <c r="Q35" s="11"/>
    </row>
    <row r="36" spans="1:26" ht="15.75" customHeight="1" x14ac:dyDescent="0.25">
      <c r="A36" s="13" t="s">
        <v>66</v>
      </c>
      <c r="B36" s="11">
        <v>-195097717</v>
      </c>
      <c r="C36" s="11"/>
      <c r="D36" s="11"/>
      <c r="E36" s="11"/>
      <c r="F36" s="11">
        <v>-212398292</v>
      </c>
      <c r="G36" s="11">
        <v>-212258683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26" ht="15.75" customHeight="1" x14ac:dyDescent="0.25">
      <c r="A37" s="22" t="s">
        <v>67</v>
      </c>
      <c r="B37" s="11"/>
      <c r="C37" s="11"/>
      <c r="D37" s="11"/>
      <c r="E37" s="11"/>
      <c r="F37" s="11"/>
      <c r="G37" s="11"/>
      <c r="H37" s="12">
        <v>-1065257537</v>
      </c>
      <c r="I37" s="11"/>
      <c r="J37" s="11"/>
      <c r="K37" s="11"/>
      <c r="L37" s="11"/>
      <c r="M37" s="11"/>
      <c r="N37" s="11"/>
      <c r="O37" s="11"/>
      <c r="P37" s="11"/>
      <c r="Q37" s="11"/>
    </row>
    <row r="38" spans="1:26" ht="15.75" customHeight="1" x14ac:dyDescent="0.25">
      <c r="A38" s="13" t="s">
        <v>70</v>
      </c>
      <c r="B38" s="11">
        <v>-636700307</v>
      </c>
      <c r="C38" s="11">
        <v>-483399064</v>
      </c>
      <c r="D38" s="11">
        <v>4987426918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26" ht="15.75" customHeight="1" x14ac:dyDescent="0.25">
      <c r="A39" s="1"/>
      <c r="B39" s="17">
        <f t="shared" ref="B39:I39" si="3">SUM(B30:B38)</f>
        <v>1226925227</v>
      </c>
      <c r="C39" s="17">
        <f t="shared" si="3"/>
        <v>1227819025</v>
      </c>
      <c r="D39" s="17">
        <f t="shared" si="3"/>
        <v>1868431451</v>
      </c>
      <c r="E39" s="17">
        <f t="shared" si="3"/>
        <v>4685359931</v>
      </c>
      <c r="F39" s="17">
        <f t="shared" si="3"/>
        <v>1920559709</v>
      </c>
      <c r="G39" s="17">
        <f t="shared" si="3"/>
        <v>1256478482</v>
      </c>
      <c r="H39" s="17">
        <f t="shared" si="3"/>
        <v>2517599147</v>
      </c>
      <c r="I39" s="17">
        <f t="shared" si="3"/>
        <v>0</v>
      </c>
      <c r="J39" s="11"/>
      <c r="K39" s="11"/>
      <c r="L39" s="11"/>
      <c r="M39" s="11"/>
      <c r="N39" s="11"/>
      <c r="O39" s="11"/>
      <c r="P39" s="11"/>
      <c r="Q39" s="11"/>
    </row>
    <row r="40" spans="1:26" ht="15.75" customHeight="1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26" ht="15.75" customHeight="1" x14ac:dyDescent="0.25">
      <c r="A41" s="1" t="s">
        <v>75</v>
      </c>
      <c r="B41" s="16">
        <f t="shared" ref="B41:I41" si="4">SUM(B14,B27,B39)</f>
        <v>-112305446</v>
      </c>
      <c r="C41" s="16">
        <f t="shared" si="4"/>
        <v>-34950447</v>
      </c>
      <c r="D41" s="16">
        <f t="shared" si="4"/>
        <v>-107082095</v>
      </c>
      <c r="E41" s="16">
        <f t="shared" si="4"/>
        <v>20529094</v>
      </c>
      <c r="F41" s="16">
        <f t="shared" si="4"/>
        <v>141320903</v>
      </c>
      <c r="G41" s="16">
        <f t="shared" si="4"/>
        <v>103492517</v>
      </c>
      <c r="H41" s="16">
        <f t="shared" si="4"/>
        <v>-147817679</v>
      </c>
      <c r="I41" s="16">
        <f t="shared" si="4"/>
        <v>0</v>
      </c>
      <c r="J41" s="11"/>
      <c r="K41" s="11"/>
      <c r="L41" s="11"/>
      <c r="M41" s="11"/>
      <c r="N41" s="11"/>
      <c r="O41" s="11"/>
      <c r="P41" s="11"/>
      <c r="Q41" s="11"/>
    </row>
    <row r="42" spans="1:26" ht="15.75" customHeight="1" x14ac:dyDescent="0.25">
      <c r="A42" s="19" t="s">
        <v>79</v>
      </c>
      <c r="B42" s="11">
        <v>294004367</v>
      </c>
      <c r="C42" s="11">
        <v>511739763</v>
      </c>
      <c r="D42" s="11"/>
      <c r="E42" s="11">
        <v>779433150</v>
      </c>
      <c r="F42" s="11">
        <v>779433146</v>
      </c>
      <c r="G42" s="11">
        <v>779433150</v>
      </c>
      <c r="H42" s="12">
        <v>784729213</v>
      </c>
      <c r="I42" s="11"/>
      <c r="J42" s="11"/>
      <c r="K42" s="11"/>
      <c r="L42" s="11"/>
      <c r="M42" s="11"/>
      <c r="N42" s="11"/>
      <c r="O42" s="11"/>
      <c r="P42" s="11"/>
      <c r="Q42" s="11"/>
    </row>
    <row r="43" spans="1:26" ht="15.75" customHeight="1" x14ac:dyDescent="0.25">
      <c r="A43" s="9" t="s">
        <v>82</v>
      </c>
      <c r="B43" s="16">
        <f t="shared" ref="B43:G43" si="5">SUM(B42,B41)</f>
        <v>181698921</v>
      </c>
      <c r="C43" s="16">
        <f t="shared" si="5"/>
        <v>476789316</v>
      </c>
      <c r="D43" s="16">
        <f t="shared" si="5"/>
        <v>-107082095</v>
      </c>
      <c r="E43" s="16">
        <f t="shared" si="5"/>
        <v>799962244</v>
      </c>
      <c r="F43" s="16">
        <f t="shared" si="5"/>
        <v>920754049</v>
      </c>
      <c r="G43" s="16">
        <f t="shared" si="5"/>
        <v>882925667</v>
      </c>
      <c r="H43" s="16">
        <f>SUM(H42,H41)+2</f>
        <v>636911536</v>
      </c>
      <c r="I43" s="16">
        <f>SUM(I42,I41)</f>
        <v>0</v>
      </c>
      <c r="J43" s="11"/>
      <c r="K43" s="11"/>
      <c r="L43" s="11"/>
      <c r="M43" s="11"/>
      <c r="N43" s="11"/>
      <c r="O43" s="11"/>
      <c r="P43" s="11"/>
      <c r="Q43" s="11"/>
    </row>
    <row r="44" spans="1:26" ht="15.75" customHeight="1" x14ac:dyDescent="0.25">
      <c r="A44" s="1"/>
      <c r="B44" s="16"/>
      <c r="C44" s="16"/>
      <c r="D44" s="16"/>
      <c r="E44" s="16"/>
      <c r="F44" s="16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26" ht="15.75" customHeight="1" x14ac:dyDescent="0.25">
      <c r="B45" s="16"/>
      <c r="C45" s="16"/>
      <c r="D45" s="16"/>
      <c r="E45" s="16"/>
      <c r="F45" s="16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26" ht="15.75" customHeight="1" x14ac:dyDescent="0.25">
      <c r="A46" s="9" t="s">
        <v>86</v>
      </c>
      <c r="B46" s="24">
        <f>B14/('1'!B50/10)</f>
        <v>-12.317520901590047</v>
      </c>
      <c r="C46" s="24">
        <f>C14/('1'!C50/10)</f>
        <v>-46.805838238039485</v>
      </c>
      <c r="D46" s="24">
        <f>D14/('1'!D50/10)</f>
        <v>-27.166794944265877</v>
      </c>
      <c r="E46" s="24">
        <f>E14/('1'!E50/10)</f>
        <v>-20.301363068002548</v>
      </c>
      <c r="F46" s="24">
        <f>F14/('1'!F50/10)</f>
        <v>-4.7445335212315474</v>
      </c>
      <c r="G46" s="24">
        <f>G14/('1'!G50/10)</f>
        <v>-3.1181895771864876</v>
      </c>
      <c r="H46" s="24">
        <f>H14/('1'!H50/10)</f>
        <v>-9.3254978657950414</v>
      </c>
      <c r="I46" s="24" t="e">
        <f>I14/('1'!I50/10)</f>
        <v>#DIV/0!</v>
      </c>
      <c r="J46" s="11"/>
      <c r="K46" s="11"/>
      <c r="L46" s="11"/>
      <c r="M46" s="11"/>
      <c r="N46" s="11"/>
      <c r="O46" s="11"/>
      <c r="P46" s="11"/>
      <c r="Q46" s="11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9" t="s">
        <v>95</v>
      </c>
      <c r="B47" s="11">
        <f>'1'!B50/10</f>
        <v>195097717</v>
      </c>
      <c r="C47" s="11">
        <f>'1'!C50/10</f>
        <v>214607488</v>
      </c>
      <c r="D47" s="11">
        <f>'1'!D50/10</f>
        <v>214607488</v>
      </c>
      <c r="E47" s="11">
        <f>'1'!E50/10</f>
        <v>214607488</v>
      </c>
      <c r="F47" s="11">
        <f>'1'!F50/10</f>
        <v>236068236</v>
      </c>
      <c r="G47" s="11">
        <f>'1'!G50/10</f>
        <v>236068236</v>
      </c>
      <c r="H47" s="11">
        <f>'1'!H50/10</f>
        <v>236068236</v>
      </c>
      <c r="I47" s="11">
        <f>'1'!I50/10</f>
        <v>0</v>
      </c>
      <c r="J47" s="11"/>
      <c r="K47" s="11"/>
      <c r="L47" s="11"/>
      <c r="M47" s="11"/>
      <c r="N47" s="11"/>
      <c r="O47" s="11"/>
      <c r="P47" s="11"/>
      <c r="Q47" s="11"/>
    </row>
    <row r="48" spans="1:26" ht="15.75" customHeight="1" x14ac:dyDescent="0.25">
      <c r="D48" s="2"/>
      <c r="F48" s="2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4:17" ht="15.75" customHeight="1" x14ac:dyDescent="0.25">
      <c r="D49" s="2"/>
      <c r="F49" s="2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4:17" ht="15.75" customHeight="1" x14ac:dyDescent="0.25">
      <c r="D50" s="2"/>
      <c r="F50" s="2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4:17" ht="15.75" customHeight="1" x14ac:dyDescent="0.25">
      <c r="D51" s="2"/>
      <c r="F51" s="2"/>
    </row>
    <row r="52" spans="4:17" ht="15.75" customHeight="1" x14ac:dyDescent="0.25">
      <c r="D52" s="2"/>
      <c r="F52" s="2"/>
    </row>
    <row r="53" spans="4:17" ht="15.75" customHeight="1" x14ac:dyDescent="0.25">
      <c r="D53" s="2"/>
      <c r="F53" s="2"/>
    </row>
    <row r="54" spans="4:17" ht="15.75" customHeight="1" x14ac:dyDescent="0.25">
      <c r="D54" s="2"/>
      <c r="F54" s="2"/>
    </row>
    <row r="55" spans="4:17" ht="15.75" customHeight="1" x14ac:dyDescent="0.25">
      <c r="D55" s="2"/>
      <c r="F55" s="2"/>
    </row>
    <row r="56" spans="4:17" ht="15.75" customHeight="1" x14ac:dyDescent="0.25">
      <c r="D56" s="2"/>
      <c r="F56" s="2"/>
    </row>
    <row r="57" spans="4:17" ht="15.75" customHeight="1" x14ac:dyDescent="0.25">
      <c r="D57" s="2"/>
      <c r="F57" s="2"/>
    </row>
    <row r="58" spans="4:17" ht="15.75" customHeight="1" x14ac:dyDescent="0.25">
      <c r="D58" s="2"/>
      <c r="F58" s="2"/>
    </row>
    <row r="59" spans="4:17" ht="15.75" customHeight="1" x14ac:dyDescent="0.25">
      <c r="D59" s="2"/>
      <c r="F59" s="2"/>
    </row>
    <row r="60" spans="4:17" ht="15.75" customHeight="1" x14ac:dyDescent="0.25">
      <c r="D60" s="2"/>
      <c r="F60" s="2"/>
    </row>
    <row r="61" spans="4:17" ht="15.75" customHeight="1" x14ac:dyDescent="0.25">
      <c r="D61" s="2"/>
      <c r="F61" s="2"/>
    </row>
    <row r="62" spans="4:17" ht="15.75" customHeight="1" x14ac:dyDescent="0.25">
      <c r="D62" s="2"/>
      <c r="F62" s="2"/>
    </row>
    <row r="63" spans="4:17" ht="15.75" customHeight="1" x14ac:dyDescent="0.25">
      <c r="D63" s="2"/>
      <c r="F63" s="2"/>
    </row>
    <row r="64" spans="4:17" ht="15.75" customHeight="1" x14ac:dyDescent="0.25">
      <c r="D64" s="2"/>
      <c r="F64" s="2"/>
    </row>
    <row r="65" spans="4:6" ht="15.75" customHeight="1" x14ac:dyDescent="0.25">
      <c r="D65" s="2"/>
      <c r="F65" s="2"/>
    </row>
    <row r="66" spans="4:6" ht="15.75" customHeight="1" x14ac:dyDescent="0.25">
      <c r="D66" s="2"/>
      <c r="F66" s="2"/>
    </row>
    <row r="67" spans="4:6" ht="15.75" customHeight="1" x14ac:dyDescent="0.25">
      <c r="D67" s="2"/>
      <c r="F67" s="2"/>
    </row>
    <row r="68" spans="4:6" ht="15.75" customHeight="1" x14ac:dyDescent="0.25">
      <c r="D68" s="2"/>
      <c r="F68" s="2"/>
    </row>
    <row r="69" spans="4:6" ht="15.75" customHeight="1" x14ac:dyDescent="0.25">
      <c r="D69" s="2"/>
      <c r="F69" s="2"/>
    </row>
    <row r="70" spans="4:6" ht="15.75" customHeight="1" x14ac:dyDescent="0.25">
      <c r="D70" s="2"/>
      <c r="F70" s="2"/>
    </row>
    <row r="71" spans="4:6" ht="15.75" customHeight="1" x14ac:dyDescent="0.25">
      <c r="D71" s="2"/>
      <c r="F71" s="2"/>
    </row>
    <row r="72" spans="4:6" ht="15.75" customHeight="1" x14ac:dyDescent="0.25">
      <c r="D72" s="2"/>
      <c r="F72" s="2"/>
    </row>
    <row r="73" spans="4:6" ht="15.75" customHeight="1" x14ac:dyDescent="0.25">
      <c r="D73" s="2"/>
      <c r="F73" s="2"/>
    </row>
    <row r="74" spans="4:6" ht="15.75" customHeight="1" x14ac:dyDescent="0.25">
      <c r="D74" s="2"/>
      <c r="F74" s="2"/>
    </row>
    <row r="75" spans="4:6" ht="15.75" customHeight="1" x14ac:dyDescent="0.25">
      <c r="D75" s="2"/>
      <c r="F75" s="2"/>
    </row>
    <row r="76" spans="4:6" ht="15.75" customHeight="1" x14ac:dyDescent="0.25">
      <c r="D76" s="2"/>
      <c r="F76" s="2"/>
    </row>
    <row r="77" spans="4:6" ht="15.75" customHeight="1" x14ac:dyDescent="0.25">
      <c r="D77" s="2"/>
      <c r="F77" s="2"/>
    </row>
    <row r="78" spans="4:6" ht="15.75" customHeight="1" x14ac:dyDescent="0.25">
      <c r="D78" s="2"/>
      <c r="F78" s="2"/>
    </row>
    <row r="79" spans="4:6" ht="15.75" customHeight="1" x14ac:dyDescent="0.25">
      <c r="D79" s="2"/>
      <c r="F79" s="2"/>
    </row>
    <row r="80" spans="4:6" ht="15.75" customHeight="1" x14ac:dyDescent="0.25">
      <c r="D80" s="2"/>
      <c r="F80" s="2"/>
    </row>
    <row r="81" spans="4:6" ht="15.75" customHeight="1" x14ac:dyDescent="0.25">
      <c r="D81" s="2"/>
      <c r="F81" s="2"/>
    </row>
    <row r="82" spans="4:6" ht="15.75" customHeight="1" x14ac:dyDescent="0.25">
      <c r="D82" s="2"/>
      <c r="F82" s="2"/>
    </row>
    <row r="83" spans="4:6" ht="15.75" customHeight="1" x14ac:dyDescent="0.25">
      <c r="D83" s="2"/>
      <c r="F83" s="2"/>
    </row>
    <row r="84" spans="4:6" ht="15.75" customHeight="1" x14ac:dyDescent="0.25">
      <c r="D84" s="2"/>
      <c r="F84" s="2"/>
    </row>
    <row r="85" spans="4:6" ht="15.75" customHeight="1" x14ac:dyDescent="0.25">
      <c r="D85" s="2"/>
      <c r="F85" s="2"/>
    </row>
    <row r="86" spans="4:6" ht="15.75" customHeight="1" x14ac:dyDescent="0.25">
      <c r="D86" s="2"/>
      <c r="F86" s="2"/>
    </row>
    <row r="87" spans="4:6" ht="15.75" customHeight="1" x14ac:dyDescent="0.25">
      <c r="D87" s="2"/>
      <c r="F87" s="2"/>
    </row>
    <row r="88" spans="4:6" ht="15.75" customHeight="1" x14ac:dyDescent="0.25">
      <c r="D88" s="2"/>
      <c r="F88" s="2"/>
    </row>
    <row r="89" spans="4:6" ht="15.75" customHeight="1" x14ac:dyDescent="0.25">
      <c r="D89" s="2"/>
      <c r="F89" s="2"/>
    </row>
    <row r="90" spans="4:6" ht="15.75" customHeight="1" x14ac:dyDescent="0.25">
      <c r="D90" s="2"/>
      <c r="F90" s="2"/>
    </row>
    <row r="91" spans="4:6" ht="15.75" customHeight="1" x14ac:dyDescent="0.25">
      <c r="D91" s="2"/>
      <c r="F91" s="2"/>
    </row>
    <row r="92" spans="4:6" ht="15.75" customHeight="1" x14ac:dyDescent="0.25">
      <c r="D92" s="2"/>
      <c r="F92" s="2"/>
    </row>
    <row r="93" spans="4:6" ht="15.75" customHeight="1" x14ac:dyDescent="0.25">
      <c r="D93" s="2"/>
      <c r="F93" s="2"/>
    </row>
    <row r="94" spans="4:6" ht="15.75" customHeight="1" x14ac:dyDescent="0.25">
      <c r="D94" s="2"/>
      <c r="F94" s="2"/>
    </row>
    <row r="95" spans="4:6" ht="15.75" customHeight="1" x14ac:dyDescent="0.25">
      <c r="D95" s="2"/>
      <c r="F95" s="2"/>
    </row>
    <row r="96" spans="4:6" ht="15.75" customHeight="1" x14ac:dyDescent="0.25">
      <c r="D96" s="2"/>
      <c r="F96" s="2"/>
    </row>
    <row r="97" spans="4:6" ht="15.75" customHeight="1" x14ac:dyDescent="0.25">
      <c r="D97" s="2"/>
      <c r="F97" s="2"/>
    </row>
    <row r="98" spans="4:6" ht="15.75" customHeight="1" x14ac:dyDescent="0.25">
      <c r="D98" s="2"/>
      <c r="F98" s="2"/>
    </row>
    <row r="99" spans="4:6" ht="15.75" customHeight="1" x14ac:dyDescent="0.25">
      <c r="D99" s="2"/>
      <c r="F99" s="2"/>
    </row>
    <row r="100" spans="4:6" ht="15.75" customHeight="1" x14ac:dyDescent="0.25">
      <c r="D100" s="2"/>
      <c r="F100" s="2"/>
    </row>
    <row r="101" spans="4:6" ht="15.75" customHeight="1" x14ac:dyDescent="0.25">
      <c r="D101" s="2"/>
      <c r="F101" s="2"/>
    </row>
    <row r="102" spans="4:6" ht="15.75" customHeight="1" x14ac:dyDescent="0.25">
      <c r="D102" s="2"/>
      <c r="F102" s="2"/>
    </row>
    <row r="103" spans="4:6" ht="15.75" customHeight="1" x14ac:dyDescent="0.25">
      <c r="D103" s="2"/>
      <c r="F103" s="2"/>
    </row>
    <row r="104" spans="4:6" ht="15.75" customHeight="1" x14ac:dyDescent="0.25">
      <c r="D104" s="2"/>
      <c r="F104" s="2"/>
    </row>
    <row r="105" spans="4:6" ht="15.75" customHeight="1" x14ac:dyDescent="0.25">
      <c r="D105" s="2"/>
      <c r="F105" s="2"/>
    </row>
    <row r="106" spans="4:6" ht="15.75" customHeight="1" x14ac:dyDescent="0.25">
      <c r="D106" s="2"/>
      <c r="F106" s="2"/>
    </row>
    <row r="107" spans="4:6" ht="15.75" customHeight="1" x14ac:dyDescent="0.25">
      <c r="D107" s="2"/>
      <c r="F107" s="2"/>
    </row>
    <row r="108" spans="4:6" ht="15.75" customHeight="1" x14ac:dyDescent="0.25">
      <c r="D108" s="2"/>
      <c r="F108" s="2"/>
    </row>
    <row r="109" spans="4:6" ht="15.75" customHeight="1" x14ac:dyDescent="0.25">
      <c r="D109" s="2"/>
      <c r="F109" s="2"/>
    </row>
    <row r="110" spans="4:6" ht="15.75" customHeight="1" x14ac:dyDescent="0.25">
      <c r="D110" s="2"/>
      <c r="F110" s="2"/>
    </row>
    <row r="111" spans="4:6" ht="15.75" customHeight="1" x14ac:dyDescent="0.25">
      <c r="D111" s="2"/>
      <c r="F111" s="2"/>
    </row>
    <row r="112" spans="4:6" ht="15.75" customHeight="1" x14ac:dyDescent="0.25">
      <c r="D112" s="2"/>
      <c r="F112" s="2"/>
    </row>
    <row r="113" spans="4:6" ht="15.75" customHeight="1" x14ac:dyDescent="0.25">
      <c r="D113" s="2"/>
      <c r="F113" s="2"/>
    </row>
    <row r="114" spans="4:6" ht="15.75" customHeight="1" x14ac:dyDescent="0.25">
      <c r="D114" s="2"/>
      <c r="F114" s="2"/>
    </row>
    <row r="115" spans="4:6" ht="15.75" customHeight="1" x14ac:dyDescent="0.25">
      <c r="D115" s="2"/>
      <c r="F115" s="2"/>
    </row>
    <row r="116" spans="4:6" ht="15.75" customHeight="1" x14ac:dyDescent="0.25">
      <c r="D116" s="2"/>
      <c r="F116" s="2"/>
    </row>
    <row r="117" spans="4:6" ht="15.75" customHeight="1" x14ac:dyDescent="0.25">
      <c r="D117" s="2"/>
      <c r="F117" s="2"/>
    </row>
    <row r="118" spans="4:6" ht="15.75" customHeight="1" x14ac:dyDescent="0.25">
      <c r="D118" s="2"/>
      <c r="F118" s="2"/>
    </row>
    <row r="119" spans="4:6" ht="15.75" customHeight="1" x14ac:dyDescent="0.25">
      <c r="D119" s="2"/>
      <c r="F119" s="2"/>
    </row>
    <row r="120" spans="4:6" ht="15.75" customHeight="1" x14ac:dyDescent="0.25">
      <c r="D120" s="2"/>
      <c r="F120" s="2"/>
    </row>
    <row r="121" spans="4:6" ht="15.75" customHeight="1" x14ac:dyDescent="0.25">
      <c r="D121" s="2"/>
      <c r="F121" s="2"/>
    </row>
    <row r="122" spans="4:6" ht="15.75" customHeight="1" x14ac:dyDescent="0.25">
      <c r="D122" s="2"/>
      <c r="F122" s="2"/>
    </row>
    <row r="123" spans="4:6" ht="15.75" customHeight="1" x14ac:dyDescent="0.25">
      <c r="D123" s="2"/>
      <c r="F123" s="2"/>
    </row>
    <row r="124" spans="4:6" ht="15.75" customHeight="1" x14ac:dyDescent="0.25">
      <c r="D124" s="2"/>
      <c r="F124" s="2"/>
    </row>
    <row r="125" spans="4:6" ht="15.75" customHeight="1" x14ac:dyDescent="0.25">
      <c r="D125" s="2"/>
      <c r="F125" s="2"/>
    </row>
    <row r="126" spans="4:6" ht="15.75" customHeight="1" x14ac:dyDescent="0.25">
      <c r="D126" s="2"/>
      <c r="F126" s="2"/>
    </row>
    <row r="127" spans="4:6" ht="15.75" customHeight="1" x14ac:dyDescent="0.25">
      <c r="D127" s="2"/>
      <c r="F127" s="2"/>
    </row>
    <row r="128" spans="4:6" ht="15.75" customHeight="1" x14ac:dyDescent="0.25">
      <c r="D128" s="2"/>
      <c r="F128" s="2"/>
    </row>
    <row r="129" spans="4:6" ht="15.75" customHeight="1" x14ac:dyDescent="0.25">
      <c r="D129" s="2"/>
      <c r="F129" s="2"/>
    </row>
    <row r="130" spans="4:6" ht="15.75" customHeight="1" x14ac:dyDescent="0.25">
      <c r="D130" s="2"/>
      <c r="F130" s="2"/>
    </row>
    <row r="131" spans="4:6" ht="15.75" customHeight="1" x14ac:dyDescent="0.25">
      <c r="D131" s="2"/>
      <c r="F131" s="2"/>
    </row>
    <row r="132" spans="4:6" ht="15.75" customHeight="1" x14ac:dyDescent="0.25">
      <c r="D132" s="2"/>
      <c r="F132" s="2"/>
    </row>
    <row r="133" spans="4:6" ht="15.75" customHeight="1" x14ac:dyDescent="0.25">
      <c r="D133" s="2"/>
      <c r="F133" s="2"/>
    </row>
    <row r="134" spans="4:6" ht="15.75" customHeight="1" x14ac:dyDescent="0.25">
      <c r="D134" s="2"/>
      <c r="F134" s="2"/>
    </row>
    <row r="135" spans="4:6" ht="15.75" customHeight="1" x14ac:dyDescent="0.25">
      <c r="D135" s="2"/>
      <c r="F135" s="2"/>
    </row>
    <row r="136" spans="4:6" ht="15.75" customHeight="1" x14ac:dyDescent="0.25">
      <c r="D136" s="2"/>
      <c r="F136" s="2"/>
    </row>
    <row r="137" spans="4:6" ht="15.75" customHeight="1" x14ac:dyDescent="0.25">
      <c r="D137" s="2"/>
      <c r="F137" s="2"/>
    </row>
    <row r="138" spans="4:6" ht="15.75" customHeight="1" x14ac:dyDescent="0.25">
      <c r="D138" s="2"/>
      <c r="F138" s="2"/>
    </row>
    <row r="139" spans="4:6" ht="15.75" customHeight="1" x14ac:dyDescent="0.25">
      <c r="D139" s="2"/>
      <c r="F139" s="2"/>
    </row>
    <row r="140" spans="4:6" ht="15.75" customHeight="1" x14ac:dyDescent="0.25">
      <c r="D140" s="2"/>
      <c r="F140" s="2"/>
    </row>
    <row r="141" spans="4:6" ht="15.75" customHeight="1" x14ac:dyDescent="0.25">
      <c r="D141" s="2"/>
      <c r="F141" s="2"/>
    </row>
    <row r="142" spans="4:6" ht="15.75" customHeight="1" x14ac:dyDescent="0.25">
      <c r="D142" s="2"/>
      <c r="F142" s="2"/>
    </row>
    <row r="143" spans="4:6" ht="15.75" customHeight="1" x14ac:dyDescent="0.25">
      <c r="D143" s="2"/>
      <c r="F143" s="2"/>
    </row>
    <row r="144" spans="4:6" ht="15.75" customHeight="1" x14ac:dyDescent="0.25">
      <c r="D144" s="2"/>
      <c r="F144" s="2"/>
    </row>
    <row r="145" spans="4:6" ht="15.75" customHeight="1" x14ac:dyDescent="0.25">
      <c r="D145" s="2"/>
      <c r="F145" s="2"/>
    </row>
    <row r="146" spans="4:6" ht="15.75" customHeight="1" x14ac:dyDescent="0.25">
      <c r="D146" s="2"/>
      <c r="F146" s="2"/>
    </row>
    <row r="147" spans="4:6" ht="15.75" customHeight="1" x14ac:dyDescent="0.25">
      <c r="D147" s="2"/>
      <c r="F147" s="2"/>
    </row>
    <row r="148" spans="4:6" ht="15.75" customHeight="1" x14ac:dyDescent="0.25">
      <c r="D148" s="2"/>
      <c r="F148" s="2"/>
    </row>
    <row r="149" spans="4:6" ht="15.75" customHeight="1" x14ac:dyDescent="0.25">
      <c r="D149" s="2"/>
      <c r="F149" s="2"/>
    </row>
    <row r="150" spans="4:6" ht="15.75" customHeight="1" x14ac:dyDescent="0.25">
      <c r="D150" s="2"/>
      <c r="F150" s="2"/>
    </row>
    <row r="151" spans="4:6" ht="15.75" customHeight="1" x14ac:dyDescent="0.25">
      <c r="D151" s="2"/>
      <c r="F151" s="2"/>
    </row>
    <row r="152" spans="4:6" ht="15.75" customHeight="1" x14ac:dyDescent="0.25">
      <c r="D152" s="2"/>
      <c r="F152" s="2"/>
    </row>
    <row r="153" spans="4:6" ht="15.75" customHeight="1" x14ac:dyDescent="0.25">
      <c r="D153" s="2"/>
      <c r="F153" s="2"/>
    </row>
    <row r="154" spans="4:6" ht="15.75" customHeight="1" x14ac:dyDescent="0.25">
      <c r="D154" s="2"/>
      <c r="F154" s="2"/>
    </row>
    <row r="155" spans="4:6" ht="15.75" customHeight="1" x14ac:dyDescent="0.25">
      <c r="D155" s="2"/>
      <c r="F155" s="2"/>
    </row>
    <row r="156" spans="4:6" ht="15.75" customHeight="1" x14ac:dyDescent="0.25">
      <c r="D156" s="2"/>
      <c r="F156" s="2"/>
    </row>
    <row r="157" spans="4:6" ht="15.75" customHeight="1" x14ac:dyDescent="0.25">
      <c r="D157" s="2"/>
      <c r="F157" s="2"/>
    </row>
    <row r="158" spans="4:6" ht="15.75" customHeight="1" x14ac:dyDescent="0.25">
      <c r="D158" s="2"/>
      <c r="F158" s="2"/>
    </row>
    <row r="159" spans="4:6" ht="15.75" customHeight="1" x14ac:dyDescent="0.25">
      <c r="D159" s="2"/>
      <c r="F159" s="2"/>
    </row>
    <row r="160" spans="4:6" ht="15.75" customHeight="1" x14ac:dyDescent="0.25">
      <c r="D160" s="2"/>
      <c r="F160" s="2"/>
    </row>
    <row r="161" spans="4:6" ht="15.75" customHeight="1" x14ac:dyDescent="0.25">
      <c r="D161" s="2"/>
      <c r="F161" s="2"/>
    </row>
    <row r="162" spans="4:6" ht="15.75" customHeight="1" x14ac:dyDescent="0.25">
      <c r="D162" s="2"/>
      <c r="F162" s="2"/>
    </row>
    <row r="163" spans="4:6" ht="15.75" customHeight="1" x14ac:dyDescent="0.25">
      <c r="D163" s="2"/>
      <c r="F163" s="2"/>
    </row>
    <row r="164" spans="4:6" ht="15.75" customHeight="1" x14ac:dyDescent="0.25">
      <c r="D164" s="2"/>
      <c r="F164" s="2"/>
    </row>
    <row r="165" spans="4:6" ht="15.75" customHeight="1" x14ac:dyDescent="0.25">
      <c r="D165" s="2"/>
      <c r="F165" s="2"/>
    </row>
    <row r="166" spans="4:6" ht="15.75" customHeight="1" x14ac:dyDescent="0.25">
      <c r="D166" s="2"/>
      <c r="F166" s="2"/>
    </row>
    <row r="167" spans="4:6" ht="15.75" customHeight="1" x14ac:dyDescent="0.25">
      <c r="D167" s="2"/>
      <c r="F167" s="2"/>
    </row>
    <row r="168" spans="4:6" ht="15.75" customHeight="1" x14ac:dyDescent="0.25">
      <c r="D168" s="2"/>
      <c r="F168" s="2"/>
    </row>
    <row r="169" spans="4:6" ht="15.75" customHeight="1" x14ac:dyDescent="0.25">
      <c r="D169" s="2"/>
      <c r="F169" s="2"/>
    </row>
    <row r="170" spans="4:6" ht="15.75" customHeight="1" x14ac:dyDescent="0.25">
      <c r="D170" s="2"/>
      <c r="F170" s="2"/>
    </row>
    <row r="171" spans="4:6" ht="15.75" customHeight="1" x14ac:dyDescent="0.25">
      <c r="D171" s="2"/>
      <c r="F171" s="2"/>
    </row>
    <row r="172" spans="4:6" ht="15.75" customHeight="1" x14ac:dyDescent="0.25">
      <c r="D172" s="2"/>
      <c r="F172" s="2"/>
    </row>
    <row r="173" spans="4:6" ht="15.75" customHeight="1" x14ac:dyDescent="0.25">
      <c r="D173" s="2"/>
      <c r="F173" s="2"/>
    </row>
    <row r="174" spans="4:6" ht="15.75" customHeight="1" x14ac:dyDescent="0.25">
      <c r="D174" s="2"/>
      <c r="F174" s="2"/>
    </row>
    <row r="175" spans="4:6" ht="15.75" customHeight="1" x14ac:dyDescent="0.25">
      <c r="D175" s="2"/>
      <c r="F175" s="2"/>
    </row>
    <row r="176" spans="4:6" ht="15.75" customHeight="1" x14ac:dyDescent="0.25">
      <c r="D176" s="2"/>
      <c r="F176" s="2"/>
    </row>
    <row r="177" spans="4:6" ht="15.75" customHeight="1" x14ac:dyDescent="0.25">
      <c r="D177" s="2"/>
      <c r="F177" s="2"/>
    </row>
    <row r="178" spans="4:6" ht="15.75" customHeight="1" x14ac:dyDescent="0.25">
      <c r="D178" s="2"/>
      <c r="F178" s="2"/>
    </row>
    <row r="179" spans="4:6" ht="15.75" customHeight="1" x14ac:dyDescent="0.25">
      <c r="D179" s="2"/>
      <c r="F179" s="2"/>
    </row>
    <row r="180" spans="4:6" ht="15.75" customHeight="1" x14ac:dyDescent="0.25">
      <c r="D180" s="2"/>
      <c r="F180" s="2"/>
    </row>
    <row r="181" spans="4:6" ht="15.75" customHeight="1" x14ac:dyDescent="0.25">
      <c r="D181" s="2"/>
      <c r="F181" s="2"/>
    </row>
    <row r="182" spans="4:6" ht="15.75" customHeight="1" x14ac:dyDescent="0.25">
      <c r="D182" s="2"/>
      <c r="F182" s="2"/>
    </row>
    <row r="183" spans="4:6" ht="15.75" customHeight="1" x14ac:dyDescent="0.25">
      <c r="D183" s="2"/>
      <c r="F183" s="2"/>
    </row>
    <row r="184" spans="4:6" ht="15.75" customHeight="1" x14ac:dyDescent="0.25">
      <c r="D184" s="2"/>
      <c r="F184" s="2"/>
    </row>
    <row r="185" spans="4:6" ht="15.75" customHeight="1" x14ac:dyDescent="0.25">
      <c r="D185" s="2"/>
      <c r="F185" s="2"/>
    </row>
    <row r="186" spans="4:6" ht="15.75" customHeight="1" x14ac:dyDescent="0.25">
      <c r="D186" s="2"/>
      <c r="F186" s="2"/>
    </row>
    <row r="187" spans="4:6" ht="15.75" customHeight="1" x14ac:dyDescent="0.25">
      <c r="D187" s="2"/>
      <c r="F187" s="2"/>
    </row>
    <row r="188" spans="4:6" ht="15.75" customHeight="1" x14ac:dyDescent="0.25">
      <c r="D188" s="2"/>
      <c r="F188" s="2"/>
    </row>
    <row r="189" spans="4:6" ht="15.75" customHeight="1" x14ac:dyDescent="0.25">
      <c r="D189" s="2"/>
      <c r="F189" s="2"/>
    </row>
    <row r="190" spans="4:6" ht="15.75" customHeight="1" x14ac:dyDescent="0.25">
      <c r="D190" s="2"/>
      <c r="F190" s="2"/>
    </row>
    <row r="191" spans="4:6" ht="15.75" customHeight="1" x14ac:dyDescent="0.25">
      <c r="D191" s="2"/>
      <c r="F191" s="2"/>
    </row>
    <row r="192" spans="4:6" ht="15.75" customHeight="1" x14ac:dyDescent="0.25">
      <c r="D192" s="2"/>
      <c r="F192" s="2"/>
    </row>
    <row r="193" spans="4:6" ht="15.75" customHeight="1" x14ac:dyDescent="0.25">
      <c r="D193" s="2"/>
      <c r="F193" s="2"/>
    </row>
    <row r="194" spans="4:6" ht="15.75" customHeight="1" x14ac:dyDescent="0.25">
      <c r="D194" s="2"/>
      <c r="F194" s="2"/>
    </row>
    <row r="195" spans="4:6" ht="15.75" customHeight="1" x14ac:dyDescent="0.25">
      <c r="D195" s="2"/>
      <c r="F195" s="2"/>
    </row>
    <row r="196" spans="4:6" ht="15.75" customHeight="1" x14ac:dyDescent="0.25">
      <c r="D196" s="2"/>
      <c r="F196" s="2"/>
    </row>
    <row r="197" spans="4:6" ht="15.75" customHeight="1" x14ac:dyDescent="0.25">
      <c r="D197" s="2"/>
      <c r="F197" s="2"/>
    </row>
    <row r="198" spans="4:6" ht="15.75" customHeight="1" x14ac:dyDescent="0.25">
      <c r="D198" s="2"/>
      <c r="F198" s="2"/>
    </row>
    <row r="199" spans="4:6" ht="15.75" customHeight="1" x14ac:dyDescent="0.25">
      <c r="D199" s="2"/>
      <c r="F199" s="2"/>
    </row>
    <row r="200" spans="4:6" ht="15.75" customHeight="1" x14ac:dyDescent="0.25">
      <c r="D200" s="2"/>
      <c r="F200" s="2"/>
    </row>
    <row r="201" spans="4:6" ht="15.75" customHeight="1" x14ac:dyDescent="0.25">
      <c r="D201" s="2"/>
      <c r="F201" s="2"/>
    </row>
    <row r="202" spans="4:6" ht="15.75" customHeight="1" x14ac:dyDescent="0.25">
      <c r="D202" s="2"/>
      <c r="F202" s="2"/>
    </row>
    <row r="203" spans="4:6" ht="15.75" customHeight="1" x14ac:dyDescent="0.25">
      <c r="D203" s="2"/>
      <c r="F203" s="2"/>
    </row>
    <row r="204" spans="4:6" ht="15.75" customHeight="1" x14ac:dyDescent="0.25">
      <c r="D204" s="2"/>
      <c r="F204" s="2"/>
    </row>
    <row r="205" spans="4:6" ht="15.75" customHeight="1" x14ac:dyDescent="0.25">
      <c r="D205" s="2"/>
      <c r="F205" s="2"/>
    </row>
    <row r="206" spans="4:6" ht="15.75" customHeight="1" x14ac:dyDescent="0.25">
      <c r="D206" s="2"/>
      <c r="F206" s="2"/>
    </row>
    <row r="207" spans="4:6" ht="15.75" customHeight="1" x14ac:dyDescent="0.25">
      <c r="D207" s="2"/>
      <c r="F207" s="2"/>
    </row>
    <row r="208" spans="4:6" ht="15.75" customHeight="1" x14ac:dyDescent="0.25">
      <c r="D208" s="2"/>
      <c r="F208" s="2"/>
    </row>
    <row r="209" spans="4:6" ht="15.75" customHeight="1" x14ac:dyDescent="0.25">
      <c r="D209" s="2"/>
      <c r="F209" s="2"/>
    </row>
    <row r="210" spans="4:6" ht="15.75" customHeight="1" x14ac:dyDescent="0.25">
      <c r="D210" s="2"/>
      <c r="F210" s="2"/>
    </row>
    <row r="211" spans="4:6" ht="15.75" customHeight="1" x14ac:dyDescent="0.25">
      <c r="D211" s="2"/>
      <c r="F211" s="2"/>
    </row>
    <row r="212" spans="4:6" ht="15.75" customHeight="1" x14ac:dyDescent="0.25">
      <c r="D212" s="2"/>
      <c r="F212" s="2"/>
    </row>
    <row r="213" spans="4:6" ht="15.75" customHeight="1" x14ac:dyDescent="0.25">
      <c r="D213" s="2"/>
      <c r="F213" s="2"/>
    </row>
    <row r="214" spans="4:6" ht="15.75" customHeight="1" x14ac:dyDescent="0.25">
      <c r="D214" s="2"/>
      <c r="F214" s="2"/>
    </row>
    <row r="215" spans="4:6" ht="15.75" customHeight="1" x14ac:dyDescent="0.25">
      <c r="D215" s="2"/>
      <c r="F215" s="2"/>
    </row>
    <row r="216" spans="4:6" ht="15.75" customHeight="1" x14ac:dyDescent="0.25">
      <c r="D216" s="2"/>
      <c r="F216" s="2"/>
    </row>
    <row r="217" spans="4:6" ht="15.75" customHeight="1" x14ac:dyDescent="0.25">
      <c r="D217" s="2"/>
      <c r="F217" s="2"/>
    </row>
    <row r="218" spans="4:6" ht="15.75" customHeight="1" x14ac:dyDescent="0.25">
      <c r="D218" s="2"/>
      <c r="F218" s="2"/>
    </row>
    <row r="219" spans="4:6" ht="15.75" customHeight="1" x14ac:dyDescent="0.25">
      <c r="D219" s="2"/>
      <c r="F219" s="2"/>
    </row>
    <row r="220" spans="4:6" ht="15.75" customHeight="1" x14ac:dyDescent="0.25">
      <c r="D220" s="2"/>
      <c r="F220" s="2"/>
    </row>
    <row r="221" spans="4:6" ht="15.75" customHeight="1" x14ac:dyDescent="0.25">
      <c r="D221" s="2"/>
      <c r="F221" s="2"/>
    </row>
    <row r="222" spans="4:6" ht="15.75" customHeight="1" x14ac:dyDescent="0.25">
      <c r="D222" s="2"/>
      <c r="F222" s="2"/>
    </row>
    <row r="223" spans="4:6" ht="15.75" customHeight="1" x14ac:dyDescent="0.25">
      <c r="D223" s="2"/>
      <c r="F223" s="2"/>
    </row>
    <row r="224" spans="4:6" ht="15.75" customHeight="1" x14ac:dyDescent="0.25">
      <c r="D224" s="2"/>
      <c r="F224" s="2"/>
    </row>
    <row r="225" spans="4:6" ht="15.75" customHeight="1" x14ac:dyDescent="0.25">
      <c r="D225" s="2"/>
      <c r="F225" s="2"/>
    </row>
    <row r="226" spans="4:6" ht="15.75" customHeight="1" x14ac:dyDescent="0.25">
      <c r="D226" s="2"/>
      <c r="F226" s="2"/>
    </row>
    <row r="227" spans="4:6" ht="15.75" customHeight="1" x14ac:dyDescent="0.25">
      <c r="D227" s="2"/>
      <c r="F227" s="2"/>
    </row>
    <row r="228" spans="4:6" ht="15.75" customHeight="1" x14ac:dyDescent="0.25">
      <c r="D228" s="2"/>
      <c r="F228" s="2"/>
    </row>
    <row r="229" spans="4:6" ht="15.75" customHeight="1" x14ac:dyDescent="0.25">
      <c r="D229" s="2"/>
      <c r="F229" s="2"/>
    </row>
    <row r="230" spans="4:6" ht="15.75" customHeight="1" x14ac:dyDescent="0.25">
      <c r="D230" s="2"/>
      <c r="F230" s="2"/>
    </row>
    <row r="231" spans="4:6" ht="15.75" customHeight="1" x14ac:dyDescent="0.25">
      <c r="D231" s="2"/>
      <c r="F231" s="2"/>
    </row>
    <row r="232" spans="4:6" ht="15.75" customHeight="1" x14ac:dyDescent="0.25">
      <c r="D232" s="2"/>
      <c r="F232" s="2"/>
    </row>
    <row r="233" spans="4:6" ht="15.75" customHeight="1" x14ac:dyDescent="0.25">
      <c r="D233" s="2"/>
      <c r="F233" s="2"/>
    </row>
    <row r="234" spans="4:6" ht="15.75" customHeight="1" x14ac:dyDescent="0.25">
      <c r="D234" s="2"/>
      <c r="F234" s="2"/>
    </row>
    <row r="235" spans="4:6" ht="15.75" customHeight="1" x14ac:dyDescent="0.25">
      <c r="D235" s="2"/>
      <c r="F235" s="2"/>
    </row>
    <row r="236" spans="4:6" ht="15.75" customHeight="1" x14ac:dyDescent="0.25">
      <c r="D236" s="2"/>
      <c r="F236" s="2"/>
    </row>
    <row r="237" spans="4:6" ht="15.75" customHeight="1" x14ac:dyDescent="0.25">
      <c r="D237" s="2"/>
      <c r="F237" s="2"/>
    </row>
    <row r="238" spans="4:6" ht="15.75" customHeight="1" x14ac:dyDescent="0.25">
      <c r="D238" s="2"/>
      <c r="F238" s="2"/>
    </row>
    <row r="239" spans="4:6" ht="15.75" customHeight="1" x14ac:dyDescent="0.25">
      <c r="D239" s="2"/>
      <c r="F239" s="2"/>
    </row>
    <row r="240" spans="4:6" ht="15.75" customHeight="1" x14ac:dyDescent="0.25">
      <c r="D240" s="2"/>
      <c r="F240" s="2"/>
    </row>
    <row r="241" spans="4:6" ht="15.75" customHeight="1" x14ac:dyDescent="0.25">
      <c r="D241" s="2"/>
      <c r="F241" s="2"/>
    </row>
    <row r="242" spans="4:6" ht="15.75" customHeight="1" x14ac:dyDescent="0.25">
      <c r="D242" s="2"/>
      <c r="F242" s="2"/>
    </row>
    <row r="243" spans="4:6" ht="15.75" customHeight="1" x14ac:dyDescent="0.25">
      <c r="D243" s="2"/>
      <c r="F243" s="2"/>
    </row>
    <row r="244" spans="4:6" ht="15.75" customHeight="1" x14ac:dyDescent="0.25">
      <c r="D244" s="2"/>
      <c r="F244" s="2"/>
    </row>
    <row r="245" spans="4:6" ht="15.75" customHeight="1" x14ac:dyDescent="0.25">
      <c r="D245" s="2"/>
      <c r="F245" s="2"/>
    </row>
    <row r="246" spans="4:6" ht="15.75" customHeight="1" x14ac:dyDescent="0.25">
      <c r="D246" s="2"/>
      <c r="F246" s="2"/>
    </row>
    <row r="247" spans="4:6" ht="15.75" customHeight="1" x14ac:dyDescent="0.25">
      <c r="D247" s="2"/>
      <c r="F247" s="2"/>
    </row>
    <row r="248" spans="4:6" ht="15.75" customHeight="1" x14ac:dyDescent="0.25">
      <c r="D248" s="2"/>
      <c r="F248" s="2"/>
    </row>
    <row r="249" spans="4:6" ht="15.75" customHeight="1" x14ac:dyDescent="0.25">
      <c r="D249" s="2"/>
      <c r="F249" s="2"/>
    </row>
    <row r="250" spans="4:6" ht="15.75" customHeight="1" x14ac:dyDescent="0.25">
      <c r="D250" s="2"/>
      <c r="F250" s="2"/>
    </row>
    <row r="251" spans="4:6" ht="15.75" customHeight="1" x14ac:dyDescent="0.25">
      <c r="D251" s="2"/>
      <c r="F251" s="2"/>
    </row>
    <row r="252" spans="4:6" ht="15.75" customHeight="1" x14ac:dyDescent="0.25">
      <c r="D252" s="2"/>
      <c r="F252" s="2"/>
    </row>
    <row r="253" spans="4:6" ht="15.75" customHeight="1" x14ac:dyDescent="0.25">
      <c r="D253" s="2"/>
      <c r="F253" s="2"/>
    </row>
    <row r="254" spans="4:6" ht="15.75" customHeight="1" x14ac:dyDescent="0.25">
      <c r="D254" s="2"/>
      <c r="F254" s="2"/>
    </row>
    <row r="255" spans="4:6" ht="15.75" customHeight="1" x14ac:dyDescent="0.25">
      <c r="D255" s="2"/>
      <c r="F255" s="2"/>
    </row>
    <row r="256" spans="4:6" ht="15.75" customHeight="1" x14ac:dyDescent="0.25">
      <c r="D256" s="2"/>
      <c r="F256" s="2"/>
    </row>
    <row r="257" spans="4:6" ht="15.75" customHeight="1" x14ac:dyDescent="0.25">
      <c r="D257" s="2"/>
      <c r="F257" s="2"/>
    </row>
    <row r="258" spans="4:6" ht="15.75" customHeight="1" x14ac:dyDescent="0.25">
      <c r="D258" s="2"/>
      <c r="F258" s="2"/>
    </row>
    <row r="259" spans="4:6" ht="15.75" customHeight="1" x14ac:dyDescent="0.25">
      <c r="D259" s="2"/>
      <c r="F259" s="2"/>
    </row>
    <row r="260" spans="4:6" ht="15.75" customHeight="1" x14ac:dyDescent="0.25">
      <c r="D260" s="2"/>
      <c r="F260" s="2"/>
    </row>
    <row r="261" spans="4:6" ht="15.75" customHeight="1" x14ac:dyDescent="0.25">
      <c r="D261" s="2"/>
      <c r="F261" s="2"/>
    </row>
    <row r="262" spans="4:6" ht="15.75" customHeight="1" x14ac:dyDescent="0.25">
      <c r="D262" s="2"/>
      <c r="F262" s="2"/>
    </row>
    <row r="263" spans="4:6" ht="15.75" customHeight="1" x14ac:dyDescent="0.25">
      <c r="D263" s="2"/>
      <c r="F263" s="2"/>
    </row>
    <row r="264" spans="4:6" ht="15.75" customHeight="1" x14ac:dyDescent="0.25">
      <c r="D264" s="2"/>
      <c r="F264" s="2"/>
    </row>
    <row r="265" spans="4:6" ht="15.75" customHeight="1" x14ac:dyDescent="0.25">
      <c r="D265" s="2"/>
      <c r="F265" s="2"/>
    </row>
    <row r="266" spans="4:6" ht="15.75" customHeight="1" x14ac:dyDescent="0.25">
      <c r="D266" s="2"/>
      <c r="F266" s="2"/>
    </row>
    <row r="267" spans="4:6" ht="15.75" customHeight="1" x14ac:dyDescent="0.25">
      <c r="D267" s="2"/>
      <c r="F267" s="2"/>
    </row>
    <row r="268" spans="4:6" ht="15.75" customHeight="1" x14ac:dyDescent="0.25">
      <c r="D268" s="2"/>
      <c r="F268" s="2"/>
    </row>
    <row r="269" spans="4:6" ht="15.75" customHeight="1" x14ac:dyDescent="0.25">
      <c r="D269" s="2"/>
      <c r="F269" s="2"/>
    </row>
    <row r="270" spans="4:6" ht="15.75" customHeight="1" x14ac:dyDescent="0.25">
      <c r="D270" s="2"/>
      <c r="F270" s="2"/>
    </row>
    <row r="271" spans="4:6" ht="15.75" customHeight="1" x14ac:dyDescent="0.25">
      <c r="D271" s="2"/>
      <c r="F271" s="2"/>
    </row>
    <row r="272" spans="4:6" ht="15.75" customHeight="1" x14ac:dyDescent="0.25">
      <c r="D272" s="2"/>
      <c r="F272" s="2"/>
    </row>
    <row r="273" spans="4:6" ht="15.75" customHeight="1" x14ac:dyDescent="0.25">
      <c r="D273" s="2"/>
      <c r="F273" s="2"/>
    </row>
    <row r="274" spans="4:6" ht="15.75" customHeight="1" x14ac:dyDescent="0.25">
      <c r="D274" s="2"/>
      <c r="F274" s="2"/>
    </row>
    <row r="275" spans="4:6" ht="15.75" customHeight="1" x14ac:dyDescent="0.25">
      <c r="D275" s="2"/>
      <c r="F275" s="2"/>
    </row>
    <row r="276" spans="4:6" ht="15.75" customHeight="1" x14ac:dyDescent="0.25">
      <c r="D276" s="2"/>
      <c r="F276" s="2"/>
    </row>
    <row r="277" spans="4:6" ht="15.75" customHeight="1" x14ac:dyDescent="0.25">
      <c r="D277" s="2"/>
      <c r="F277" s="2"/>
    </row>
    <row r="278" spans="4:6" ht="15.75" customHeight="1" x14ac:dyDescent="0.25">
      <c r="D278" s="2"/>
      <c r="F278" s="2"/>
    </row>
    <row r="279" spans="4:6" ht="15.75" customHeight="1" x14ac:dyDescent="0.25">
      <c r="D279" s="2"/>
      <c r="F279" s="2"/>
    </row>
    <row r="280" spans="4:6" ht="15.75" customHeight="1" x14ac:dyDescent="0.25">
      <c r="D280" s="2"/>
      <c r="F280" s="2"/>
    </row>
    <row r="281" spans="4:6" ht="15.75" customHeight="1" x14ac:dyDescent="0.25">
      <c r="D281" s="2"/>
      <c r="F281" s="2"/>
    </row>
    <row r="282" spans="4:6" ht="15.75" customHeight="1" x14ac:dyDescent="0.25">
      <c r="D282" s="2"/>
      <c r="F282" s="2"/>
    </row>
    <row r="283" spans="4:6" ht="15.75" customHeight="1" x14ac:dyDescent="0.25">
      <c r="D283" s="2"/>
      <c r="F283" s="2"/>
    </row>
    <row r="284" spans="4:6" ht="15.75" customHeight="1" x14ac:dyDescent="0.25">
      <c r="D284" s="2"/>
      <c r="F284" s="2"/>
    </row>
    <row r="285" spans="4:6" ht="15.75" customHeight="1" x14ac:dyDescent="0.25">
      <c r="D285" s="2"/>
      <c r="F285" s="2"/>
    </row>
    <row r="286" spans="4:6" ht="15.75" customHeight="1" x14ac:dyDescent="0.25">
      <c r="D286" s="2"/>
      <c r="F286" s="2"/>
    </row>
    <row r="287" spans="4:6" ht="15.75" customHeight="1" x14ac:dyDescent="0.25">
      <c r="D287" s="2"/>
      <c r="F287" s="2"/>
    </row>
    <row r="288" spans="4:6" ht="15.75" customHeight="1" x14ac:dyDescent="0.25">
      <c r="D288" s="2"/>
      <c r="F288" s="2"/>
    </row>
    <row r="289" spans="4:6" ht="15.75" customHeight="1" x14ac:dyDescent="0.25">
      <c r="D289" s="2"/>
      <c r="F289" s="2"/>
    </row>
    <row r="290" spans="4:6" ht="15.75" customHeight="1" x14ac:dyDescent="0.25">
      <c r="D290" s="2"/>
      <c r="F290" s="2"/>
    </row>
    <row r="291" spans="4:6" ht="15.75" customHeight="1" x14ac:dyDescent="0.25">
      <c r="D291" s="2"/>
      <c r="F291" s="2"/>
    </row>
    <row r="292" spans="4:6" ht="15.75" customHeight="1" x14ac:dyDescent="0.25">
      <c r="D292" s="2"/>
      <c r="F292" s="2"/>
    </row>
    <row r="293" spans="4:6" ht="15.75" customHeight="1" x14ac:dyDescent="0.25">
      <c r="D293" s="2"/>
      <c r="F293" s="2"/>
    </row>
    <row r="294" spans="4:6" ht="15.75" customHeight="1" x14ac:dyDescent="0.25">
      <c r="D294" s="2"/>
      <c r="F294" s="2"/>
    </row>
    <row r="295" spans="4:6" ht="15.75" customHeight="1" x14ac:dyDescent="0.25">
      <c r="D295" s="2"/>
      <c r="F295" s="2"/>
    </row>
    <row r="296" spans="4:6" ht="15.75" customHeight="1" x14ac:dyDescent="0.25">
      <c r="D296" s="2"/>
      <c r="F296" s="2"/>
    </row>
    <row r="297" spans="4:6" ht="15.75" customHeight="1" x14ac:dyDescent="0.25">
      <c r="D297" s="2"/>
      <c r="F297" s="2"/>
    </row>
    <row r="298" spans="4:6" ht="15.75" customHeight="1" x14ac:dyDescent="0.25">
      <c r="D298" s="2"/>
      <c r="F298" s="2"/>
    </row>
    <row r="299" spans="4:6" ht="15.75" customHeight="1" x14ac:dyDescent="0.25">
      <c r="D299" s="2"/>
      <c r="F299" s="2"/>
    </row>
    <row r="300" spans="4:6" ht="15.75" customHeight="1" x14ac:dyDescent="0.25">
      <c r="D300" s="2"/>
      <c r="F300" s="2"/>
    </row>
    <row r="301" spans="4:6" ht="15.75" customHeight="1" x14ac:dyDescent="0.25">
      <c r="D301" s="2"/>
      <c r="F301" s="2"/>
    </row>
    <row r="302" spans="4:6" ht="15.75" customHeight="1" x14ac:dyDescent="0.25">
      <c r="D302" s="2"/>
      <c r="F302" s="2"/>
    </row>
    <row r="303" spans="4:6" ht="15.75" customHeight="1" x14ac:dyDescent="0.25">
      <c r="D303" s="2"/>
      <c r="F303" s="2"/>
    </row>
    <row r="304" spans="4:6" ht="15.75" customHeight="1" x14ac:dyDescent="0.25">
      <c r="D304" s="2"/>
      <c r="F304" s="2"/>
    </row>
    <row r="305" spans="4:6" ht="15.75" customHeight="1" x14ac:dyDescent="0.25">
      <c r="D305" s="2"/>
      <c r="F305" s="2"/>
    </row>
    <row r="306" spans="4:6" ht="15.75" customHeight="1" x14ac:dyDescent="0.25">
      <c r="D306" s="2"/>
      <c r="F306" s="2"/>
    </row>
    <row r="307" spans="4:6" ht="15.75" customHeight="1" x14ac:dyDescent="0.25">
      <c r="D307" s="2"/>
      <c r="F307" s="2"/>
    </row>
    <row r="308" spans="4:6" ht="15.75" customHeight="1" x14ac:dyDescent="0.25">
      <c r="D308" s="2"/>
      <c r="F308" s="2"/>
    </row>
    <row r="309" spans="4:6" ht="15.75" customHeight="1" x14ac:dyDescent="0.25">
      <c r="D309" s="2"/>
      <c r="F309" s="2"/>
    </row>
    <row r="310" spans="4:6" ht="15.75" customHeight="1" x14ac:dyDescent="0.25">
      <c r="D310" s="2"/>
      <c r="F310" s="2"/>
    </row>
    <row r="311" spans="4:6" ht="15.75" customHeight="1" x14ac:dyDescent="0.25">
      <c r="D311" s="2"/>
      <c r="F311" s="2"/>
    </row>
    <row r="312" spans="4:6" ht="15.75" customHeight="1" x14ac:dyDescent="0.25">
      <c r="D312" s="2"/>
      <c r="F312" s="2"/>
    </row>
    <row r="313" spans="4:6" ht="15.75" customHeight="1" x14ac:dyDescent="0.25">
      <c r="D313" s="2"/>
      <c r="F313" s="2"/>
    </row>
    <row r="314" spans="4:6" ht="15.75" customHeight="1" x14ac:dyDescent="0.25">
      <c r="D314" s="2"/>
      <c r="F314" s="2"/>
    </row>
    <row r="315" spans="4:6" ht="15.75" customHeight="1" x14ac:dyDescent="0.25">
      <c r="D315" s="2"/>
      <c r="F315" s="2"/>
    </row>
    <row r="316" spans="4:6" ht="15.75" customHeight="1" x14ac:dyDescent="0.25">
      <c r="D316" s="2"/>
      <c r="F316" s="2"/>
    </row>
    <row r="317" spans="4:6" ht="15.75" customHeight="1" x14ac:dyDescent="0.25">
      <c r="D317" s="2"/>
      <c r="F317" s="2"/>
    </row>
    <row r="318" spans="4:6" ht="15.75" customHeight="1" x14ac:dyDescent="0.25">
      <c r="D318" s="2"/>
      <c r="F318" s="2"/>
    </row>
    <row r="319" spans="4:6" ht="15.75" customHeight="1" x14ac:dyDescent="0.25">
      <c r="D319" s="2"/>
      <c r="F319" s="2"/>
    </row>
    <row r="320" spans="4:6" ht="15.75" customHeight="1" x14ac:dyDescent="0.25">
      <c r="D320" s="2"/>
      <c r="F320" s="2"/>
    </row>
    <row r="321" spans="4:6" ht="15.75" customHeight="1" x14ac:dyDescent="0.25">
      <c r="D321" s="2"/>
      <c r="F321" s="2"/>
    </row>
    <row r="322" spans="4:6" ht="15.75" customHeight="1" x14ac:dyDescent="0.25">
      <c r="D322" s="2"/>
      <c r="F322" s="2"/>
    </row>
    <row r="323" spans="4:6" ht="15.75" customHeight="1" x14ac:dyDescent="0.25">
      <c r="D323" s="2"/>
      <c r="F323" s="2"/>
    </row>
    <row r="324" spans="4:6" ht="15.75" customHeight="1" x14ac:dyDescent="0.25">
      <c r="D324" s="2"/>
      <c r="F324" s="2"/>
    </row>
    <row r="325" spans="4:6" ht="15.75" customHeight="1" x14ac:dyDescent="0.25">
      <c r="D325" s="2"/>
      <c r="F325" s="2"/>
    </row>
    <row r="326" spans="4:6" ht="15.75" customHeight="1" x14ac:dyDescent="0.25">
      <c r="D326" s="2"/>
      <c r="F326" s="2"/>
    </row>
    <row r="327" spans="4:6" ht="15.75" customHeight="1" x14ac:dyDescent="0.25">
      <c r="D327" s="2"/>
      <c r="F327" s="2"/>
    </row>
    <row r="328" spans="4:6" ht="15.75" customHeight="1" x14ac:dyDescent="0.25">
      <c r="D328" s="2"/>
      <c r="F328" s="2"/>
    </row>
    <row r="329" spans="4:6" ht="15.75" customHeight="1" x14ac:dyDescent="0.25">
      <c r="D329" s="2"/>
      <c r="F329" s="2"/>
    </row>
    <row r="330" spans="4:6" ht="15.75" customHeight="1" x14ac:dyDescent="0.25">
      <c r="D330" s="2"/>
      <c r="F330" s="2"/>
    </row>
    <row r="331" spans="4:6" ht="15.75" customHeight="1" x14ac:dyDescent="0.25">
      <c r="D331" s="2"/>
      <c r="F331" s="2"/>
    </row>
    <row r="332" spans="4:6" ht="15.75" customHeight="1" x14ac:dyDescent="0.25">
      <c r="D332" s="2"/>
      <c r="F332" s="2"/>
    </row>
    <row r="333" spans="4:6" ht="15.75" customHeight="1" x14ac:dyDescent="0.25">
      <c r="D333" s="2"/>
      <c r="F333" s="2"/>
    </row>
    <row r="334" spans="4:6" ht="15.75" customHeight="1" x14ac:dyDescent="0.25">
      <c r="D334" s="2"/>
      <c r="F334" s="2"/>
    </row>
    <row r="335" spans="4:6" ht="15.75" customHeight="1" x14ac:dyDescent="0.25">
      <c r="D335" s="2"/>
      <c r="F335" s="2"/>
    </row>
    <row r="336" spans="4:6" ht="15.75" customHeight="1" x14ac:dyDescent="0.25">
      <c r="D336" s="2"/>
      <c r="F336" s="2"/>
    </row>
    <row r="337" spans="4:6" ht="15.75" customHeight="1" x14ac:dyDescent="0.25">
      <c r="D337" s="2"/>
      <c r="F337" s="2"/>
    </row>
    <row r="338" spans="4:6" ht="15.75" customHeight="1" x14ac:dyDescent="0.25">
      <c r="D338" s="2"/>
      <c r="F338" s="2"/>
    </row>
    <row r="339" spans="4:6" ht="15.75" customHeight="1" x14ac:dyDescent="0.25">
      <c r="D339" s="2"/>
      <c r="F339" s="2"/>
    </row>
    <row r="340" spans="4:6" ht="15.75" customHeight="1" x14ac:dyDescent="0.25">
      <c r="D340" s="2"/>
      <c r="F340" s="2"/>
    </row>
    <row r="341" spans="4:6" ht="15.75" customHeight="1" x14ac:dyDescent="0.25">
      <c r="D341" s="2"/>
      <c r="F341" s="2"/>
    </row>
    <row r="342" spans="4:6" ht="15.75" customHeight="1" x14ac:dyDescent="0.25">
      <c r="D342" s="2"/>
      <c r="F342" s="2"/>
    </row>
    <row r="343" spans="4:6" ht="15.75" customHeight="1" x14ac:dyDescent="0.25">
      <c r="D343" s="2"/>
      <c r="F343" s="2"/>
    </row>
    <row r="344" spans="4:6" ht="15.75" customHeight="1" x14ac:dyDescent="0.25">
      <c r="D344" s="2"/>
      <c r="F344" s="2"/>
    </row>
    <row r="345" spans="4:6" ht="15.75" customHeight="1" x14ac:dyDescent="0.25">
      <c r="D345" s="2"/>
      <c r="F345" s="2"/>
    </row>
    <row r="346" spans="4:6" ht="15.75" customHeight="1" x14ac:dyDescent="0.25">
      <c r="D346" s="2"/>
      <c r="F346" s="2"/>
    </row>
    <row r="347" spans="4:6" ht="15.75" customHeight="1" x14ac:dyDescent="0.25">
      <c r="D347" s="2"/>
      <c r="F347" s="2"/>
    </row>
    <row r="348" spans="4:6" ht="15.75" customHeight="1" x14ac:dyDescent="0.25">
      <c r="D348" s="2"/>
      <c r="F348" s="2"/>
    </row>
    <row r="349" spans="4:6" ht="15.75" customHeight="1" x14ac:dyDescent="0.25">
      <c r="D349" s="2"/>
      <c r="F349" s="2"/>
    </row>
    <row r="350" spans="4:6" ht="15.75" customHeight="1" x14ac:dyDescent="0.25">
      <c r="D350" s="2"/>
      <c r="F350" s="2"/>
    </row>
    <row r="351" spans="4:6" ht="15.75" customHeight="1" x14ac:dyDescent="0.25">
      <c r="D351" s="2"/>
      <c r="F351" s="2"/>
    </row>
    <row r="352" spans="4:6" ht="15.75" customHeight="1" x14ac:dyDescent="0.25">
      <c r="D352" s="2"/>
      <c r="F352" s="2"/>
    </row>
    <row r="353" spans="4:6" ht="15.75" customHeight="1" x14ac:dyDescent="0.25">
      <c r="D353" s="2"/>
      <c r="F353" s="2"/>
    </row>
    <row r="354" spans="4:6" ht="15.75" customHeight="1" x14ac:dyDescent="0.25">
      <c r="D354" s="2"/>
      <c r="F354" s="2"/>
    </row>
    <row r="355" spans="4:6" ht="15.75" customHeight="1" x14ac:dyDescent="0.25">
      <c r="D355" s="2"/>
      <c r="F355" s="2"/>
    </row>
    <row r="356" spans="4:6" ht="15.75" customHeight="1" x14ac:dyDescent="0.25">
      <c r="D356" s="2"/>
      <c r="F356" s="2"/>
    </row>
    <row r="357" spans="4:6" ht="15.75" customHeight="1" x14ac:dyDescent="0.25">
      <c r="D357" s="2"/>
      <c r="F357" s="2"/>
    </row>
    <row r="358" spans="4:6" ht="15.75" customHeight="1" x14ac:dyDescent="0.25">
      <c r="D358" s="2"/>
      <c r="F358" s="2"/>
    </row>
    <row r="359" spans="4:6" ht="15.75" customHeight="1" x14ac:dyDescent="0.25">
      <c r="D359" s="2"/>
      <c r="F359" s="2"/>
    </row>
    <row r="360" spans="4:6" ht="15.75" customHeight="1" x14ac:dyDescent="0.25">
      <c r="D360" s="2"/>
      <c r="F360" s="2"/>
    </row>
    <row r="361" spans="4:6" ht="15.75" customHeight="1" x14ac:dyDescent="0.25">
      <c r="D361" s="2"/>
      <c r="F361" s="2"/>
    </row>
    <row r="362" spans="4:6" ht="15.75" customHeight="1" x14ac:dyDescent="0.25">
      <c r="D362" s="2"/>
      <c r="F362" s="2"/>
    </row>
    <row r="363" spans="4:6" ht="15.75" customHeight="1" x14ac:dyDescent="0.25">
      <c r="D363" s="2"/>
      <c r="F363" s="2"/>
    </row>
    <row r="364" spans="4:6" ht="15.75" customHeight="1" x14ac:dyDescent="0.25">
      <c r="D364" s="2"/>
      <c r="F364" s="2"/>
    </row>
    <row r="365" spans="4:6" ht="15.75" customHeight="1" x14ac:dyDescent="0.25">
      <c r="D365" s="2"/>
      <c r="F365" s="2"/>
    </row>
    <row r="366" spans="4:6" ht="15.75" customHeight="1" x14ac:dyDescent="0.25">
      <c r="D366" s="2"/>
      <c r="F366" s="2"/>
    </row>
    <row r="367" spans="4:6" ht="15.75" customHeight="1" x14ac:dyDescent="0.25">
      <c r="D367" s="2"/>
      <c r="F367" s="2"/>
    </row>
    <row r="368" spans="4:6" ht="15.75" customHeight="1" x14ac:dyDescent="0.25">
      <c r="D368" s="2"/>
      <c r="F368" s="2"/>
    </row>
    <row r="369" spans="4:6" ht="15.75" customHeight="1" x14ac:dyDescent="0.25">
      <c r="D369" s="2"/>
      <c r="F369" s="2"/>
    </row>
    <row r="370" spans="4:6" ht="15.75" customHeight="1" x14ac:dyDescent="0.25">
      <c r="D370" s="2"/>
      <c r="F370" s="2"/>
    </row>
    <row r="371" spans="4:6" ht="15.75" customHeight="1" x14ac:dyDescent="0.25">
      <c r="D371" s="2"/>
      <c r="F371" s="2"/>
    </row>
    <row r="372" spans="4:6" ht="15.75" customHeight="1" x14ac:dyDescent="0.25">
      <c r="D372" s="2"/>
      <c r="F372" s="2"/>
    </row>
    <row r="373" spans="4:6" ht="15.75" customHeight="1" x14ac:dyDescent="0.25">
      <c r="D373" s="2"/>
      <c r="F373" s="2"/>
    </row>
    <row r="374" spans="4:6" ht="15.75" customHeight="1" x14ac:dyDescent="0.25">
      <c r="D374" s="2"/>
      <c r="F374" s="2"/>
    </row>
    <row r="375" spans="4:6" ht="15.75" customHeight="1" x14ac:dyDescent="0.25">
      <c r="D375" s="2"/>
      <c r="F375" s="2"/>
    </row>
    <row r="376" spans="4:6" ht="15.75" customHeight="1" x14ac:dyDescent="0.25">
      <c r="D376" s="2"/>
      <c r="F376" s="2"/>
    </row>
    <row r="377" spans="4:6" ht="15.75" customHeight="1" x14ac:dyDescent="0.25">
      <c r="D377" s="2"/>
      <c r="F377" s="2"/>
    </row>
    <row r="378" spans="4:6" ht="15.75" customHeight="1" x14ac:dyDescent="0.25">
      <c r="D378" s="2"/>
      <c r="F378" s="2"/>
    </row>
    <row r="379" spans="4:6" ht="15.75" customHeight="1" x14ac:dyDescent="0.25">
      <c r="D379" s="2"/>
      <c r="F379" s="2"/>
    </row>
    <row r="380" spans="4:6" ht="15.75" customHeight="1" x14ac:dyDescent="0.25">
      <c r="D380" s="2"/>
      <c r="F380" s="2"/>
    </row>
    <row r="381" spans="4:6" ht="15.75" customHeight="1" x14ac:dyDescent="0.25">
      <c r="D381" s="2"/>
      <c r="F381" s="2"/>
    </row>
    <row r="382" spans="4:6" ht="15.75" customHeight="1" x14ac:dyDescent="0.25">
      <c r="D382" s="2"/>
      <c r="F382" s="2"/>
    </row>
    <row r="383" spans="4:6" ht="15.75" customHeight="1" x14ac:dyDescent="0.25">
      <c r="D383" s="2"/>
      <c r="F383" s="2"/>
    </row>
    <row r="384" spans="4:6" ht="15.75" customHeight="1" x14ac:dyDescent="0.25">
      <c r="D384" s="2"/>
      <c r="F384" s="2"/>
    </row>
    <row r="385" spans="4:6" ht="15.75" customHeight="1" x14ac:dyDescent="0.25">
      <c r="D385" s="2"/>
      <c r="F385" s="2"/>
    </row>
    <row r="386" spans="4:6" ht="15.75" customHeight="1" x14ac:dyDescent="0.25">
      <c r="D386" s="2"/>
      <c r="F386" s="2"/>
    </row>
    <row r="387" spans="4:6" ht="15.75" customHeight="1" x14ac:dyDescent="0.25">
      <c r="D387" s="2"/>
      <c r="F387" s="2"/>
    </row>
    <row r="388" spans="4:6" ht="15.75" customHeight="1" x14ac:dyDescent="0.25">
      <c r="D388" s="2"/>
      <c r="F388" s="2"/>
    </row>
    <row r="389" spans="4:6" ht="15.75" customHeight="1" x14ac:dyDescent="0.25">
      <c r="D389" s="2"/>
      <c r="F389" s="2"/>
    </row>
    <row r="390" spans="4:6" ht="15.75" customHeight="1" x14ac:dyDescent="0.25">
      <c r="D390" s="2"/>
      <c r="F390" s="2"/>
    </row>
    <row r="391" spans="4:6" ht="15.75" customHeight="1" x14ac:dyDescent="0.25">
      <c r="D391" s="2"/>
      <c r="F391" s="2"/>
    </row>
    <row r="392" spans="4:6" ht="15.75" customHeight="1" x14ac:dyDescent="0.25">
      <c r="D392" s="2"/>
      <c r="F392" s="2"/>
    </row>
    <row r="393" spans="4:6" ht="15.75" customHeight="1" x14ac:dyDescent="0.25">
      <c r="D393" s="2"/>
      <c r="F393" s="2"/>
    </row>
    <row r="394" spans="4:6" ht="15.75" customHeight="1" x14ac:dyDescent="0.25">
      <c r="D394" s="2"/>
      <c r="F394" s="2"/>
    </row>
    <row r="395" spans="4:6" ht="15.75" customHeight="1" x14ac:dyDescent="0.25">
      <c r="D395" s="2"/>
      <c r="F395" s="2"/>
    </row>
    <row r="396" spans="4:6" ht="15.75" customHeight="1" x14ac:dyDescent="0.25">
      <c r="D396" s="2"/>
      <c r="F396" s="2"/>
    </row>
    <row r="397" spans="4:6" ht="15.75" customHeight="1" x14ac:dyDescent="0.25">
      <c r="D397" s="2"/>
      <c r="F397" s="2"/>
    </row>
    <row r="398" spans="4:6" ht="15.75" customHeight="1" x14ac:dyDescent="0.25">
      <c r="D398" s="2"/>
      <c r="F398" s="2"/>
    </row>
    <row r="399" spans="4:6" ht="15.75" customHeight="1" x14ac:dyDescent="0.25">
      <c r="D399" s="2"/>
      <c r="F399" s="2"/>
    </row>
    <row r="400" spans="4:6" ht="15.75" customHeight="1" x14ac:dyDescent="0.25">
      <c r="D400" s="2"/>
      <c r="F400" s="2"/>
    </row>
    <row r="401" spans="4:6" ht="15.75" customHeight="1" x14ac:dyDescent="0.25">
      <c r="D401" s="2"/>
      <c r="F401" s="2"/>
    </row>
    <row r="402" spans="4:6" ht="15.75" customHeight="1" x14ac:dyDescent="0.25">
      <c r="D402" s="2"/>
      <c r="F402" s="2"/>
    </row>
    <row r="403" spans="4:6" ht="15.75" customHeight="1" x14ac:dyDescent="0.25">
      <c r="D403" s="2"/>
      <c r="F403" s="2"/>
    </row>
    <row r="404" spans="4:6" ht="15.75" customHeight="1" x14ac:dyDescent="0.25">
      <c r="D404" s="2"/>
      <c r="F404" s="2"/>
    </row>
    <row r="405" spans="4:6" ht="15.75" customHeight="1" x14ac:dyDescent="0.25">
      <c r="D405" s="2"/>
      <c r="F405" s="2"/>
    </row>
    <row r="406" spans="4:6" ht="15.75" customHeight="1" x14ac:dyDescent="0.25">
      <c r="D406" s="2"/>
      <c r="F406" s="2"/>
    </row>
    <row r="407" spans="4:6" ht="15.75" customHeight="1" x14ac:dyDescent="0.25">
      <c r="D407" s="2"/>
      <c r="F407" s="2"/>
    </row>
    <row r="408" spans="4:6" ht="15.75" customHeight="1" x14ac:dyDescent="0.25">
      <c r="D408" s="2"/>
      <c r="F408" s="2"/>
    </row>
    <row r="409" spans="4:6" ht="15.75" customHeight="1" x14ac:dyDescent="0.25">
      <c r="D409" s="2"/>
      <c r="F409" s="2"/>
    </row>
    <row r="410" spans="4:6" ht="15.75" customHeight="1" x14ac:dyDescent="0.25">
      <c r="D410" s="2"/>
      <c r="F410" s="2"/>
    </row>
    <row r="411" spans="4:6" ht="15.75" customHeight="1" x14ac:dyDescent="0.25">
      <c r="D411" s="2"/>
      <c r="F411" s="2"/>
    </row>
    <row r="412" spans="4:6" ht="15.75" customHeight="1" x14ac:dyDescent="0.25">
      <c r="D412" s="2"/>
      <c r="F412" s="2"/>
    </row>
    <row r="413" spans="4:6" ht="15.75" customHeight="1" x14ac:dyDescent="0.25">
      <c r="D413" s="2"/>
      <c r="F413" s="2"/>
    </row>
    <row r="414" spans="4:6" ht="15.75" customHeight="1" x14ac:dyDescent="0.25">
      <c r="D414" s="2"/>
      <c r="F414" s="2"/>
    </row>
    <row r="415" spans="4:6" ht="15.75" customHeight="1" x14ac:dyDescent="0.25">
      <c r="D415" s="2"/>
      <c r="F415" s="2"/>
    </row>
    <row r="416" spans="4:6" ht="15.75" customHeight="1" x14ac:dyDescent="0.25">
      <c r="D416" s="2"/>
      <c r="F416" s="2"/>
    </row>
    <row r="417" spans="4:6" ht="15.75" customHeight="1" x14ac:dyDescent="0.25">
      <c r="D417" s="2"/>
      <c r="F417" s="2"/>
    </row>
    <row r="418" spans="4:6" ht="15.75" customHeight="1" x14ac:dyDescent="0.25">
      <c r="D418" s="2"/>
      <c r="F418" s="2"/>
    </row>
    <row r="419" spans="4:6" ht="15.75" customHeight="1" x14ac:dyDescent="0.25">
      <c r="D419" s="2"/>
      <c r="F419" s="2"/>
    </row>
    <row r="420" spans="4:6" ht="15.75" customHeight="1" x14ac:dyDescent="0.25">
      <c r="D420" s="2"/>
      <c r="F420" s="2"/>
    </row>
    <row r="421" spans="4:6" ht="15.75" customHeight="1" x14ac:dyDescent="0.25">
      <c r="D421" s="2"/>
      <c r="F421" s="2"/>
    </row>
    <row r="422" spans="4:6" ht="15.75" customHeight="1" x14ac:dyDescent="0.25">
      <c r="D422" s="2"/>
      <c r="F422" s="2"/>
    </row>
    <row r="423" spans="4:6" ht="15.75" customHeight="1" x14ac:dyDescent="0.25">
      <c r="D423" s="2"/>
      <c r="F423" s="2"/>
    </row>
    <row r="424" spans="4:6" ht="15.75" customHeight="1" x14ac:dyDescent="0.25">
      <c r="D424" s="2"/>
      <c r="F424" s="2"/>
    </row>
    <row r="425" spans="4:6" ht="15.75" customHeight="1" x14ac:dyDescent="0.25">
      <c r="D425" s="2"/>
      <c r="F425" s="2"/>
    </row>
    <row r="426" spans="4:6" ht="15.75" customHeight="1" x14ac:dyDescent="0.25">
      <c r="D426" s="2"/>
      <c r="F426" s="2"/>
    </row>
    <row r="427" spans="4:6" ht="15.75" customHeight="1" x14ac:dyDescent="0.25">
      <c r="D427" s="2"/>
      <c r="F427" s="2"/>
    </row>
    <row r="428" spans="4:6" ht="15.75" customHeight="1" x14ac:dyDescent="0.25">
      <c r="D428" s="2"/>
      <c r="F428" s="2"/>
    </row>
    <row r="429" spans="4:6" ht="15.75" customHeight="1" x14ac:dyDescent="0.25">
      <c r="D429" s="2"/>
      <c r="F429" s="2"/>
    </row>
    <row r="430" spans="4:6" ht="15.75" customHeight="1" x14ac:dyDescent="0.25">
      <c r="D430" s="2"/>
      <c r="F430" s="2"/>
    </row>
    <row r="431" spans="4:6" ht="15.75" customHeight="1" x14ac:dyDescent="0.25">
      <c r="D431" s="2"/>
      <c r="F431" s="2"/>
    </row>
    <row r="432" spans="4:6" ht="15.75" customHeight="1" x14ac:dyDescent="0.25">
      <c r="D432" s="2"/>
      <c r="F432" s="2"/>
    </row>
    <row r="433" spans="4:6" ht="15.75" customHeight="1" x14ac:dyDescent="0.25">
      <c r="D433" s="2"/>
      <c r="F433" s="2"/>
    </row>
    <row r="434" spans="4:6" ht="15.75" customHeight="1" x14ac:dyDescent="0.25">
      <c r="D434" s="2"/>
      <c r="F434" s="2"/>
    </row>
    <row r="435" spans="4:6" ht="15.75" customHeight="1" x14ac:dyDescent="0.25">
      <c r="D435" s="2"/>
      <c r="F435" s="2"/>
    </row>
    <row r="436" spans="4:6" ht="15.75" customHeight="1" x14ac:dyDescent="0.25">
      <c r="D436" s="2"/>
      <c r="F436" s="2"/>
    </row>
    <row r="437" spans="4:6" ht="15.75" customHeight="1" x14ac:dyDescent="0.25">
      <c r="D437" s="2"/>
      <c r="F437" s="2"/>
    </row>
    <row r="438" spans="4:6" ht="15.75" customHeight="1" x14ac:dyDescent="0.25">
      <c r="D438" s="2"/>
      <c r="F438" s="2"/>
    </row>
    <row r="439" spans="4:6" ht="15.75" customHeight="1" x14ac:dyDescent="0.25">
      <c r="D439" s="2"/>
      <c r="F439" s="2"/>
    </row>
    <row r="440" spans="4:6" ht="15.75" customHeight="1" x14ac:dyDescent="0.25">
      <c r="D440" s="2"/>
      <c r="F440" s="2"/>
    </row>
    <row r="441" spans="4:6" ht="15.75" customHeight="1" x14ac:dyDescent="0.25">
      <c r="D441" s="2"/>
      <c r="F441" s="2"/>
    </row>
    <row r="442" spans="4:6" ht="15.75" customHeight="1" x14ac:dyDescent="0.25">
      <c r="D442" s="2"/>
      <c r="F442" s="2"/>
    </row>
    <row r="443" spans="4:6" ht="15.75" customHeight="1" x14ac:dyDescent="0.25">
      <c r="D443" s="2"/>
      <c r="F443" s="2"/>
    </row>
    <row r="444" spans="4:6" ht="15.75" customHeight="1" x14ac:dyDescent="0.25">
      <c r="D444" s="2"/>
      <c r="F444" s="2"/>
    </row>
    <row r="445" spans="4:6" ht="15.75" customHeight="1" x14ac:dyDescent="0.25">
      <c r="D445" s="2"/>
      <c r="F445" s="2"/>
    </row>
    <row r="446" spans="4:6" ht="15.75" customHeight="1" x14ac:dyDescent="0.25">
      <c r="D446" s="2"/>
      <c r="F446" s="2"/>
    </row>
    <row r="447" spans="4:6" ht="15.75" customHeight="1" x14ac:dyDescent="0.25">
      <c r="D447" s="2"/>
      <c r="F447" s="2"/>
    </row>
    <row r="448" spans="4:6" ht="15.75" customHeight="1" x14ac:dyDescent="0.25">
      <c r="D448" s="2"/>
      <c r="F448" s="2"/>
    </row>
    <row r="449" spans="4:6" ht="15.75" customHeight="1" x14ac:dyDescent="0.25">
      <c r="D449" s="2"/>
      <c r="F449" s="2"/>
    </row>
    <row r="450" spans="4:6" ht="15.75" customHeight="1" x14ac:dyDescent="0.25">
      <c r="D450" s="2"/>
      <c r="F450" s="2"/>
    </row>
    <row r="451" spans="4:6" ht="15.75" customHeight="1" x14ac:dyDescent="0.25">
      <c r="D451" s="2"/>
      <c r="F451" s="2"/>
    </row>
    <row r="452" spans="4:6" ht="15.75" customHeight="1" x14ac:dyDescent="0.25">
      <c r="D452" s="2"/>
      <c r="F452" s="2"/>
    </row>
    <row r="453" spans="4:6" ht="15.75" customHeight="1" x14ac:dyDescent="0.25">
      <c r="D453" s="2"/>
      <c r="F453" s="2"/>
    </row>
    <row r="454" spans="4:6" ht="15.75" customHeight="1" x14ac:dyDescent="0.25">
      <c r="D454" s="2"/>
      <c r="F454" s="2"/>
    </row>
    <row r="455" spans="4:6" ht="15.75" customHeight="1" x14ac:dyDescent="0.25">
      <c r="D455" s="2"/>
      <c r="F455" s="2"/>
    </row>
    <row r="456" spans="4:6" ht="15.75" customHeight="1" x14ac:dyDescent="0.25">
      <c r="D456" s="2"/>
      <c r="F456" s="2"/>
    </row>
    <row r="457" spans="4:6" ht="15.75" customHeight="1" x14ac:dyDescent="0.25">
      <c r="D457" s="2"/>
      <c r="F457" s="2"/>
    </row>
    <row r="458" spans="4:6" ht="15.75" customHeight="1" x14ac:dyDescent="0.25">
      <c r="D458" s="2"/>
      <c r="F458" s="2"/>
    </row>
    <row r="459" spans="4:6" ht="15.75" customHeight="1" x14ac:dyDescent="0.25">
      <c r="D459" s="2"/>
      <c r="F459" s="2"/>
    </row>
    <row r="460" spans="4:6" ht="15.75" customHeight="1" x14ac:dyDescent="0.25">
      <c r="D460" s="2"/>
      <c r="F460" s="2"/>
    </row>
    <row r="461" spans="4:6" ht="15.75" customHeight="1" x14ac:dyDescent="0.25">
      <c r="D461" s="2"/>
      <c r="F461" s="2"/>
    </row>
    <row r="462" spans="4:6" ht="15.75" customHeight="1" x14ac:dyDescent="0.25">
      <c r="D462" s="2"/>
      <c r="F462" s="2"/>
    </row>
    <row r="463" spans="4:6" ht="15.75" customHeight="1" x14ac:dyDescent="0.25">
      <c r="D463" s="2"/>
      <c r="F463" s="2"/>
    </row>
    <row r="464" spans="4:6" ht="15.75" customHeight="1" x14ac:dyDescent="0.25">
      <c r="D464" s="2"/>
      <c r="F464" s="2"/>
    </row>
    <row r="465" spans="4:6" ht="15.75" customHeight="1" x14ac:dyDescent="0.25">
      <c r="D465" s="2"/>
      <c r="F465" s="2"/>
    </row>
    <row r="466" spans="4:6" ht="15.75" customHeight="1" x14ac:dyDescent="0.25">
      <c r="D466" s="2"/>
      <c r="F466" s="2"/>
    </row>
    <row r="467" spans="4:6" ht="15.75" customHeight="1" x14ac:dyDescent="0.25">
      <c r="D467" s="2"/>
      <c r="F467" s="2"/>
    </row>
    <row r="468" spans="4:6" ht="15.75" customHeight="1" x14ac:dyDescent="0.25">
      <c r="D468" s="2"/>
      <c r="F468" s="2"/>
    </row>
    <row r="469" spans="4:6" ht="15.75" customHeight="1" x14ac:dyDescent="0.25">
      <c r="D469" s="2"/>
      <c r="F469" s="2"/>
    </row>
    <row r="470" spans="4:6" ht="15.75" customHeight="1" x14ac:dyDescent="0.25">
      <c r="D470" s="2"/>
      <c r="F470" s="2"/>
    </row>
    <row r="471" spans="4:6" ht="15.75" customHeight="1" x14ac:dyDescent="0.25">
      <c r="D471" s="2"/>
      <c r="F471" s="2"/>
    </row>
    <row r="472" spans="4:6" ht="15.75" customHeight="1" x14ac:dyDescent="0.25">
      <c r="D472" s="2"/>
      <c r="F472" s="2"/>
    </row>
    <row r="473" spans="4:6" ht="15.75" customHeight="1" x14ac:dyDescent="0.25">
      <c r="D473" s="2"/>
      <c r="F473" s="2"/>
    </row>
    <row r="474" spans="4:6" ht="15.75" customHeight="1" x14ac:dyDescent="0.25">
      <c r="D474" s="2"/>
      <c r="F474" s="2"/>
    </row>
    <row r="475" spans="4:6" ht="15.75" customHeight="1" x14ac:dyDescent="0.25">
      <c r="D475" s="2"/>
      <c r="F475" s="2"/>
    </row>
    <row r="476" spans="4:6" ht="15.75" customHeight="1" x14ac:dyDescent="0.25">
      <c r="D476" s="2"/>
      <c r="F476" s="2"/>
    </row>
    <row r="477" spans="4:6" ht="15.75" customHeight="1" x14ac:dyDescent="0.25">
      <c r="D477" s="2"/>
      <c r="F477" s="2"/>
    </row>
    <row r="478" spans="4:6" ht="15.75" customHeight="1" x14ac:dyDescent="0.25">
      <c r="D478" s="2"/>
      <c r="F478" s="2"/>
    </row>
    <row r="479" spans="4:6" ht="15.75" customHeight="1" x14ac:dyDescent="0.25">
      <c r="D479" s="2"/>
      <c r="F479" s="2"/>
    </row>
    <row r="480" spans="4:6" ht="15.75" customHeight="1" x14ac:dyDescent="0.25">
      <c r="D480" s="2"/>
      <c r="F480" s="2"/>
    </row>
    <row r="481" spans="4:6" ht="15.75" customHeight="1" x14ac:dyDescent="0.25">
      <c r="D481" s="2"/>
      <c r="F481" s="2"/>
    </row>
    <row r="482" spans="4:6" ht="15.75" customHeight="1" x14ac:dyDescent="0.25">
      <c r="D482" s="2"/>
      <c r="F482" s="2"/>
    </row>
    <row r="483" spans="4:6" ht="15.75" customHeight="1" x14ac:dyDescent="0.25">
      <c r="D483" s="2"/>
      <c r="F483" s="2"/>
    </row>
    <row r="484" spans="4:6" ht="15.75" customHeight="1" x14ac:dyDescent="0.25">
      <c r="D484" s="2"/>
      <c r="F484" s="2"/>
    </row>
    <row r="485" spans="4:6" ht="15.75" customHeight="1" x14ac:dyDescent="0.25">
      <c r="D485" s="2"/>
      <c r="F485" s="2"/>
    </row>
    <row r="486" spans="4:6" ht="15.75" customHeight="1" x14ac:dyDescent="0.25">
      <c r="D486" s="2"/>
      <c r="F486" s="2"/>
    </row>
    <row r="487" spans="4:6" ht="15.75" customHeight="1" x14ac:dyDescent="0.25">
      <c r="D487" s="2"/>
      <c r="F487" s="2"/>
    </row>
    <row r="488" spans="4:6" ht="15.75" customHeight="1" x14ac:dyDescent="0.25">
      <c r="D488" s="2"/>
      <c r="F488" s="2"/>
    </row>
    <row r="489" spans="4:6" ht="15.75" customHeight="1" x14ac:dyDescent="0.25">
      <c r="D489" s="2"/>
      <c r="F489" s="2"/>
    </row>
    <row r="490" spans="4:6" ht="15.75" customHeight="1" x14ac:dyDescent="0.25">
      <c r="D490" s="2"/>
      <c r="F490" s="2"/>
    </row>
    <row r="491" spans="4:6" ht="15.75" customHeight="1" x14ac:dyDescent="0.25">
      <c r="D491" s="2"/>
      <c r="F491" s="2"/>
    </row>
    <row r="492" spans="4:6" ht="15.75" customHeight="1" x14ac:dyDescent="0.25">
      <c r="D492" s="2"/>
      <c r="F492" s="2"/>
    </row>
    <row r="493" spans="4:6" ht="15.75" customHeight="1" x14ac:dyDescent="0.25">
      <c r="D493" s="2"/>
      <c r="F493" s="2"/>
    </row>
    <row r="494" spans="4:6" ht="15.75" customHeight="1" x14ac:dyDescent="0.25">
      <c r="D494" s="2"/>
      <c r="F494" s="2"/>
    </row>
    <row r="495" spans="4:6" ht="15.75" customHeight="1" x14ac:dyDescent="0.25">
      <c r="D495" s="2"/>
      <c r="F495" s="2"/>
    </row>
    <row r="496" spans="4:6" ht="15.75" customHeight="1" x14ac:dyDescent="0.25">
      <c r="D496" s="2"/>
      <c r="F496" s="2"/>
    </row>
    <row r="497" spans="4:6" ht="15.75" customHeight="1" x14ac:dyDescent="0.25">
      <c r="D497" s="2"/>
      <c r="F497" s="2"/>
    </row>
    <row r="498" spans="4:6" ht="15.75" customHeight="1" x14ac:dyDescent="0.25">
      <c r="D498" s="2"/>
      <c r="F498" s="2"/>
    </row>
    <row r="499" spans="4:6" ht="15.75" customHeight="1" x14ac:dyDescent="0.25">
      <c r="D499" s="2"/>
      <c r="F499" s="2"/>
    </row>
    <row r="500" spans="4:6" ht="15.75" customHeight="1" x14ac:dyDescent="0.25">
      <c r="D500" s="2"/>
      <c r="F500" s="2"/>
    </row>
    <row r="501" spans="4:6" ht="15.75" customHeight="1" x14ac:dyDescent="0.25">
      <c r="D501" s="2"/>
      <c r="F501" s="2"/>
    </row>
    <row r="502" spans="4:6" ht="15.75" customHeight="1" x14ac:dyDescent="0.25">
      <c r="D502" s="2"/>
      <c r="F502" s="2"/>
    </row>
    <row r="503" spans="4:6" ht="15.75" customHeight="1" x14ac:dyDescent="0.25">
      <c r="D503" s="2"/>
      <c r="F503" s="2"/>
    </row>
    <row r="504" spans="4:6" ht="15.75" customHeight="1" x14ac:dyDescent="0.25">
      <c r="D504" s="2"/>
      <c r="F504" s="2"/>
    </row>
    <row r="505" spans="4:6" ht="15.75" customHeight="1" x14ac:dyDescent="0.25">
      <c r="D505" s="2"/>
      <c r="F505" s="2"/>
    </row>
    <row r="506" spans="4:6" ht="15.75" customHeight="1" x14ac:dyDescent="0.25">
      <c r="D506" s="2"/>
      <c r="F506" s="2"/>
    </row>
    <row r="507" spans="4:6" ht="15.75" customHeight="1" x14ac:dyDescent="0.25">
      <c r="D507" s="2"/>
      <c r="F507" s="2"/>
    </row>
    <row r="508" spans="4:6" ht="15.75" customHeight="1" x14ac:dyDescent="0.25">
      <c r="D508" s="2"/>
      <c r="F508" s="2"/>
    </row>
    <row r="509" spans="4:6" ht="15.75" customHeight="1" x14ac:dyDescent="0.25">
      <c r="D509" s="2"/>
      <c r="F509" s="2"/>
    </row>
    <row r="510" spans="4:6" ht="15.75" customHeight="1" x14ac:dyDescent="0.25">
      <c r="D510" s="2"/>
      <c r="F510" s="2"/>
    </row>
    <row r="511" spans="4:6" ht="15.75" customHeight="1" x14ac:dyDescent="0.25">
      <c r="D511" s="2"/>
      <c r="F511" s="2"/>
    </row>
    <row r="512" spans="4:6" ht="15.75" customHeight="1" x14ac:dyDescent="0.25">
      <c r="D512" s="2"/>
      <c r="F512" s="2"/>
    </row>
    <row r="513" spans="4:6" ht="15.75" customHeight="1" x14ac:dyDescent="0.25">
      <c r="D513" s="2"/>
      <c r="F513" s="2"/>
    </row>
    <row r="514" spans="4:6" ht="15.75" customHeight="1" x14ac:dyDescent="0.25">
      <c r="D514" s="2"/>
      <c r="F514" s="2"/>
    </row>
    <row r="515" spans="4:6" ht="15.75" customHeight="1" x14ac:dyDescent="0.25">
      <c r="D515" s="2"/>
      <c r="F515" s="2"/>
    </row>
    <row r="516" spans="4:6" ht="15.75" customHeight="1" x14ac:dyDescent="0.25">
      <c r="D516" s="2"/>
      <c r="F516" s="2"/>
    </row>
    <row r="517" spans="4:6" ht="15.75" customHeight="1" x14ac:dyDescent="0.25">
      <c r="D517" s="2"/>
      <c r="F517" s="2"/>
    </row>
    <row r="518" spans="4:6" ht="15.75" customHeight="1" x14ac:dyDescent="0.25">
      <c r="D518" s="2"/>
      <c r="F518" s="2"/>
    </row>
    <row r="519" spans="4:6" ht="15.75" customHeight="1" x14ac:dyDescent="0.25">
      <c r="D519" s="2"/>
      <c r="F519" s="2"/>
    </row>
    <row r="520" spans="4:6" ht="15.75" customHeight="1" x14ac:dyDescent="0.25">
      <c r="D520" s="2"/>
      <c r="F520" s="2"/>
    </row>
    <row r="521" spans="4:6" ht="15.75" customHeight="1" x14ac:dyDescent="0.25">
      <c r="D521" s="2"/>
      <c r="F521" s="2"/>
    </row>
    <row r="522" spans="4:6" ht="15.75" customHeight="1" x14ac:dyDescent="0.25">
      <c r="D522" s="2"/>
      <c r="F522" s="2"/>
    </row>
    <row r="523" spans="4:6" ht="15.75" customHeight="1" x14ac:dyDescent="0.25">
      <c r="D523" s="2"/>
      <c r="F523" s="2"/>
    </row>
    <row r="524" spans="4:6" ht="15.75" customHeight="1" x14ac:dyDescent="0.25">
      <c r="D524" s="2"/>
      <c r="F524" s="2"/>
    </row>
    <row r="525" spans="4:6" ht="15.75" customHeight="1" x14ac:dyDescent="0.25">
      <c r="D525" s="2"/>
      <c r="F525" s="2"/>
    </row>
    <row r="526" spans="4:6" ht="15.75" customHeight="1" x14ac:dyDescent="0.25">
      <c r="D526" s="2"/>
      <c r="F526" s="2"/>
    </row>
    <row r="527" spans="4:6" ht="15.75" customHeight="1" x14ac:dyDescent="0.25">
      <c r="D527" s="2"/>
      <c r="F527" s="2"/>
    </row>
    <row r="528" spans="4:6" ht="15.75" customHeight="1" x14ac:dyDescent="0.25">
      <c r="D528" s="2"/>
      <c r="F528" s="2"/>
    </row>
    <row r="529" spans="4:6" ht="15.75" customHeight="1" x14ac:dyDescent="0.25">
      <c r="D529" s="2"/>
      <c r="F529" s="2"/>
    </row>
    <row r="530" spans="4:6" ht="15.75" customHeight="1" x14ac:dyDescent="0.25">
      <c r="D530" s="2"/>
      <c r="F530" s="2"/>
    </row>
    <row r="531" spans="4:6" ht="15.75" customHeight="1" x14ac:dyDescent="0.25">
      <c r="D531" s="2"/>
      <c r="F531" s="2"/>
    </row>
    <row r="532" spans="4:6" ht="15.75" customHeight="1" x14ac:dyDescent="0.25">
      <c r="D532" s="2"/>
      <c r="F532" s="2"/>
    </row>
    <row r="533" spans="4:6" ht="15.75" customHeight="1" x14ac:dyDescent="0.25">
      <c r="D533" s="2"/>
      <c r="F533" s="2"/>
    </row>
    <row r="534" spans="4:6" ht="15.75" customHeight="1" x14ac:dyDescent="0.25">
      <c r="D534" s="2"/>
      <c r="F534" s="2"/>
    </row>
    <row r="535" spans="4:6" ht="15.75" customHeight="1" x14ac:dyDescent="0.25">
      <c r="D535" s="2"/>
      <c r="F535" s="2"/>
    </row>
    <row r="536" spans="4:6" ht="15.75" customHeight="1" x14ac:dyDescent="0.25">
      <c r="D536" s="2"/>
      <c r="F536" s="2"/>
    </row>
    <row r="537" spans="4:6" ht="15.75" customHeight="1" x14ac:dyDescent="0.25">
      <c r="D537" s="2"/>
      <c r="F537" s="2"/>
    </row>
    <row r="538" spans="4:6" ht="15.75" customHeight="1" x14ac:dyDescent="0.25">
      <c r="D538" s="2"/>
      <c r="F538" s="2"/>
    </row>
    <row r="539" spans="4:6" ht="15.75" customHeight="1" x14ac:dyDescent="0.25">
      <c r="D539" s="2"/>
      <c r="F539" s="2"/>
    </row>
    <row r="540" spans="4:6" ht="15.75" customHeight="1" x14ac:dyDescent="0.25">
      <c r="D540" s="2"/>
      <c r="F540" s="2"/>
    </row>
    <row r="541" spans="4:6" ht="15.75" customHeight="1" x14ac:dyDescent="0.25">
      <c r="D541" s="2"/>
      <c r="F541" s="2"/>
    </row>
    <row r="542" spans="4:6" ht="15.75" customHeight="1" x14ac:dyDescent="0.25">
      <c r="D542" s="2"/>
      <c r="F542" s="2"/>
    </row>
    <row r="543" spans="4:6" ht="15.75" customHeight="1" x14ac:dyDescent="0.25">
      <c r="D543" s="2"/>
      <c r="F543" s="2"/>
    </row>
    <row r="544" spans="4:6" ht="15.75" customHeight="1" x14ac:dyDescent="0.25">
      <c r="D544" s="2"/>
      <c r="F544" s="2"/>
    </row>
    <row r="545" spans="4:6" ht="15.75" customHeight="1" x14ac:dyDescent="0.25">
      <c r="D545" s="2"/>
      <c r="F545" s="2"/>
    </row>
    <row r="546" spans="4:6" ht="15.75" customHeight="1" x14ac:dyDescent="0.25">
      <c r="D546" s="2"/>
      <c r="F546" s="2"/>
    </row>
    <row r="547" spans="4:6" ht="15.75" customHeight="1" x14ac:dyDescent="0.25">
      <c r="D547" s="2"/>
      <c r="F547" s="2"/>
    </row>
    <row r="548" spans="4:6" ht="15.75" customHeight="1" x14ac:dyDescent="0.25">
      <c r="D548" s="2"/>
      <c r="F548" s="2"/>
    </row>
    <row r="549" spans="4:6" ht="15.75" customHeight="1" x14ac:dyDescent="0.25">
      <c r="D549" s="2"/>
      <c r="F549" s="2"/>
    </row>
    <row r="550" spans="4:6" ht="15.75" customHeight="1" x14ac:dyDescent="0.25">
      <c r="D550" s="2"/>
      <c r="F550" s="2"/>
    </row>
    <row r="551" spans="4:6" ht="15.75" customHeight="1" x14ac:dyDescent="0.25">
      <c r="D551" s="2"/>
      <c r="F551" s="2"/>
    </row>
    <row r="552" spans="4:6" ht="15.75" customHeight="1" x14ac:dyDescent="0.25">
      <c r="D552" s="2"/>
      <c r="F552" s="2"/>
    </row>
    <row r="553" spans="4:6" ht="15.75" customHeight="1" x14ac:dyDescent="0.25">
      <c r="D553" s="2"/>
      <c r="F553" s="2"/>
    </row>
    <row r="554" spans="4:6" ht="15.75" customHeight="1" x14ac:dyDescent="0.25">
      <c r="D554" s="2"/>
      <c r="F554" s="2"/>
    </row>
    <row r="555" spans="4:6" ht="15.75" customHeight="1" x14ac:dyDescent="0.25">
      <c r="D555" s="2"/>
      <c r="F555" s="2"/>
    </row>
    <row r="556" spans="4:6" ht="15.75" customHeight="1" x14ac:dyDescent="0.25">
      <c r="D556" s="2"/>
      <c r="F556" s="2"/>
    </row>
    <row r="557" spans="4:6" ht="15.75" customHeight="1" x14ac:dyDescent="0.25">
      <c r="D557" s="2"/>
      <c r="F557" s="2"/>
    </row>
    <row r="558" spans="4:6" ht="15.75" customHeight="1" x14ac:dyDescent="0.25">
      <c r="D558" s="2"/>
      <c r="F558" s="2"/>
    </row>
    <row r="559" spans="4:6" ht="15.75" customHeight="1" x14ac:dyDescent="0.25">
      <c r="D559" s="2"/>
      <c r="F559" s="2"/>
    </row>
    <row r="560" spans="4:6" ht="15.75" customHeight="1" x14ac:dyDescent="0.25">
      <c r="D560" s="2"/>
      <c r="F560" s="2"/>
    </row>
    <row r="561" spans="4:6" ht="15.75" customHeight="1" x14ac:dyDescent="0.25">
      <c r="D561" s="2"/>
      <c r="F561" s="2"/>
    </row>
    <row r="562" spans="4:6" ht="15.75" customHeight="1" x14ac:dyDescent="0.25">
      <c r="D562" s="2"/>
      <c r="F562" s="2"/>
    </row>
    <row r="563" spans="4:6" ht="15.75" customHeight="1" x14ac:dyDescent="0.25">
      <c r="D563" s="2"/>
      <c r="F563" s="2"/>
    </row>
    <row r="564" spans="4:6" ht="15.75" customHeight="1" x14ac:dyDescent="0.25">
      <c r="D564" s="2"/>
      <c r="F564" s="2"/>
    </row>
    <row r="565" spans="4:6" ht="15.75" customHeight="1" x14ac:dyDescent="0.25">
      <c r="D565" s="2"/>
      <c r="F565" s="2"/>
    </row>
    <row r="566" spans="4:6" ht="15.75" customHeight="1" x14ac:dyDescent="0.25">
      <c r="D566" s="2"/>
      <c r="F566" s="2"/>
    </row>
    <row r="567" spans="4:6" ht="15.75" customHeight="1" x14ac:dyDescent="0.25">
      <c r="D567" s="2"/>
      <c r="F567" s="2"/>
    </row>
    <row r="568" spans="4:6" ht="15.75" customHeight="1" x14ac:dyDescent="0.25">
      <c r="D568" s="2"/>
      <c r="F568" s="2"/>
    </row>
    <row r="569" spans="4:6" ht="15.75" customHeight="1" x14ac:dyDescent="0.25">
      <c r="D569" s="2"/>
      <c r="F569" s="2"/>
    </row>
    <row r="570" spans="4:6" ht="15.75" customHeight="1" x14ac:dyDescent="0.25">
      <c r="D570" s="2"/>
      <c r="F570" s="2"/>
    </row>
    <row r="571" spans="4:6" ht="15.75" customHeight="1" x14ac:dyDescent="0.25">
      <c r="D571" s="2"/>
      <c r="F571" s="2"/>
    </row>
    <row r="572" spans="4:6" ht="15.75" customHeight="1" x14ac:dyDescent="0.25">
      <c r="D572" s="2"/>
      <c r="F572" s="2"/>
    </row>
    <row r="573" spans="4:6" ht="15.75" customHeight="1" x14ac:dyDescent="0.25">
      <c r="D573" s="2"/>
      <c r="F573" s="2"/>
    </row>
    <row r="574" spans="4:6" ht="15.75" customHeight="1" x14ac:dyDescent="0.25">
      <c r="D574" s="2"/>
      <c r="F574" s="2"/>
    </row>
    <row r="575" spans="4:6" ht="15.75" customHeight="1" x14ac:dyDescent="0.25">
      <c r="D575" s="2"/>
      <c r="F575" s="2"/>
    </row>
    <row r="576" spans="4:6" ht="15.75" customHeight="1" x14ac:dyDescent="0.25">
      <c r="D576" s="2"/>
      <c r="F576" s="2"/>
    </row>
    <row r="577" spans="4:6" ht="15.75" customHeight="1" x14ac:dyDescent="0.25">
      <c r="D577" s="2"/>
      <c r="F577" s="2"/>
    </row>
    <row r="578" spans="4:6" ht="15.75" customHeight="1" x14ac:dyDescent="0.25">
      <c r="D578" s="2"/>
      <c r="F578" s="2"/>
    </row>
    <row r="579" spans="4:6" ht="15.75" customHeight="1" x14ac:dyDescent="0.25">
      <c r="D579" s="2"/>
      <c r="F579" s="2"/>
    </row>
    <row r="580" spans="4:6" ht="15.75" customHeight="1" x14ac:dyDescent="0.25">
      <c r="D580" s="2"/>
      <c r="F580" s="2"/>
    </row>
    <row r="581" spans="4:6" ht="15.75" customHeight="1" x14ac:dyDescent="0.25">
      <c r="D581" s="2"/>
      <c r="F581" s="2"/>
    </row>
    <row r="582" spans="4:6" ht="15.75" customHeight="1" x14ac:dyDescent="0.25">
      <c r="D582" s="2"/>
      <c r="F582" s="2"/>
    </row>
    <row r="583" spans="4:6" ht="15.75" customHeight="1" x14ac:dyDescent="0.25">
      <c r="D583" s="2"/>
      <c r="F583" s="2"/>
    </row>
    <row r="584" spans="4:6" ht="15.75" customHeight="1" x14ac:dyDescent="0.25">
      <c r="D584" s="2"/>
      <c r="F584" s="2"/>
    </row>
    <row r="585" spans="4:6" ht="15.75" customHeight="1" x14ac:dyDescent="0.25">
      <c r="D585" s="2"/>
      <c r="F585" s="2"/>
    </row>
    <row r="586" spans="4:6" ht="15.75" customHeight="1" x14ac:dyDescent="0.25">
      <c r="D586" s="2"/>
      <c r="F586" s="2"/>
    </row>
    <row r="587" spans="4:6" ht="15.75" customHeight="1" x14ac:dyDescent="0.25">
      <c r="D587" s="2"/>
      <c r="F587" s="2"/>
    </row>
    <row r="588" spans="4:6" ht="15.75" customHeight="1" x14ac:dyDescent="0.25">
      <c r="D588" s="2"/>
      <c r="F588" s="2"/>
    </row>
    <row r="589" spans="4:6" ht="15.75" customHeight="1" x14ac:dyDescent="0.25">
      <c r="D589" s="2"/>
      <c r="F589" s="2"/>
    </row>
    <row r="590" spans="4:6" ht="15.75" customHeight="1" x14ac:dyDescent="0.25">
      <c r="D590" s="2"/>
      <c r="F590" s="2"/>
    </row>
    <row r="591" spans="4:6" ht="15.75" customHeight="1" x14ac:dyDescent="0.25">
      <c r="D591" s="2"/>
      <c r="F591" s="2"/>
    </row>
    <row r="592" spans="4:6" ht="15.75" customHeight="1" x14ac:dyDescent="0.25">
      <c r="D592" s="2"/>
      <c r="F592" s="2"/>
    </row>
    <row r="593" spans="4:6" ht="15.75" customHeight="1" x14ac:dyDescent="0.25">
      <c r="D593" s="2"/>
      <c r="F593" s="2"/>
    </row>
    <row r="594" spans="4:6" ht="15.75" customHeight="1" x14ac:dyDescent="0.25">
      <c r="D594" s="2"/>
      <c r="F594" s="2"/>
    </row>
    <row r="595" spans="4:6" ht="15.75" customHeight="1" x14ac:dyDescent="0.25">
      <c r="D595" s="2"/>
      <c r="F595" s="2"/>
    </row>
    <row r="596" spans="4:6" ht="15.75" customHeight="1" x14ac:dyDescent="0.25">
      <c r="D596" s="2"/>
      <c r="F596" s="2"/>
    </row>
    <row r="597" spans="4:6" ht="15.75" customHeight="1" x14ac:dyDescent="0.25">
      <c r="D597" s="2"/>
      <c r="F597" s="2"/>
    </row>
    <row r="598" spans="4:6" ht="15.75" customHeight="1" x14ac:dyDescent="0.25">
      <c r="D598" s="2"/>
      <c r="F598" s="2"/>
    </row>
    <row r="599" spans="4:6" ht="15.75" customHeight="1" x14ac:dyDescent="0.25">
      <c r="D599" s="2"/>
      <c r="F599" s="2"/>
    </row>
    <row r="600" spans="4:6" ht="15.75" customHeight="1" x14ac:dyDescent="0.25">
      <c r="D600" s="2"/>
      <c r="F600" s="2"/>
    </row>
    <row r="601" spans="4:6" ht="15.75" customHeight="1" x14ac:dyDescent="0.25">
      <c r="D601" s="2"/>
      <c r="F601" s="2"/>
    </row>
    <row r="602" spans="4:6" ht="15.75" customHeight="1" x14ac:dyDescent="0.25">
      <c r="D602" s="2"/>
      <c r="F602" s="2"/>
    </row>
    <row r="603" spans="4:6" ht="15.75" customHeight="1" x14ac:dyDescent="0.25">
      <c r="D603" s="2"/>
      <c r="F603" s="2"/>
    </row>
    <row r="604" spans="4:6" ht="15.75" customHeight="1" x14ac:dyDescent="0.25">
      <c r="D604" s="2"/>
      <c r="F604" s="2"/>
    </row>
    <row r="605" spans="4:6" ht="15.75" customHeight="1" x14ac:dyDescent="0.25">
      <c r="D605" s="2"/>
      <c r="F605" s="2"/>
    </row>
    <row r="606" spans="4:6" ht="15.75" customHeight="1" x14ac:dyDescent="0.25">
      <c r="D606" s="2"/>
      <c r="F606" s="2"/>
    </row>
    <row r="607" spans="4:6" ht="15.75" customHeight="1" x14ac:dyDescent="0.25">
      <c r="D607" s="2"/>
      <c r="F607" s="2"/>
    </row>
    <row r="608" spans="4:6" ht="15.75" customHeight="1" x14ac:dyDescent="0.25">
      <c r="D608" s="2"/>
      <c r="F608" s="2"/>
    </row>
    <row r="609" spans="4:6" ht="15.75" customHeight="1" x14ac:dyDescent="0.25">
      <c r="D609" s="2"/>
      <c r="F609" s="2"/>
    </row>
    <row r="610" spans="4:6" ht="15.75" customHeight="1" x14ac:dyDescent="0.25">
      <c r="D610" s="2"/>
      <c r="F610" s="2"/>
    </row>
    <row r="611" spans="4:6" ht="15.75" customHeight="1" x14ac:dyDescent="0.25">
      <c r="D611" s="2"/>
      <c r="F611" s="2"/>
    </row>
    <row r="612" spans="4:6" ht="15.75" customHeight="1" x14ac:dyDescent="0.25">
      <c r="D612" s="2"/>
      <c r="F612" s="2"/>
    </row>
    <row r="613" spans="4:6" ht="15.75" customHeight="1" x14ac:dyDescent="0.25">
      <c r="D613" s="2"/>
      <c r="F613" s="2"/>
    </row>
    <row r="614" spans="4:6" ht="15.75" customHeight="1" x14ac:dyDescent="0.25">
      <c r="D614" s="2"/>
      <c r="F614" s="2"/>
    </row>
    <row r="615" spans="4:6" ht="15.75" customHeight="1" x14ac:dyDescent="0.25">
      <c r="D615" s="2"/>
      <c r="F615" s="2"/>
    </row>
    <row r="616" spans="4:6" ht="15.75" customHeight="1" x14ac:dyDescent="0.25">
      <c r="D616" s="2"/>
      <c r="F616" s="2"/>
    </row>
    <row r="617" spans="4:6" ht="15.75" customHeight="1" x14ac:dyDescent="0.25">
      <c r="D617" s="2"/>
      <c r="F617" s="2"/>
    </row>
    <row r="618" spans="4:6" ht="15.75" customHeight="1" x14ac:dyDescent="0.25">
      <c r="D618" s="2"/>
      <c r="F618" s="2"/>
    </row>
    <row r="619" spans="4:6" ht="15.75" customHeight="1" x14ac:dyDescent="0.25">
      <c r="D619" s="2"/>
      <c r="F619" s="2"/>
    </row>
    <row r="620" spans="4:6" ht="15.75" customHeight="1" x14ac:dyDescent="0.25">
      <c r="D620" s="2"/>
      <c r="F620" s="2"/>
    </row>
    <row r="621" spans="4:6" ht="15.75" customHeight="1" x14ac:dyDescent="0.25">
      <c r="D621" s="2"/>
      <c r="F621" s="2"/>
    </row>
    <row r="622" spans="4:6" ht="15.75" customHeight="1" x14ac:dyDescent="0.25">
      <c r="D622" s="2"/>
      <c r="F622" s="2"/>
    </row>
    <row r="623" spans="4:6" ht="15.75" customHeight="1" x14ac:dyDescent="0.25">
      <c r="D623" s="2"/>
      <c r="F623" s="2"/>
    </row>
    <row r="624" spans="4:6" ht="15.75" customHeight="1" x14ac:dyDescent="0.25">
      <c r="D624" s="2"/>
      <c r="F624" s="2"/>
    </row>
    <row r="625" spans="4:6" ht="15.75" customHeight="1" x14ac:dyDescent="0.25">
      <c r="D625" s="2"/>
      <c r="F625" s="2"/>
    </row>
    <row r="626" spans="4:6" ht="15.75" customHeight="1" x14ac:dyDescent="0.25">
      <c r="D626" s="2"/>
      <c r="F626" s="2"/>
    </row>
    <row r="627" spans="4:6" ht="15.75" customHeight="1" x14ac:dyDescent="0.25">
      <c r="D627" s="2"/>
      <c r="F627" s="2"/>
    </row>
    <row r="628" spans="4:6" ht="15.75" customHeight="1" x14ac:dyDescent="0.25">
      <c r="D628" s="2"/>
      <c r="F628" s="2"/>
    </row>
    <row r="629" spans="4:6" ht="15.75" customHeight="1" x14ac:dyDescent="0.25">
      <c r="D629" s="2"/>
      <c r="F629" s="2"/>
    </row>
    <row r="630" spans="4:6" ht="15.75" customHeight="1" x14ac:dyDescent="0.25">
      <c r="D630" s="2"/>
      <c r="F630" s="2"/>
    </row>
    <row r="631" spans="4:6" ht="15.75" customHeight="1" x14ac:dyDescent="0.25">
      <c r="D631" s="2"/>
      <c r="F631" s="2"/>
    </row>
    <row r="632" spans="4:6" ht="15.75" customHeight="1" x14ac:dyDescent="0.25">
      <c r="D632" s="2"/>
      <c r="F632" s="2"/>
    </row>
    <row r="633" spans="4:6" ht="15.75" customHeight="1" x14ac:dyDescent="0.25">
      <c r="D633" s="2"/>
      <c r="F633" s="2"/>
    </row>
    <row r="634" spans="4:6" ht="15.75" customHeight="1" x14ac:dyDescent="0.25">
      <c r="D634" s="2"/>
      <c r="F634" s="2"/>
    </row>
    <row r="635" spans="4:6" ht="15.75" customHeight="1" x14ac:dyDescent="0.25">
      <c r="D635" s="2"/>
      <c r="F635" s="2"/>
    </row>
    <row r="636" spans="4:6" ht="15.75" customHeight="1" x14ac:dyDescent="0.25">
      <c r="D636" s="2"/>
      <c r="F636" s="2"/>
    </row>
    <row r="637" spans="4:6" ht="15.75" customHeight="1" x14ac:dyDescent="0.25">
      <c r="D637" s="2"/>
      <c r="F637" s="2"/>
    </row>
    <row r="638" spans="4:6" ht="15.75" customHeight="1" x14ac:dyDescent="0.25">
      <c r="D638" s="2"/>
      <c r="F638" s="2"/>
    </row>
    <row r="639" spans="4:6" ht="15.75" customHeight="1" x14ac:dyDescent="0.25">
      <c r="D639" s="2"/>
      <c r="F639" s="2"/>
    </row>
    <row r="640" spans="4:6" ht="15.75" customHeight="1" x14ac:dyDescent="0.25">
      <c r="D640" s="2"/>
      <c r="F640" s="2"/>
    </row>
    <row r="641" spans="4:6" ht="15.75" customHeight="1" x14ac:dyDescent="0.25">
      <c r="D641" s="2"/>
      <c r="F641" s="2"/>
    </row>
    <row r="642" spans="4:6" ht="15.75" customHeight="1" x14ac:dyDescent="0.25">
      <c r="D642" s="2"/>
      <c r="F642" s="2"/>
    </row>
    <row r="643" spans="4:6" ht="15.75" customHeight="1" x14ac:dyDescent="0.25">
      <c r="D643" s="2"/>
      <c r="F643" s="2"/>
    </row>
    <row r="644" spans="4:6" ht="15.75" customHeight="1" x14ac:dyDescent="0.25">
      <c r="D644" s="2"/>
      <c r="F644" s="2"/>
    </row>
    <row r="645" spans="4:6" ht="15.75" customHeight="1" x14ac:dyDescent="0.25">
      <c r="D645" s="2"/>
      <c r="F645" s="2"/>
    </row>
    <row r="646" spans="4:6" ht="15.75" customHeight="1" x14ac:dyDescent="0.25">
      <c r="D646" s="2"/>
      <c r="F646" s="2"/>
    </row>
    <row r="647" spans="4:6" ht="15.75" customHeight="1" x14ac:dyDescent="0.25">
      <c r="D647" s="2"/>
      <c r="F647" s="2"/>
    </row>
    <row r="648" spans="4:6" ht="15.75" customHeight="1" x14ac:dyDescent="0.25">
      <c r="D648" s="2"/>
      <c r="F648" s="2"/>
    </row>
    <row r="649" spans="4:6" ht="15.75" customHeight="1" x14ac:dyDescent="0.25">
      <c r="D649" s="2"/>
      <c r="F649" s="2"/>
    </row>
    <row r="650" spans="4:6" ht="15.75" customHeight="1" x14ac:dyDescent="0.25">
      <c r="D650" s="2"/>
      <c r="F650" s="2"/>
    </row>
    <row r="651" spans="4:6" ht="15.75" customHeight="1" x14ac:dyDescent="0.25">
      <c r="D651" s="2"/>
      <c r="F651" s="2"/>
    </row>
    <row r="652" spans="4:6" ht="15.75" customHeight="1" x14ac:dyDescent="0.25">
      <c r="D652" s="2"/>
      <c r="F652" s="2"/>
    </row>
    <row r="653" spans="4:6" ht="15.75" customHeight="1" x14ac:dyDescent="0.25">
      <c r="D653" s="2"/>
      <c r="F653" s="2"/>
    </row>
    <row r="654" spans="4:6" ht="15.75" customHeight="1" x14ac:dyDescent="0.25">
      <c r="D654" s="2"/>
      <c r="F654" s="2"/>
    </row>
    <row r="655" spans="4:6" ht="15.75" customHeight="1" x14ac:dyDescent="0.25">
      <c r="D655" s="2"/>
      <c r="F655" s="2"/>
    </row>
    <row r="656" spans="4:6" ht="15.75" customHeight="1" x14ac:dyDescent="0.25">
      <c r="D656" s="2"/>
      <c r="F656" s="2"/>
    </row>
    <row r="657" spans="4:6" ht="15.75" customHeight="1" x14ac:dyDescent="0.25">
      <c r="D657" s="2"/>
      <c r="F657" s="2"/>
    </row>
    <row r="658" spans="4:6" ht="15.75" customHeight="1" x14ac:dyDescent="0.25">
      <c r="D658" s="2"/>
      <c r="F658" s="2"/>
    </row>
    <row r="659" spans="4:6" ht="15.75" customHeight="1" x14ac:dyDescent="0.25">
      <c r="D659" s="2"/>
      <c r="F659" s="2"/>
    </row>
    <row r="660" spans="4:6" ht="15.75" customHeight="1" x14ac:dyDescent="0.25">
      <c r="D660" s="2"/>
      <c r="F660" s="2"/>
    </row>
    <row r="661" spans="4:6" ht="15.75" customHeight="1" x14ac:dyDescent="0.25">
      <c r="D661" s="2"/>
      <c r="F661" s="2"/>
    </row>
    <row r="662" spans="4:6" ht="15.75" customHeight="1" x14ac:dyDescent="0.25">
      <c r="D662" s="2"/>
      <c r="F662" s="2"/>
    </row>
    <row r="663" spans="4:6" ht="15.75" customHeight="1" x14ac:dyDescent="0.25">
      <c r="D663" s="2"/>
      <c r="F663" s="2"/>
    </row>
    <row r="664" spans="4:6" ht="15.75" customHeight="1" x14ac:dyDescent="0.25">
      <c r="D664" s="2"/>
      <c r="F664" s="2"/>
    </row>
    <row r="665" spans="4:6" ht="15.75" customHeight="1" x14ac:dyDescent="0.25">
      <c r="D665" s="2"/>
      <c r="F665" s="2"/>
    </row>
    <row r="666" spans="4:6" ht="15.75" customHeight="1" x14ac:dyDescent="0.25">
      <c r="D666" s="2"/>
      <c r="F666" s="2"/>
    </row>
    <row r="667" spans="4:6" ht="15.75" customHeight="1" x14ac:dyDescent="0.25">
      <c r="D667" s="2"/>
      <c r="F667" s="2"/>
    </row>
    <row r="668" spans="4:6" ht="15.75" customHeight="1" x14ac:dyDescent="0.25">
      <c r="D668" s="2"/>
      <c r="F668" s="2"/>
    </row>
    <row r="669" spans="4:6" ht="15.75" customHeight="1" x14ac:dyDescent="0.25">
      <c r="D669" s="2"/>
      <c r="F669" s="2"/>
    </row>
    <row r="670" spans="4:6" ht="15.75" customHeight="1" x14ac:dyDescent="0.25">
      <c r="D670" s="2"/>
      <c r="F670" s="2"/>
    </row>
    <row r="671" spans="4:6" ht="15.75" customHeight="1" x14ac:dyDescent="0.25">
      <c r="D671" s="2"/>
      <c r="F671" s="2"/>
    </row>
    <row r="672" spans="4:6" ht="15.75" customHeight="1" x14ac:dyDescent="0.25">
      <c r="D672" s="2"/>
      <c r="F672" s="2"/>
    </row>
    <row r="673" spans="4:6" ht="15.75" customHeight="1" x14ac:dyDescent="0.25">
      <c r="D673" s="2"/>
      <c r="F673" s="2"/>
    </row>
    <row r="674" spans="4:6" ht="15.75" customHeight="1" x14ac:dyDescent="0.25">
      <c r="D674" s="2"/>
      <c r="F674" s="2"/>
    </row>
    <row r="675" spans="4:6" ht="15.75" customHeight="1" x14ac:dyDescent="0.25">
      <c r="D675" s="2"/>
      <c r="F675" s="2"/>
    </row>
    <row r="676" spans="4:6" ht="15.75" customHeight="1" x14ac:dyDescent="0.25">
      <c r="D676" s="2"/>
      <c r="F676" s="2"/>
    </row>
    <row r="677" spans="4:6" ht="15.75" customHeight="1" x14ac:dyDescent="0.25">
      <c r="D677" s="2"/>
      <c r="F677" s="2"/>
    </row>
    <row r="678" spans="4:6" ht="15.75" customHeight="1" x14ac:dyDescent="0.25">
      <c r="D678" s="2"/>
      <c r="F678" s="2"/>
    </row>
    <row r="679" spans="4:6" ht="15.75" customHeight="1" x14ac:dyDescent="0.25">
      <c r="D679" s="2"/>
      <c r="F679" s="2"/>
    </row>
    <row r="680" spans="4:6" ht="15.75" customHeight="1" x14ac:dyDescent="0.25">
      <c r="D680" s="2"/>
      <c r="F680" s="2"/>
    </row>
    <row r="681" spans="4:6" ht="15.75" customHeight="1" x14ac:dyDescent="0.25">
      <c r="D681" s="2"/>
      <c r="F681" s="2"/>
    </row>
    <row r="682" spans="4:6" ht="15.75" customHeight="1" x14ac:dyDescent="0.25">
      <c r="D682" s="2"/>
      <c r="F682" s="2"/>
    </row>
    <row r="683" spans="4:6" ht="15.75" customHeight="1" x14ac:dyDescent="0.25">
      <c r="D683" s="2"/>
      <c r="F683" s="2"/>
    </row>
    <row r="684" spans="4:6" ht="15.75" customHeight="1" x14ac:dyDescent="0.25">
      <c r="D684" s="2"/>
      <c r="F684" s="2"/>
    </row>
    <row r="685" spans="4:6" ht="15.75" customHeight="1" x14ac:dyDescent="0.25">
      <c r="D685" s="2"/>
      <c r="F685" s="2"/>
    </row>
    <row r="686" spans="4:6" ht="15.75" customHeight="1" x14ac:dyDescent="0.25">
      <c r="D686" s="2"/>
      <c r="F686" s="2"/>
    </row>
    <row r="687" spans="4:6" ht="15.75" customHeight="1" x14ac:dyDescent="0.25">
      <c r="D687" s="2"/>
      <c r="F687" s="2"/>
    </row>
    <row r="688" spans="4:6" ht="15.75" customHeight="1" x14ac:dyDescent="0.25">
      <c r="D688" s="2"/>
      <c r="F688" s="2"/>
    </row>
    <row r="689" spans="4:6" ht="15.75" customHeight="1" x14ac:dyDescent="0.25">
      <c r="D689" s="2"/>
      <c r="F689" s="2"/>
    </row>
    <row r="690" spans="4:6" ht="15.75" customHeight="1" x14ac:dyDescent="0.25">
      <c r="D690" s="2"/>
      <c r="F690" s="2"/>
    </row>
    <row r="691" spans="4:6" ht="15.75" customHeight="1" x14ac:dyDescent="0.25">
      <c r="D691" s="2"/>
      <c r="F691" s="2"/>
    </row>
    <row r="692" spans="4:6" ht="15.75" customHeight="1" x14ac:dyDescent="0.25">
      <c r="D692" s="2"/>
      <c r="F692" s="2"/>
    </row>
    <row r="693" spans="4:6" ht="15.75" customHeight="1" x14ac:dyDescent="0.25">
      <c r="D693" s="2"/>
      <c r="F693" s="2"/>
    </row>
    <row r="694" spans="4:6" ht="15.75" customHeight="1" x14ac:dyDescent="0.25">
      <c r="D694" s="2"/>
      <c r="F694" s="2"/>
    </row>
    <row r="695" spans="4:6" ht="15.75" customHeight="1" x14ac:dyDescent="0.25">
      <c r="D695" s="2"/>
      <c r="F695" s="2"/>
    </row>
    <row r="696" spans="4:6" ht="15.75" customHeight="1" x14ac:dyDescent="0.25">
      <c r="D696" s="2"/>
      <c r="F696" s="2"/>
    </row>
    <row r="697" spans="4:6" ht="15.75" customHeight="1" x14ac:dyDescent="0.25">
      <c r="D697" s="2"/>
      <c r="F697" s="2"/>
    </row>
    <row r="698" spans="4:6" ht="15.75" customHeight="1" x14ac:dyDescent="0.25">
      <c r="D698" s="2"/>
      <c r="F698" s="2"/>
    </row>
    <row r="699" spans="4:6" ht="15.75" customHeight="1" x14ac:dyDescent="0.25">
      <c r="D699" s="2"/>
      <c r="F699" s="2"/>
    </row>
    <row r="700" spans="4:6" ht="15.75" customHeight="1" x14ac:dyDescent="0.25">
      <c r="D700" s="2"/>
      <c r="F700" s="2"/>
    </row>
    <row r="701" spans="4:6" ht="15.75" customHeight="1" x14ac:dyDescent="0.25">
      <c r="D701" s="2"/>
      <c r="F701" s="2"/>
    </row>
    <row r="702" spans="4:6" ht="15.75" customHeight="1" x14ac:dyDescent="0.25">
      <c r="D702" s="2"/>
      <c r="F702" s="2"/>
    </row>
    <row r="703" spans="4:6" ht="15.75" customHeight="1" x14ac:dyDescent="0.25">
      <c r="D703" s="2"/>
      <c r="F703" s="2"/>
    </row>
    <row r="704" spans="4:6" ht="15.75" customHeight="1" x14ac:dyDescent="0.25">
      <c r="D704" s="2"/>
      <c r="F704" s="2"/>
    </row>
    <row r="705" spans="4:6" ht="15.75" customHeight="1" x14ac:dyDescent="0.25">
      <c r="D705" s="2"/>
      <c r="F705" s="2"/>
    </row>
    <row r="706" spans="4:6" ht="15.75" customHeight="1" x14ac:dyDescent="0.25">
      <c r="D706" s="2"/>
      <c r="F706" s="2"/>
    </row>
    <row r="707" spans="4:6" ht="15.75" customHeight="1" x14ac:dyDescent="0.25">
      <c r="D707" s="2"/>
      <c r="F707" s="2"/>
    </row>
    <row r="708" spans="4:6" ht="15.75" customHeight="1" x14ac:dyDescent="0.25">
      <c r="D708" s="2"/>
      <c r="F708" s="2"/>
    </row>
    <row r="709" spans="4:6" ht="15.75" customHeight="1" x14ac:dyDescent="0.25">
      <c r="D709" s="2"/>
      <c r="F709" s="2"/>
    </row>
    <row r="710" spans="4:6" ht="15.75" customHeight="1" x14ac:dyDescent="0.25">
      <c r="D710" s="2"/>
      <c r="F710" s="2"/>
    </row>
    <row r="711" spans="4:6" ht="15.75" customHeight="1" x14ac:dyDescent="0.25">
      <c r="D711" s="2"/>
      <c r="F711" s="2"/>
    </row>
    <row r="712" spans="4:6" ht="15.75" customHeight="1" x14ac:dyDescent="0.25">
      <c r="D712" s="2"/>
      <c r="F712" s="2"/>
    </row>
    <row r="713" spans="4:6" ht="15.75" customHeight="1" x14ac:dyDescent="0.25">
      <c r="D713" s="2"/>
      <c r="F713" s="2"/>
    </row>
    <row r="714" spans="4:6" ht="15.75" customHeight="1" x14ac:dyDescent="0.25">
      <c r="D714" s="2"/>
      <c r="F714" s="2"/>
    </row>
    <row r="715" spans="4:6" ht="15.75" customHeight="1" x14ac:dyDescent="0.25">
      <c r="D715" s="2"/>
      <c r="F715" s="2"/>
    </row>
    <row r="716" spans="4:6" ht="15.75" customHeight="1" x14ac:dyDescent="0.25">
      <c r="D716" s="2"/>
      <c r="F716" s="2"/>
    </row>
    <row r="717" spans="4:6" ht="15.75" customHeight="1" x14ac:dyDescent="0.25">
      <c r="D717" s="2"/>
      <c r="F717" s="2"/>
    </row>
    <row r="718" spans="4:6" ht="15.75" customHeight="1" x14ac:dyDescent="0.25">
      <c r="D718" s="2"/>
      <c r="F718" s="2"/>
    </row>
    <row r="719" spans="4:6" ht="15.75" customHeight="1" x14ac:dyDescent="0.25">
      <c r="D719" s="2"/>
      <c r="F719" s="2"/>
    </row>
    <row r="720" spans="4:6" ht="15.75" customHeight="1" x14ac:dyDescent="0.25">
      <c r="D720" s="2"/>
      <c r="F720" s="2"/>
    </row>
    <row r="721" spans="4:6" ht="15.75" customHeight="1" x14ac:dyDescent="0.25">
      <c r="D721" s="2"/>
      <c r="F721" s="2"/>
    </row>
    <row r="722" spans="4:6" ht="15.75" customHeight="1" x14ac:dyDescent="0.25">
      <c r="D722" s="2"/>
      <c r="F722" s="2"/>
    </row>
    <row r="723" spans="4:6" ht="15.75" customHeight="1" x14ac:dyDescent="0.25">
      <c r="D723" s="2"/>
      <c r="F723" s="2"/>
    </row>
    <row r="724" spans="4:6" ht="15.75" customHeight="1" x14ac:dyDescent="0.25">
      <c r="D724" s="2"/>
      <c r="F724" s="2"/>
    </row>
    <row r="725" spans="4:6" ht="15.75" customHeight="1" x14ac:dyDescent="0.25">
      <c r="D725" s="2"/>
      <c r="F725" s="2"/>
    </row>
    <row r="726" spans="4:6" ht="15.75" customHeight="1" x14ac:dyDescent="0.25">
      <c r="D726" s="2"/>
      <c r="F726" s="2"/>
    </row>
    <row r="727" spans="4:6" ht="15.75" customHeight="1" x14ac:dyDescent="0.25">
      <c r="D727" s="2"/>
      <c r="F727" s="2"/>
    </row>
    <row r="728" spans="4:6" ht="15.75" customHeight="1" x14ac:dyDescent="0.25">
      <c r="D728" s="2"/>
      <c r="F728" s="2"/>
    </row>
    <row r="729" spans="4:6" ht="15.75" customHeight="1" x14ac:dyDescent="0.25">
      <c r="D729" s="2"/>
      <c r="F729" s="2"/>
    </row>
    <row r="730" spans="4:6" ht="15.75" customHeight="1" x14ac:dyDescent="0.25">
      <c r="D730" s="2"/>
      <c r="F730" s="2"/>
    </row>
    <row r="731" spans="4:6" ht="15.75" customHeight="1" x14ac:dyDescent="0.25">
      <c r="D731" s="2"/>
      <c r="F731" s="2"/>
    </row>
    <row r="732" spans="4:6" ht="15.75" customHeight="1" x14ac:dyDescent="0.25">
      <c r="D732" s="2"/>
      <c r="F732" s="2"/>
    </row>
    <row r="733" spans="4:6" ht="15.75" customHeight="1" x14ac:dyDescent="0.25">
      <c r="D733" s="2"/>
      <c r="F733" s="2"/>
    </row>
    <row r="734" spans="4:6" ht="15.75" customHeight="1" x14ac:dyDescent="0.25">
      <c r="D734" s="2"/>
      <c r="F734" s="2"/>
    </row>
    <row r="735" spans="4:6" ht="15.75" customHeight="1" x14ac:dyDescent="0.25">
      <c r="D735" s="2"/>
      <c r="F735" s="2"/>
    </row>
    <row r="736" spans="4:6" ht="15.75" customHeight="1" x14ac:dyDescent="0.25">
      <c r="D736" s="2"/>
      <c r="F736" s="2"/>
    </row>
    <row r="737" spans="4:6" ht="15.75" customHeight="1" x14ac:dyDescent="0.25">
      <c r="D737" s="2"/>
      <c r="F737" s="2"/>
    </row>
    <row r="738" spans="4:6" ht="15.75" customHeight="1" x14ac:dyDescent="0.25">
      <c r="D738" s="2"/>
      <c r="F738" s="2"/>
    </row>
    <row r="739" spans="4:6" ht="15.75" customHeight="1" x14ac:dyDescent="0.25">
      <c r="D739" s="2"/>
      <c r="F739" s="2"/>
    </row>
    <row r="740" spans="4:6" ht="15.75" customHeight="1" x14ac:dyDescent="0.25">
      <c r="D740" s="2"/>
      <c r="F740" s="2"/>
    </row>
    <row r="741" spans="4:6" ht="15.75" customHeight="1" x14ac:dyDescent="0.25">
      <c r="D741" s="2"/>
      <c r="F741" s="2"/>
    </row>
    <row r="742" spans="4:6" ht="15.75" customHeight="1" x14ac:dyDescent="0.25">
      <c r="D742" s="2"/>
      <c r="F742" s="2"/>
    </row>
    <row r="743" spans="4:6" ht="15.75" customHeight="1" x14ac:dyDescent="0.25">
      <c r="D743" s="2"/>
      <c r="F743" s="2"/>
    </row>
    <row r="744" spans="4:6" ht="15.75" customHeight="1" x14ac:dyDescent="0.25">
      <c r="D744" s="2"/>
      <c r="F744" s="2"/>
    </row>
    <row r="745" spans="4:6" ht="15.75" customHeight="1" x14ac:dyDescent="0.25">
      <c r="D745" s="2"/>
      <c r="F745" s="2"/>
    </row>
    <row r="746" spans="4:6" ht="15.75" customHeight="1" x14ac:dyDescent="0.25">
      <c r="D746" s="2"/>
      <c r="F746" s="2"/>
    </row>
    <row r="747" spans="4:6" ht="15.75" customHeight="1" x14ac:dyDescent="0.25">
      <c r="D747" s="2"/>
      <c r="F747" s="2"/>
    </row>
    <row r="748" spans="4:6" ht="15.75" customHeight="1" x14ac:dyDescent="0.25">
      <c r="D748" s="2"/>
      <c r="F748" s="2"/>
    </row>
    <row r="749" spans="4:6" ht="15.75" customHeight="1" x14ac:dyDescent="0.25">
      <c r="D749" s="2"/>
      <c r="F749" s="2"/>
    </row>
    <row r="750" spans="4:6" ht="15.75" customHeight="1" x14ac:dyDescent="0.25">
      <c r="D750" s="2"/>
      <c r="F750" s="2"/>
    </row>
    <row r="751" spans="4:6" ht="15.75" customHeight="1" x14ac:dyDescent="0.25">
      <c r="D751" s="2"/>
      <c r="F751" s="2"/>
    </row>
    <row r="752" spans="4:6" ht="15.75" customHeight="1" x14ac:dyDescent="0.25">
      <c r="D752" s="2"/>
      <c r="F752" s="2"/>
    </row>
    <row r="753" spans="4:6" ht="15.75" customHeight="1" x14ac:dyDescent="0.25">
      <c r="D753" s="2"/>
      <c r="F753" s="2"/>
    </row>
    <row r="754" spans="4:6" ht="15.75" customHeight="1" x14ac:dyDescent="0.25">
      <c r="D754" s="2"/>
      <c r="F754" s="2"/>
    </row>
    <row r="755" spans="4:6" ht="15.75" customHeight="1" x14ac:dyDescent="0.25">
      <c r="D755" s="2"/>
      <c r="F755" s="2"/>
    </row>
    <row r="756" spans="4:6" ht="15.75" customHeight="1" x14ac:dyDescent="0.25">
      <c r="D756" s="2"/>
      <c r="F756" s="2"/>
    </row>
    <row r="757" spans="4:6" ht="15.75" customHeight="1" x14ac:dyDescent="0.25">
      <c r="D757" s="2"/>
      <c r="F757" s="2"/>
    </row>
    <row r="758" spans="4:6" ht="15.75" customHeight="1" x14ac:dyDescent="0.25">
      <c r="D758" s="2"/>
      <c r="F758" s="2"/>
    </row>
    <row r="759" spans="4:6" ht="15.75" customHeight="1" x14ac:dyDescent="0.25">
      <c r="D759" s="2"/>
      <c r="F759" s="2"/>
    </row>
    <row r="760" spans="4:6" ht="15.75" customHeight="1" x14ac:dyDescent="0.25">
      <c r="D760" s="2"/>
      <c r="F760" s="2"/>
    </row>
    <row r="761" spans="4:6" ht="15.75" customHeight="1" x14ac:dyDescent="0.25">
      <c r="D761" s="2"/>
      <c r="F761" s="2"/>
    </row>
    <row r="762" spans="4:6" ht="15.75" customHeight="1" x14ac:dyDescent="0.25">
      <c r="D762" s="2"/>
      <c r="F762" s="2"/>
    </row>
    <row r="763" spans="4:6" ht="15.75" customHeight="1" x14ac:dyDescent="0.25">
      <c r="D763" s="2"/>
      <c r="F763" s="2"/>
    </row>
    <row r="764" spans="4:6" ht="15.75" customHeight="1" x14ac:dyDescent="0.25">
      <c r="D764" s="2"/>
      <c r="F764" s="2"/>
    </row>
    <row r="765" spans="4:6" ht="15.75" customHeight="1" x14ac:dyDescent="0.25">
      <c r="D765" s="2"/>
      <c r="F765" s="2"/>
    </row>
    <row r="766" spans="4:6" ht="15.75" customHeight="1" x14ac:dyDescent="0.25">
      <c r="D766" s="2"/>
      <c r="F766" s="2"/>
    </row>
    <row r="767" spans="4:6" ht="15.75" customHeight="1" x14ac:dyDescent="0.25">
      <c r="D767" s="2"/>
      <c r="F767" s="2"/>
    </row>
    <row r="768" spans="4:6" ht="15.75" customHeight="1" x14ac:dyDescent="0.25">
      <c r="D768" s="2"/>
      <c r="F768" s="2"/>
    </row>
    <row r="769" spans="4:6" ht="15.75" customHeight="1" x14ac:dyDescent="0.25">
      <c r="D769" s="2"/>
      <c r="F769" s="2"/>
    </row>
    <row r="770" spans="4:6" ht="15.75" customHeight="1" x14ac:dyDescent="0.25">
      <c r="D770" s="2"/>
      <c r="F770" s="2"/>
    </row>
    <row r="771" spans="4:6" ht="15.75" customHeight="1" x14ac:dyDescent="0.25">
      <c r="D771" s="2"/>
      <c r="F771" s="2"/>
    </row>
    <row r="772" spans="4:6" ht="15.75" customHeight="1" x14ac:dyDescent="0.25">
      <c r="D772" s="2"/>
      <c r="F772" s="2"/>
    </row>
    <row r="773" spans="4:6" ht="15.75" customHeight="1" x14ac:dyDescent="0.25">
      <c r="D773" s="2"/>
      <c r="F773" s="2"/>
    </row>
    <row r="774" spans="4:6" ht="15.75" customHeight="1" x14ac:dyDescent="0.25">
      <c r="D774" s="2"/>
      <c r="F774" s="2"/>
    </row>
    <row r="775" spans="4:6" ht="15.75" customHeight="1" x14ac:dyDescent="0.25">
      <c r="D775" s="2"/>
      <c r="F775" s="2"/>
    </row>
    <row r="776" spans="4:6" ht="15.75" customHeight="1" x14ac:dyDescent="0.25">
      <c r="D776" s="2"/>
      <c r="F776" s="2"/>
    </row>
    <row r="777" spans="4:6" ht="15.75" customHeight="1" x14ac:dyDescent="0.25">
      <c r="D777" s="2"/>
      <c r="F777" s="2"/>
    </row>
    <row r="778" spans="4:6" ht="15.75" customHeight="1" x14ac:dyDescent="0.25">
      <c r="D778" s="2"/>
      <c r="F778" s="2"/>
    </row>
    <row r="779" spans="4:6" ht="15.75" customHeight="1" x14ac:dyDescent="0.25">
      <c r="D779" s="2"/>
      <c r="F779" s="2"/>
    </row>
    <row r="780" spans="4:6" ht="15.75" customHeight="1" x14ac:dyDescent="0.25">
      <c r="D780" s="2"/>
      <c r="F780" s="2"/>
    </row>
    <row r="781" spans="4:6" ht="15.75" customHeight="1" x14ac:dyDescent="0.25">
      <c r="D781" s="2"/>
      <c r="F781" s="2"/>
    </row>
    <row r="782" spans="4:6" ht="15.75" customHeight="1" x14ac:dyDescent="0.25">
      <c r="D782" s="2"/>
      <c r="F782" s="2"/>
    </row>
    <row r="783" spans="4:6" ht="15.75" customHeight="1" x14ac:dyDescent="0.25">
      <c r="D783" s="2"/>
      <c r="F783" s="2"/>
    </row>
    <row r="784" spans="4:6" ht="15.75" customHeight="1" x14ac:dyDescent="0.25">
      <c r="D784" s="2"/>
      <c r="F784" s="2"/>
    </row>
    <row r="785" spans="4:6" ht="15.75" customHeight="1" x14ac:dyDescent="0.25">
      <c r="D785" s="2"/>
      <c r="F785" s="2"/>
    </row>
    <row r="786" spans="4:6" ht="15.75" customHeight="1" x14ac:dyDescent="0.25">
      <c r="D786" s="2"/>
      <c r="F786" s="2"/>
    </row>
    <row r="787" spans="4:6" ht="15.75" customHeight="1" x14ac:dyDescent="0.25">
      <c r="D787" s="2"/>
      <c r="F787" s="2"/>
    </row>
    <row r="788" spans="4:6" ht="15.75" customHeight="1" x14ac:dyDescent="0.25">
      <c r="D788" s="2"/>
      <c r="F788" s="2"/>
    </row>
    <row r="789" spans="4:6" ht="15.75" customHeight="1" x14ac:dyDescent="0.25">
      <c r="D789" s="2"/>
      <c r="F789" s="2"/>
    </row>
    <row r="790" spans="4:6" ht="15.75" customHeight="1" x14ac:dyDescent="0.25">
      <c r="D790" s="2"/>
      <c r="F790" s="2"/>
    </row>
    <row r="791" spans="4:6" ht="15.75" customHeight="1" x14ac:dyDescent="0.25">
      <c r="D791" s="2"/>
      <c r="F791" s="2"/>
    </row>
    <row r="792" spans="4:6" ht="15.75" customHeight="1" x14ac:dyDescent="0.25">
      <c r="D792" s="2"/>
      <c r="F792" s="2"/>
    </row>
    <row r="793" spans="4:6" ht="15.75" customHeight="1" x14ac:dyDescent="0.25">
      <c r="D793" s="2"/>
      <c r="F793" s="2"/>
    </row>
    <row r="794" spans="4:6" ht="15.75" customHeight="1" x14ac:dyDescent="0.25">
      <c r="D794" s="2"/>
      <c r="F794" s="2"/>
    </row>
    <row r="795" spans="4:6" ht="15.75" customHeight="1" x14ac:dyDescent="0.25">
      <c r="D795" s="2"/>
      <c r="F795" s="2"/>
    </row>
    <row r="796" spans="4:6" ht="15.75" customHeight="1" x14ac:dyDescent="0.25">
      <c r="D796" s="2"/>
      <c r="F796" s="2"/>
    </row>
    <row r="797" spans="4:6" ht="15.75" customHeight="1" x14ac:dyDescent="0.25">
      <c r="D797" s="2"/>
      <c r="F797" s="2"/>
    </row>
    <row r="798" spans="4:6" ht="15.75" customHeight="1" x14ac:dyDescent="0.25">
      <c r="D798" s="2"/>
      <c r="F798" s="2"/>
    </row>
    <row r="799" spans="4:6" ht="15.75" customHeight="1" x14ac:dyDescent="0.25">
      <c r="D799" s="2"/>
      <c r="F799" s="2"/>
    </row>
    <row r="800" spans="4:6" ht="15.75" customHeight="1" x14ac:dyDescent="0.25">
      <c r="D800" s="2"/>
      <c r="F800" s="2"/>
    </row>
    <row r="801" spans="4:6" ht="15.75" customHeight="1" x14ac:dyDescent="0.25">
      <c r="D801" s="2"/>
      <c r="F801" s="2"/>
    </row>
    <row r="802" spans="4:6" ht="15.75" customHeight="1" x14ac:dyDescent="0.25">
      <c r="D802" s="2"/>
      <c r="F802" s="2"/>
    </row>
    <row r="803" spans="4:6" ht="15.75" customHeight="1" x14ac:dyDescent="0.25">
      <c r="D803" s="2"/>
      <c r="F803" s="2"/>
    </row>
    <row r="804" spans="4:6" ht="15.75" customHeight="1" x14ac:dyDescent="0.25">
      <c r="D804" s="2"/>
      <c r="F804" s="2"/>
    </row>
    <row r="805" spans="4:6" ht="15.75" customHeight="1" x14ac:dyDescent="0.25">
      <c r="D805" s="2"/>
      <c r="F805" s="2"/>
    </row>
    <row r="806" spans="4:6" ht="15.75" customHeight="1" x14ac:dyDescent="0.25">
      <c r="D806" s="2"/>
      <c r="F806" s="2"/>
    </row>
    <row r="807" spans="4:6" ht="15.75" customHeight="1" x14ac:dyDescent="0.25">
      <c r="D807" s="2"/>
      <c r="F807" s="2"/>
    </row>
    <row r="808" spans="4:6" ht="15.75" customHeight="1" x14ac:dyDescent="0.25">
      <c r="D808" s="2"/>
      <c r="F808" s="2"/>
    </row>
    <row r="809" spans="4:6" ht="15.75" customHeight="1" x14ac:dyDescent="0.25">
      <c r="D809" s="2"/>
      <c r="F809" s="2"/>
    </row>
    <row r="810" spans="4:6" ht="15.75" customHeight="1" x14ac:dyDescent="0.25">
      <c r="D810" s="2"/>
      <c r="F810" s="2"/>
    </row>
    <row r="811" spans="4:6" ht="15.75" customHeight="1" x14ac:dyDescent="0.25">
      <c r="D811" s="2"/>
      <c r="F811" s="2"/>
    </row>
    <row r="812" spans="4:6" ht="15.75" customHeight="1" x14ac:dyDescent="0.25">
      <c r="D812" s="2"/>
      <c r="F812" s="2"/>
    </row>
    <row r="813" spans="4:6" ht="15.75" customHeight="1" x14ac:dyDescent="0.25">
      <c r="D813" s="2"/>
      <c r="F813" s="2"/>
    </row>
    <row r="814" spans="4:6" ht="15.75" customHeight="1" x14ac:dyDescent="0.25">
      <c r="D814" s="2"/>
      <c r="F814" s="2"/>
    </row>
    <row r="815" spans="4:6" ht="15.75" customHeight="1" x14ac:dyDescent="0.25">
      <c r="D815" s="2"/>
      <c r="F815" s="2"/>
    </row>
    <row r="816" spans="4:6" ht="15.75" customHeight="1" x14ac:dyDescent="0.25">
      <c r="D816" s="2"/>
      <c r="F816" s="2"/>
    </row>
    <row r="817" spans="4:6" ht="15.75" customHeight="1" x14ac:dyDescent="0.25">
      <c r="D817" s="2"/>
      <c r="F817" s="2"/>
    </row>
    <row r="818" spans="4:6" ht="15.75" customHeight="1" x14ac:dyDescent="0.25">
      <c r="D818" s="2"/>
      <c r="F818" s="2"/>
    </row>
    <row r="819" spans="4:6" ht="15.75" customHeight="1" x14ac:dyDescent="0.25">
      <c r="D819" s="2"/>
      <c r="F819" s="2"/>
    </row>
    <row r="820" spans="4:6" ht="15.75" customHeight="1" x14ac:dyDescent="0.25">
      <c r="D820" s="2"/>
      <c r="F820" s="2"/>
    </row>
    <row r="821" spans="4:6" ht="15.75" customHeight="1" x14ac:dyDescent="0.25">
      <c r="D821" s="2"/>
      <c r="F821" s="2"/>
    </row>
    <row r="822" spans="4:6" ht="15.75" customHeight="1" x14ac:dyDescent="0.25">
      <c r="D822" s="2"/>
      <c r="F822" s="2"/>
    </row>
    <row r="823" spans="4:6" ht="15.75" customHeight="1" x14ac:dyDescent="0.25">
      <c r="D823" s="2"/>
      <c r="F823" s="2"/>
    </row>
    <row r="824" spans="4:6" ht="15.75" customHeight="1" x14ac:dyDescent="0.25">
      <c r="D824" s="2"/>
      <c r="F824" s="2"/>
    </row>
    <row r="825" spans="4:6" ht="15.75" customHeight="1" x14ac:dyDescent="0.25">
      <c r="D825" s="2"/>
      <c r="F825" s="2"/>
    </row>
    <row r="826" spans="4:6" ht="15.75" customHeight="1" x14ac:dyDescent="0.25">
      <c r="D826" s="2"/>
      <c r="F826" s="2"/>
    </row>
    <row r="827" spans="4:6" ht="15.75" customHeight="1" x14ac:dyDescent="0.25">
      <c r="D827" s="2"/>
      <c r="F827" s="2"/>
    </row>
    <row r="828" spans="4:6" ht="15.75" customHeight="1" x14ac:dyDescent="0.25">
      <c r="D828" s="2"/>
      <c r="F828" s="2"/>
    </row>
    <row r="829" spans="4:6" ht="15.75" customHeight="1" x14ac:dyDescent="0.25">
      <c r="D829" s="2"/>
      <c r="F829" s="2"/>
    </row>
    <row r="830" spans="4:6" ht="15.75" customHeight="1" x14ac:dyDescent="0.25">
      <c r="D830" s="2"/>
      <c r="F830" s="2"/>
    </row>
    <row r="831" spans="4:6" ht="15.75" customHeight="1" x14ac:dyDescent="0.25">
      <c r="D831" s="2"/>
      <c r="F831" s="2"/>
    </row>
    <row r="832" spans="4:6" ht="15.75" customHeight="1" x14ac:dyDescent="0.25">
      <c r="D832" s="2"/>
      <c r="F832" s="2"/>
    </row>
    <row r="833" spans="4:6" ht="15.75" customHeight="1" x14ac:dyDescent="0.25">
      <c r="D833" s="2"/>
      <c r="F833" s="2"/>
    </row>
    <row r="834" spans="4:6" ht="15.75" customHeight="1" x14ac:dyDescent="0.25">
      <c r="D834" s="2"/>
      <c r="F834" s="2"/>
    </row>
    <row r="835" spans="4:6" ht="15.75" customHeight="1" x14ac:dyDescent="0.25">
      <c r="D835" s="2"/>
      <c r="F835" s="2"/>
    </row>
    <row r="836" spans="4:6" ht="15.75" customHeight="1" x14ac:dyDescent="0.25">
      <c r="D836" s="2"/>
      <c r="F836" s="2"/>
    </row>
    <row r="837" spans="4:6" ht="15.75" customHeight="1" x14ac:dyDescent="0.25">
      <c r="D837" s="2"/>
      <c r="F837" s="2"/>
    </row>
    <row r="838" spans="4:6" ht="15.75" customHeight="1" x14ac:dyDescent="0.25">
      <c r="D838" s="2"/>
      <c r="F838" s="2"/>
    </row>
    <row r="839" spans="4:6" ht="15.75" customHeight="1" x14ac:dyDescent="0.25">
      <c r="D839" s="2"/>
      <c r="F839" s="2"/>
    </row>
    <row r="840" spans="4:6" ht="15.75" customHeight="1" x14ac:dyDescent="0.25">
      <c r="D840" s="2"/>
      <c r="F840" s="2"/>
    </row>
    <row r="841" spans="4:6" ht="15.75" customHeight="1" x14ac:dyDescent="0.25">
      <c r="D841" s="2"/>
      <c r="F841" s="2"/>
    </row>
    <row r="842" spans="4:6" ht="15.75" customHeight="1" x14ac:dyDescent="0.25">
      <c r="D842" s="2"/>
      <c r="F842" s="2"/>
    </row>
    <row r="843" spans="4:6" ht="15.75" customHeight="1" x14ac:dyDescent="0.25">
      <c r="D843" s="2"/>
      <c r="F843" s="2"/>
    </row>
    <row r="844" spans="4:6" ht="15.75" customHeight="1" x14ac:dyDescent="0.25">
      <c r="D844" s="2"/>
      <c r="F844" s="2"/>
    </row>
    <row r="845" spans="4:6" ht="15.75" customHeight="1" x14ac:dyDescent="0.25">
      <c r="D845" s="2"/>
      <c r="F845" s="2"/>
    </row>
    <row r="846" spans="4:6" ht="15.75" customHeight="1" x14ac:dyDescent="0.25">
      <c r="D846" s="2"/>
      <c r="F846" s="2"/>
    </row>
    <row r="847" spans="4:6" ht="15.75" customHeight="1" x14ac:dyDescent="0.25">
      <c r="D847" s="2"/>
      <c r="F847" s="2"/>
    </row>
    <row r="848" spans="4:6" ht="15.75" customHeight="1" x14ac:dyDescent="0.25">
      <c r="D848" s="2"/>
      <c r="F848" s="2"/>
    </row>
    <row r="849" spans="4:6" ht="15.75" customHeight="1" x14ac:dyDescent="0.25">
      <c r="D849" s="2"/>
      <c r="F849" s="2"/>
    </row>
    <row r="850" spans="4:6" ht="15.75" customHeight="1" x14ac:dyDescent="0.25">
      <c r="D850" s="2"/>
      <c r="F850" s="2"/>
    </row>
    <row r="851" spans="4:6" ht="15.75" customHeight="1" x14ac:dyDescent="0.25">
      <c r="D851" s="2"/>
      <c r="F851" s="2"/>
    </row>
    <row r="852" spans="4:6" ht="15.75" customHeight="1" x14ac:dyDescent="0.25">
      <c r="D852" s="2"/>
      <c r="F852" s="2"/>
    </row>
    <row r="853" spans="4:6" ht="15.75" customHeight="1" x14ac:dyDescent="0.25">
      <c r="D853" s="2"/>
      <c r="F853" s="2"/>
    </row>
    <row r="854" spans="4:6" ht="15.75" customHeight="1" x14ac:dyDescent="0.25">
      <c r="D854" s="2"/>
      <c r="F854" s="2"/>
    </row>
    <row r="855" spans="4:6" ht="15.75" customHeight="1" x14ac:dyDescent="0.25">
      <c r="D855" s="2"/>
      <c r="F855" s="2"/>
    </row>
    <row r="856" spans="4:6" ht="15.75" customHeight="1" x14ac:dyDescent="0.25">
      <c r="D856" s="2"/>
      <c r="F856" s="2"/>
    </row>
    <row r="857" spans="4:6" ht="15.75" customHeight="1" x14ac:dyDescent="0.25">
      <c r="D857" s="2"/>
      <c r="F857" s="2"/>
    </row>
    <row r="858" spans="4:6" ht="15.75" customHeight="1" x14ac:dyDescent="0.25">
      <c r="D858" s="2"/>
      <c r="F858" s="2"/>
    </row>
    <row r="859" spans="4:6" ht="15.75" customHeight="1" x14ac:dyDescent="0.25">
      <c r="D859" s="2"/>
      <c r="F859" s="2"/>
    </row>
    <row r="860" spans="4:6" ht="15.75" customHeight="1" x14ac:dyDescent="0.25">
      <c r="D860" s="2"/>
      <c r="F860" s="2"/>
    </row>
    <row r="861" spans="4:6" ht="15.75" customHeight="1" x14ac:dyDescent="0.25">
      <c r="D861" s="2"/>
      <c r="F861" s="2"/>
    </row>
    <row r="862" spans="4:6" ht="15.75" customHeight="1" x14ac:dyDescent="0.25">
      <c r="D862" s="2"/>
      <c r="F862" s="2"/>
    </row>
    <row r="863" spans="4:6" ht="15.75" customHeight="1" x14ac:dyDescent="0.25">
      <c r="D863" s="2"/>
      <c r="F863" s="2"/>
    </row>
    <row r="864" spans="4:6" ht="15.75" customHeight="1" x14ac:dyDescent="0.25">
      <c r="D864" s="2"/>
      <c r="F864" s="2"/>
    </row>
    <row r="865" spans="4:6" ht="15.75" customHeight="1" x14ac:dyDescent="0.25">
      <c r="D865" s="2"/>
      <c r="F865" s="2"/>
    </row>
    <row r="866" spans="4:6" ht="15.75" customHeight="1" x14ac:dyDescent="0.25">
      <c r="D866" s="2"/>
      <c r="F866" s="2"/>
    </row>
    <row r="867" spans="4:6" ht="15.75" customHeight="1" x14ac:dyDescent="0.25">
      <c r="D867" s="2"/>
      <c r="F867" s="2"/>
    </row>
    <row r="868" spans="4:6" ht="15.75" customHeight="1" x14ac:dyDescent="0.25">
      <c r="D868" s="2"/>
      <c r="F868" s="2"/>
    </row>
    <row r="869" spans="4:6" ht="15.75" customHeight="1" x14ac:dyDescent="0.25">
      <c r="D869" s="2"/>
      <c r="F869" s="2"/>
    </row>
    <row r="870" spans="4:6" ht="15.75" customHeight="1" x14ac:dyDescent="0.25">
      <c r="D870" s="2"/>
      <c r="F870" s="2"/>
    </row>
    <row r="871" spans="4:6" ht="15.75" customHeight="1" x14ac:dyDescent="0.25">
      <c r="D871" s="2"/>
      <c r="F871" s="2"/>
    </row>
    <row r="872" spans="4:6" ht="15.75" customHeight="1" x14ac:dyDescent="0.25">
      <c r="D872" s="2"/>
      <c r="F872" s="2"/>
    </row>
    <row r="873" spans="4:6" ht="15.75" customHeight="1" x14ac:dyDescent="0.25">
      <c r="D873" s="2"/>
      <c r="F873" s="2"/>
    </row>
    <row r="874" spans="4:6" ht="15.75" customHeight="1" x14ac:dyDescent="0.25">
      <c r="D874" s="2"/>
      <c r="F874" s="2"/>
    </row>
    <row r="875" spans="4:6" ht="15.75" customHeight="1" x14ac:dyDescent="0.25">
      <c r="D875" s="2"/>
      <c r="F875" s="2"/>
    </row>
    <row r="876" spans="4:6" ht="15.75" customHeight="1" x14ac:dyDescent="0.25">
      <c r="D876" s="2"/>
      <c r="F876" s="2"/>
    </row>
    <row r="877" spans="4:6" ht="15.75" customHeight="1" x14ac:dyDescent="0.25">
      <c r="D877" s="2"/>
      <c r="F877" s="2"/>
    </row>
    <row r="878" spans="4:6" ht="15.75" customHeight="1" x14ac:dyDescent="0.25">
      <c r="D878" s="2"/>
      <c r="F878" s="2"/>
    </row>
    <row r="879" spans="4:6" ht="15.75" customHeight="1" x14ac:dyDescent="0.25">
      <c r="D879" s="2"/>
      <c r="F879" s="2"/>
    </row>
    <row r="880" spans="4:6" ht="15.75" customHeight="1" x14ac:dyDescent="0.25">
      <c r="D880" s="2"/>
      <c r="F880" s="2"/>
    </row>
    <row r="881" spans="4:6" ht="15.75" customHeight="1" x14ac:dyDescent="0.25">
      <c r="D881" s="2"/>
      <c r="F881" s="2"/>
    </row>
    <row r="882" spans="4:6" ht="15.75" customHeight="1" x14ac:dyDescent="0.25">
      <c r="D882" s="2"/>
      <c r="F882" s="2"/>
    </row>
    <row r="883" spans="4:6" ht="15.75" customHeight="1" x14ac:dyDescent="0.25">
      <c r="D883" s="2"/>
      <c r="F883" s="2"/>
    </row>
    <row r="884" spans="4:6" ht="15.75" customHeight="1" x14ac:dyDescent="0.25">
      <c r="D884" s="2"/>
      <c r="F884" s="2"/>
    </row>
    <row r="885" spans="4:6" ht="15.75" customHeight="1" x14ac:dyDescent="0.25">
      <c r="D885" s="2"/>
      <c r="F885" s="2"/>
    </row>
    <row r="886" spans="4:6" ht="15.75" customHeight="1" x14ac:dyDescent="0.25">
      <c r="D886" s="2"/>
      <c r="F886" s="2"/>
    </row>
    <row r="887" spans="4:6" ht="15.75" customHeight="1" x14ac:dyDescent="0.25">
      <c r="D887" s="2"/>
      <c r="F887" s="2"/>
    </row>
    <row r="888" spans="4:6" ht="15.75" customHeight="1" x14ac:dyDescent="0.25">
      <c r="D888" s="2"/>
      <c r="F888" s="2"/>
    </row>
    <row r="889" spans="4:6" ht="15.75" customHeight="1" x14ac:dyDescent="0.25">
      <c r="D889" s="2"/>
      <c r="F889" s="2"/>
    </row>
    <row r="890" spans="4:6" ht="15.75" customHeight="1" x14ac:dyDescent="0.25">
      <c r="D890" s="2"/>
      <c r="F890" s="2"/>
    </row>
    <row r="891" spans="4:6" ht="15.75" customHeight="1" x14ac:dyDescent="0.25">
      <c r="D891" s="2"/>
      <c r="F891" s="2"/>
    </row>
    <row r="892" spans="4:6" ht="15.75" customHeight="1" x14ac:dyDescent="0.25">
      <c r="D892" s="2"/>
      <c r="F892" s="2"/>
    </row>
    <row r="893" spans="4:6" ht="15.75" customHeight="1" x14ac:dyDescent="0.25">
      <c r="D893" s="2"/>
      <c r="F893" s="2"/>
    </row>
    <row r="894" spans="4:6" ht="15.75" customHeight="1" x14ac:dyDescent="0.25">
      <c r="D894" s="2"/>
      <c r="F894" s="2"/>
    </row>
    <row r="895" spans="4:6" ht="15.75" customHeight="1" x14ac:dyDescent="0.25">
      <c r="D895" s="2"/>
      <c r="F895" s="2"/>
    </row>
    <row r="896" spans="4:6" ht="15.75" customHeight="1" x14ac:dyDescent="0.25">
      <c r="D896" s="2"/>
      <c r="F896" s="2"/>
    </row>
    <row r="897" spans="4:6" ht="15.75" customHeight="1" x14ac:dyDescent="0.25">
      <c r="D897" s="2"/>
      <c r="F897" s="2"/>
    </row>
    <row r="898" spans="4:6" ht="15.75" customHeight="1" x14ac:dyDescent="0.25">
      <c r="D898" s="2"/>
      <c r="F898" s="2"/>
    </row>
    <row r="899" spans="4:6" ht="15.75" customHeight="1" x14ac:dyDescent="0.25">
      <c r="D899" s="2"/>
      <c r="F899" s="2"/>
    </row>
    <row r="900" spans="4:6" ht="15.75" customHeight="1" x14ac:dyDescent="0.25">
      <c r="D900" s="2"/>
      <c r="F900" s="2"/>
    </row>
    <row r="901" spans="4:6" ht="15.75" customHeight="1" x14ac:dyDescent="0.25">
      <c r="D901" s="2"/>
      <c r="F901" s="2"/>
    </row>
    <row r="902" spans="4:6" ht="15.75" customHeight="1" x14ac:dyDescent="0.25">
      <c r="D902" s="2"/>
      <c r="F902" s="2"/>
    </row>
    <row r="903" spans="4:6" ht="15.75" customHeight="1" x14ac:dyDescent="0.25">
      <c r="D903" s="2"/>
      <c r="F903" s="2"/>
    </row>
    <row r="904" spans="4:6" ht="15.75" customHeight="1" x14ac:dyDescent="0.25">
      <c r="D904" s="2"/>
      <c r="F904" s="2"/>
    </row>
    <row r="905" spans="4:6" ht="15.75" customHeight="1" x14ac:dyDescent="0.25">
      <c r="D905" s="2"/>
      <c r="F905" s="2"/>
    </row>
    <row r="906" spans="4:6" ht="15.75" customHeight="1" x14ac:dyDescent="0.25">
      <c r="D906" s="2"/>
      <c r="F906" s="2"/>
    </row>
    <row r="907" spans="4:6" ht="15.75" customHeight="1" x14ac:dyDescent="0.25">
      <c r="D907" s="2"/>
      <c r="F907" s="2"/>
    </row>
    <row r="908" spans="4:6" ht="15.75" customHeight="1" x14ac:dyDescent="0.25">
      <c r="D908" s="2"/>
      <c r="F908" s="2"/>
    </row>
    <row r="909" spans="4:6" ht="15.75" customHeight="1" x14ac:dyDescent="0.25">
      <c r="D909" s="2"/>
      <c r="F909" s="2"/>
    </row>
    <row r="910" spans="4:6" ht="15.75" customHeight="1" x14ac:dyDescent="0.25">
      <c r="D910" s="2"/>
      <c r="F910" s="2"/>
    </row>
    <row r="911" spans="4:6" ht="15.75" customHeight="1" x14ac:dyDescent="0.25">
      <c r="D911" s="2"/>
      <c r="F911" s="2"/>
    </row>
    <row r="912" spans="4:6" ht="15.75" customHeight="1" x14ac:dyDescent="0.25">
      <c r="D912" s="2"/>
      <c r="F912" s="2"/>
    </row>
    <row r="913" spans="4:6" ht="15.75" customHeight="1" x14ac:dyDescent="0.25">
      <c r="D913" s="2"/>
      <c r="F913" s="2"/>
    </row>
    <row r="914" spans="4:6" ht="15.75" customHeight="1" x14ac:dyDescent="0.25">
      <c r="D914" s="2"/>
      <c r="F914" s="2"/>
    </row>
    <row r="915" spans="4:6" ht="15.75" customHeight="1" x14ac:dyDescent="0.25">
      <c r="D915" s="2"/>
      <c r="F915" s="2"/>
    </row>
    <row r="916" spans="4:6" ht="15.75" customHeight="1" x14ac:dyDescent="0.25">
      <c r="D916" s="2"/>
      <c r="F916" s="2"/>
    </row>
    <row r="917" spans="4:6" ht="15.75" customHeight="1" x14ac:dyDescent="0.25">
      <c r="D917" s="2"/>
      <c r="F917" s="2"/>
    </row>
    <row r="918" spans="4:6" ht="15.75" customHeight="1" x14ac:dyDescent="0.25">
      <c r="D918" s="2"/>
      <c r="F918" s="2"/>
    </row>
    <row r="919" spans="4:6" ht="15.75" customHeight="1" x14ac:dyDescent="0.25">
      <c r="D919" s="2"/>
      <c r="F919" s="2"/>
    </row>
    <row r="920" spans="4:6" ht="15.75" customHeight="1" x14ac:dyDescent="0.25">
      <c r="D920" s="2"/>
      <c r="F920" s="2"/>
    </row>
    <row r="921" spans="4:6" ht="15.75" customHeight="1" x14ac:dyDescent="0.25">
      <c r="D921" s="2"/>
      <c r="F921" s="2"/>
    </row>
    <row r="922" spans="4:6" ht="15.75" customHeight="1" x14ac:dyDescent="0.25">
      <c r="D922" s="2"/>
      <c r="F922" s="2"/>
    </row>
    <row r="923" spans="4:6" ht="15.75" customHeight="1" x14ac:dyDescent="0.25">
      <c r="D923" s="2"/>
      <c r="F923" s="2"/>
    </row>
    <row r="924" spans="4:6" ht="15.75" customHeight="1" x14ac:dyDescent="0.25">
      <c r="D924" s="2"/>
      <c r="F924" s="2"/>
    </row>
    <row r="925" spans="4:6" ht="15.75" customHeight="1" x14ac:dyDescent="0.25">
      <c r="D925" s="2"/>
      <c r="F925" s="2"/>
    </row>
    <row r="926" spans="4:6" ht="15.75" customHeight="1" x14ac:dyDescent="0.25">
      <c r="D926" s="2"/>
      <c r="F926" s="2"/>
    </row>
    <row r="927" spans="4:6" ht="15.75" customHeight="1" x14ac:dyDescent="0.25">
      <c r="D927" s="2"/>
      <c r="F927" s="2"/>
    </row>
    <row r="928" spans="4:6" ht="15.75" customHeight="1" x14ac:dyDescent="0.25">
      <c r="D928" s="2"/>
      <c r="F928" s="2"/>
    </row>
    <row r="929" spans="4:6" ht="15.75" customHeight="1" x14ac:dyDescent="0.25">
      <c r="D929" s="2"/>
      <c r="F929" s="2"/>
    </row>
    <row r="930" spans="4:6" ht="15.75" customHeight="1" x14ac:dyDescent="0.25">
      <c r="D930" s="2"/>
      <c r="F930" s="2"/>
    </row>
    <row r="931" spans="4:6" ht="15.75" customHeight="1" x14ac:dyDescent="0.25">
      <c r="D931" s="2"/>
      <c r="F931" s="2"/>
    </row>
    <row r="932" spans="4:6" ht="15.75" customHeight="1" x14ac:dyDescent="0.25">
      <c r="D932" s="2"/>
      <c r="F932" s="2"/>
    </row>
    <row r="933" spans="4:6" ht="15.75" customHeight="1" x14ac:dyDescent="0.25">
      <c r="D933" s="2"/>
      <c r="F933" s="2"/>
    </row>
    <row r="934" spans="4:6" ht="15.75" customHeight="1" x14ac:dyDescent="0.25">
      <c r="D934" s="2"/>
      <c r="F934" s="2"/>
    </row>
    <row r="935" spans="4:6" ht="15.75" customHeight="1" x14ac:dyDescent="0.25">
      <c r="D935" s="2"/>
      <c r="F935" s="2"/>
    </row>
    <row r="936" spans="4:6" ht="15.75" customHeight="1" x14ac:dyDescent="0.25">
      <c r="D936" s="2"/>
      <c r="F936" s="2"/>
    </row>
    <row r="937" spans="4:6" ht="15.75" customHeight="1" x14ac:dyDescent="0.25">
      <c r="D937" s="2"/>
      <c r="F937" s="2"/>
    </row>
    <row r="938" spans="4:6" ht="15.75" customHeight="1" x14ac:dyDescent="0.25">
      <c r="D938" s="2"/>
      <c r="F938" s="2"/>
    </row>
    <row r="939" spans="4:6" ht="15.75" customHeight="1" x14ac:dyDescent="0.25">
      <c r="D939" s="2"/>
      <c r="F939" s="2"/>
    </row>
    <row r="940" spans="4:6" ht="15.75" customHeight="1" x14ac:dyDescent="0.25">
      <c r="D940" s="2"/>
      <c r="F940" s="2"/>
    </row>
    <row r="941" spans="4:6" ht="15.75" customHeight="1" x14ac:dyDescent="0.25">
      <c r="D941" s="2"/>
      <c r="F941" s="2"/>
    </row>
    <row r="942" spans="4:6" ht="15.75" customHeight="1" x14ac:dyDescent="0.25">
      <c r="D942" s="2"/>
      <c r="F942" s="2"/>
    </row>
    <row r="943" spans="4:6" ht="15.75" customHeight="1" x14ac:dyDescent="0.25">
      <c r="D943" s="2"/>
      <c r="F943" s="2"/>
    </row>
    <row r="944" spans="4:6" ht="15.75" customHeight="1" x14ac:dyDescent="0.25">
      <c r="D944" s="2"/>
      <c r="F944" s="2"/>
    </row>
    <row r="945" spans="4:6" ht="15.75" customHeight="1" x14ac:dyDescent="0.25">
      <c r="D945" s="2"/>
      <c r="F945" s="2"/>
    </row>
    <row r="946" spans="4:6" ht="15.75" customHeight="1" x14ac:dyDescent="0.25">
      <c r="D946" s="2"/>
      <c r="F946" s="2"/>
    </row>
    <row r="947" spans="4:6" ht="15.75" customHeight="1" x14ac:dyDescent="0.25">
      <c r="D947" s="2"/>
      <c r="F947" s="2"/>
    </row>
    <row r="948" spans="4:6" ht="15.75" customHeight="1" x14ac:dyDescent="0.25">
      <c r="D948" s="2"/>
      <c r="F948" s="2"/>
    </row>
    <row r="949" spans="4:6" ht="15.75" customHeight="1" x14ac:dyDescent="0.25">
      <c r="D949" s="2"/>
      <c r="F949" s="2"/>
    </row>
    <row r="950" spans="4:6" ht="15.75" customHeight="1" x14ac:dyDescent="0.25">
      <c r="D950" s="2"/>
      <c r="F950" s="2"/>
    </row>
    <row r="951" spans="4:6" ht="15.75" customHeight="1" x14ac:dyDescent="0.25">
      <c r="D951" s="2"/>
      <c r="F951" s="2"/>
    </row>
    <row r="952" spans="4:6" ht="15.75" customHeight="1" x14ac:dyDescent="0.25">
      <c r="D952" s="2"/>
      <c r="F952" s="2"/>
    </row>
    <row r="953" spans="4:6" ht="15.75" customHeight="1" x14ac:dyDescent="0.25">
      <c r="D953" s="2"/>
      <c r="F953" s="2"/>
    </row>
    <row r="954" spans="4:6" ht="15.75" customHeight="1" x14ac:dyDescent="0.25">
      <c r="D954" s="2"/>
      <c r="F954" s="2"/>
    </row>
    <row r="955" spans="4:6" ht="15.75" customHeight="1" x14ac:dyDescent="0.25">
      <c r="D955" s="2"/>
      <c r="F955" s="2"/>
    </row>
    <row r="956" spans="4:6" ht="15.75" customHeight="1" x14ac:dyDescent="0.25">
      <c r="D956" s="2"/>
      <c r="F956" s="2"/>
    </row>
    <row r="957" spans="4:6" ht="15.75" customHeight="1" x14ac:dyDescent="0.25">
      <c r="D957" s="2"/>
      <c r="F957" s="2"/>
    </row>
    <row r="958" spans="4:6" ht="15.75" customHeight="1" x14ac:dyDescent="0.25">
      <c r="D958" s="2"/>
      <c r="F958" s="2"/>
    </row>
    <row r="959" spans="4:6" ht="15.75" customHeight="1" x14ac:dyDescent="0.25">
      <c r="D959" s="2"/>
      <c r="F959" s="2"/>
    </row>
    <row r="960" spans="4:6" ht="15.75" customHeight="1" x14ac:dyDescent="0.25">
      <c r="D960" s="2"/>
      <c r="F960" s="2"/>
    </row>
    <row r="961" spans="4:6" ht="15.75" customHeight="1" x14ac:dyDescent="0.25">
      <c r="D961" s="2"/>
      <c r="F961" s="2"/>
    </row>
    <row r="962" spans="4:6" ht="15.75" customHeight="1" x14ac:dyDescent="0.25">
      <c r="D962" s="2"/>
      <c r="F962" s="2"/>
    </row>
    <row r="963" spans="4:6" ht="15.75" customHeight="1" x14ac:dyDescent="0.25">
      <c r="D963" s="2"/>
      <c r="F963" s="2"/>
    </row>
    <row r="964" spans="4:6" ht="15.75" customHeight="1" x14ac:dyDescent="0.25">
      <c r="D964" s="2"/>
      <c r="F964" s="2"/>
    </row>
    <row r="965" spans="4:6" ht="15.75" customHeight="1" x14ac:dyDescent="0.25">
      <c r="D965" s="2"/>
      <c r="F965" s="2"/>
    </row>
    <row r="966" spans="4:6" ht="15.75" customHeight="1" x14ac:dyDescent="0.25">
      <c r="D966" s="2"/>
      <c r="F966" s="2"/>
    </row>
    <row r="967" spans="4:6" ht="15.75" customHeight="1" x14ac:dyDescent="0.25">
      <c r="D967" s="2"/>
      <c r="F967" s="2"/>
    </row>
    <row r="968" spans="4:6" ht="15.75" customHeight="1" x14ac:dyDescent="0.25">
      <c r="D968" s="2"/>
      <c r="F968" s="2"/>
    </row>
    <row r="969" spans="4:6" ht="15.75" customHeight="1" x14ac:dyDescent="0.25">
      <c r="D969" s="2"/>
      <c r="F969" s="2"/>
    </row>
    <row r="970" spans="4:6" ht="15.75" customHeight="1" x14ac:dyDescent="0.25">
      <c r="D970" s="2"/>
      <c r="F970" s="2"/>
    </row>
    <row r="971" spans="4:6" ht="15.75" customHeight="1" x14ac:dyDescent="0.25">
      <c r="D971" s="2"/>
      <c r="F971" s="2"/>
    </row>
    <row r="972" spans="4:6" ht="15.75" customHeight="1" x14ac:dyDescent="0.25">
      <c r="D972" s="2"/>
      <c r="F972" s="2"/>
    </row>
    <row r="973" spans="4:6" ht="15.75" customHeight="1" x14ac:dyDescent="0.25">
      <c r="D973" s="2"/>
      <c r="F973" s="2"/>
    </row>
    <row r="974" spans="4:6" ht="15.75" customHeight="1" x14ac:dyDescent="0.25">
      <c r="D974" s="2"/>
      <c r="F974" s="2"/>
    </row>
    <row r="975" spans="4:6" ht="15.75" customHeight="1" x14ac:dyDescent="0.25">
      <c r="D975" s="2"/>
      <c r="F975" s="2"/>
    </row>
    <row r="976" spans="4:6" ht="15.75" customHeight="1" x14ac:dyDescent="0.25">
      <c r="D976" s="2"/>
      <c r="F976" s="2"/>
    </row>
    <row r="977" spans="4:6" ht="15.75" customHeight="1" x14ac:dyDescent="0.25">
      <c r="D977" s="2"/>
      <c r="F977" s="2"/>
    </row>
    <row r="978" spans="4:6" ht="15.75" customHeight="1" x14ac:dyDescent="0.25">
      <c r="D978" s="2"/>
      <c r="F978" s="2"/>
    </row>
    <row r="979" spans="4:6" ht="15.75" customHeight="1" x14ac:dyDescent="0.25">
      <c r="D979" s="2"/>
      <c r="F979" s="2"/>
    </row>
    <row r="980" spans="4:6" ht="15.75" customHeight="1" x14ac:dyDescent="0.25">
      <c r="D980" s="2"/>
      <c r="F980" s="2"/>
    </row>
    <row r="981" spans="4:6" ht="15.75" customHeight="1" x14ac:dyDescent="0.25">
      <c r="D981" s="2"/>
      <c r="F981" s="2"/>
    </row>
    <row r="982" spans="4:6" ht="15.75" customHeight="1" x14ac:dyDescent="0.25">
      <c r="D982" s="2"/>
      <c r="F982" s="2"/>
    </row>
    <row r="983" spans="4:6" ht="15.75" customHeight="1" x14ac:dyDescent="0.25">
      <c r="D983" s="2"/>
      <c r="F983" s="2"/>
    </row>
    <row r="984" spans="4:6" ht="15.75" customHeight="1" x14ac:dyDescent="0.25">
      <c r="D984" s="2"/>
      <c r="F984" s="2"/>
    </row>
    <row r="985" spans="4:6" ht="15.75" customHeight="1" x14ac:dyDescent="0.25">
      <c r="D985" s="2"/>
      <c r="F985" s="2"/>
    </row>
    <row r="986" spans="4:6" ht="15.75" customHeight="1" x14ac:dyDescent="0.25">
      <c r="D986" s="2"/>
      <c r="F986" s="2"/>
    </row>
    <row r="987" spans="4:6" ht="15.75" customHeight="1" x14ac:dyDescent="0.25">
      <c r="D987" s="2"/>
      <c r="F987" s="2"/>
    </row>
    <row r="988" spans="4:6" ht="15.75" customHeight="1" x14ac:dyDescent="0.25">
      <c r="D988" s="2"/>
      <c r="F988" s="2"/>
    </row>
    <row r="989" spans="4:6" ht="15.75" customHeight="1" x14ac:dyDescent="0.25">
      <c r="D989" s="2"/>
      <c r="F989" s="2"/>
    </row>
    <row r="990" spans="4:6" ht="15.75" customHeight="1" x14ac:dyDescent="0.25">
      <c r="D990" s="2"/>
      <c r="F990" s="2"/>
    </row>
    <row r="991" spans="4:6" ht="15.75" customHeight="1" x14ac:dyDescent="0.25">
      <c r="D991" s="2"/>
      <c r="F991" s="2"/>
    </row>
    <row r="992" spans="4:6" ht="15.75" customHeight="1" x14ac:dyDescent="0.25">
      <c r="D992" s="2"/>
      <c r="F992" s="2"/>
    </row>
    <row r="993" spans="4:6" ht="15.75" customHeight="1" x14ac:dyDescent="0.25">
      <c r="D993" s="2"/>
      <c r="F993" s="2"/>
    </row>
    <row r="994" spans="4:6" ht="15.75" customHeight="1" x14ac:dyDescent="0.25">
      <c r="D994" s="2"/>
      <c r="F994" s="2"/>
    </row>
    <row r="995" spans="4:6" ht="15.75" customHeight="1" x14ac:dyDescent="0.25">
      <c r="D995" s="2"/>
      <c r="F995" s="2"/>
    </row>
    <row r="996" spans="4:6" ht="15.75" customHeight="1" x14ac:dyDescent="0.25">
      <c r="D996" s="2"/>
      <c r="F996" s="2"/>
    </row>
    <row r="997" spans="4:6" ht="15.75" customHeight="1" x14ac:dyDescent="0.25">
      <c r="D997" s="2"/>
      <c r="F997" s="2"/>
    </row>
    <row r="998" spans="4:6" ht="15.75" customHeight="1" x14ac:dyDescent="0.25">
      <c r="D998" s="2"/>
      <c r="F998" s="2"/>
    </row>
    <row r="999" spans="4:6" ht="15.75" customHeight="1" x14ac:dyDescent="0.25">
      <c r="D999" s="2"/>
      <c r="F999" s="2"/>
    </row>
    <row r="1000" spans="4:6" ht="15.75" customHeight="1" x14ac:dyDescent="0.25">
      <c r="D1000" s="2"/>
      <c r="F1000" s="2"/>
    </row>
    <row r="1001" spans="4:6" ht="15.75" customHeight="1" x14ac:dyDescent="0.25">
      <c r="D1001" s="2"/>
      <c r="F1001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6.875" customWidth="1"/>
    <col min="2" max="2" width="10.875" customWidth="1"/>
    <col min="3" max="3" width="11.375" customWidth="1"/>
    <col min="4" max="4" width="9.375" customWidth="1"/>
    <col min="5" max="5" width="9.75" customWidth="1"/>
    <col min="6" max="6" width="10.1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109</v>
      </c>
    </row>
    <row r="3" spans="1:6" x14ac:dyDescent="0.25">
      <c r="A3" s="1" t="s">
        <v>2</v>
      </c>
    </row>
    <row r="4" spans="1:6" ht="15.75" x14ac:dyDescent="0.25">
      <c r="A4" s="4"/>
      <c r="B4" s="5" t="s">
        <v>4</v>
      </c>
      <c r="C4" s="5" t="s">
        <v>5</v>
      </c>
      <c r="D4" s="5" t="s">
        <v>4</v>
      </c>
      <c r="E4" s="5" t="s">
        <v>6</v>
      </c>
      <c r="F4" s="5" t="s">
        <v>5</v>
      </c>
    </row>
    <row r="5" spans="1: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</row>
    <row r="6" spans="1:6" x14ac:dyDescent="0.25">
      <c r="A6" s="13" t="s">
        <v>110</v>
      </c>
      <c r="B6" s="28">
        <f>'2'!B31/'1'!B25</f>
        <v>1.8992622969672891E-2</v>
      </c>
      <c r="C6" s="28">
        <f>'2'!C31/'1'!C25</f>
        <v>1.3912323378441074E-2</v>
      </c>
      <c r="D6" s="28">
        <f>'2'!D31/'1'!D25</f>
        <v>3.6143145605933208E-2</v>
      </c>
      <c r="E6" s="28">
        <f>'2'!E31/'1'!E25</f>
        <v>5.0406375033319652E-3</v>
      </c>
      <c r="F6" s="28">
        <f>'2'!F31/'1'!F25</f>
        <v>9.0019114893843677E-3</v>
      </c>
    </row>
    <row r="7" spans="1:6" x14ac:dyDescent="0.25">
      <c r="A7" s="13" t="s">
        <v>111</v>
      </c>
      <c r="B7" s="28">
        <f>'2'!B31/'1'!B49</f>
        <v>6.6922669166333812E-2</v>
      </c>
      <c r="C7" s="28">
        <f>'2'!C31/'1'!C49</f>
        <v>4.7557577473850594E-2</v>
      </c>
      <c r="D7" s="28">
        <f>'2'!D31/'1'!D49</f>
        <v>0.11059599159543219</v>
      </c>
      <c r="E7" s="28">
        <f>'2'!E31/'1'!E49</f>
        <v>2.4519593266105557E-2</v>
      </c>
      <c r="F7" s="28">
        <f>'2'!F31/'1'!F49</f>
        <v>4.2757049611044928E-2</v>
      </c>
    </row>
    <row r="8" spans="1:6" x14ac:dyDescent="0.25">
      <c r="A8" s="13" t="s">
        <v>112</v>
      </c>
      <c r="B8" s="28">
        <f>'1'!B30/'1'!B49</f>
        <v>0.19143471496196426</v>
      </c>
      <c r="C8" s="28">
        <f>'1'!C30/'1'!C49</f>
        <v>0.11160393529350554</v>
      </c>
      <c r="D8" s="28">
        <f>'1'!D30/'1'!D49</f>
        <v>0.45836038146087832</v>
      </c>
      <c r="E8" s="28">
        <f>'1'!E30/'1'!E49</f>
        <v>0.43752721951532408</v>
      </c>
      <c r="F8" s="28">
        <f>'1'!F30/'1'!F49</f>
        <v>0.38879694658861413</v>
      </c>
    </row>
    <row r="9" spans="1:6" x14ac:dyDescent="0.25">
      <c r="A9" s="13" t="s">
        <v>113</v>
      </c>
      <c r="B9" s="29">
        <f>'1'!B14/'1'!B34</f>
        <v>0.77665569575941007</v>
      </c>
      <c r="C9" s="29">
        <f>'1'!C14/'1'!C34</f>
        <v>0.79820542240862569</v>
      </c>
      <c r="D9" s="29">
        <f>'1'!D14/'1'!D34</f>
        <v>0.99913004792920446</v>
      </c>
      <c r="E9" s="29">
        <f>'1'!E14/'1'!E34</f>
        <v>0.87078862567364279</v>
      </c>
      <c r="F9" s="29">
        <f>'1'!F14/'1'!F34</f>
        <v>0.86487314912911439</v>
      </c>
    </row>
    <row r="10" spans="1:6" x14ac:dyDescent="0.25">
      <c r="A10" s="13" t="s">
        <v>114</v>
      </c>
      <c r="B10" s="28">
        <f>'2'!B31/'2'!B6</f>
        <v>4.4730008746898843E-2</v>
      </c>
      <c r="C10" s="28">
        <f>'2'!C31/'2'!C6</f>
        <v>4.9215380043144949E-2</v>
      </c>
      <c r="D10" s="28">
        <f>'2'!D31/'2'!D6</f>
        <v>5.5159668976644469E-2</v>
      </c>
      <c r="E10" s="28">
        <f>'2'!E31/'2'!E6</f>
        <v>2.1388835627888226E-2</v>
      </c>
      <c r="F10" s="28">
        <f>'2'!F31/'2'!F6</f>
        <v>1.9505003509942075E-2</v>
      </c>
    </row>
    <row r="11" spans="1:6" x14ac:dyDescent="0.25">
      <c r="A11" s="13" t="s">
        <v>115</v>
      </c>
      <c r="B11" s="28">
        <f>'2'!B14/'2'!B6</f>
        <v>0.11292515524173991</v>
      </c>
      <c r="C11" s="28">
        <f>'2'!C14/'2'!C6</f>
        <v>0.11175224352482052</v>
      </c>
      <c r="D11" s="28">
        <f>'2'!D14/'2'!D6</f>
        <v>9.7370074113188876E-2</v>
      </c>
      <c r="E11" s="28">
        <f>'2'!E14/'2'!E6</f>
        <v>7.1477037120320303E-2</v>
      </c>
      <c r="F11" s="28">
        <f>'2'!F14/'2'!F6</f>
        <v>7.7420284684844937E-2</v>
      </c>
    </row>
    <row r="12" spans="1:6" x14ac:dyDescent="0.25">
      <c r="A12" s="13" t="s">
        <v>116</v>
      </c>
      <c r="B12" s="28">
        <f>'2'!B31/('1'!B49+'1'!B30)</f>
        <v>5.6169816378457867E-2</v>
      </c>
      <c r="C12" s="28">
        <f>'2'!C31/('1'!C49+'1'!C30)</f>
        <v>4.278284374847377E-2</v>
      </c>
      <c r="D12" s="28">
        <f>'2'!D31/('1'!D49+'1'!D30)</f>
        <v>7.5835844830511132E-2</v>
      </c>
      <c r="E12" s="28">
        <f>'2'!E31/('1'!E49+'1'!E30)</f>
        <v>1.7056785383425692E-2</v>
      </c>
      <c r="F12" s="28">
        <f>'2'!F31/('1'!F49+'1'!F30)</f>
        <v>3.0787113779355328E-2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2020-04-11T14:47:36Z</dcterms:modified>
</cp:coreProperties>
</file>