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C4HfNzxkkjk/qmdY1rz1keI4PtQ=="/>
    </ext>
  </extLst>
</workbook>
</file>

<file path=xl/calcChain.xml><?xml version="1.0" encoding="utf-8"?>
<calcChain xmlns="http://schemas.openxmlformats.org/spreadsheetml/2006/main">
  <c r="F9" i="4" l="1"/>
  <c r="B9" i="4"/>
  <c r="C8" i="4"/>
  <c r="I41" i="3"/>
  <c r="H41" i="3"/>
  <c r="G41" i="3"/>
  <c r="F41" i="3"/>
  <c r="E41" i="3"/>
  <c r="D41" i="3"/>
  <c r="C41" i="3"/>
  <c r="B41" i="3"/>
  <c r="I34" i="3"/>
  <c r="H34" i="3"/>
  <c r="G34" i="3"/>
  <c r="F34" i="3"/>
  <c r="E34" i="3"/>
  <c r="D34" i="3"/>
  <c r="C34" i="3"/>
  <c r="B34" i="3"/>
  <c r="I24" i="3"/>
  <c r="H24" i="3"/>
  <c r="G24" i="3"/>
  <c r="F24" i="3"/>
  <c r="E24" i="3"/>
  <c r="D24" i="3"/>
  <c r="C24" i="3"/>
  <c r="B24" i="3"/>
  <c r="I10" i="3"/>
  <c r="I40" i="3" s="1"/>
  <c r="H10" i="3"/>
  <c r="H40" i="3" s="1"/>
  <c r="G10" i="3"/>
  <c r="G40" i="3" s="1"/>
  <c r="F10" i="3"/>
  <c r="F40" i="3" s="1"/>
  <c r="E10" i="3"/>
  <c r="E40" i="3" s="1"/>
  <c r="D10" i="3"/>
  <c r="D40" i="3" s="1"/>
  <c r="C10" i="3"/>
  <c r="C40" i="3" s="1"/>
  <c r="B10" i="3"/>
  <c r="B40" i="3" s="1"/>
  <c r="I32" i="2"/>
  <c r="H32" i="2"/>
  <c r="G32" i="2"/>
  <c r="F32" i="2"/>
  <c r="E32" i="2"/>
  <c r="D32" i="2"/>
  <c r="C32" i="2"/>
  <c r="B32" i="2"/>
  <c r="I26" i="2"/>
  <c r="H26" i="2"/>
  <c r="G26" i="2"/>
  <c r="F26" i="2"/>
  <c r="E26" i="2"/>
  <c r="D26" i="2"/>
  <c r="C26" i="2"/>
  <c r="B26" i="2"/>
  <c r="I9" i="2"/>
  <c r="H9" i="2"/>
  <c r="G9" i="2"/>
  <c r="F9" i="2"/>
  <c r="E9" i="2"/>
  <c r="D9" i="2"/>
  <c r="C9" i="2"/>
  <c r="B9" i="2"/>
  <c r="I7" i="2"/>
  <c r="I14" i="2" s="1"/>
  <c r="I20" i="2" s="1"/>
  <c r="I24" i="2" s="1"/>
  <c r="I29" i="2" s="1"/>
  <c r="I31" i="2" s="1"/>
  <c r="H7" i="2"/>
  <c r="H14" i="2" s="1"/>
  <c r="H20" i="2" s="1"/>
  <c r="H24" i="2" s="1"/>
  <c r="H29" i="2" s="1"/>
  <c r="H31" i="2" s="1"/>
  <c r="G7" i="2"/>
  <c r="G14" i="2" s="1"/>
  <c r="G20" i="2" s="1"/>
  <c r="G24" i="2" s="1"/>
  <c r="G29" i="2" s="1"/>
  <c r="G31" i="2" s="1"/>
  <c r="F7" i="2"/>
  <c r="F14" i="2" s="1"/>
  <c r="E7" i="2"/>
  <c r="E14" i="2" s="1"/>
  <c r="D7" i="2"/>
  <c r="D14" i="2" s="1"/>
  <c r="C7" i="2"/>
  <c r="C14" i="2" s="1"/>
  <c r="B7" i="2"/>
  <c r="B14" i="2" s="1"/>
  <c r="I57" i="1"/>
  <c r="H57" i="1"/>
  <c r="G57" i="1"/>
  <c r="F57" i="1"/>
  <c r="E57" i="1"/>
  <c r="D57" i="1"/>
  <c r="C57" i="1"/>
  <c r="B57" i="1"/>
  <c r="I50" i="1"/>
  <c r="I52" i="1" s="1"/>
  <c r="I56" i="1" s="1"/>
  <c r="H50" i="1"/>
  <c r="H52" i="1" s="1"/>
  <c r="H56" i="1" s="1"/>
  <c r="G50" i="1"/>
  <c r="G52" i="1" s="1"/>
  <c r="G56" i="1" s="1"/>
  <c r="F50" i="1"/>
  <c r="F8" i="4" s="1"/>
  <c r="E50" i="1"/>
  <c r="E8" i="4" s="1"/>
  <c r="D50" i="1"/>
  <c r="D52" i="1" s="1"/>
  <c r="D56" i="1" s="1"/>
  <c r="C50" i="1"/>
  <c r="C52" i="1" s="1"/>
  <c r="C56" i="1" s="1"/>
  <c r="B50" i="1"/>
  <c r="B8" i="4" s="1"/>
  <c r="I32" i="1"/>
  <c r="H32" i="1"/>
  <c r="G32" i="1"/>
  <c r="F32" i="1"/>
  <c r="E32" i="1"/>
  <c r="D32" i="1"/>
  <c r="C32" i="1"/>
  <c r="B32" i="1"/>
  <c r="I27" i="1"/>
  <c r="I44" i="1" s="1"/>
  <c r="I54" i="1" s="1"/>
  <c r="H27" i="1"/>
  <c r="H44" i="1" s="1"/>
  <c r="H54" i="1" s="1"/>
  <c r="G27" i="1"/>
  <c r="G44" i="1" s="1"/>
  <c r="G54" i="1" s="1"/>
  <c r="F27" i="1"/>
  <c r="F44" i="1" s="1"/>
  <c r="E27" i="1"/>
  <c r="E44" i="1" s="1"/>
  <c r="D27" i="1"/>
  <c r="D44" i="1" s="1"/>
  <c r="D54" i="1" s="1"/>
  <c r="C27" i="1"/>
  <c r="C44" i="1" s="1"/>
  <c r="C54" i="1" s="1"/>
  <c r="B27" i="1"/>
  <c r="B44" i="1" s="1"/>
  <c r="I14" i="1"/>
  <c r="H14" i="1"/>
  <c r="G14" i="1"/>
  <c r="F14" i="1"/>
  <c r="E14" i="1"/>
  <c r="E9" i="4" s="1"/>
  <c r="D14" i="1"/>
  <c r="D9" i="4" s="1"/>
  <c r="C14" i="1"/>
  <c r="C9" i="4" s="1"/>
  <c r="B14" i="1"/>
  <c r="I6" i="1"/>
  <c r="I23" i="1" s="1"/>
  <c r="H6" i="1"/>
  <c r="H23" i="1" s="1"/>
  <c r="G6" i="1"/>
  <c r="G23" i="1" s="1"/>
  <c r="F6" i="1"/>
  <c r="F23" i="1" s="1"/>
  <c r="E6" i="1"/>
  <c r="E23" i="1" s="1"/>
  <c r="D6" i="1"/>
  <c r="D23" i="1" s="1"/>
  <c r="C6" i="1"/>
  <c r="C23" i="1" s="1"/>
  <c r="B6" i="1"/>
  <c r="B23" i="1" s="1"/>
  <c r="B11" i="4" l="1"/>
  <c r="B20" i="2"/>
  <c r="B24" i="2" s="1"/>
  <c r="B29" i="2" s="1"/>
  <c r="F11" i="4"/>
  <c r="F20" i="2"/>
  <c r="F24" i="2" s="1"/>
  <c r="F29" i="2" s="1"/>
  <c r="E54" i="1"/>
  <c r="E20" i="2"/>
  <c r="E24" i="2" s="1"/>
  <c r="E29" i="2" s="1"/>
  <c r="E11" i="4"/>
  <c r="C11" i="4"/>
  <c r="C20" i="2"/>
  <c r="C24" i="2" s="1"/>
  <c r="C29" i="2" s="1"/>
  <c r="D20" i="2"/>
  <c r="D24" i="2" s="1"/>
  <c r="D29" i="2" s="1"/>
  <c r="D11" i="4"/>
  <c r="E52" i="1"/>
  <c r="E56" i="1" s="1"/>
  <c r="I36" i="3"/>
  <c r="I38" i="3" s="1"/>
  <c r="B52" i="1"/>
  <c r="B56" i="1" s="1"/>
  <c r="F52" i="1"/>
  <c r="F56" i="1" s="1"/>
  <c r="B36" i="3"/>
  <c r="B38" i="3" s="1"/>
  <c r="F36" i="3"/>
  <c r="F38" i="3" s="1"/>
  <c r="D8" i="4"/>
  <c r="C36" i="3"/>
  <c r="C38" i="3" s="1"/>
  <c r="G36" i="3"/>
  <c r="G38" i="3" s="1"/>
  <c r="E36" i="3"/>
  <c r="E38" i="3" s="1"/>
  <c r="D36" i="3"/>
  <c r="D38" i="3" s="1"/>
  <c r="H36" i="3"/>
  <c r="H38" i="3" s="1"/>
  <c r="E6" i="4" l="1"/>
  <c r="E12" i="4"/>
  <c r="E10" i="4"/>
  <c r="E7" i="4"/>
  <c r="E31" i="2"/>
  <c r="C7" i="4"/>
  <c r="C10" i="4"/>
  <c r="C6" i="4"/>
  <c r="C31" i="2"/>
  <c r="C12" i="4"/>
  <c r="B12" i="4"/>
  <c r="B7" i="4"/>
  <c r="B10" i="4"/>
  <c r="B6" i="4"/>
  <c r="B31" i="2"/>
  <c r="F12" i="4"/>
  <c r="F7" i="4"/>
  <c r="F10" i="4"/>
  <c r="F6" i="4"/>
  <c r="F31" i="2"/>
  <c r="F54" i="1"/>
  <c r="D10" i="4"/>
  <c r="D6" i="4"/>
  <c r="D31" i="2"/>
  <c r="D7" i="4"/>
  <c r="D12" i="4"/>
  <c r="B54" i="1"/>
</calcChain>
</file>

<file path=xl/sharedStrings.xml><?xml version="1.0" encoding="utf-8"?>
<sst xmlns="http://schemas.openxmlformats.org/spreadsheetml/2006/main" count="140" uniqueCount="108">
  <si>
    <t>BSRM STEELS LIMITED</t>
  </si>
  <si>
    <t>Cash Flow Statement</t>
  </si>
  <si>
    <t>As at quarter end</t>
  </si>
  <si>
    <t>Quarter 3</t>
  </si>
  <si>
    <t>Balance Sheet</t>
  </si>
  <si>
    <t>Quarter 2</t>
  </si>
  <si>
    <t>Quarter 1</t>
  </si>
  <si>
    <t>Quarter  2</t>
  </si>
  <si>
    <t>Income Statement</t>
  </si>
  <si>
    <t>Net Revenues</t>
  </si>
  <si>
    <t>Net Cash Flows - Operating Activities</t>
  </si>
  <si>
    <t>ASSETS</t>
  </si>
  <si>
    <t>Cost of goods sold</t>
  </si>
  <si>
    <t>NON CURRENT ASSETS</t>
  </si>
  <si>
    <t>Cash Receipts from Customers</t>
  </si>
  <si>
    <t>Gross Profit</t>
  </si>
  <si>
    <t>Cash Payment to Suppliers and Employees</t>
  </si>
  <si>
    <t>Income Tax Paid</t>
  </si>
  <si>
    <t>Interest Paid</t>
  </si>
  <si>
    <t xml:space="preserve">Property,Plant  and  Equipment </t>
  </si>
  <si>
    <t>Intangible Asset</t>
  </si>
  <si>
    <t>Net Cash Flows - Investment Activities</t>
  </si>
  <si>
    <t>Accumulated Depreciation</t>
  </si>
  <si>
    <t>Operating Incomes/Expenses</t>
  </si>
  <si>
    <t xml:space="preserve">Acquisition of Fixed Assets </t>
  </si>
  <si>
    <t>Capital Work in Progress</t>
  </si>
  <si>
    <t>Addition to CWIP</t>
  </si>
  <si>
    <t>Investments</t>
  </si>
  <si>
    <t>Disposal of Fixed Assets</t>
  </si>
  <si>
    <t>Selling &amp; Distribution Expenses</t>
  </si>
  <si>
    <t>Decrease/Increase in Investment</t>
  </si>
  <si>
    <t>Administrative Expenses</t>
  </si>
  <si>
    <t xml:space="preserve">Advance against purchase of PPE </t>
  </si>
  <si>
    <t>CURRENT ASSETS</t>
  </si>
  <si>
    <t>Share money deposit to Chittagong Power Company Ltd.</t>
  </si>
  <si>
    <t>Other Income</t>
  </si>
  <si>
    <t>Software - Development/implementation</t>
  </si>
  <si>
    <t>Operating Profit</t>
  </si>
  <si>
    <t xml:space="preserve">Realized from related companies against Software development </t>
  </si>
  <si>
    <t>Short Term Investment</t>
  </si>
  <si>
    <t xml:space="preserve">Trade Mark </t>
  </si>
  <si>
    <t>Inventories</t>
  </si>
  <si>
    <t>Share money deposit to BSRM Steel Mills Limited</t>
  </si>
  <si>
    <t>Non-Operating Income/(Expenses)</t>
  </si>
  <si>
    <t>Accounts Receivable</t>
  </si>
  <si>
    <t>Financial charges</t>
  </si>
  <si>
    <t>Finance Income</t>
  </si>
  <si>
    <t>Non-operating income</t>
  </si>
  <si>
    <t>Current account with related companies</t>
  </si>
  <si>
    <t>Net Cash Flows - Financing Activities</t>
  </si>
  <si>
    <t>Loan to Related Companies</t>
  </si>
  <si>
    <t>Receipt/Repayment of Syndicated Term Loan</t>
  </si>
  <si>
    <t>Profit Before contribution to WPPF</t>
  </si>
  <si>
    <t>Receipt/Repayment of Term Loan-BMRE</t>
  </si>
  <si>
    <t>Advances, Deposits &amp; Pre-Payments</t>
  </si>
  <si>
    <t>Receipt/Repayment of Term Loan</t>
  </si>
  <si>
    <t>Cash and Cash Equivalents</t>
  </si>
  <si>
    <t>Decrease in non-controlling interest</t>
  </si>
  <si>
    <t>Dividend Paid</t>
  </si>
  <si>
    <t>Contribution to WPPF and Welfare Fund</t>
  </si>
  <si>
    <t>Loan from/to Related Companies</t>
  </si>
  <si>
    <t>Profit on Bargain Purchase</t>
  </si>
  <si>
    <t>Receipt/Repayment of Short Term Borrowing</t>
  </si>
  <si>
    <t>Share of Profit/Loss of Associates</t>
  </si>
  <si>
    <t>Profit Before Taxation</t>
  </si>
  <si>
    <t>Net Change in Cash Flows</t>
  </si>
  <si>
    <t>Liabilities and Capital</t>
  </si>
  <si>
    <t>Provision for Taxation</t>
  </si>
  <si>
    <t>Liabilities</t>
  </si>
  <si>
    <t>Cash and Cash Equivalents at Beginning Period</t>
  </si>
  <si>
    <t>Cash and Cash Equivalents at End of Period</t>
  </si>
  <si>
    <t>Non Current Liabilities</t>
  </si>
  <si>
    <t>Current</t>
  </si>
  <si>
    <t>Deferred</t>
  </si>
  <si>
    <t>Net Profit</t>
  </si>
  <si>
    <t>Net Operating Cash Flow Per Share</t>
  </si>
  <si>
    <t>Long term borrowings</t>
  </si>
  <si>
    <t>Defined benefit obligations - Gratuity</t>
  </si>
  <si>
    <t>Deferred tax liability</t>
  </si>
  <si>
    <t>Earnings per share (par value Taka 10)</t>
  </si>
  <si>
    <t>Current Liabilities</t>
  </si>
  <si>
    <t>Shares to Calculate NOCFPS</t>
  </si>
  <si>
    <t>Account Payable</t>
  </si>
  <si>
    <t>Short Term Liabilities</t>
  </si>
  <si>
    <t>Loan from Related Companies</t>
  </si>
  <si>
    <t>Current Account with Related Companies</t>
  </si>
  <si>
    <t>Current portion of long term borrowings</t>
  </si>
  <si>
    <t>Shares to Calculate EPS</t>
  </si>
  <si>
    <t>Liabilities for Expenses</t>
  </si>
  <si>
    <t>Current tax Liabilites</t>
  </si>
  <si>
    <t>Provision for Income Tax</t>
  </si>
  <si>
    <t>Provision for WPPF and Welfare Fund</t>
  </si>
  <si>
    <t>Other Liabilities</t>
  </si>
  <si>
    <t>Shareholders’ Equity</t>
  </si>
  <si>
    <t>Share Capital</t>
  </si>
  <si>
    <t>Retained Earnings</t>
  </si>
  <si>
    <t>Revaluation Reserve</t>
  </si>
  <si>
    <t>Ratio</t>
  </si>
  <si>
    <t xml:space="preserve">Non- controlling interest </t>
  </si>
  <si>
    <t>Return on Asset (ROA)</t>
  </si>
  <si>
    <t>Return on Equity (ROE)</t>
  </si>
  <si>
    <t>Debt to Equity</t>
  </si>
  <si>
    <t>Net assets value per share</t>
  </si>
  <si>
    <t>Current Ratio</t>
  </si>
  <si>
    <t>Shares to calculate NAVPS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</si>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</sst>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0.0%"/>
    <numFmt numFmtId="165" formatCode="0.0"/>
  </numFmts>
  <fonts count="9" x14ac:knownFonts="1">
    <font>
      <sz val="11"/>
      <color theme="1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1"/>
      <color theme="1"/>
      <name val="Calibri"/>
    </font>
    <font>
      <b/>
      <u/>
      <sz val="11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right"/>
    </xf>
    <xf numFmtId="0" fontId="1" fillId="0" borderId="1" xfId="0" applyFont="1" applyBorder="1"/>
    <xf numFmtId="3" fontId="3" fillId="0" borderId="0" xfId="0" applyNumberFormat="1" applyFont="1"/>
    <xf numFmtId="3" fontId="5" fillId="0" borderId="0" xfId="0" applyNumberFormat="1" applyFont="1" applyAlignment="1"/>
    <xf numFmtId="0" fontId="1" fillId="0" borderId="1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3" fontId="3" fillId="0" borderId="1" xfId="0" applyNumberFormat="1" applyFont="1" applyBorder="1"/>
    <xf numFmtId="3" fontId="1" fillId="0" borderId="0" xfId="0" applyNumberFormat="1" applyFont="1"/>
    <xf numFmtId="3" fontId="1" fillId="0" borderId="2" xfId="0" applyNumberFormat="1" applyFont="1" applyBorder="1"/>
    <xf numFmtId="41" fontId="1" fillId="0" borderId="0" xfId="0" applyNumberFormat="1" applyFont="1"/>
    <xf numFmtId="0" fontId="3" fillId="0" borderId="0" xfId="0" applyFont="1" applyAlignment="1">
      <alignment wrapText="1"/>
    </xf>
    <xf numFmtId="0" fontId="1" fillId="0" borderId="3" xfId="0" applyFont="1" applyBorder="1"/>
    <xf numFmtId="0" fontId="2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3" fontId="6" fillId="0" borderId="0" xfId="0" applyNumberFormat="1" applyFont="1"/>
    <xf numFmtId="3" fontId="1" fillId="0" borderId="3" xfId="0" applyNumberFormat="1" applyFont="1" applyBorder="1"/>
    <xf numFmtId="2" fontId="1" fillId="0" borderId="0" xfId="0" applyNumberFormat="1" applyFont="1"/>
    <xf numFmtId="2" fontId="1" fillId="0" borderId="4" xfId="0" applyNumberFormat="1" applyFont="1" applyBorder="1"/>
    <xf numFmtId="41" fontId="3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7" customWidth="1"/>
    <col min="2" max="5" width="12.125" customWidth="1"/>
    <col min="6" max="6" width="13" customWidth="1"/>
    <col min="7" max="7" width="14.625" customWidth="1"/>
    <col min="8" max="8" width="15.125" customWidth="1"/>
    <col min="9" max="9" width="14.75" customWidth="1"/>
    <col min="10" max="26" width="7.625" customWidth="1"/>
  </cols>
  <sheetData>
    <row r="1" spans="1:16" x14ac:dyDescent="0.25">
      <c r="A1" s="1" t="s">
        <v>0</v>
      </c>
      <c r="B1" s="3"/>
    </row>
    <row r="2" spans="1:16" x14ac:dyDescent="0.25">
      <c r="A2" s="1" t="s">
        <v>4</v>
      </c>
      <c r="B2" s="3"/>
    </row>
    <row r="3" spans="1:16" x14ac:dyDescent="0.25">
      <c r="A3" s="1" t="s">
        <v>2</v>
      </c>
      <c r="B3" s="4" t="s">
        <v>3</v>
      </c>
      <c r="C3" s="4" t="s">
        <v>5</v>
      </c>
      <c r="D3" s="4" t="s">
        <v>3</v>
      </c>
      <c r="E3" s="4" t="s">
        <v>6</v>
      </c>
      <c r="F3" s="4" t="s">
        <v>7</v>
      </c>
      <c r="G3" s="4" t="s">
        <v>3</v>
      </c>
      <c r="H3" s="4" t="s">
        <v>6</v>
      </c>
      <c r="I3" s="4" t="s">
        <v>7</v>
      </c>
    </row>
    <row r="4" spans="1:16" ht="15.75" x14ac:dyDescent="0.25">
      <c r="B4" s="5">
        <v>42825</v>
      </c>
      <c r="C4" s="5">
        <v>43100</v>
      </c>
      <c r="D4" s="5">
        <v>43190</v>
      </c>
      <c r="E4" s="5">
        <v>43373</v>
      </c>
      <c r="F4" s="5">
        <v>43465</v>
      </c>
      <c r="G4" s="5">
        <v>43555</v>
      </c>
      <c r="H4" s="6">
        <v>43738</v>
      </c>
      <c r="I4" s="6">
        <v>43830</v>
      </c>
    </row>
    <row r="5" spans="1:16" x14ac:dyDescent="0.25">
      <c r="A5" s="10" t="s">
        <v>11</v>
      </c>
      <c r="B5" s="3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12" t="s">
        <v>13</v>
      </c>
      <c r="B6" s="14">
        <f t="shared" ref="B6:I6" si="0">SUM(B7:B11)</f>
        <v>11684462481</v>
      </c>
      <c r="C6" s="14">
        <f t="shared" si="0"/>
        <v>12895868728</v>
      </c>
      <c r="D6" s="14">
        <f t="shared" si="0"/>
        <v>13133206943</v>
      </c>
      <c r="E6" s="14">
        <f t="shared" si="0"/>
        <v>14299381657</v>
      </c>
      <c r="F6" s="14">
        <f t="shared" si="0"/>
        <v>15576744606</v>
      </c>
      <c r="G6" s="14">
        <f t="shared" si="0"/>
        <v>18491319581</v>
      </c>
      <c r="H6" s="14">
        <f t="shared" si="0"/>
        <v>26955810617</v>
      </c>
      <c r="I6" s="14">
        <f t="shared" si="0"/>
        <v>0</v>
      </c>
      <c r="J6" s="8"/>
      <c r="K6" s="8"/>
      <c r="L6" s="8"/>
      <c r="M6" s="8"/>
      <c r="N6" s="8"/>
      <c r="O6" s="8"/>
      <c r="P6" s="8"/>
    </row>
    <row r="7" spans="1:16" x14ac:dyDescent="0.25">
      <c r="A7" s="11" t="s">
        <v>19</v>
      </c>
      <c r="B7" s="8">
        <v>10246820896</v>
      </c>
      <c r="C7" s="8">
        <v>11521121170</v>
      </c>
      <c r="D7" s="8">
        <v>11657492909</v>
      </c>
      <c r="E7" s="8">
        <v>12682971556</v>
      </c>
      <c r="F7" s="8">
        <v>13925026778</v>
      </c>
      <c r="G7" s="8">
        <v>20629731753</v>
      </c>
      <c r="H7" s="9">
        <v>27750080551</v>
      </c>
      <c r="I7" s="8"/>
      <c r="J7" s="8"/>
      <c r="K7" s="8"/>
      <c r="L7" s="8"/>
      <c r="M7" s="8"/>
      <c r="N7" s="8"/>
      <c r="O7" s="8"/>
      <c r="P7" s="8"/>
    </row>
    <row r="8" spans="1:16" x14ac:dyDescent="0.25">
      <c r="A8" s="11" t="s">
        <v>20</v>
      </c>
      <c r="B8" s="8">
        <v>33006693</v>
      </c>
      <c r="C8" s="8">
        <v>29781836</v>
      </c>
      <c r="D8" s="8">
        <v>28708973</v>
      </c>
      <c r="E8" s="8">
        <v>26556980</v>
      </c>
      <c r="F8" s="8">
        <v>25484116</v>
      </c>
      <c r="G8" s="8">
        <v>24411252</v>
      </c>
      <c r="H8" s="9">
        <v>46785006</v>
      </c>
      <c r="I8" s="8"/>
      <c r="J8" s="8"/>
      <c r="K8" s="8"/>
      <c r="L8" s="8"/>
      <c r="M8" s="8"/>
      <c r="N8" s="8"/>
      <c r="O8" s="8"/>
      <c r="P8" s="8"/>
    </row>
    <row r="9" spans="1:16" x14ac:dyDescent="0.25">
      <c r="A9" s="11" t="s">
        <v>22</v>
      </c>
      <c r="B9" s="8"/>
      <c r="C9" s="8"/>
      <c r="E9" s="8"/>
      <c r="F9" s="8"/>
      <c r="G9" s="8">
        <v>-3858548192</v>
      </c>
      <c r="H9" s="9">
        <v>-4340927213</v>
      </c>
      <c r="I9" s="8"/>
      <c r="J9" s="8"/>
      <c r="K9" s="8"/>
      <c r="L9" s="8"/>
      <c r="M9" s="8"/>
      <c r="N9" s="8"/>
      <c r="O9" s="8"/>
      <c r="P9" s="8"/>
    </row>
    <row r="10" spans="1:16" x14ac:dyDescent="0.25">
      <c r="A10" s="11" t="s">
        <v>25</v>
      </c>
      <c r="B10" s="8"/>
      <c r="C10" s="8"/>
      <c r="D10" s="8"/>
      <c r="E10" s="8"/>
      <c r="F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11" t="s">
        <v>27</v>
      </c>
      <c r="B11" s="8">
        <v>1404634892</v>
      </c>
      <c r="C11" s="8">
        <v>1344965722</v>
      </c>
      <c r="D11" s="8">
        <v>1447005061</v>
      </c>
      <c r="E11" s="8">
        <v>1589853121</v>
      </c>
      <c r="F11" s="8">
        <v>1626233712</v>
      </c>
      <c r="G11" s="8">
        <v>1695724768</v>
      </c>
      <c r="H11" s="9">
        <v>3499872273</v>
      </c>
      <c r="I11" s="8"/>
      <c r="J11" s="8"/>
      <c r="K11" s="8"/>
      <c r="L11" s="8"/>
      <c r="M11" s="8"/>
      <c r="N11" s="8"/>
      <c r="O11" s="8"/>
      <c r="P11" s="8"/>
    </row>
    <row r="12" spans="1:16" x14ac:dyDescent="0.25">
      <c r="B12" s="8"/>
      <c r="C12" s="8"/>
      <c r="E12" s="8"/>
      <c r="F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5">
      <c r="B13" s="8"/>
      <c r="C13" s="8"/>
      <c r="E13" s="8"/>
      <c r="F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5">
      <c r="A14" s="12" t="s">
        <v>33</v>
      </c>
      <c r="B14" s="14">
        <f t="shared" ref="B14:I14" si="1">SUM(B15:B21)</f>
        <v>24420756840</v>
      </c>
      <c r="C14" s="14">
        <f t="shared" si="1"/>
        <v>32887058548</v>
      </c>
      <c r="D14" s="14">
        <f t="shared" si="1"/>
        <v>27583689354</v>
      </c>
      <c r="E14" s="14">
        <f t="shared" si="1"/>
        <v>36165343958</v>
      </c>
      <c r="F14" s="14">
        <f t="shared" si="1"/>
        <v>40002278334</v>
      </c>
      <c r="G14" s="14">
        <f t="shared" si="1"/>
        <v>38984853507</v>
      </c>
      <c r="H14" s="14">
        <f t="shared" si="1"/>
        <v>37816562061</v>
      </c>
      <c r="I14" s="14">
        <f t="shared" si="1"/>
        <v>0</v>
      </c>
      <c r="J14" s="8"/>
      <c r="K14" s="8"/>
      <c r="L14" s="8"/>
      <c r="M14" s="8"/>
      <c r="N14" s="8"/>
      <c r="O14" s="8"/>
      <c r="P14" s="8"/>
    </row>
    <row r="15" spans="1:16" x14ac:dyDescent="0.25">
      <c r="A15" s="3" t="s">
        <v>39</v>
      </c>
      <c r="B15" s="8">
        <v>242153350</v>
      </c>
      <c r="C15" s="8">
        <v>281910685</v>
      </c>
      <c r="D15" s="8">
        <v>370602955</v>
      </c>
      <c r="E15" s="8">
        <v>339722621</v>
      </c>
      <c r="F15" s="8">
        <v>319833530</v>
      </c>
      <c r="G15" s="8">
        <v>384439765</v>
      </c>
      <c r="H15" s="9">
        <v>565417125</v>
      </c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11" t="s">
        <v>41</v>
      </c>
      <c r="B16" s="8">
        <v>9476726827</v>
      </c>
      <c r="C16" s="8">
        <v>13540219369</v>
      </c>
      <c r="D16" s="8">
        <v>10482405146</v>
      </c>
      <c r="E16" s="8">
        <v>14874700256</v>
      </c>
      <c r="F16" s="8">
        <v>16753099378</v>
      </c>
      <c r="G16" s="8">
        <v>14559489458</v>
      </c>
      <c r="H16" s="9">
        <v>17252096562</v>
      </c>
      <c r="I16" s="8"/>
      <c r="J16" s="8"/>
      <c r="K16" s="8"/>
      <c r="L16" s="8"/>
      <c r="M16" s="8"/>
      <c r="N16" s="8"/>
      <c r="O16" s="8"/>
      <c r="P16" s="8"/>
    </row>
    <row r="17" spans="1:16" x14ac:dyDescent="0.25">
      <c r="A17" s="11" t="s">
        <v>44</v>
      </c>
      <c r="B17" s="8">
        <v>3617185237</v>
      </c>
      <c r="C17" s="8">
        <v>6248269829</v>
      </c>
      <c r="D17" s="8">
        <v>7770978291</v>
      </c>
      <c r="E17" s="8">
        <v>9175415507</v>
      </c>
      <c r="F17" s="8">
        <v>9911646856</v>
      </c>
      <c r="G17" s="8">
        <v>8970416786</v>
      </c>
      <c r="H17" s="9">
        <v>9113401665</v>
      </c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11" t="s">
        <v>48</v>
      </c>
      <c r="B18" s="8">
        <v>8316579383</v>
      </c>
      <c r="C18" s="8">
        <v>10418077677</v>
      </c>
      <c r="D18" s="8">
        <v>5905200189</v>
      </c>
      <c r="E18" s="8">
        <v>7049107061</v>
      </c>
      <c r="F18" s="8">
        <v>7374991690</v>
      </c>
      <c r="G18" s="8">
        <v>9790818798</v>
      </c>
      <c r="H18" s="9">
        <v>5563003007</v>
      </c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11" t="s">
        <v>50</v>
      </c>
      <c r="B19" s="8"/>
      <c r="C19" s="8"/>
      <c r="E19" s="8"/>
      <c r="F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11" t="s">
        <v>54</v>
      </c>
      <c r="B20" s="8">
        <v>2423955297</v>
      </c>
      <c r="C20" s="8">
        <v>1893333844</v>
      </c>
      <c r="D20" s="8">
        <v>2711666160</v>
      </c>
      <c r="E20" s="8">
        <v>3990273127</v>
      </c>
      <c r="F20" s="8">
        <v>4623327397</v>
      </c>
      <c r="G20" s="8">
        <v>4318158979</v>
      </c>
      <c r="H20" s="9">
        <v>4378528826</v>
      </c>
      <c r="I20" s="8"/>
      <c r="J20" s="8"/>
      <c r="K20" s="8"/>
      <c r="L20" s="8"/>
      <c r="M20" s="8"/>
      <c r="N20" s="8"/>
      <c r="O20" s="8"/>
      <c r="P20" s="8"/>
    </row>
    <row r="21" spans="1:16" ht="15.75" customHeight="1" x14ac:dyDescent="0.25">
      <c r="A21" s="11" t="s">
        <v>56</v>
      </c>
      <c r="B21" s="8">
        <v>344156746</v>
      </c>
      <c r="C21" s="8">
        <v>505247144</v>
      </c>
      <c r="D21" s="8">
        <v>342836613</v>
      </c>
      <c r="E21" s="8">
        <v>736125386</v>
      </c>
      <c r="F21" s="8">
        <v>1019379483</v>
      </c>
      <c r="G21" s="8">
        <v>961529721</v>
      </c>
      <c r="H21" s="9">
        <v>944114876</v>
      </c>
      <c r="I21" s="8"/>
      <c r="J21" s="8"/>
      <c r="K21" s="8"/>
      <c r="L21" s="8"/>
      <c r="M21" s="8"/>
      <c r="N21" s="8"/>
      <c r="O21" s="8"/>
      <c r="P21" s="8"/>
    </row>
    <row r="22" spans="1:16" ht="15.75" customHeight="1" x14ac:dyDescent="0.25">
      <c r="B22" s="8"/>
      <c r="C22" s="8"/>
      <c r="E22" s="8"/>
      <c r="F22" s="8"/>
      <c r="H22" s="8"/>
      <c r="I22" s="8"/>
      <c r="J22" s="8"/>
      <c r="K22" s="8"/>
      <c r="L22" s="8"/>
      <c r="M22" s="8"/>
      <c r="N22" s="8"/>
      <c r="O22" s="8"/>
      <c r="P22" s="8"/>
    </row>
    <row r="23" spans="1:16" ht="15.75" customHeight="1" x14ac:dyDescent="0.25">
      <c r="A23" s="1"/>
      <c r="B23" s="14">
        <f t="shared" ref="B23:I23" si="2">B6+B14</f>
        <v>36105219321</v>
      </c>
      <c r="C23" s="14">
        <f t="shared" si="2"/>
        <v>45782927276</v>
      </c>
      <c r="D23" s="14">
        <f t="shared" si="2"/>
        <v>40716896297</v>
      </c>
      <c r="E23" s="14">
        <f t="shared" si="2"/>
        <v>50464725615</v>
      </c>
      <c r="F23" s="14">
        <f t="shared" si="2"/>
        <v>55579022940</v>
      </c>
      <c r="G23" s="14">
        <f t="shared" si="2"/>
        <v>57476173088</v>
      </c>
      <c r="H23" s="14">
        <f t="shared" si="2"/>
        <v>64772372678</v>
      </c>
      <c r="I23" s="14">
        <f t="shared" si="2"/>
        <v>0</v>
      </c>
      <c r="J23" s="8"/>
      <c r="K23" s="8"/>
      <c r="L23" s="8"/>
      <c r="M23" s="8"/>
      <c r="N23" s="8"/>
      <c r="O23" s="8"/>
      <c r="P23" s="8"/>
    </row>
    <row r="24" spans="1:16" ht="15.75" customHeight="1" x14ac:dyDescent="0.25">
      <c r="A24" s="1"/>
      <c r="B24" s="14"/>
      <c r="C24" s="14"/>
      <c r="D24" s="14"/>
      <c r="E24" s="14"/>
      <c r="F24" s="14"/>
      <c r="H24" s="8"/>
      <c r="I24" s="8"/>
      <c r="J24" s="8"/>
      <c r="K24" s="8"/>
      <c r="L24" s="8"/>
      <c r="M24" s="8"/>
      <c r="N24" s="8"/>
      <c r="O24" s="8"/>
      <c r="P24" s="8"/>
    </row>
    <row r="25" spans="1:16" ht="15.75" customHeight="1" x14ac:dyDescent="0.25">
      <c r="A25" s="19" t="s">
        <v>66</v>
      </c>
      <c r="B25" s="3"/>
      <c r="F25" s="8"/>
      <c r="H25" s="8"/>
      <c r="I25" s="8"/>
      <c r="J25" s="8"/>
      <c r="K25" s="8"/>
      <c r="L25" s="8"/>
      <c r="M25" s="8"/>
      <c r="N25" s="8"/>
      <c r="O25" s="8"/>
      <c r="P25" s="8"/>
    </row>
    <row r="26" spans="1:16" ht="15.75" customHeight="1" x14ac:dyDescent="0.25">
      <c r="A26" s="20" t="s">
        <v>68</v>
      </c>
      <c r="B26" s="3"/>
      <c r="H26" s="8"/>
      <c r="I26" s="8"/>
      <c r="J26" s="8"/>
      <c r="K26" s="8"/>
      <c r="L26" s="8"/>
      <c r="M26" s="8"/>
      <c r="N26" s="8"/>
      <c r="O26" s="8"/>
      <c r="P26" s="8"/>
    </row>
    <row r="27" spans="1:16" ht="15.75" customHeight="1" x14ac:dyDescent="0.25">
      <c r="A27" s="12" t="s">
        <v>71</v>
      </c>
      <c r="B27" s="14">
        <f t="shared" ref="B27:I27" si="3">SUM(B28:B30)</f>
        <v>2610068045</v>
      </c>
      <c r="C27" s="14">
        <f t="shared" si="3"/>
        <v>2359033315</v>
      </c>
      <c r="D27" s="21">
        <f t="shared" si="3"/>
        <v>2261321627</v>
      </c>
      <c r="E27" s="14">
        <f t="shared" si="3"/>
        <v>4595882736</v>
      </c>
      <c r="F27" s="14">
        <f t="shared" si="3"/>
        <v>5376120480</v>
      </c>
      <c r="G27" s="14">
        <f t="shared" si="3"/>
        <v>6094591058</v>
      </c>
      <c r="H27" s="14">
        <f t="shared" si="3"/>
        <v>11149682013</v>
      </c>
      <c r="I27" s="14">
        <f t="shared" si="3"/>
        <v>0</v>
      </c>
      <c r="J27" s="8"/>
      <c r="K27" s="8"/>
      <c r="L27" s="8"/>
      <c r="M27" s="8"/>
      <c r="N27" s="8"/>
      <c r="O27" s="8"/>
      <c r="P27" s="8"/>
    </row>
    <row r="28" spans="1:16" ht="15.75" customHeight="1" x14ac:dyDescent="0.25">
      <c r="A28" s="3" t="s">
        <v>76</v>
      </c>
      <c r="B28" s="8">
        <v>1243926687</v>
      </c>
      <c r="C28" s="8">
        <v>1091223642</v>
      </c>
      <c r="D28" s="8">
        <v>1017633112</v>
      </c>
      <c r="E28" s="8">
        <v>3298145542</v>
      </c>
      <c r="F28" s="8">
        <v>4072406248</v>
      </c>
      <c r="G28" s="8">
        <v>4775492362</v>
      </c>
      <c r="H28" s="9">
        <v>9134344462</v>
      </c>
      <c r="I28" s="8"/>
      <c r="J28" s="8"/>
      <c r="K28" s="8"/>
      <c r="L28" s="8"/>
      <c r="M28" s="8"/>
      <c r="N28" s="8"/>
      <c r="O28" s="8"/>
      <c r="P28" s="8"/>
    </row>
    <row r="29" spans="1:16" ht="15.75" customHeight="1" x14ac:dyDescent="0.25">
      <c r="A29" s="3" t="s">
        <v>77</v>
      </c>
      <c r="B29" s="8">
        <v>96707246</v>
      </c>
      <c r="C29" s="8">
        <v>111096522</v>
      </c>
      <c r="D29" s="8">
        <v>116006819</v>
      </c>
      <c r="E29" s="8">
        <v>150869694</v>
      </c>
      <c r="F29" s="8">
        <v>165623229</v>
      </c>
      <c r="G29" s="8">
        <v>173248247</v>
      </c>
      <c r="H29" s="9">
        <v>166873284</v>
      </c>
      <c r="I29" s="8"/>
      <c r="J29" s="8"/>
      <c r="K29" s="8"/>
      <c r="L29" s="8"/>
      <c r="M29" s="8"/>
      <c r="N29" s="8"/>
      <c r="O29" s="8"/>
      <c r="P29" s="8"/>
    </row>
    <row r="30" spans="1:16" ht="15.75" customHeight="1" x14ac:dyDescent="0.25">
      <c r="A30" s="11" t="s">
        <v>78</v>
      </c>
      <c r="B30" s="8">
        <v>1269434112</v>
      </c>
      <c r="C30" s="8">
        <v>1156713151</v>
      </c>
      <c r="D30" s="8">
        <v>1127681696</v>
      </c>
      <c r="E30" s="8">
        <v>1146867500</v>
      </c>
      <c r="F30" s="8">
        <v>1138091003</v>
      </c>
      <c r="G30" s="8">
        <v>1145850449</v>
      </c>
      <c r="H30" s="9">
        <v>1848464267</v>
      </c>
      <c r="I30" s="8"/>
      <c r="J30" s="8"/>
      <c r="K30" s="8"/>
      <c r="L30" s="8"/>
      <c r="M30" s="8"/>
      <c r="N30" s="8"/>
      <c r="O30" s="8"/>
      <c r="P30" s="8"/>
    </row>
    <row r="31" spans="1:16" ht="15.75" customHeight="1" x14ac:dyDescent="0.25">
      <c r="B31" s="8"/>
      <c r="C31" s="8"/>
      <c r="E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15.75" customHeight="1" x14ac:dyDescent="0.25">
      <c r="A32" s="12" t="s">
        <v>80</v>
      </c>
      <c r="B32" s="14">
        <f t="shared" ref="B32:I32" si="4">SUM(B33:B42)</f>
        <v>21879302716</v>
      </c>
      <c r="C32" s="14">
        <f t="shared" si="4"/>
        <v>31822591357</v>
      </c>
      <c r="D32" s="14">
        <f t="shared" si="4"/>
        <v>26358073842</v>
      </c>
      <c r="E32" s="14">
        <f t="shared" si="4"/>
        <v>32599400645</v>
      </c>
      <c r="F32" s="14">
        <f t="shared" si="4"/>
        <v>36944342859</v>
      </c>
      <c r="G32" s="14">
        <f t="shared" si="4"/>
        <v>37741421197</v>
      </c>
      <c r="H32" s="14">
        <f t="shared" si="4"/>
        <v>32582125183</v>
      </c>
      <c r="I32" s="14">
        <f t="shared" si="4"/>
        <v>0</v>
      </c>
      <c r="J32" s="8"/>
      <c r="K32" s="8"/>
      <c r="L32" s="8"/>
      <c r="M32" s="8"/>
      <c r="N32" s="8"/>
      <c r="O32" s="8"/>
      <c r="P32" s="8"/>
    </row>
    <row r="33" spans="1:16" ht="15.75" customHeight="1" x14ac:dyDescent="0.25">
      <c r="A33" s="11" t="s">
        <v>82</v>
      </c>
      <c r="B33" s="8">
        <v>117929588</v>
      </c>
      <c r="C33" s="8">
        <v>2742785287</v>
      </c>
      <c r="D33" s="8">
        <v>1670356397</v>
      </c>
      <c r="E33" s="8">
        <v>6745102700</v>
      </c>
      <c r="F33" s="8">
        <v>9030450761</v>
      </c>
      <c r="G33" s="8">
        <v>8589566933</v>
      </c>
      <c r="H33" s="9">
        <v>129876868</v>
      </c>
      <c r="I33" s="8"/>
      <c r="J33" s="8"/>
      <c r="K33" s="8"/>
      <c r="L33" s="8"/>
      <c r="M33" s="8"/>
      <c r="N33" s="8"/>
      <c r="O33" s="8"/>
      <c r="P33" s="8"/>
    </row>
    <row r="34" spans="1:16" ht="15.75" customHeight="1" x14ac:dyDescent="0.25">
      <c r="A34" s="11" t="s">
        <v>83</v>
      </c>
      <c r="B34" s="8">
        <v>18823886425</v>
      </c>
      <c r="C34" s="8">
        <v>23661596684</v>
      </c>
      <c r="D34" s="8">
        <v>16498515721</v>
      </c>
      <c r="E34" s="8">
        <v>21485753995</v>
      </c>
      <c r="F34" s="8">
        <v>23882556282</v>
      </c>
      <c r="G34" s="8">
        <v>23991865899</v>
      </c>
      <c r="H34" s="9">
        <v>24913199930</v>
      </c>
      <c r="I34" s="8"/>
      <c r="J34" s="8"/>
      <c r="K34" s="8"/>
      <c r="L34" s="8"/>
      <c r="M34" s="8"/>
      <c r="N34" s="8"/>
      <c r="O34" s="8"/>
      <c r="P34" s="8"/>
    </row>
    <row r="35" spans="1:16" ht="15.75" customHeight="1" x14ac:dyDescent="0.25">
      <c r="A35" s="11" t="s">
        <v>84</v>
      </c>
      <c r="B35" s="8">
        <v>722040366</v>
      </c>
      <c r="C35" s="8">
        <v>600796816</v>
      </c>
      <c r="D35" s="8">
        <v>707785943</v>
      </c>
      <c r="E35" s="8">
        <v>719484459</v>
      </c>
      <c r="F35" s="8">
        <v>690907010</v>
      </c>
      <c r="H35" s="8"/>
      <c r="I35" s="8"/>
      <c r="J35" s="8"/>
      <c r="K35" s="8"/>
      <c r="L35" s="8"/>
      <c r="M35" s="8"/>
      <c r="N35" s="8"/>
      <c r="O35" s="8"/>
      <c r="P35" s="8"/>
    </row>
    <row r="36" spans="1:16" ht="15.75" customHeight="1" x14ac:dyDescent="0.25">
      <c r="A36" s="11" t="s">
        <v>85</v>
      </c>
      <c r="B36" s="8">
        <v>10167918</v>
      </c>
      <c r="C36" s="8">
        <v>2508072965</v>
      </c>
      <c r="D36" s="8">
        <v>2502176769</v>
      </c>
      <c r="E36" s="8">
        <v>1263229767</v>
      </c>
      <c r="F36" s="8">
        <v>275429270</v>
      </c>
      <c r="G36" s="8">
        <v>2127646422</v>
      </c>
      <c r="H36" s="9">
        <v>2508742054</v>
      </c>
      <c r="I36" s="8"/>
      <c r="J36" s="8"/>
      <c r="K36" s="8"/>
      <c r="L36" s="8"/>
      <c r="M36" s="8"/>
      <c r="N36" s="8"/>
      <c r="O36" s="8"/>
      <c r="P36" s="8"/>
    </row>
    <row r="37" spans="1:16" ht="15.75" customHeight="1" x14ac:dyDescent="0.25">
      <c r="A37" s="11" t="s">
        <v>86</v>
      </c>
      <c r="B37" s="8"/>
      <c r="C37" s="8"/>
      <c r="D37" s="8"/>
      <c r="E37" s="8"/>
      <c r="F37" s="8"/>
      <c r="G37" s="8">
        <v>636170871</v>
      </c>
      <c r="H37" s="9">
        <v>1937319140</v>
      </c>
      <c r="I37" s="8"/>
      <c r="J37" s="8"/>
      <c r="K37" s="8"/>
      <c r="L37" s="8"/>
      <c r="M37" s="8"/>
      <c r="N37" s="8"/>
      <c r="O37" s="8"/>
      <c r="P37" s="8"/>
    </row>
    <row r="38" spans="1:16" ht="15.75" customHeight="1" x14ac:dyDescent="0.25">
      <c r="A38" s="11" t="s">
        <v>88</v>
      </c>
      <c r="B38" s="8">
        <v>923303888</v>
      </c>
      <c r="C38" s="8">
        <v>337094164</v>
      </c>
      <c r="D38" s="8">
        <v>537300491</v>
      </c>
      <c r="E38" s="8">
        <v>515184102</v>
      </c>
      <c r="F38" s="8">
        <v>887392682</v>
      </c>
      <c r="G38" s="8">
        <v>1154288830</v>
      </c>
      <c r="H38" s="9">
        <v>1369396150</v>
      </c>
      <c r="I38" s="8"/>
      <c r="J38" s="8"/>
      <c r="K38" s="8"/>
      <c r="L38" s="8"/>
      <c r="M38" s="8"/>
      <c r="N38" s="8"/>
      <c r="O38" s="8"/>
      <c r="P38" s="8"/>
    </row>
    <row r="39" spans="1:16" ht="15.75" customHeight="1" x14ac:dyDescent="0.25">
      <c r="A39" s="11" t="s">
        <v>89</v>
      </c>
      <c r="B39" s="8">
        <v>1022108273</v>
      </c>
      <c r="C39" s="8">
        <v>612695315</v>
      </c>
      <c r="D39" s="8">
        <v>749912364</v>
      </c>
      <c r="E39" s="8">
        <v>1116253018</v>
      </c>
      <c r="F39" s="8">
        <v>1109937984</v>
      </c>
      <c r="G39" s="8">
        <v>641475520</v>
      </c>
      <c r="H39" s="9">
        <v>786787949</v>
      </c>
      <c r="I39" s="8"/>
      <c r="J39" s="8"/>
      <c r="K39" s="8"/>
      <c r="L39" s="8"/>
      <c r="M39" s="8"/>
      <c r="N39" s="8"/>
      <c r="O39" s="8"/>
      <c r="P39" s="8"/>
    </row>
    <row r="40" spans="1:16" ht="15.75" customHeight="1" x14ac:dyDescent="0.25">
      <c r="A40" s="11" t="s">
        <v>90</v>
      </c>
      <c r="B40" s="8"/>
      <c r="C40" s="8">
        <v>139078412</v>
      </c>
      <c r="D40" s="8"/>
      <c r="E40" s="8"/>
      <c r="F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15.75" customHeight="1" x14ac:dyDescent="0.25">
      <c r="A41" s="11" t="s">
        <v>91</v>
      </c>
      <c r="B41" s="8">
        <v>131462498</v>
      </c>
      <c r="C41" s="8"/>
      <c r="D41" s="8">
        <v>65245670</v>
      </c>
      <c r="E41" s="8">
        <v>139877874</v>
      </c>
      <c r="F41" s="8">
        <v>161299331</v>
      </c>
      <c r="G41" s="8">
        <v>74508544</v>
      </c>
      <c r="H41" s="9">
        <v>118567547</v>
      </c>
      <c r="I41" s="8"/>
      <c r="J41" s="8"/>
      <c r="K41" s="8"/>
      <c r="L41" s="8"/>
      <c r="M41" s="8"/>
      <c r="N41" s="8"/>
      <c r="O41" s="8"/>
      <c r="P41" s="8"/>
    </row>
    <row r="42" spans="1:16" ht="15.75" customHeight="1" x14ac:dyDescent="0.25">
      <c r="A42" s="11" t="s">
        <v>92</v>
      </c>
      <c r="B42" s="8">
        <v>128403760</v>
      </c>
      <c r="C42" s="8">
        <v>1220471714</v>
      </c>
      <c r="D42" s="8">
        <v>3626780487</v>
      </c>
      <c r="E42" s="8">
        <v>614514730</v>
      </c>
      <c r="F42" s="8">
        <v>906369539</v>
      </c>
      <c r="G42" s="8">
        <v>525898178</v>
      </c>
      <c r="H42" s="9">
        <v>818235545</v>
      </c>
      <c r="I42" s="8"/>
      <c r="J42" s="8"/>
      <c r="K42" s="8"/>
      <c r="L42" s="8"/>
      <c r="M42" s="8"/>
      <c r="N42" s="8"/>
      <c r="O42" s="8"/>
      <c r="P42" s="8"/>
    </row>
    <row r="43" spans="1:16" ht="15.75" customHeight="1" x14ac:dyDescent="0.25">
      <c r="A43" s="1"/>
      <c r="B43" s="3"/>
      <c r="C43" s="8"/>
      <c r="E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15.75" customHeight="1" x14ac:dyDescent="0.25">
      <c r="A44" s="1"/>
      <c r="B44" s="14">
        <f t="shared" ref="B44:I44" si="5">B27+B32</f>
        <v>24489370761</v>
      </c>
      <c r="C44" s="14">
        <f t="shared" si="5"/>
        <v>34181624672</v>
      </c>
      <c r="D44" s="14">
        <f t="shared" si="5"/>
        <v>28619395469</v>
      </c>
      <c r="E44" s="14">
        <f t="shared" si="5"/>
        <v>37195283381</v>
      </c>
      <c r="F44" s="14">
        <f t="shared" si="5"/>
        <v>42320463339</v>
      </c>
      <c r="G44" s="14">
        <f t="shared" si="5"/>
        <v>43836012255</v>
      </c>
      <c r="H44" s="14">
        <f t="shared" si="5"/>
        <v>43731807196</v>
      </c>
      <c r="I44" s="14">
        <f t="shared" si="5"/>
        <v>0</v>
      </c>
      <c r="J44" s="8"/>
      <c r="K44" s="8"/>
      <c r="L44" s="8"/>
      <c r="M44" s="8"/>
      <c r="N44" s="8"/>
      <c r="O44" s="8"/>
      <c r="P44" s="8"/>
    </row>
    <row r="45" spans="1:16" ht="15.75" customHeight="1" x14ac:dyDescent="0.25">
      <c r="A45" s="1"/>
      <c r="B45" s="1"/>
      <c r="C45" s="1"/>
      <c r="E45" s="1"/>
      <c r="H45" s="8"/>
      <c r="I45" s="8"/>
      <c r="J45" s="8"/>
      <c r="K45" s="8"/>
      <c r="L45" s="8"/>
      <c r="M45" s="8"/>
      <c r="N45" s="8"/>
      <c r="O45" s="8"/>
      <c r="P45" s="8"/>
    </row>
    <row r="46" spans="1:16" ht="15.75" customHeight="1" x14ac:dyDescent="0.25">
      <c r="A46" s="12" t="s">
        <v>93</v>
      </c>
      <c r="B46" s="14"/>
      <c r="C46" s="14"/>
      <c r="D46" s="14"/>
      <c r="E46" s="14"/>
      <c r="F46" s="14"/>
      <c r="H46" s="8"/>
      <c r="I46" s="8"/>
      <c r="J46" s="8"/>
      <c r="K46" s="8"/>
      <c r="L46" s="8"/>
      <c r="M46" s="8"/>
      <c r="N46" s="8"/>
      <c r="O46" s="8"/>
      <c r="P46" s="8"/>
    </row>
    <row r="47" spans="1:16" ht="15.75" customHeight="1" x14ac:dyDescent="0.25">
      <c r="A47" s="11" t="s">
        <v>94</v>
      </c>
      <c r="B47" s="8">
        <v>3417750000</v>
      </c>
      <c r="C47" s="8">
        <v>3417750000</v>
      </c>
      <c r="D47" s="8">
        <v>3417750000</v>
      </c>
      <c r="E47" s="8">
        <v>3417750000</v>
      </c>
      <c r="F47" s="8">
        <v>3759525000</v>
      </c>
      <c r="G47" s="8">
        <v>3759525000</v>
      </c>
      <c r="H47" s="9">
        <v>3759525000</v>
      </c>
      <c r="I47" s="8"/>
      <c r="J47" s="8"/>
      <c r="K47" s="8"/>
      <c r="L47" s="8"/>
      <c r="M47" s="8"/>
      <c r="N47" s="8"/>
      <c r="O47" s="8"/>
      <c r="P47" s="8"/>
    </row>
    <row r="48" spans="1:16" ht="15.75" customHeight="1" x14ac:dyDescent="0.25">
      <c r="A48" s="11" t="s">
        <v>95</v>
      </c>
      <c r="B48" s="8">
        <v>5475325096</v>
      </c>
      <c r="C48" s="8">
        <v>5562523319</v>
      </c>
      <c r="D48" s="8">
        <v>6062310100</v>
      </c>
      <c r="E48" s="8">
        <v>7241249194</v>
      </c>
      <c r="F48" s="8">
        <v>6892000691</v>
      </c>
      <c r="G48" s="8">
        <v>7277011052</v>
      </c>
      <c r="H48" s="9">
        <v>9343348193</v>
      </c>
      <c r="I48" s="8"/>
      <c r="J48" s="8"/>
      <c r="K48" s="8"/>
      <c r="L48" s="8"/>
      <c r="M48" s="8"/>
      <c r="N48" s="8"/>
      <c r="O48" s="8"/>
      <c r="P48" s="8"/>
    </row>
    <row r="49" spans="1:26" ht="15.75" customHeight="1" x14ac:dyDescent="0.25">
      <c r="A49" s="11" t="s">
        <v>96</v>
      </c>
      <c r="B49" s="8">
        <v>2610495824</v>
      </c>
      <c r="C49" s="8">
        <v>2621029284</v>
      </c>
      <c r="D49" s="8">
        <v>2617440727</v>
      </c>
      <c r="E49" s="8">
        <v>2610443041</v>
      </c>
      <c r="F49" s="8">
        <v>2607033911</v>
      </c>
      <c r="G49" s="8">
        <v>2603624782</v>
      </c>
      <c r="H49" s="9">
        <v>7937692292</v>
      </c>
      <c r="I49" s="8"/>
      <c r="J49" s="8"/>
      <c r="K49" s="8"/>
      <c r="L49" s="8"/>
      <c r="M49" s="8"/>
      <c r="N49" s="8"/>
      <c r="O49" s="8"/>
      <c r="P49" s="8"/>
    </row>
    <row r="50" spans="1:26" ht="15.75" customHeight="1" x14ac:dyDescent="0.25">
      <c r="A50" s="1"/>
      <c r="B50" s="14">
        <f t="shared" ref="B50:I50" si="6">SUM(B47:B49)</f>
        <v>11503570920</v>
      </c>
      <c r="C50" s="14">
        <f t="shared" si="6"/>
        <v>11601302603</v>
      </c>
      <c r="D50" s="14">
        <f t="shared" si="6"/>
        <v>12097500827</v>
      </c>
      <c r="E50" s="14">
        <f t="shared" si="6"/>
        <v>13269442235</v>
      </c>
      <c r="F50" s="14">
        <f t="shared" si="6"/>
        <v>13258559602</v>
      </c>
      <c r="G50" s="14">
        <f t="shared" si="6"/>
        <v>13640160834</v>
      </c>
      <c r="H50" s="14">
        <f t="shared" si="6"/>
        <v>21040565485</v>
      </c>
      <c r="I50" s="14">
        <f t="shared" si="6"/>
        <v>0</v>
      </c>
      <c r="J50" s="8"/>
      <c r="K50" s="8"/>
      <c r="L50" s="8"/>
      <c r="M50" s="8"/>
      <c r="N50" s="8"/>
      <c r="O50" s="8"/>
      <c r="P50" s="8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1" t="s">
        <v>98</v>
      </c>
      <c r="B51" s="8">
        <v>112277640</v>
      </c>
      <c r="C51" s="8"/>
      <c r="D51" s="8"/>
      <c r="E51" s="8"/>
      <c r="F51" s="8"/>
      <c r="H51" s="8"/>
      <c r="I51" s="8"/>
      <c r="J51" s="8"/>
      <c r="K51" s="8"/>
      <c r="L51" s="8"/>
      <c r="M51" s="8"/>
      <c r="N51" s="8"/>
      <c r="O51" s="8"/>
      <c r="P51" s="8"/>
    </row>
    <row r="52" spans="1:26" ht="15.75" customHeight="1" x14ac:dyDescent="0.25">
      <c r="A52" s="1"/>
      <c r="B52" s="14">
        <f t="shared" ref="B52:I52" si="7">SUM(B50:B51)</f>
        <v>11615848560</v>
      </c>
      <c r="C52" s="14">
        <f t="shared" si="7"/>
        <v>11601302603</v>
      </c>
      <c r="D52" s="14">
        <f t="shared" si="7"/>
        <v>12097500827</v>
      </c>
      <c r="E52" s="14">
        <f t="shared" si="7"/>
        <v>13269442235</v>
      </c>
      <c r="F52" s="14">
        <f t="shared" si="7"/>
        <v>13258559602</v>
      </c>
      <c r="G52" s="14">
        <f t="shared" si="7"/>
        <v>13640160834</v>
      </c>
      <c r="H52" s="14">
        <f t="shared" si="7"/>
        <v>21040565485</v>
      </c>
      <c r="I52" s="14">
        <f t="shared" si="7"/>
        <v>0</v>
      </c>
      <c r="J52" s="8"/>
      <c r="K52" s="8"/>
      <c r="L52" s="8"/>
      <c r="M52" s="8"/>
      <c r="N52" s="8"/>
      <c r="O52" s="8"/>
      <c r="P52" s="8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4"/>
      <c r="C53" s="14"/>
      <c r="D53" s="14"/>
      <c r="E53" s="14"/>
      <c r="F53" s="14"/>
      <c r="G53" s="1"/>
      <c r="H53" s="8"/>
      <c r="I53" s="8"/>
      <c r="J53" s="8"/>
      <c r="K53" s="8"/>
      <c r="L53" s="8"/>
      <c r="M53" s="8"/>
      <c r="N53" s="8"/>
      <c r="O53" s="8"/>
      <c r="P53" s="8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4">
        <f>B44+B52</f>
        <v>36105219321</v>
      </c>
      <c r="C54" s="14">
        <f t="shared" ref="C54:D54" si="8">C44+C52+1</f>
        <v>45782927276</v>
      </c>
      <c r="D54" s="14">
        <f t="shared" si="8"/>
        <v>40716896297</v>
      </c>
      <c r="E54" s="14">
        <f t="shared" ref="E54:G54" si="9">E44+E52-1</f>
        <v>50464725615</v>
      </c>
      <c r="F54" s="14">
        <f t="shared" si="9"/>
        <v>55579022940</v>
      </c>
      <c r="G54" s="14">
        <f t="shared" si="9"/>
        <v>57476173088</v>
      </c>
      <c r="H54" s="14">
        <f>H44+H52-3</f>
        <v>64772372678</v>
      </c>
      <c r="I54" s="14">
        <f>I44+I52</f>
        <v>0</v>
      </c>
      <c r="J54" s="8"/>
      <c r="K54" s="8"/>
      <c r="L54" s="8"/>
      <c r="M54" s="8"/>
      <c r="N54" s="8"/>
      <c r="O54" s="8"/>
      <c r="P54" s="8"/>
    </row>
    <row r="55" spans="1:26" ht="15.75" customHeight="1" x14ac:dyDescent="0.25">
      <c r="B55" s="3"/>
      <c r="H55" s="8"/>
      <c r="I55" s="8"/>
      <c r="J55" s="8"/>
      <c r="K55" s="8"/>
      <c r="L55" s="8"/>
      <c r="M55" s="8"/>
      <c r="N55" s="8"/>
      <c r="O55" s="8"/>
      <c r="P55" s="8"/>
    </row>
    <row r="56" spans="1:26" ht="15.75" customHeight="1" x14ac:dyDescent="0.25">
      <c r="A56" s="7" t="s">
        <v>102</v>
      </c>
      <c r="B56" s="23">
        <f t="shared" ref="B56:I56" si="10">B52/(B47/10)</f>
        <v>33.986829229756417</v>
      </c>
      <c r="C56" s="23">
        <f t="shared" si="10"/>
        <v>33.944269191719698</v>
      </c>
      <c r="D56" s="23">
        <f t="shared" si="10"/>
        <v>35.396096341160117</v>
      </c>
      <c r="E56" s="23">
        <f t="shared" si="10"/>
        <v>38.825081515617001</v>
      </c>
      <c r="F56" s="23">
        <f t="shared" si="10"/>
        <v>35.266581820841729</v>
      </c>
      <c r="G56" s="23">
        <f t="shared" si="10"/>
        <v>36.281606942366388</v>
      </c>
      <c r="H56" s="23">
        <f t="shared" si="10"/>
        <v>55.966020933495585</v>
      </c>
      <c r="I56" s="23" t="e">
        <f t="shared" si="10"/>
        <v>#DIV/0!</v>
      </c>
      <c r="J56" s="8"/>
      <c r="K56" s="8"/>
      <c r="L56" s="8"/>
      <c r="M56" s="8"/>
      <c r="N56" s="8"/>
      <c r="O56" s="8"/>
      <c r="P56" s="8"/>
    </row>
    <row r="57" spans="1:26" ht="15.75" customHeight="1" x14ac:dyDescent="0.25">
      <c r="A57" s="7" t="s">
        <v>104</v>
      </c>
      <c r="B57" s="8">
        <f t="shared" ref="B57:I57" si="11">B47/10</f>
        <v>341775000</v>
      </c>
      <c r="C57" s="8">
        <f t="shared" si="11"/>
        <v>341775000</v>
      </c>
      <c r="D57" s="8">
        <f t="shared" si="11"/>
        <v>341775000</v>
      </c>
      <c r="E57" s="8">
        <f t="shared" si="11"/>
        <v>341775000</v>
      </c>
      <c r="F57" s="8">
        <f t="shared" si="11"/>
        <v>375952500</v>
      </c>
      <c r="G57" s="8">
        <f t="shared" si="11"/>
        <v>375952500</v>
      </c>
      <c r="H57" s="8">
        <f t="shared" si="11"/>
        <v>375952500</v>
      </c>
      <c r="I57" s="8">
        <f t="shared" si="11"/>
        <v>0</v>
      </c>
      <c r="J57" s="8"/>
      <c r="K57" s="8"/>
      <c r="L57" s="8"/>
      <c r="M57" s="8"/>
      <c r="N57" s="8"/>
      <c r="O57" s="8"/>
      <c r="P57" s="8"/>
    </row>
    <row r="58" spans="1:26" ht="15.75" customHeight="1" x14ac:dyDescent="0.25">
      <c r="B58" s="3"/>
      <c r="H58" s="8"/>
      <c r="I58" s="8"/>
      <c r="J58" s="8"/>
      <c r="K58" s="8"/>
      <c r="L58" s="8"/>
      <c r="M58" s="8"/>
      <c r="N58" s="8"/>
      <c r="O58" s="8"/>
      <c r="P58" s="8"/>
    </row>
    <row r="59" spans="1:26" ht="15.75" customHeight="1" x14ac:dyDescent="0.25">
      <c r="B59" s="3"/>
      <c r="H59" s="8"/>
      <c r="I59" s="8"/>
      <c r="J59" s="8"/>
      <c r="K59" s="8"/>
      <c r="L59" s="8"/>
      <c r="M59" s="8"/>
      <c r="N59" s="8"/>
      <c r="O59" s="8"/>
      <c r="P59" s="8"/>
    </row>
    <row r="60" spans="1:26" ht="15.75" customHeight="1" x14ac:dyDescent="0.25">
      <c r="B60" s="3"/>
      <c r="H60" s="8"/>
      <c r="I60" s="8"/>
      <c r="J60" s="8"/>
      <c r="K60" s="8"/>
      <c r="L60" s="8"/>
      <c r="M60" s="8"/>
      <c r="N60" s="8"/>
      <c r="O60" s="8"/>
      <c r="P60" s="8"/>
    </row>
    <row r="61" spans="1:26" ht="15.75" customHeight="1" x14ac:dyDescent="0.25">
      <c r="B61" s="3"/>
      <c r="H61" s="8"/>
      <c r="I61" s="8"/>
      <c r="J61" s="8"/>
      <c r="K61" s="8"/>
      <c r="L61" s="8"/>
      <c r="M61" s="8"/>
      <c r="N61" s="8"/>
      <c r="O61" s="8"/>
      <c r="P61" s="8"/>
    </row>
    <row r="62" spans="1:26" ht="15.75" customHeight="1" x14ac:dyDescent="0.25">
      <c r="B62" s="3"/>
      <c r="H62" s="8"/>
      <c r="I62" s="8"/>
      <c r="J62" s="8"/>
      <c r="K62" s="8"/>
      <c r="L62" s="8"/>
      <c r="M62" s="8"/>
      <c r="N62" s="8"/>
      <c r="O62" s="8"/>
      <c r="P62" s="8"/>
    </row>
    <row r="63" spans="1:26" ht="15.75" customHeight="1" x14ac:dyDescent="0.25">
      <c r="B63" s="3"/>
      <c r="H63" s="8"/>
      <c r="I63" s="8"/>
      <c r="J63" s="8"/>
      <c r="K63" s="8"/>
      <c r="L63" s="8"/>
      <c r="M63" s="8"/>
      <c r="N63" s="8"/>
      <c r="O63" s="8"/>
      <c r="P63" s="8"/>
    </row>
    <row r="64" spans="1:26" ht="15.75" customHeight="1" x14ac:dyDescent="0.25">
      <c r="B64" s="3"/>
      <c r="H64" s="8"/>
      <c r="I64" s="8"/>
      <c r="J64" s="8"/>
      <c r="K64" s="8"/>
      <c r="L64" s="8"/>
      <c r="M64" s="8"/>
      <c r="N64" s="8"/>
      <c r="O64" s="8"/>
      <c r="P64" s="8"/>
    </row>
    <row r="65" spans="2:16" ht="15.75" customHeight="1" x14ac:dyDescent="0.25">
      <c r="B65" s="3"/>
      <c r="H65" s="8"/>
      <c r="I65" s="8"/>
      <c r="J65" s="8"/>
      <c r="K65" s="8"/>
      <c r="L65" s="8"/>
      <c r="M65" s="8"/>
      <c r="N65" s="8"/>
      <c r="O65" s="8"/>
      <c r="P65" s="8"/>
    </row>
    <row r="66" spans="2:16" ht="15.75" customHeight="1" x14ac:dyDescent="0.25">
      <c r="B66" s="3"/>
      <c r="H66" s="8"/>
      <c r="I66" s="8"/>
      <c r="J66" s="8"/>
      <c r="K66" s="8"/>
      <c r="L66" s="8"/>
      <c r="M66" s="8"/>
      <c r="N66" s="8"/>
      <c r="O66" s="8"/>
      <c r="P66" s="8"/>
    </row>
    <row r="67" spans="2:16" ht="15.75" customHeight="1" x14ac:dyDescent="0.25">
      <c r="B67" s="3"/>
      <c r="H67" s="8"/>
      <c r="I67" s="8"/>
      <c r="J67" s="8"/>
      <c r="K67" s="8"/>
      <c r="L67" s="8"/>
      <c r="M67" s="8"/>
      <c r="N67" s="8"/>
      <c r="O67" s="8"/>
      <c r="P67" s="8"/>
    </row>
    <row r="68" spans="2:16" ht="15.75" customHeight="1" x14ac:dyDescent="0.25">
      <c r="B68" s="3"/>
      <c r="H68" s="8"/>
      <c r="I68" s="8"/>
      <c r="J68" s="8"/>
      <c r="K68" s="8"/>
      <c r="L68" s="8"/>
      <c r="M68" s="8"/>
      <c r="N68" s="8"/>
      <c r="O68" s="8"/>
      <c r="P68" s="8"/>
    </row>
    <row r="69" spans="2:16" ht="15.75" customHeight="1" x14ac:dyDescent="0.25">
      <c r="B69" s="3"/>
      <c r="H69" s="8"/>
      <c r="I69" s="8"/>
      <c r="J69" s="8"/>
      <c r="K69" s="8"/>
      <c r="L69" s="8"/>
      <c r="M69" s="8"/>
      <c r="N69" s="8"/>
      <c r="O69" s="8"/>
      <c r="P69" s="8"/>
    </row>
    <row r="70" spans="2:16" ht="15.75" customHeight="1" x14ac:dyDescent="0.25">
      <c r="B70" s="3"/>
      <c r="H70" s="8"/>
      <c r="I70" s="8"/>
      <c r="J70" s="8"/>
      <c r="K70" s="8"/>
      <c r="L70" s="8"/>
      <c r="M70" s="8"/>
      <c r="N70" s="8"/>
      <c r="O70" s="8"/>
      <c r="P70" s="8"/>
    </row>
    <row r="71" spans="2:16" ht="15.75" customHeight="1" x14ac:dyDescent="0.25">
      <c r="B71" s="3"/>
      <c r="H71" s="8"/>
      <c r="I71" s="8"/>
      <c r="J71" s="8"/>
      <c r="K71" s="8"/>
      <c r="L71" s="8"/>
      <c r="M71" s="8"/>
      <c r="N71" s="8"/>
      <c r="O71" s="8"/>
      <c r="P71" s="8"/>
    </row>
    <row r="72" spans="2:16" ht="15.75" customHeight="1" x14ac:dyDescent="0.25">
      <c r="B72" s="3"/>
      <c r="H72" s="8"/>
      <c r="I72" s="8"/>
      <c r="J72" s="8"/>
      <c r="K72" s="8"/>
      <c r="L72" s="8"/>
      <c r="M72" s="8"/>
      <c r="N72" s="8"/>
      <c r="O72" s="8"/>
      <c r="P72" s="8"/>
    </row>
    <row r="73" spans="2:16" ht="15.75" customHeight="1" x14ac:dyDescent="0.25">
      <c r="B73" s="3"/>
      <c r="H73" s="8"/>
      <c r="I73" s="8"/>
      <c r="J73" s="8"/>
      <c r="K73" s="8"/>
      <c r="L73" s="8"/>
      <c r="M73" s="8"/>
      <c r="N73" s="8"/>
      <c r="O73" s="8"/>
      <c r="P73" s="8"/>
    </row>
    <row r="74" spans="2:16" ht="15.75" customHeight="1" x14ac:dyDescent="0.25">
      <c r="B74" s="3"/>
      <c r="H74" s="8"/>
      <c r="I74" s="8"/>
      <c r="J74" s="8"/>
      <c r="K74" s="8"/>
      <c r="L74" s="8"/>
      <c r="M74" s="8"/>
      <c r="N74" s="8"/>
      <c r="O74" s="8"/>
      <c r="P74" s="8"/>
    </row>
    <row r="75" spans="2:16" ht="15.75" customHeight="1" x14ac:dyDescent="0.25">
      <c r="B75" s="3"/>
      <c r="H75" s="8"/>
      <c r="I75" s="8"/>
      <c r="J75" s="8"/>
      <c r="K75" s="8"/>
      <c r="L75" s="8"/>
      <c r="M75" s="8"/>
      <c r="N75" s="8"/>
      <c r="O75" s="8"/>
      <c r="P75" s="8"/>
    </row>
    <row r="76" spans="2:16" ht="15.75" customHeight="1" x14ac:dyDescent="0.25">
      <c r="B76" s="3"/>
      <c r="H76" s="8"/>
      <c r="I76" s="8"/>
      <c r="J76" s="8"/>
      <c r="K76" s="8"/>
      <c r="L76" s="8"/>
      <c r="M76" s="8"/>
      <c r="N76" s="8"/>
      <c r="O76" s="8"/>
      <c r="P76" s="8"/>
    </row>
    <row r="77" spans="2:16" ht="15.75" customHeight="1" x14ac:dyDescent="0.25">
      <c r="B77" s="3"/>
      <c r="H77" s="8"/>
      <c r="I77" s="8"/>
      <c r="J77" s="8"/>
      <c r="K77" s="8"/>
      <c r="L77" s="8"/>
      <c r="M77" s="8"/>
      <c r="N77" s="8"/>
      <c r="O77" s="8"/>
      <c r="P77" s="8"/>
    </row>
    <row r="78" spans="2:16" ht="15.75" customHeight="1" x14ac:dyDescent="0.25">
      <c r="B78" s="3"/>
      <c r="H78" s="8"/>
      <c r="I78" s="8"/>
      <c r="J78" s="8"/>
      <c r="K78" s="8"/>
      <c r="L78" s="8"/>
      <c r="M78" s="8"/>
      <c r="N78" s="8"/>
      <c r="O78" s="8"/>
      <c r="P78" s="8"/>
    </row>
    <row r="79" spans="2:16" ht="15.75" customHeight="1" x14ac:dyDescent="0.25">
      <c r="B79" s="3"/>
    </row>
    <row r="80" spans="2:16" ht="15.75" customHeight="1" x14ac:dyDescent="0.25">
      <c r="B80" s="3"/>
    </row>
    <row r="81" spans="2:2" ht="15.75" customHeight="1" x14ac:dyDescent="0.25">
      <c r="B81" s="3"/>
    </row>
    <row r="82" spans="2:2" ht="15.75" customHeight="1" x14ac:dyDescent="0.25">
      <c r="B82" s="3"/>
    </row>
    <row r="83" spans="2:2" ht="15.75" customHeight="1" x14ac:dyDescent="0.25">
      <c r="B83" s="3"/>
    </row>
    <row r="84" spans="2:2" ht="15.75" customHeight="1" x14ac:dyDescent="0.25">
      <c r="B84" s="3"/>
    </row>
    <row r="85" spans="2:2" ht="15.75" customHeight="1" x14ac:dyDescent="0.25">
      <c r="B85" s="3"/>
    </row>
    <row r="86" spans="2:2" ht="15.75" customHeight="1" x14ac:dyDescent="0.25">
      <c r="B86" s="3"/>
    </row>
    <row r="87" spans="2:2" ht="15.75" customHeight="1" x14ac:dyDescent="0.25">
      <c r="B87" s="3"/>
    </row>
    <row r="88" spans="2:2" ht="15.75" customHeight="1" x14ac:dyDescent="0.25">
      <c r="B88" s="3"/>
    </row>
    <row r="89" spans="2:2" ht="15.75" customHeight="1" x14ac:dyDescent="0.25">
      <c r="B89" s="3"/>
    </row>
    <row r="90" spans="2:2" ht="15.75" customHeight="1" x14ac:dyDescent="0.25">
      <c r="B90" s="3"/>
    </row>
    <row r="91" spans="2:2" ht="15.75" customHeight="1" x14ac:dyDescent="0.25">
      <c r="B91" s="3"/>
    </row>
    <row r="92" spans="2:2" ht="15.75" customHeight="1" x14ac:dyDescent="0.25">
      <c r="B92" s="3"/>
    </row>
    <row r="93" spans="2:2" ht="15.75" customHeight="1" x14ac:dyDescent="0.25">
      <c r="B93" s="3"/>
    </row>
    <row r="94" spans="2:2" ht="15.75" customHeight="1" x14ac:dyDescent="0.25">
      <c r="B94" s="3"/>
    </row>
    <row r="95" spans="2:2" ht="15.75" customHeight="1" x14ac:dyDescent="0.25">
      <c r="B95" s="3"/>
    </row>
    <row r="96" spans="2:2" ht="15.75" customHeight="1" x14ac:dyDescent="0.25">
      <c r="B96" s="3"/>
    </row>
    <row r="97" spans="2:2" ht="15.75" customHeight="1" x14ac:dyDescent="0.25">
      <c r="B97" s="3"/>
    </row>
    <row r="98" spans="2:2" ht="15.75" customHeight="1" x14ac:dyDescent="0.25">
      <c r="B98" s="3"/>
    </row>
    <row r="99" spans="2:2" ht="15.75" customHeight="1" x14ac:dyDescent="0.25">
      <c r="B99" s="3"/>
    </row>
    <row r="100" spans="2:2" ht="15.75" customHeight="1" x14ac:dyDescent="0.25">
      <c r="B100" s="3"/>
    </row>
    <row r="101" spans="2:2" ht="15.75" customHeight="1" x14ac:dyDescent="0.25">
      <c r="B101" s="3"/>
    </row>
    <row r="102" spans="2:2" ht="15.75" customHeight="1" x14ac:dyDescent="0.25">
      <c r="B102" s="3"/>
    </row>
    <row r="103" spans="2:2" ht="15.75" customHeight="1" x14ac:dyDescent="0.25">
      <c r="B103" s="3"/>
    </row>
    <row r="104" spans="2:2" ht="15.75" customHeight="1" x14ac:dyDescent="0.25">
      <c r="B104" s="3"/>
    </row>
    <row r="105" spans="2:2" ht="15.75" customHeight="1" x14ac:dyDescent="0.25">
      <c r="B105" s="3"/>
    </row>
    <row r="106" spans="2:2" ht="15.75" customHeight="1" x14ac:dyDescent="0.25">
      <c r="B106" s="3"/>
    </row>
    <row r="107" spans="2:2" ht="15.75" customHeight="1" x14ac:dyDescent="0.25">
      <c r="B107" s="3"/>
    </row>
    <row r="108" spans="2:2" ht="15.75" customHeight="1" x14ac:dyDescent="0.25">
      <c r="B108" s="3"/>
    </row>
    <row r="109" spans="2:2" ht="15.75" customHeight="1" x14ac:dyDescent="0.25">
      <c r="B109" s="3"/>
    </row>
    <row r="110" spans="2:2" ht="15.75" customHeight="1" x14ac:dyDescent="0.25">
      <c r="B110" s="3"/>
    </row>
    <row r="111" spans="2:2" ht="15.75" customHeight="1" x14ac:dyDescent="0.25">
      <c r="B111" s="3"/>
    </row>
    <row r="112" spans="2:2" ht="15.75" customHeight="1" x14ac:dyDescent="0.25">
      <c r="B112" s="3"/>
    </row>
    <row r="113" spans="2:2" ht="15.75" customHeight="1" x14ac:dyDescent="0.25">
      <c r="B113" s="3"/>
    </row>
    <row r="114" spans="2:2" ht="15.75" customHeight="1" x14ac:dyDescent="0.25">
      <c r="B114" s="3"/>
    </row>
    <row r="115" spans="2:2" ht="15.75" customHeight="1" x14ac:dyDescent="0.25">
      <c r="B115" s="3"/>
    </row>
    <row r="116" spans="2:2" ht="15.75" customHeight="1" x14ac:dyDescent="0.25">
      <c r="B116" s="3"/>
    </row>
    <row r="117" spans="2:2" ht="15.75" customHeight="1" x14ac:dyDescent="0.25">
      <c r="B117" s="3"/>
    </row>
    <row r="118" spans="2:2" ht="15.75" customHeight="1" x14ac:dyDescent="0.25">
      <c r="B118" s="3"/>
    </row>
    <row r="119" spans="2:2" ht="15.75" customHeight="1" x14ac:dyDescent="0.25">
      <c r="B119" s="3"/>
    </row>
    <row r="120" spans="2:2" ht="15.75" customHeight="1" x14ac:dyDescent="0.25">
      <c r="B120" s="3"/>
    </row>
    <row r="121" spans="2:2" ht="15.75" customHeight="1" x14ac:dyDescent="0.25">
      <c r="B121" s="3"/>
    </row>
    <row r="122" spans="2:2" ht="15.75" customHeight="1" x14ac:dyDescent="0.25">
      <c r="B122" s="3"/>
    </row>
    <row r="123" spans="2:2" ht="15.75" customHeight="1" x14ac:dyDescent="0.25">
      <c r="B123" s="3"/>
    </row>
    <row r="124" spans="2:2" ht="15.75" customHeight="1" x14ac:dyDescent="0.25">
      <c r="B124" s="3"/>
    </row>
    <row r="125" spans="2:2" ht="15.75" customHeight="1" x14ac:dyDescent="0.25">
      <c r="B125" s="3"/>
    </row>
    <row r="126" spans="2:2" ht="15.75" customHeight="1" x14ac:dyDescent="0.25">
      <c r="B126" s="3"/>
    </row>
    <row r="127" spans="2:2" ht="15.75" customHeight="1" x14ac:dyDescent="0.25">
      <c r="B127" s="3"/>
    </row>
    <row r="128" spans="2:2" ht="15.75" customHeight="1" x14ac:dyDescent="0.25">
      <c r="B128" s="3"/>
    </row>
    <row r="129" spans="2:2" ht="15.75" customHeight="1" x14ac:dyDescent="0.25">
      <c r="B129" s="3"/>
    </row>
    <row r="130" spans="2:2" ht="15.75" customHeight="1" x14ac:dyDescent="0.25">
      <c r="B130" s="3"/>
    </row>
    <row r="131" spans="2:2" ht="15.75" customHeight="1" x14ac:dyDescent="0.25">
      <c r="B131" s="3"/>
    </row>
    <row r="132" spans="2:2" ht="15.75" customHeight="1" x14ac:dyDescent="0.25">
      <c r="B132" s="3"/>
    </row>
    <row r="133" spans="2:2" ht="15.75" customHeight="1" x14ac:dyDescent="0.25">
      <c r="B133" s="3"/>
    </row>
    <row r="134" spans="2:2" ht="15.75" customHeight="1" x14ac:dyDescent="0.25">
      <c r="B134" s="3"/>
    </row>
    <row r="135" spans="2:2" ht="15.75" customHeight="1" x14ac:dyDescent="0.25">
      <c r="B135" s="3"/>
    </row>
    <row r="136" spans="2:2" ht="15.75" customHeight="1" x14ac:dyDescent="0.25">
      <c r="B136" s="3"/>
    </row>
    <row r="137" spans="2:2" ht="15.75" customHeight="1" x14ac:dyDescent="0.25">
      <c r="B137" s="3"/>
    </row>
    <row r="138" spans="2:2" ht="15.75" customHeight="1" x14ac:dyDescent="0.25">
      <c r="B138" s="3"/>
    </row>
    <row r="139" spans="2:2" ht="15.75" customHeight="1" x14ac:dyDescent="0.25">
      <c r="B139" s="3"/>
    </row>
    <row r="140" spans="2:2" ht="15.75" customHeight="1" x14ac:dyDescent="0.25">
      <c r="B140" s="3"/>
    </row>
    <row r="141" spans="2:2" ht="15.75" customHeight="1" x14ac:dyDescent="0.25">
      <c r="B141" s="3"/>
    </row>
    <row r="142" spans="2:2" ht="15.75" customHeight="1" x14ac:dyDescent="0.25">
      <c r="B142" s="3"/>
    </row>
    <row r="143" spans="2:2" ht="15.75" customHeight="1" x14ac:dyDescent="0.25">
      <c r="B143" s="3"/>
    </row>
    <row r="144" spans="2:2" ht="15.75" customHeight="1" x14ac:dyDescent="0.25">
      <c r="B144" s="3"/>
    </row>
    <row r="145" spans="2:2" ht="15.75" customHeight="1" x14ac:dyDescent="0.25">
      <c r="B145" s="3"/>
    </row>
    <row r="146" spans="2:2" ht="15.75" customHeight="1" x14ac:dyDescent="0.25">
      <c r="B146" s="3"/>
    </row>
    <row r="147" spans="2:2" ht="15.75" customHeight="1" x14ac:dyDescent="0.25">
      <c r="B147" s="3"/>
    </row>
    <row r="148" spans="2:2" ht="15.75" customHeight="1" x14ac:dyDescent="0.25">
      <c r="B148" s="3"/>
    </row>
    <row r="149" spans="2:2" ht="15.75" customHeight="1" x14ac:dyDescent="0.25">
      <c r="B149" s="3"/>
    </row>
    <row r="150" spans="2:2" ht="15.75" customHeight="1" x14ac:dyDescent="0.25">
      <c r="B150" s="3"/>
    </row>
    <row r="151" spans="2:2" ht="15.75" customHeight="1" x14ac:dyDescent="0.25">
      <c r="B151" s="3"/>
    </row>
    <row r="152" spans="2:2" ht="15.75" customHeight="1" x14ac:dyDescent="0.25">
      <c r="B152" s="3"/>
    </row>
    <row r="153" spans="2:2" ht="15.75" customHeight="1" x14ac:dyDescent="0.25">
      <c r="B153" s="3"/>
    </row>
    <row r="154" spans="2:2" ht="15.75" customHeight="1" x14ac:dyDescent="0.25">
      <c r="B154" s="3"/>
    </row>
    <row r="155" spans="2:2" ht="15.75" customHeight="1" x14ac:dyDescent="0.25">
      <c r="B155" s="3"/>
    </row>
    <row r="156" spans="2:2" ht="15.75" customHeight="1" x14ac:dyDescent="0.25">
      <c r="B156" s="3"/>
    </row>
    <row r="157" spans="2:2" ht="15.75" customHeight="1" x14ac:dyDescent="0.25">
      <c r="B157" s="3"/>
    </row>
    <row r="158" spans="2:2" ht="15.75" customHeight="1" x14ac:dyDescent="0.25">
      <c r="B158" s="3"/>
    </row>
    <row r="159" spans="2:2" ht="15.75" customHeight="1" x14ac:dyDescent="0.25">
      <c r="B159" s="3"/>
    </row>
    <row r="160" spans="2:2" ht="15.75" customHeight="1" x14ac:dyDescent="0.25">
      <c r="B160" s="3"/>
    </row>
    <row r="161" spans="2:2" ht="15.75" customHeight="1" x14ac:dyDescent="0.25">
      <c r="B161" s="3"/>
    </row>
    <row r="162" spans="2:2" ht="15.75" customHeight="1" x14ac:dyDescent="0.25">
      <c r="B162" s="3"/>
    </row>
    <row r="163" spans="2:2" ht="15.75" customHeight="1" x14ac:dyDescent="0.25">
      <c r="B163" s="3"/>
    </row>
    <row r="164" spans="2:2" ht="15.75" customHeight="1" x14ac:dyDescent="0.25">
      <c r="B164" s="3"/>
    </row>
    <row r="165" spans="2:2" ht="15.75" customHeight="1" x14ac:dyDescent="0.25">
      <c r="B165" s="3"/>
    </row>
    <row r="166" spans="2:2" ht="15.75" customHeight="1" x14ac:dyDescent="0.25">
      <c r="B166" s="3"/>
    </row>
    <row r="167" spans="2:2" ht="15.75" customHeight="1" x14ac:dyDescent="0.25">
      <c r="B167" s="3"/>
    </row>
    <row r="168" spans="2:2" ht="15.75" customHeight="1" x14ac:dyDescent="0.25">
      <c r="B168" s="3"/>
    </row>
    <row r="169" spans="2:2" ht="15.75" customHeight="1" x14ac:dyDescent="0.25">
      <c r="B169" s="3"/>
    </row>
    <row r="170" spans="2:2" ht="15.75" customHeight="1" x14ac:dyDescent="0.25">
      <c r="B170" s="3"/>
    </row>
    <row r="171" spans="2:2" ht="15.75" customHeight="1" x14ac:dyDescent="0.25">
      <c r="B171" s="3"/>
    </row>
    <row r="172" spans="2:2" ht="15.75" customHeight="1" x14ac:dyDescent="0.25">
      <c r="B172" s="3"/>
    </row>
    <row r="173" spans="2:2" ht="15.75" customHeight="1" x14ac:dyDescent="0.25">
      <c r="B173" s="3"/>
    </row>
    <row r="174" spans="2:2" ht="15.75" customHeight="1" x14ac:dyDescent="0.25">
      <c r="B174" s="3"/>
    </row>
    <row r="175" spans="2:2" ht="15.75" customHeight="1" x14ac:dyDescent="0.25">
      <c r="B175" s="3"/>
    </row>
    <row r="176" spans="2:2" ht="15.75" customHeight="1" x14ac:dyDescent="0.25">
      <c r="B176" s="3"/>
    </row>
    <row r="177" spans="2:2" ht="15.75" customHeight="1" x14ac:dyDescent="0.25">
      <c r="B177" s="3"/>
    </row>
    <row r="178" spans="2:2" ht="15.75" customHeight="1" x14ac:dyDescent="0.25">
      <c r="B178" s="3"/>
    </row>
    <row r="179" spans="2:2" ht="15.75" customHeight="1" x14ac:dyDescent="0.25">
      <c r="B179" s="3"/>
    </row>
    <row r="180" spans="2:2" ht="15.75" customHeight="1" x14ac:dyDescent="0.25">
      <c r="B180" s="3"/>
    </row>
    <row r="181" spans="2:2" ht="15.75" customHeight="1" x14ac:dyDescent="0.25">
      <c r="B181" s="3"/>
    </row>
    <row r="182" spans="2:2" ht="15.75" customHeight="1" x14ac:dyDescent="0.25">
      <c r="B182" s="3"/>
    </row>
    <row r="183" spans="2:2" ht="15.75" customHeight="1" x14ac:dyDescent="0.25">
      <c r="B183" s="3"/>
    </row>
    <row r="184" spans="2:2" ht="15.75" customHeight="1" x14ac:dyDescent="0.25">
      <c r="B184" s="3"/>
    </row>
    <row r="185" spans="2:2" ht="15.75" customHeight="1" x14ac:dyDescent="0.25">
      <c r="B185" s="3"/>
    </row>
    <row r="186" spans="2:2" ht="15.75" customHeight="1" x14ac:dyDescent="0.25">
      <c r="B186" s="3"/>
    </row>
    <row r="187" spans="2:2" ht="15.75" customHeight="1" x14ac:dyDescent="0.25">
      <c r="B187" s="3"/>
    </row>
    <row r="188" spans="2:2" ht="15.75" customHeight="1" x14ac:dyDescent="0.25">
      <c r="B188" s="3"/>
    </row>
    <row r="189" spans="2:2" ht="15.75" customHeight="1" x14ac:dyDescent="0.25">
      <c r="B189" s="3"/>
    </row>
    <row r="190" spans="2:2" ht="15.75" customHeight="1" x14ac:dyDescent="0.25">
      <c r="B190" s="3"/>
    </row>
    <row r="191" spans="2:2" ht="15.75" customHeight="1" x14ac:dyDescent="0.25">
      <c r="B191" s="3"/>
    </row>
    <row r="192" spans="2:2" ht="15.75" customHeight="1" x14ac:dyDescent="0.25">
      <c r="B192" s="3"/>
    </row>
    <row r="193" spans="2:2" ht="15.75" customHeight="1" x14ac:dyDescent="0.25">
      <c r="B193" s="3"/>
    </row>
    <row r="194" spans="2:2" ht="15.75" customHeight="1" x14ac:dyDescent="0.25">
      <c r="B194" s="3"/>
    </row>
    <row r="195" spans="2:2" ht="15.75" customHeight="1" x14ac:dyDescent="0.25">
      <c r="B195" s="3"/>
    </row>
    <row r="196" spans="2:2" ht="15.75" customHeight="1" x14ac:dyDescent="0.25">
      <c r="B196" s="3"/>
    </row>
    <row r="197" spans="2:2" ht="15.75" customHeight="1" x14ac:dyDescent="0.25">
      <c r="B197" s="3"/>
    </row>
    <row r="198" spans="2:2" ht="15.75" customHeight="1" x14ac:dyDescent="0.25">
      <c r="B198" s="3"/>
    </row>
    <row r="199" spans="2:2" ht="15.75" customHeight="1" x14ac:dyDescent="0.25">
      <c r="B199" s="3"/>
    </row>
    <row r="200" spans="2:2" ht="15.75" customHeight="1" x14ac:dyDescent="0.25">
      <c r="B200" s="3"/>
    </row>
    <row r="201" spans="2:2" ht="15.75" customHeight="1" x14ac:dyDescent="0.25">
      <c r="B201" s="3"/>
    </row>
    <row r="202" spans="2:2" ht="15.75" customHeight="1" x14ac:dyDescent="0.25">
      <c r="B202" s="3"/>
    </row>
    <row r="203" spans="2:2" ht="15.75" customHeight="1" x14ac:dyDescent="0.25">
      <c r="B203" s="3"/>
    </row>
    <row r="204" spans="2:2" ht="15.75" customHeight="1" x14ac:dyDescent="0.25">
      <c r="B204" s="3"/>
    </row>
    <row r="205" spans="2:2" ht="15.75" customHeight="1" x14ac:dyDescent="0.25">
      <c r="B205" s="3"/>
    </row>
    <row r="206" spans="2:2" ht="15.75" customHeight="1" x14ac:dyDescent="0.25">
      <c r="B206" s="3"/>
    </row>
    <row r="207" spans="2:2" ht="15.75" customHeight="1" x14ac:dyDescent="0.25">
      <c r="B207" s="3"/>
    </row>
    <row r="208" spans="2:2" ht="15.75" customHeight="1" x14ac:dyDescent="0.25">
      <c r="B208" s="3"/>
    </row>
    <row r="209" spans="2:2" ht="15.75" customHeight="1" x14ac:dyDescent="0.25">
      <c r="B209" s="3"/>
    </row>
    <row r="210" spans="2:2" ht="15.75" customHeight="1" x14ac:dyDescent="0.25">
      <c r="B210" s="3"/>
    </row>
    <row r="211" spans="2:2" ht="15.75" customHeight="1" x14ac:dyDescent="0.25">
      <c r="B211" s="3"/>
    </row>
    <row r="212" spans="2:2" ht="15.75" customHeight="1" x14ac:dyDescent="0.25">
      <c r="B212" s="3"/>
    </row>
    <row r="213" spans="2:2" ht="15.75" customHeight="1" x14ac:dyDescent="0.25">
      <c r="B213" s="3"/>
    </row>
    <row r="214" spans="2:2" ht="15.75" customHeight="1" x14ac:dyDescent="0.25">
      <c r="B214" s="3"/>
    </row>
    <row r="215" spans="2:2" ht="15.75" customHeight="1" x14ac:dyDescent="0.25">
      <c r="B215" s="3"/>
    </row>
    <row r="216" spans="2:2" ht="15.75" customHeight="1" x14ac:dyDescent="0.25">
      <c r="B216" s="3"/>
    </row>
    <row r="217" spans="2:2" ht="15.75" customHeight="1" x14ac:dyDescent="0.25">
      <c r="B217" s="3"/>
    </row>
    <row r="218" spans="2:2" ht="15.75" customHeight="1" x14ac:dyDescent="0.25">
      <c r="B218" s="3"/>
    </row>
    <row r="219" spans="2:2" ht="15.75" customHeight="1" x14ac:dyDescent="0.25">
      <c r="B219" s="3"/>
    </row>
    <row r="220" spans="2:2" ht="15.75" customHeight="1" x14ac:dyDescent="0.25">
      <c r="B220" s="3"/>
    </row>
    <row r="221" spans="2:2" ht="15.75" customHeight="1" x14ac:dyDescent="0.25">
      <c r="B221" s="3"/>
    </row>
    <row r="222" spans="2:2" ht="15.75" customHeight="1" x14ac:dyDescent="0.25">
      <c r="B222" s="3"/>
    </row>
    <row r="223" spans="2:2" ht="15.75" customHeight="1" x14ac:dyDescent="0.25">
      <c r="B223" s="3"/>
    </row>
    <row r="224" spans="2:2" ht="15.75" customHeight="1" x14ac:dyDescent="0.25">
      <c r="B224" s="3"/>
    </row>
    <row r="225" spans="2:2" ht="15.75" customHeight="1" x14ac:dyDescent="0.25">
      <c r="B225" s="3"/>
    </row>
    <row r="226" spans="2:2" ht="15.75" customHeight="1" x14ac:dyDescent="0.25">
      <c r="B226" s="3"/>
    </row>
    <row r="227" spans="2:2" ht="15.75" customHeight="1" x14ac:dyDescent="0.25">
      <c r="B227" s="3"/>
    </row>
    <row r="228" spans="2:2" ht="15.75" customHeight="1" x14ac:dyDescent="0.25">
      <c r="B228" s="3"/>
    </row>
    <row r="229" spans="2:2" ht="15.75" customHeight="1" x14ac:dyDescent="0.25">
      <c r="B229" s="3"/>
    </row>
    <row r="230" spans="2:2" ht="15.75" customHeight="1" x14ac:dyDescent="0.25">
      <c r="B230" s="3"/>
    </row>
    <row r="231" spans="2:2" ht="15.75" customHeight="1" x14ac:dyDescent="0.25">
      <c r="B231" s="3"/>
    </row>
    <row r="232" spans="2:2" ht="15.75" customHeight="1" x14ac:dyDescent="0.25">
      <c r="B232" s="3"/>
    </row>
    <row r="233" spans="2:2" ht="15.75" customHeight="1" x14ac:dyDescent="0.25">
      <c r="B233" s="3"/>
    </row>
    <row r="234" spans="2:2" ht="15.75" customHeight="1" x14ac:dyDescent="0.25">
      <c r="B234" s="3"/>
    </row>
    <row r="235" spans="2:2" ht="15.75" customHeight="1" x14ac:dyDescent="0.25">
      <c r="B235" s="3"/>
    </row>
    <row r="236" spans="2:2" ht="15.75" customHeight="1" x14ac:dyDescent="0.25">
      <c r="B236" s="3"/>
    </row>
    <row r="237" spans="2:2" ht="15.75" customHeight="1" x14ac:dyDescent="0.25">
      <c r="B237" s="3"/>
    </row>
    <row r="238" spans="2:2" ht="15.75" customHeight="1" x14ac:dyDescent="0.25">
      <c r="B238" s="3"/>
    </row>
    <row r="239" spans="2:2" ht="15.75" customHeight="1" x14ac:dyDescent="0.25">
      <c r="B239" s="3"/>
    </row>
    <row r="240" spans="2:2" ht="15.75" customHeight="1" x14ac:dyDescent="0.25">
      <c r="B240" s="3"/>
    </row>
    <row r="241" spans="2:2" ht="15.75" customHeight="1" x14ac:dyDescent="0.25">
      <c r="B241" s="3"/>
    </row>
    <row r="242" spans="2:2" ht="15.75" customHeight="1" x14ac:dyDescent="0.25">
      <c r="B242" s="3"/>
    </row>
    <row r="243" spans="2:2" ht="15.75" customHeight="1" x14ac:dyDescent="0.25">
      <c r="B243" s="3"/>
    </row>
    <row r="244" spans="2:2" ht="15.75" customHeight="1" x14ac:dyDescent="0.25">
      <c r="B244" s="3"/>
    </row>
    <row r="245" spans="2:2" ht="15.75" customHeight="1" x14ac:dyDescent="0.25">
      <c r="B245" s="3"/>
    </row>
    <row r="246" spans="2:2" ht="15.75" customHeight="1" x14ac:dyDescent="0.25">
      <c r="B246" s="3"/>
    </row>
    <row r="247" spans="2:2" ht="15.75" customHeight="1" x14ac:dyDescent="0.25">
      <c r="B247" s="3"/>
    </row>
    <row r="248" spans="2:2" ht="15.75" customHeight="1" x14ac:dyDescent="0.25">
      <c r="B248" s="3"/>
    </row>
    <row r="249" spans="2:2" ht="15.75" customHeight="1" x14ac:dyDescent="0.25">
      <c r="B249" s="3"/>
    </row>
    <row r="250" spans="2:2" ht="15.75" customHeight="1" x14ac:dyDescent="0.25">
      <c r="B250" s="3"/>
    </row>
    <row r="251" spans="2:2" ht="15.75" customHeight="1" x14ac:dyDescent="0.25">
      <c r="B251" s="3"/>
    </row>
    <row r="252" spans="2:2" ht="15.75" customHeight="1" x14ac:dyDescent="0.25">
      <c r="B252" s="3"/>
    </row>
    <row r="253" spans="2:2" ht="15.75" customHeight="1" x14ac:dyDescent="0.25">
      <c r="B253" s="3"/>
    </row>
    <row r="254" spans="2:2" ht="15.75" customHeight="1" x14ac:dyDescent="0.25">
      <c r="B254" s="3"/>
    </row>
    <row r="255" spans="2:2" ht="15.75" customHeight="1" x14ac:dyDescent="0.25">
      <c r="B255" s="3"/>
    </row>
    <row r="256" spans="2:2" ht="15.75" customHeight="1" x14ac:dyDescent="0.25">
      <c r="B256" s="3"/>
    </row>
    <row r="257" spans="2:2" ht="15.75" customHeight="1" x14ac:dyDescent="0.25">
      <c r="B257" s="3"/>
    </row>
    <row r="258" spans="2:2" ht="15.75" customHeight="1" x14ac:dyDescent="0.25">
      <c r="B258" s="3"/>
    </row>
    <row r="259" spans="2:2" ht="15.75" customHeight="1" x14ac:dyDescent="0.25">
      <c r="B259" s="3"/>
    </row>
    <row r="260" spans="2:2" ht="15.75" customHeight="1" x14ac:dyDescent="0.25">
      <c r="B260" s="3"/>
    </row>
    <row r="261" spans="2:2" ht="15.75" customHeight="1" x14ac:dyDescent="0.25">
      <c r="B261" s="3"/>
    </row>
    <row r="262" spans="2:2" ht="15.75" customHeight="1" x14ac:dyDescent="0.25">
      <c r="B262" s="3"/>
    </row>
    <row r="263" spans="2:2" ht="15.75" customHeight="1" x14ac:dyDescent="0.25">
      <c r="B263" s="3"/>
    </row>
    <row r="264" spans="2:2" ht="15.75" customHeight="1" x14ac:dyDescent="0.25">
      <c r="B264" s="3"/>
    </row>
    <row r="265" spans="2:2" ht="15.75" customHeight="1" x14ac:dyDescent="0.25">
      <c r="B265" s="3"/>
    </row>
    <row r="266" spans="2:2" ht="15.75" customHeight="1" x14ac:dyDescent="0.25">
      <c r="B266" s="3"/>
    </row>
    <row r="267" spans="2:2" ht="15.75" customHeight="1" x14ac:dyDescent="0.25">
      <c r="B267" s="3"/>
    </row>
    <row r="268" spans="2:2" ht="15.75" customHeight="1" x14ac:dyDescent="0.25">
      <c r="B268" s="3"/>
    </row>
    <row r="269" spans="2:2" ht="15.75" customHeight="1" x14ac:dyDescent="0.25">
      <c r="B269" s="3"/>
    </row>
    <row r="270" spans="2:2" ht="15.75" customHeight="1" x14ac:dyDescent="0.25">
      <c r="B270" s="3"/>
    </row>
    <row r="271" spans="2:2" ht="15.75" customHeight="1" x14ac:dyDescent="0.25">
      <c r="B271" s="3"/>
    </row>
    <row r="272" spans="2:2" ht="15.75" customHeight="1" x14ac:dyDescent="0.25">
      <c r="B272" s="3"/>
    </row>
    <row r="273" spans="2:2" ht="15.75" customHeight="1" x14ac:dyDescent="0.25">
      <c r="B273" s="3"/>
    </row>
    <row r="274" spans="2:2" ht="15.75" customHeight="1" x14ac:dyDescent="0.25">
      <c r="B274" s="3"/>
    </row>
    <row r="275" spans="2:2" ht="15.75" customHeight="1" x14ac:dyDescent="0.25">
      <c r="B275" s="3"/>
    </row>
    <row r="276" spans="2:2" ht="15.75" customHeight="1" x14ac:dyDescent="0.25">
      <c r="B276" s="3"/>
    </row>
    <row r="277" spans="2:2" ht="15.75" customHeight="1" x14ac:dyDescent="0.25">
      <c r="B277" s="3"/>
    </row>
    <row r="278" spans="2:2" ht="15.75" customHeight="1" x14ac:dyDescent="0.25">
      <c r="B278" s="3"/>
    </row>
    <row r="279" spans="2:2" ht="15.75" customHeight="1" x14ac:dyDescent="0.25">
      <c r="B279" s="3"/>
    </row>
    <row r="280" spans="2:2" ht="15.75" customHeight="1" x14ac:dyDescent="0.25">
      <c r="B280" s="3"/>
    </row>
    <row r="281" spans="2:2" ht="15.75" customHeight="1" x14ac:dyDescent="0.25">
      <c r="B281" s="3"/>
    </row>
    <row r="282" spans="2:2" ht="15.75" customHeight="1" x14ac:dyDescent="0.25">
      <c r="B282" s="3"/>
    </row>
    <row r="283" spans="2:2" ht="15.75" customHeight="1" x14ac:dyDescent="0.25">
      <c r="B283" s="3"/>
    </row>
    <row r="284" spans="2:2" ht="15.75" customHeight="1" x14ac:dyDescent="0.25">
      <c r="B284" s="3"/>
    </row>
    <row r="285" spans="2:2" ht="15.75" customHeight="1" x14ac:dyDescent="0.25">
      <c r="B285" s="3"/>
    </row>
    <row r="286" spans="2:2" ht="15.75" customHeight="1" x14ac:dyDescent="0.25">
      <c r="B286" s="3"/>
    </row>
    <row r="287" spans="2:2" ht="15.75" customHeight="1" x14ac:dyDescent="0.25">
      <c r="B287" s="3"/>
    </row>
    <row r="288" spans="2:2" ht="15.75" customHeight="1" x14ac:dyDescent="0.25">
      <c r="B288" s="3"/>
    </row>
    <row r="289" spans="2:2" ht="15.75" customHeight="1" x14ac:dyDescent="0.25">
      <c r="B289" s="3"/>
    </row>
    <row r="290" spans="2:2" ht="15.75" customHeight="1" x14ac:dyDescent="0.25">
      <c r="B290" s="3"/>
    </row>
    <row r="291" spans="2:2" ht="15.75" customHeight="1" x14ac:dyDescent="0.25">
      <c r="B291" s="3"/>
    </row>
    <row r="292" spans="2:2" ht="15.75" customHeight="1" x14ac:dyDescent="0.25">
      <c r="B292" s="3"/>
    </row>
    <row r="293" spans="2:2" ht="15.75" customHeight="1" x14ac:dyDescent="0.25">
      <c r="B293" s="3"/>
    </row>
    <row r="294" spans="2:2" ht="15.75" customHeight="1" x14ac:dyDescent="0.25">
      <c r="B294" s="3"/>
    </row>
    <row r="295" spans="2:2" ht="15.75" customHeight="1" x14ac:dyDescent="0.25">
      <c r="B295" s="3"/>
    </row>
    <row r="296" spans="2:2" ht="15.75" customHeight="1" x14ac:dyDescent="0.25">
      <c r="B296" s="3"/>
    </row>
    <row r="297" spans="2:2" ht="15.75" customHeight="1" x14ac:dyDescent="0.25">
      <c r="B297" s="3"/>
    </row>
    <row r="298" spans="2:2" ht="15.75" customHeight="1" x14ac:dyDescent="0.25">
      <c r="B298" s="3"/>
    </row>
    <row r="299" spans="2:2" ht="15.75" customHeight="1" x14ac:dyDescent="0.25">
      <c r="B299" s="3"/>
    </row>
    <row r="300" spans="2:2" ht="15.75" customHeight="1" x14ac:dyDescent="0.25">
      <c r="B300" s="3"/>
    </row>
    <row r="301" spans="2:2" ht="15.75" customHeight="1" x14ac:dyDescent="0.25">
      <c r="B301" s="3"/>
    </row>
    <row r="302" spans="2:2" ht="15.75" customHeight="1" x14ac:dyDescent="0.25">
      <c r="B302" s="3"/>
    </row>
    <row r="303" spans="2:2" ht="15.75" customHeight="1" x14ac:dyDescent="0.25">
      <c r="B303" s="3"/>
    </row>
    <row r="304" spans="2:2" ht="15.75" customHeight="1" x14ac:dyDescent="0.25">
      <c r="B304" s="3"/>
    </row>
    <row r="305" spans="2:2" ht="15.75" customHeight="1" x14ac:dyDescent="0.25">
      <c r="B305" s="3"/>
    </row>
    <row r="306" spans="2:2" ht="15.75" customHeight="1" x14ac:dyDescent="0.25">
      <c r="B306" s="3"/>
    </row>
    <row r="307" spans="2:2" ht="15.75" customHeight="1" x14ac:dyDescent="0.25">
      <c r="B307" s="3"/>
    </row>
    <row r="308" spans="2:2" ht="15.75" customHeight="1" x14ac:dyDescent="0.25">
      <c r="B308" s="3"/>
    </row>
    <row r="309" spans="2:2" ht="15.75" customHeight="1" x14ac:dyDescent="0.25">
      <c r="B309" s="3"/>
    </row>
    <row r="310" spans="2:2" ht="15.75" customHeight="1" x14ac:dyDescent="0.25">
      <c r="B310" s="3"/>
    </row>
    <row r="311" spans="2:2" ht="15.75" customHeight="1" x14ac:dyDescent="0.25">
      <c r="B311" s="3"/>
    </row>
    <row r="312" spans="2:2" ht="15.75" customHeight="1" x14ac:dyDescent="0.25">
      <c r="B312" s="3"/>
    </row>
    <row r="313" spans="2:2" ht="15.75" customHeight="1" x14ac:dyDescent="0.25">
      <c r="B313" s="3"/>
    </row>
    <row r="314" spans="2:2" ht="15.75" customHeight="1" x14ac:dyDescent="0.25">
      <c r="B314" s="3"/>
    </row>
    <row r="315" spans="2:2" ht="15.75" customHeight="1" x14ac:dyDescent="0.25">
      <c r="B315" s="3"/>
    </row>
    <row r="316" spans="2:2" ht="15.75" customHeight="1" x14ac:dyDescent="0.25">
      <c r="B316" s="3"/>
    </row>
    <row r="317" spans="2:2" ht="15.75" customHeight="1" x14ac:dyDescent="0.25">
      <c r="B317" s="3"/>
    </row>
    <row r="318" spans="2:2" ht="15.75" customHeight="1" x14ac:dyDescent="0.25">
      <c r="B318" s="3"/>
    </row>
    <row r="319" spans="2:2" ht="15.75" customHeight="1" x14ac:dyDescent="0.25">
      <c r="B319" s="3"/>
    </row>
    <row r="320" spans="2:2" ht="15.75" customHeight="1" x14ac:dyDescent="0.25">
      <c r="B320" s="3"/>
    </row>
    <row r="321" spans="2:2" ht="15.75" customHeight="1" x14ac:dyDescent="0.25">
      <c r="B321" s="3"/>
    </row>
    <row r="322" spans="2:2" ht="15.75" customHeight="1" x14ac:dyDescent="0.25">
      <c r="B322" s="3"/>
    </row>
    <row r="323" spans="2:2" ht="15.75" customHeight="1" x14ac:dyDescent="0.25">
      <c r="B323" s="3"/>
    </row>
    <row r="324" spans="2:2" ht="15.75" customHeight="1" x14ac:dyDescent="0.25">
      <c r="B324" s="3"/>
    </row>
    <row r="325" spans="2:2" ht="15.75" customHeight="1" x14ac:dyDescent="0.25">
      <c r="B325" s="3"/>
    </row>
    <row r="326" spans="2:2" ht="15.75" customHeight="1" x14ac:dyDescent="0.25">
      <c r="B326" s="3"/>
    </row>
    <row r="327" spans="2:2" ht="15.75" customHeight="1" x14ac:dyDescent="0.25">
      <c r="B327" s="3"/>
    </row>
    <row r="328" spans="2:2" ht="15.75" customHeight="1" x14ac:dyDescent="0.25">
      <c r="B328" s="3"/>
    </row>
    <row r="329" spans="2:2" ht="15.75" customHeight="1" x14ac:dyDescent="0.25">
      <c r="B329" s="3"/>
    </row>
    <row r="330" spans="2:2" ht="15.75" customHeight="1" x14ac:dyDescent="0.25">
      <c r="B330" s="3"/>
    </row>
    <row r="331" spans="2:2" ht="15.75" customHeight="1" x14ac:dyDescent="0.25">
      <c r="B331" s="3"/>
    </row>
    <row r="332" spans="2:2" ht="15.75" customHeight="1" x14ac:dyDescent="0.25">
      <c r="B332" s="3"/>
    </row>
    <row r="333" spans="2:2" ht="15.75" customHeight="1" x14ac:dyDescent="0.25">
      <c r="B333" s="3"/>
    </row>
    <row r="334" spans="2:2" ht="15.75" customHeight="1" x14ac:dyDescent="0.25">
      <c r="B334" s="3"/>
    </row>
    <row r="335" spans="2:2" ht="15.75" customHeight="1" x14ac:dyDescent="0.25">
      <c r="B335" s="3"/>
    </row>
    <row r="336" spans="2:2" ht="15.75" customHeight="1" x14ac:dyDescent="0.25">
      <c r="B336" s="3"/>
    </row>
    <row r="337" spans="2:2" ht="15.75" customHeight="1" x14ac:dyDescent="0.25">
      <c r="B337" s="3"/>
    </row>
    <row r="338" spans="2:2" ht="15.75" customHeight="1" x14ac:dyDescent="0.25">
      <c r="B338" s="3"/>
    </row>
    <row r="339" spans="2:2" ht="15.75" customHeight="1" x14ac:dyDescent="0.25">
      <c r="B339" s="3"/>
    </row>
    <row r="340" spans="2:2" ht="15.75" customHeight="1" x14ac:dyDescent="0.25">
      <c r="B340" s="3"/>
    </row>
    <row r="341" spans="2:2" ht="15.75" customHeight="1" x14ac:dyDescent="0.25">
      <c r="B341" s="3"/>
    </row>
    <row r="342" spans="2:2" ht="15.75" customHeight="1" x14ac:dyDescent="0.25">
      <c r="B342" s="3"/>
    </row>
    <row r="343" spans="2:2" ht="15.75" customHeight="1" x14ac:dyDescent="0.25">
      <c r="B343" s="3"/>
    </row>
    <row r="344" spans="2:2" ht="15.75" customHeight="1" x14ac:dyDescent="0.25">
      <c r="B344" s="3"/>
    </row>
    <row r="345" spans="2:2" ht="15.75" customHeight="1" x14ac:dyDescent="0.25">
      <c r="B345" s="3"/>
    </row>
    <row r="346" spans="2:2" ht="15.75" customHeight="1" x14ac:dyDescent="0.25">
      <c r="B346" s="3"/>
    </row>
    <row r="347" spans="2:2" ht="15.75" customHeight="1" x14ac:dyDescent="0.25">
      <c r="B347" s="3"/>
    </row>
    <row r="348" spans="2:2" ht="15.75" customHeight="1" x14ac:dyDescent="0.25">
      <c r="B348" s="3"/>
    </row>
    <row r="349" spans="2:2" ht="15.75" customHeight="1" x14ac:dyDescent="0.25">
      <c r="B349" s="3"/>
    </row>
    <row r="350" spans="2:2" ht="15.75" customHeight="1" x14ac:dyDescent="0.25">
      <c r="B350" s="3"/>
    </row>
    <row r="351" spans="2:2" ht="15.75" customHeight="1" x14ac:dyDescent="0.25">
      <c r="B351" s="3"/>
    </row>
    <row r="352" spans="2:2" ht="15.75" customHeight="1" x14ac:dyDescent="0.25">
      <c r="B352" s="3"/>
    </row>
    <row r="353" spans="2:2" ht="15.75" customHeight="1" x14ac:dyDescent="0.25">
      <c r="B353" s="3"/>
    </row>
    <row r="354" spans="2:2" ht="15.75" customHeight="1" x14ac:dyDescent="0.25">
      <c r="B354" s="3"/>
    </row>
    <row r="355" spans="2:2" ht="15.75" customHeight="1" x14ac:dyDescent="0.25">
      <c r="B355" s="3"/>
    </row>
    <row r="356" spans="2:2" ht="15.75" customHeight="1" x14ac:dyDescent="0.25">
      <c r="B356" s="3"/>
    </row>
    <row r="357" spans="2:2" ht="15.75" customHeight="1" x14ac:dyDescent="0.25">
      <c r="B357" s="3"/>
    </row>
    <row r="358" spans="2:2" ht="15.75" customHeight="1" x14ac:dyDescent="0.25">
      <c r="B358" s="3"/>
    </row>
    <row r="359" spans="2:2" ht="15.75" customHeight="1" x14ac:dyDescent="0.25">
      <c r="B359" s="3"/>
    </row>
    <row r="360" spans="2:2" ht="15.75" customHeight="1" x14ac:dyDescent="0.25">
      <c r="B360" s="3"/>
    </row>
    <row r="361" spans="2:2" ht="15.75" customHeight="1" x14ac:dyDescent="0.25">
      <c r="B361" s="3"/>
    </row>
    <row r="362" spans="2:2" ht="15.75" customHeight="1" x14ac:dyDescent="0.25">
      <c r="B362" s="3"/>
    </row>
    <row r="363" spans="2:2" ht="15.75" customHeight="1" x14ac:dyDescent="0.25">
      <c r="B363" s="3"/>
    </row>
    <row r="364" spans="2:2" ht="15.75" customHeight="1" x14ac:dyDescent="0.25">
      <c r="B364" s="3"/>
    </row>
    <row r="365" spans="2:2" ht="15.75" customHeight="1" x14ac:dyDescent="0.25">
      <c r="B365" s="3"/>
    </row>
    <row r="366" spans="2:2" ht="15.75" customHeight="1" x14ac:dyDescent="0.25">
      <c r="B366" s="3"/>
    </row>
    <row r="367" spans="2:2" ht="15.75" customHeight="1" x14ac:dyDescent="0.25">
      <c r="B367" s="3"/>
    </row>
    <row r="368" spans="2:2" ht="15.75" customHeight="1" x14ac:dyDescent="0.25">
      <c r="B368" s="3"/>
    </row>
    <row r="369" spans="2:2" ht="15.75" customHeight="1" x14ac:dyDescent="0.25">
      <c r="B369" s="3"/>
    </row>
    <row r="370" spans="2:2" ht="15.75" customHeight="1" x14ac:dyDescent="0.25">
      <c r="B370" s="3"/>
    </row>
    <row r="371" spans="2:2" ht="15.75" customHeight="1" x14ac:dyDescent="0.25">
      <c r="B371" s="3"/>
    </row>
    <row r="372" spans="2:2" ht="15.75" customHeight="1" x14ac:dyDescent="0.25">
      <c r="B372" s="3"/>
    </row>
    <row r="373" spans="2:2" ht="15.75" customHeight="1" x14ac:dyDescent="0.25">
      <c r="B373" s="3"/>
    </row>
    <row r="374" spans="2:2" ht="15.75" customHeight="1" x14ac:dyDescent="0.25">
      <c r="B374" s="3"/>
    </row>
    <row r="375" spans="2:2" ht="15.75" customHeight="1" x14ac:dyDescent="0.25">
      <c r="B375" s="3"/>
    </row>
    <row r="376" spans="2:2" ht="15.75" customHeight="1" x14ac:dyDescent="0.25">
      <c r="B376" s="3"/>
    </row>
    <row r="377" spans="2:2" ht="15.75" customHeight="1" x14ac:dyDescent="0.25">
      <c r="B377" s="3"/>
    </row>
    <row r="378" spans="2:2" ht="15.75" customHeight="1" x14ac:dyDescent="0.25">
      <c r="B378" s="3"/>
    </row>
    <row r="379" spans="2:2" ht="15.75" customHeight="1" x14ac:dyDescent="0.25">
      <c r="B379" s="3"/>
    </row>
    <row r="380" spans="2:2" ht="15.75" customHeight="1" x14ac:dyDescent="0.25">
      <c r="B380" s="3"/>
    </row>
    <row r="381" spans="2:2" ht="15.75" customHeight="1" x14ac:dyDescent="0.25">
      <c r="B381" s="3"/>
    </row>
    <row r="382" spans="2:2" ht="15.75" customHeight="1" x14ac:dyDescent="0.25">
      <c r="B382" s="3"/>
    </row>
    <row r="383" spans="2:2" ht="15.75" customHeight="1" x14ac:dyDescent="0.25">
      <c r="B383" s="3"/>
    </row>
    <row r="384" spans="2:2" ht="15.75" customHeight="1" x14ac:dyDescent="0.25">
      <c r="B384" s="3"/>
    </row>
    <row r="385" spans="2:2" ht="15.75" customHeight="1" x14ac:dyDescent="0.25">
      <c r="B385" s="3"/>
    </row>
    <row r="386" spans="2:2" ht="15.75" customHeight="1" x14ac:dyDescent="0.25">
      <c r="B386" s="3"/>
    </row>
    <row r="387" spans="2:2" ht="15.75" customHeight="1" x14ac:dyDescent="0.25">
      <c r="B387" s="3"/>
    </row>
    <row r="388" spans="2:2" ht="15.75" customHeight="1" x14ac:dyDescent="0.25">
      <c r="B388" s="3"/>
    </row>
    <row r="389" spans="2:2" ht="15.75" customHeight="1" x14ac:dyDescent="0.25">
      <c r="B389" s="3"/>
    </row>
    <row r="390" spans="2:2" ht="15.75" customHeight="1" x14ac:dyDescent="0.25">
      <c r="B390" s="3"/>
    </row>
    <row r="391" spans="2:2" ht="15.75" customHeight="1" x14ac:dyDescent="0.25">
      <c r="B391" s="3"/>
    </row>
    <row r="392" spans="2:2" ht="15.75" customHeight="1" x14ac:dyDescent="0.25">
      <c r="B392" s="3"/>
    </row>
    <row r="393" spans="2:2" ht="15.75" customHeight="1" x14ac:dyDescent="0.25">
      <c r="B393" s="3"/>
    </row>
    <row r="394" spans="2:2" ht="15.75" customHeight="1" x14ac:dyDescent="0.25">
      <c r="B394" s="3"/>
    </row>
    <row r="395" spans="2:2" ht="15.75" customHeight="1" x14ac:dyDescent="0.25">
      <c r="B395" s="3"/>
    </row>
    <row r="396" spans="2:2" ht="15.75" customHeight="1" x14ac:dyDescent="0.25">
      <c r="B396" s="3"/>
    </row>
    <row r="397" spans="2:2" ht="15.75" customHeight="1" x14ac:dyDescent="0.25">
      <c r="B397" s="3"/>
    </row>
    <row r="398" spans="2:2" ht="15.75" customHeight="1" x14ac:dyDescent="0.25">
      <c r="B398" s="3"/>
    </row>
    <row r="399" spans="2:2" ht="15.75" customHeight="1" x14ac:dyDescent="0.25">
      <c r="B399" s="3"/>
    </row>
    <row r="400" spans="2:2" ht="15.75" customHeight="1" x14ac:dyDescent="0.25">
      <c r="B400" s="3"/>
    </row>
    <row r="401" spans="2:2" ht="15.75" customHeight="1" x14ac:dyDescent="0.25">
      <c r="B401" s="3"/>
    </row>
    <row r="402" spans="2:2" ht="15.75" customHeight="1" x14ac:dyDescent="0.25">
      <c r="B402" s="3"/>
    </row>
    <row r="403" spans="2:2" ht="15.75" customHeight="1" x14ac:dyDescent="0.25">
      <c r="B403" s="3"/>
    </row>
    <row r="404" spans="2:2" ht="15.75" customHeight="1" x14ac:dyDescent="0.25">
      <c r="B404" s="3"/>
    </row>
    <row r="405" spans="2:2" ht="15.75" customHeight="1" x14ac:dyDescent="0.25">
      <c r="B405" s="3"/>
    </row>
    <row r="406" spans="2:2" ht="15.75" customHeight="1" x14ac:dyDescent="0.25">
      <c r="B406" s="3"/>
    </row>
    <row r="407" spans="2:2" ht="15.75" customHeight="1" x14ac:dyDescent="0.25">
      <c r="B407" s="3"/>
    </row>
    <row r="408" spans="2:2" ht="15.75" customHeight="1" x14ac:dyDescent="0.25">
      <c r="B408" s="3"/>
    </row>
    <row r="409" spans="2:2" ht="15.75" customHeight="1" x14ac:dyDescent="0.25">
      <c r="B409" s="3"/>
    </row>
    <row r="410" spans="2:2" ht="15.75" customHeight="1" x14ac:dyDescent="0.25">
      <c r="B410" s="3"/>
    </row>
    <row r="411" spans="2:2" ht="15.75" customHeight="1" x14ac:dyDescent="0.25">
      <c r="B411" s="3"/>
    </row>
    <row r="412" spans="2:2" ht="15.75" customHeight="1" x14ac:dyDescent="0.25">
      <c r="B412" s="3"/>
    </row>
    <row r="413" spans="2:2" ht="15.75" customHeight="1" x14ac:dyDescent="0.25">
      <c r="B413" s="3"/>
    </row>
    <row r="414" spans="2:2" ht="15.75" customHeight="1" x14ac:dyDescent="0.25">
      <c r="B414" s="3"/>
    </row>
    <row r="415" spans="2:2" ht="15.75" customHeight="1" x14ac:dyDescent="0.25">
      <c r="B415" s="3"/>
    </row>
    <row r="416" spans="2:2" ht="15.75" customHeight="1" x14ac:dyDescent="0.25">
      <c r="B416" s="3"/>
    </row>
    <row r="417" spans="2:2" ht="15.75" customHeight="1" x14ac:dyDescent="0.25">
      <c r="B417" s="3"/>
    </row>
    <row r="418" spans="2:2" ht="15.75" customHeight="1" x14ac:dyDescent="0.25">
      <c r="B418" s="3"/>
    </row>
    <row r="419" spans="2:2" ht="15.75" customHeight="1" x14ac:dyDescent="0.25">
      <c r="B419" s="3"/>
    </row>
    <row r="420" spans="2:2" ht="15.75" customHeight="1" x14ac:dyDescent="0.25">
      <c r="B420" s="3"/>
    </row>
    <row r="421" spans="2:2" ht="15.75" customHeight="1" x14ac:dyDescent="0.25">
      <c r="B421" s="3"/>
    </row>
    <row r="422" spans="2:2" ht="15.75" customHeight="1" x14ac:dyDescent="0.25">
      <c r="B422" s="3"/>
    </row>
    <row r="423" spans="2:2" ht="15.75" customHeight="1" x14ac:dyDescent="0.25">
      <c r="B423" s="3"/>
    </row>
    <row r="424" spans="2:2" ht="15.75" customHeight="1" x14ac:dyDescent="0.25">
      <c r="B424" s="3"/>
    </row>
    <row r="425" spans="2:2" ht="15.75" customHeight="1" x14ac:dyDescent="0.25">
      <c r="B425" s="3"/>
    </row>
    <row r="426" spans="2:2" ht="15.75" customHeight="1" x14ac:dyDescent="0.25">
      <c r="B426" s="3"/>
    </row>
    <row r="427" spans="2:2" ht="15.75" customHeight="1" x14ac:dyDescent="0.25">
      <c r="B427" s="3"/>
    </row>
    <row r="428" spans="2:2" ht="15.75" customHeight="1" x14ac:dyDescent="0.25">
      <c r="B428" s="3"/>
    </row>
    <row r="429" spans="2:2" ht="15.75" customHeight="1" x14ac:dyDescent="0.25">
      <c r="B429" s="3"/>
    </row>
    <row r="430" spans="2:2" ht="15.75" customHeight="1" x14ac:dyDescent="0.25">
      <c r="B430" s="3"/>
    </row>
    <row r="431" spans="2:2" ht="15.75" customHeight="1" x14ac:dyDescent="0.25">
      <c r="B431" s="3"/>
    </row>
    <row r="432" spans="2:2" ht="15.75" customHeight="1" x14ac:dyDescent="0.25">
      <c r="B432" s="3"/>
    </row>
    <row r="433" spans="2:2" ht="15.75" customHeight="1" x14ac:dyDescent="0.25">
      <c r="B433" s="3"/>
    </row>
    <row r="434" spans="2:2" ht="15.75" customHeight="1" x14ac:dyDescent="0.25">
      <c r="B434" s="3"/>
    </row>
    <row r="435" spans="2:2" ht="15.75" customHeight="1" x14ac:dyDescent="0.25">
      <c r="B435" s="3"/>
    </row>
    <row r="436" spans="2:2" ht="15.75" customHeight="1" x14ac:dyDescent="0.25">
      <c r="B436" s="3"/>
    </row>
    <row r="437" spans="2:2" ht="15.75" customHeight="1" x14ac:dyDescent="0.25">
      <c r="B437" s="3"/>
    </row>
    <row r="438" spans="2:2" ht="15.75" customHeight="1" x14ac:dyDescent="0.25">
      <c r="B438" s="3"/>
    </row>
    <row r="439" spans="2:2" ht="15.75" customHeight="1" x14ac:dyDescent="0.25">
      <c r="B439" s="3"/>
    </row>
    <row r="440" spans="2:2" ht="15.75" customHeight="1" x14ac:dyDescent="0.25">
      <c r="B440" s="3"/>
    </row>
    <row r="441" spans="2:2" ht="15.75" customHeight="1" x14ac:dyDescent="0.25">
      <c r="B441" s="3"/>
    </row>
    <row r="442" spans="2:2" ht="15.75" customHeight="1" x14ac:dyDescent="0.25">
      <c r="B442" s="3"/>
    </row>
    <row r="443" spans="2:2" ht="15.75" customHeight="1" x14ac:dyDescent="0.25">
      <c r="B443" s="3"/>
    </row>
    <row r="444" spans="2:2" ht="15.75" customHeight="1" x14ac:dyDescent="0.25">
      <c r="B444" s="3"/>
    </row>
    <row r="445" spans="2:2" ht="15.75" customHeight="1" x14ac:dyDescent="0.25">
      <c r="B445" s="3"/>
    </row>
    <row r="446" spans="2:2" ht="15.75" customHeight="1" x14ac:dyDescent="0.25">
      <c r="B446" s="3"/>
    </row>
    <row r="447" spans="2:2" ht="15.75" customHeight="1" x14ac:dyDescent="0.25">
      <c r="B447" s="3"/>
    </row>
    <row r="448" spans="2:2" ht="15.75" customHeight="1" x14ac:dyDescent="0.25">
      <c r="B448" s="3"/>
    </row>
    <row r="449" spans="2:2" ht="15.75" customHeight="1" x14ac:dyDescent="0.25">
      <c r="B449" s="3"/>
    </row>
    <row r="450" spans="2:2" ht="15.75" customHeight="1" x14ac:dyDescent="0.25">
      <c r="B450" s="3"/>
    </row>
    <row r="451" spans="2:2" ht="15.75" customHeight="1" x14ac:dyDescent="0.25">
      <c r="B451" s="3"/>
    </row>
    <row r="452" spans="2:2" ht="15.75" customHeight="1" x14ac:dyDescent="0.25">
      <c r="B452" s="3"/>
    </row>
    <row r="453" spans="2:2" ht="15.75" customHeight="1" x14ac:dyDescent="0.25">
      <c r="B453" s="3"/>
    </row>
    <row r="454" spans="2:2" ht="15.75" customHeight="1" x14ac:dyDescent="0.25">
      <c r="B454" s="3"/>
    </row>
    <row r="455" spans="2:2" ht="15.75" customHeight="1" x14ac:dyDescent="0.25">
      <c r="B455" s="3"/>
    </row>
    <row r="456" spans="2:2" ht="15.75" customHeight="1" x14ac:dyDescent="0.25">
      <c r="B456" s="3"/>
    </row>
    <row r="457" spans="2:2" ht="15.75" customHeight="1" x14ac:dyDescent="0.25">
      <c r="B457" s="3"/>
    </row>
    <row r="458" spans="2:2" ht="15.75" customHeight="1" x14ac:dyDescent="0.25">
      <c r="B458" s="3"/>
    </row>
    <row r="459" spans="2:2" ht="15.75" customHeight="1" x14ac:dyDescent="0.25">
      <c r="B459" s="3"/>
    </row>
    <row r="460" spans="2:2" ht="15.75" customHeight="1" x14ac:dyDescent="0.25">
      <c r="B460" s="3"/>
    </row>
    <row r="461" spans="2:2" ht="15.75" customHeight="1" x14ac:dyDescent="0.25">
      <c r="B461" s="3"/>
    </row>
    <row r="462" spans="2:2" ht="15.75" customHeight="1" x14ac:dyDescent="0.25">
      <c r="B462" s="3"/>
    </row>
    <row r="463" spans="2:2" ht="15.75" customHeight="1" x14ac:dyDescent="0.25">
      <c r="B463" s="3"/>
    </row>
    <row r="464" spans="2:2" ht="15.75" customHeight="1" x14ac:dyDescent="0.25">
      <c r="B464" s="3"/>
    </row>
    <row r="465" spans="2:2" ht="15.75" customHeight="1" x14ac:dyDescent="0.25">
      <c r="B465" s="3"/>
    </row>
    <row r="466" spans="2:2" ht="15.75" customHeight="1" x14ac:dyDescent="0.25">
      <c r="B466" s="3"/>
    </row>
    <row r="467" spans="2:2" ht="15.75" customHeight="1" x14ac:dyDescent="0.25">
      <c r="B467" s="3"/>
    </row>
    <row r="468" spans="2:2" ht="15.75" customHeight="1" x14ac:dyDescent="0.25">
      <c r="B468" s="3"/>
    </row>
    <row r="469" spans="2:2" ht="15.75" customHeight="1" x14ac:dyDescent="0.25">
      <c r="B469" s="3"/>
    </row>
    <row r="470" spans="2:2" ht="15.75" customHeight="1" x14ac:dyDescent="0.25">
      <c r="B470" s="3"/>
    </row>
    <row r="471" spans="2:2" ht="15.75" customHeight="1" x14ac:dyDescent="0.25">
      <c r="B471" s="3"/>
    </row>
    <row r="472" spans="2:2" ht="15.75" customHeight="1" x14ac:dyDescent="0.25">
      <c r="B472" s="3"/>
    </row>
    <row r="473" spans="2:2" ht="15.75" customHeight="1" x14ac:dyDescent="0.25">
      <c r="B473" s="3"/>
    </row>
    <row r="474" spans="2:2" ht="15.75" customHeight="1" x14ac:dyDescent="0.25">
      <c r="B474" s="3"/>
    </row>
    <row r="475" spans="2:2" ht="15.75" customHeight="1" x14ac:dyDescent="0.25">
      <c r="B475" s="3"/>
    </row>
    <row r="476" spans="2:2" ht="15.75" customHeight="1" x14ac:dyDescent="0.25">
      <c r="B476" s="3"/>
    </row>
    <row r="477" spans="2:2" ht="15.75" customHeight="1" x14ac:dyDescent="0.25">
      <c r="B477" s="3"/>
    </row>
    <row r="478" spans="2:2" ht="15.75" customHeight="1" x14ac:dyDescent="0.25">
      <c r="B478" s="3"/>
    </row>
    <row r="479" spans="2:2" ht="15.75" customHeight="1" x14ac:dyDescent="0.25">
      <c r="B479" s="3"/>
    </row>
    <row r="480" spans="2:2" ht="15.75" customHeight="1" x14ac:dyDescent="0.25">
      <c r="B480" s="3"/>
    </row>
    <row r="481" spans="2:2" ht="15.75" customHeight="1" x14ac:dyDescent="0.25">
      <c r="B481" s="3"/>
    </row>
    <row r="482" spans="2:2" ht="15.75" customHeight="1" x14ac:dyDescent="0.25">
      <c r="B482" s="3"/>
    </row>
    <row r="483" spans="2:2" ht="15.75" customHeight="1" x14ac:dyDescent="0.25">
      <c r="B483" s="3"/>
    </row>
    <row r="484" spans="2:2" ht="15.75" customHeight="1" x14ac:dyDescent="0.25">
      <c r="B484" s="3"/>
    </row>
    <row r="485" spans="2:2" ht="15.75" customHeight="1" x14ac:dyDescent="0.25">
      <c r="B485" s="3"/>
    </row>
    <row r="486" spans="2:2" ht="15.75" customHeight="1" x14ac:dyDescent="0.25">
      <c r="B486" s="3"/>
    </row>
    <row r="487" spans="2:2" ht="15.75" customHeight="1" x14ac:dyDescent="0.25">
      <c r="B487" s="3"/>
    </row>
    <row r="488" spans="2:2" ht="15.75" customHeight="1" x14ac:dyDescent="0.25">
      <c r="B488" s="3"/>
    </row>
    <row r="489" spans="2:2" ht="15.75" customHeight="1" x14ac:dyDescent="0.25">
      <c r="B489" s="3"/>
    </row>
    <row r="490" spans="2:2" ht="15.75" customHeight="1" x14ac:dyDescent="0.25">
      <c r="B490" s="3"/>
    </row>
    <row r="491" spans="2:2" ht="15.75" customHeight="1" x14ac:dyDescent="0.25">
      <c r="B491" s="3"/>
    </row>
    <row r="492" spans="2:2" ht="15.75" customHeight="1" x14ac:dyDescent="0.25">
      <c r="B492" s="3"/>
    </row>
    <row r="493" spans="2:2" ht="15.75" customHeight="1" x14ac:dyDescent="0.25">
      <c r="B493" s="3"/>
    </row>
    <row r="494" spans="2:2" ht="15.75" customHeight="1" x14ac:dyDescent="0.25">
      <c r="B494" s="3"/>
    </row>
    <row r="495" spans="2:2" ht="15.75" customHeight="1" x14ac:dyDescent="0.25">
      <c r="B495" s="3"/>
    </row>
    <row r="496" spans="2:2" ht="15.75" customHeight="1" x14ac:dyDescent="0.25">
      <c r="B496" s="3"/>
    </row>
    <row r="497" spans="2:2" ht="15.75" customHeight="1" x14ac:dyDescent="0.25">
      <c r="B497" s="3"/>
    </row>
    <row r="498" spans="2:2" ht="15.75" customHeight="1" x14ac:dyDescent="0.25">
      <c r="B498" s="3"/>
    </row>
    <row r="499" spans="2:2" ht="15.75" customHeight="1" x14ac:dyDescent="0.25">
      <c r="B499" s="3"/>
    </row>
    <row r="500" spans="2:2" ht="15.75" customHeight="1" x14ac:dyDescent="0.25">
      <c r="B500" s="3"/>
    </row>
    <row r="501" spans="2:2" ht="15.75" customHeight="1" x14ac:dyDescent="0.25">
      <c r="B501" s="3"/>
    </row>
    <row r="502" spans="2:2" ht="15.75" customHeight="1" x14ac:dyDescent="0.25">
      <c r="B502" s="3"/>
    </row>
    <row r="503" spans="2:2" ht="15.75" customHeight="1" x14ac:dyDescent="0.25">
      <c r="B503" s="3"/>
    </row>
    <row r="504" spans="2:2" ht="15.75" customHeight="1" x14ac:dyDescent="0.25">
      <c r="B504" s="3"/>
    </row>
    <row r="505" spans="2:2" ht="15.75" customHeight="1" x14ac:dyDescent="0.25">
      <c r="B505" s="3"/>
    </row>
    <row r="506" spans="2:2" ht="15.75" customHeight="1" x14ac:dyDescent="0.25">
      <c r="B506" s="3"/>
    </row>
    <row r="507" spans="2:2" ht="15.75" customHeight="1" x14ac:dyDescent="0.25">
      <c r="B507" s="3"/>
    </row>
    <row r="508" spans="2:2" ht="15.75" customHeight="1" x14ac:dyDescent="0.25">
      <c r="B508" s="3"/>
    </row>
    <row r="509" spans="2:2" ht="15.75" customHeight="1" x14ac:dyDescent="0.25">
      <c r="B509" s="3"/>
    </row>
    <row r="510" spans="2:2" ht="15.75" customHeight="1" x14ac:dyDescent="0.25">
      <c r="B510" s="3"/>
    </row>
    <row r="511" spans="2:2" ht="15.75" customHeight="1" x14ac:dyDescent="0.25">
      <c r="B511" s="3"/>
    </row>
    <row r="512" spans="2:2" ht="15.75" customHeight="1" x14ac:dyDescent="0.25">
      <c r="B512" s="3"/>
    </row>
    <row r="513" spans="2:2" ht="15.75" customHeight="1" x14ac:dyDescent="0.25">
      <c r="B513" s="3"/>
    </row>
    <row r="514" spans="2:2" ht="15.75" customHeight="1" x14ac:dyDescent="0.25">
      <c r="B514" s="3"/>
    </row>
    <row r="515" spans="2:2" ht="15.75" customHeight="1" x14ac:dyDescent="0.25">
      <c r="B515" s="3"/>
    </row>
    <row r="516" spans="2:2" ht="15.75" customHeight="1" x14ac:dyDescent="0.25">
      <c r="B516" s="3"/>
    </row>
    <row r="517" spans="2:2" ht="15.75" customHeight="1" x14ac:dyDescent="0.25">
      <c r="B517" s="3"/>
    </row>
    <row r="518" spans="2:2" ht="15.75" customHeight="1" x14ac:dyDescent="0.25">
      <c r="B518" s="3"/>
    </row>
    <row r="519" spans="2:2" ht="15.75" customHeight="1" x14ac:dyDescent="0.25">
      <c r="B519" s="3"/>
    </row>
    <row r="520" spans="2:2" ht="15.75" customHeight="1" x14ac:dyDescent="0.25">
      <c r="B520" s="3"/>
    </row>
    <row r="521" spans="2:2" ht="15.75" customHeight="1" x14ac:dyDescent="0.25">
      <c r="B521" s="3"/>
    </row>
    <row r="522" spans="2:2" ht="15.75" customHeight="1" x14ac:dyDescent="0.25">
      <c r="B522" s="3"/>
    </row>
    <row r="523" spans="2:2" ht="15.75" customHeight="1" x14ac:dyDescent="0.25">
      <c r="B523" s="3"/>
    </row>
    <row r="524" spans="2:2" ht="15.75" customHeight="1" x14ac:dyDescent="0.25">
      <c r="B524" s="3"/>
    </row>
    <row r="525" spans="2:2" ht="15.75" customHeight="1" x14ac:dyDescent="0.25">
      <c r="B525" s="3"/>
    </row>
    <row r="526" spans="2:2" ht="15.75" customHeight="1" x14ac:dyDescent="0.25">
      <c r="B526" s="3"/>
    </row>
    <row r="527" spans="2:2" ht="15.75" customHeight="1" x14ac:dyDescent="0.25">
      <c r="B527" s="3"/>
    </row>
    <row r="528" spans="2:2" ht="15.75" customHeight="1" x14ac:dyDescent="0.25">
      <c r="B528" s="3"/>
    </row>
    <row r="529" spans="2:2" ht="15.75" customHeight="1" x14ac:dyDescent="0.25">
      <c r="B529" s="3"/>
    </row>
    <row r="530" spans="2:2" ht="15.75" customHeight="1" x14ac:dyDescent="0.25">
      <c r="B530" s="3"/>
    </row>
    <row r="531" spans="2:2" ht="15.75" customHeight="1" x14ac:dyDescent="0.25">
      <c r="B531" s="3"/>
    </row>
    <row r="532" spans="2:2" ht="15.75" customHeight="1" x14ac:dyDescent="0.25">
      <c r="B532" s="3"/>
    </row>
    <row r="533" spans="2:2" ht="15.75" customHeight="1" x14ac:dyDescent="0.25">
      <c r="B533" s="3"/>
    </row>
    <row r="534" spans="2:2" ht="15.75" customHeight="1" x14ac:dyDescent="0.25">
      <c r="B534" s="3"/>
    </row>
    <row r="535" spans="2:2" ht="15.75" customHeight="1" x14ac:dyDescent="0.25">
      <c r="B535" s="3"/>
    </row>
    <row r="536" spans="2:2" ht="15.75" customHeight="1" x14ac:dyDescent="0.25">
      <c r="B536" s="3"/>
    </row>
    <row r="537" spans="2:2" ht="15.75" customHeight="1" x14ac:dyDescent="0.25">
      <c r="B537" s="3"/>
    </row>
    <row r="538" spans="2:2" ht="15.75" customHeight="1" x14ac:dyDescent="0.25">
      <c r="B538" s="3"/>
    </row>
    <row r="539" spans="2:2" ht="15.75" customHeight="1" x14ac:dyDescent="0.25">
      <c r="B539" s="3"/>
    </row>
    <row r="540" spans="2:2" ht="15.75" customHeight="1" x14ac:dyDescent="0.25">
      <c r="B540" s="3"/>
    </row>
    <row r="541" spans="2:2" ht="15.75" customHeight="1" x14ac:dyDescent="0.25">
      <c r="B541" s="3"/>
    </row>
    <row r="542" spans="2:2" ht="15.75" customHeight="1" x14ac:dyDescent="0.25">
      <c r="B542" s="3"/>
    </row>
    <row r="543" spans="2:2" ht="15.75" customHeight="1" x14ac:dyDescent="0.25">
      <c r="B543" s="3"/>
    </row>
    <row r="544" spans="2:2" ht="15.75" customHeight="1" x14ac:dyDescent="0.25">
      <c r="B544" s="3"/>
    </row>
    <row r="545" spans="2:2" ht="15.75" customHeight="1" x14ac:dyDescent="0.25">
      <c r="B545" s="3"/>
    </row>
    <row r="546" spans="2:2" ht="15.75" customHeight="1" x14ac:dyDescent="0.25">
      <c r="B546" s="3"/>
    </row>
    <row r="547" spans="2:2" ht="15.75" customHeight="1" x14ac:dyDescent="0.25">
      <c r="B547" s="3"/>
    </row>
    <row r="548" spans="2:2" ht="15.75" customHeight="1" x14ac:dyDescent="0.25">
      <c r="B548" s="3"/>
    </row>
    <row r="549" spans="2:2" ht="15.75" customHeight="1" x14ac:dyDescent="0.25">
      <c r="B549" s="3"/>
    </row>
    <row r="550" spans="2:2" ht="15.75" customHeight="1" x14ac:dyDescent="0.25">
      <c r="B550" s="3"/>
    </row>
    <row r="551" spans="2:2" ht="15.75" customHeight="1" x14ac:dyDescent="0.25">
      <c r="B551" s="3"/>
    </row>
    <row r="552" spans="2:2" ht="15.75" customHeight="1" x14ac:dyDescent="0.25">
      <c r="B552" s="3"/>
    </row>
    <row r="553" spans="2:2" ht="15.75" customHeight="1" x14ac:dyDescent="0.25">
      <c r="B553" s="3"/>
    </row>
    <row r="554" spans="2:2" ht="15.75" customHeight="1" x14ac:dyDescent="0.25">
      <c r="B554" s="3"/>
    </row>
    <row r="555" spans="2:2" ht="15.75" customHeight="1" x14ac:dyDescent="0.25">
      <c r="B555" s="3"/>
    </row>
    <row r="556" spans="2:2" ht="15.75" customHeight="1" x14ac:dyDescent="0.25">
      <c r="B556" s="3"/>
    </row>
    <row r="557" spans="2:2" ht="15.75" customHeight="1" x14ac:dyDescent="0.25">
      <c r="B557" s="3"/>
    </row>
    <row r="558" spans="2:2" ht="15.75" customHeight="1" x14ac:dyDescent="0.25">
      <c r="B558" s="3"/>
    </row>
    <row r="559" spans="2:2" ht="15.75" customHeight="1" x14ac:dyDescent="0.25">
      <c r="B559" s="3"/>
    </row>
    <row r="560" spans="2:2" ht="15.75" customHeight="1" x14ac:dyDescent="0.25">
      <c r="B560" s="3"/>
    </row>
    <row r="561" spans="2:2" ht="15.75" customHeight="1" x14ac:dyDescent="0.25">
      <c r="B561" s="3"/>
    </row>
    <row r="562" spans="2:2" ht="15.75" customHeight="1" x14ac:dyDescent="0.25">
      <c r="B562" s="3"/>
    </row>
    <row r="563" spans="2:2" ht="15.75" customHeight="1" x14ac:dyDescent="0.25">
      <c r="B563" s="3"/>
    </row>
    <row r="564" spans="2:2" ht="15.75" customHeight="1" x14ac:dyDescent="0.25">
      <c r="B564" s="3"/>
    </row>
    <row r="565" spans="2:2" ht="15.75" customHeight="1" x14ac:dyDescent="0.25">
      <c r="B565" s="3"/>
    </row>
    <row r="566" spans="2:2" ht="15.75" customHeight="1" x14ac:dyDescent="0.25">
      <c r="B566" s="3"/>
    </row>
    <row r="567" spans="2:2" ht="15.75" customHeight="1" x14ac:dyDescent="0.25">
      <c r="B567" s="3"/>
    </row>
    <row r="568" spans="2:2" ht="15.75" customHeight="1" x14ac:dyDescent="0.25">
      <c r="B568" s="3"/>
    </row>
    <row r="569" spans="2:2" ht="15.75" customHeight="1" x14ac:dyDescent="0.25">
      <c r="B569" s="3"/>
    </row>
    <row r="570" spans="2:2" ht="15.75" customHeight="1" x14ac:dyDescent="0.25">
      <c r="B570" s="3"/>
    </row>
    <row r="571" spans="2:2" ht="15.75" customHeight="1" x14ac:dyDescent="0.25">
      <c r="B571" s="3"/>
    </row>
    <row r="572" spans="2:2" ht="15.75" customHeight="1" x14ac:dyDescent="0.25">
      <c r="B572" s="3"/>
    </row>
    <row r="573" spans="2:2" ht="15.75" customHeight="1" x14ac:dyDescent="0.25">
      <c r="B573" s="3"/>
    </row>
    <row r="574" spans="2:2" ht="15.75" customHeight="1" x14ac:dyDescent="0.25">
      <c r="B574" s="3"/>
    </row>
    <row r="575" spans="2:2" ht="15.75" customHeight="1" x14ac:dyDescent="0.25">
      <c r="B575" s="3"/>
    </row>
    <row r="576" spans="2:2" ht="15.75" customHeight="1" x14ac:dyDescent="0.25">
      <c r="B576" s="3"/>
    </row>
    <row r="577" spans="2:2" ht="15.75" customHeight="1" x14ac:dyDescent="0.25">
      <c r="B577" s="3"/>
    </row>
    <row r="578" spans="2:2" ht="15.75" customHeight="1" x14ac:dyDescent="0.25">
      <c r="B578" s="3"/>
    </row>
    <row r="579" spans="2:2" ht="15.75" customHeight="1" x14ac:dyDescent="0.25">
      <c r="B579" s="3"/>
    </row>
    <row r="580" spans="2:2" ht="15.75" customHeight="1" x14ac:dyDescent="0.25">
      <c r="B580" s="3"/>
    </row>
    <row r="581" spans="2:2" ht="15.75" customHeight="1" x14ac:dyDescent="0.25">
      <c r="B581" s="3"/>
    </row>
    <row r="582" spans="2:2" ht="15.75" customHeight="1" x14ac:dyDescent="0.25">
      <c r="B582" s="3"/>
    </row>
    <row r="583" spans="2:2" ht="15.75" customHeight="1" x14ac:dyDescent="0.25">
      <c r="B583" s="3"/>
    </row>
    <row r="584" spans="2:2" ht="15.75" customHeight="1" x14ac:dyDescent="0.25">
      <c r="B584" s="3"/>
    </row>
    <row r="585" spans="2:2" ht="15.75" customHeight="1" x14ac:dyDescent="0.25">
      <c r="B585" s="3"/>
    </row>
    <row r="586" spans="2:2" ht="15.75" customHeight="1" x14ac:dyDescent="0.25">
      <c r="B586" s="3"/>
    </row>
    <row r="587" spans="2:2" ht="15.75" customHeight="1" x14ac:dyDescent="0.25">
      <c r="B587" s="3"/>
    </row>
    <row r="588" spans="2:2" ht="15.75" customHeight="1" x14ac:dyDescent="0.25">
      <c r="B588" s="3"/>
    </row>
    <row r="589" spans="2:2" ht="15.75" customHeight="1" x14ac:dyDescent="0.25">
      <c r="B589" s="3"/>
    </row>
    <row r="590" spans="2:2" ht="15.75" customHeight="1" x14ac:dyDescent="0.25">
      <c r="B590" s="3"/>
    </row>
    <row r="591" spans="2:2" ht="15.75" customHeight="1" x14ac:dyDescent="0.25">
      <c r="B591" s="3"/>
    </row>
    <row r="592" spans="2:2" ht="15.75" customHeight="1" x14ac:dyDescent="0.25">
      <c r="B592" s="3"/>
    </row>
    <row r="593" spans="2:2" ht="15.75" customHeight="1" x14ac:dyDescent="0.25">
      <c r="B593" s="3"/>
    </row>
    <row r="594" spans="2:2" ht="15.75" customHeight="1" x14ac:dyDescent="0.25">
      <c r="B594" s="3"/>
    </row>
    <row r="595" spans="2:2" ht="15.75" customHeight="1" x14ac:dyDescent="0.25">
      <c r="B595" s="3"/>
    </row>
    <row r="596" spans="2:2" ht="15.75" customHeight="1" x14ac:dyDescent="0.25">
      <c r="B596" s="3"/>
    </row>
    <row r="597" spans="2:2" ht="15.75" customHeight="1" x14ac:dyDescent="0.25">
      <c r="B597" s="3"/>
    </row>
    <row r="598" spans="2:2" ht="15.75" customHeight="1" x14ac:dyDescent="0.25">
      <c r="B598" s="3"/>
    </row>
    <row r="599" spans="2:2" ht="15.75" customHeight="1" x14ac:dyDescent="0.25">
      <c r="B599" s="3"/>
    </row>
    <row r="600" spans="2:2" ht="15.75" customHeight="1" x14ac:dyDescent="0.25">
      <c r="B600" s="3"/>
    </row>
    <row r="601" spans="2:2" ht="15.75" customHeight="1" x14ac:dyDescent="0.25">
      <c r="B601" s="3"/>
    </row>
    <row r="602" spans="2:2" ht="15.75" customHeight="1" x14ac:dyDescent="0.25">
      <c r="B602" s="3"/>
    </row>
    <row r="603" spans="2:2" ht="15.75" customHeight="1" x14ac:dyDescent="0.25">
      <c r="B603" s="3"/>
    </row>
    <row r="604" spans="2:2" ht="15.75" customHeight="1" x14ac:dyDescent="0.25">
      <c r="B604" s="3"/>
    </row>
    <row r="605" spans="2:2" ht="15.75" customHeight="1" x14ac:dyDescent="0.25">
      <c r="B605" s="3"/>
    </row>
    <row r="606" spans="2:2" ht="15.75" customHeight="1" x14ac:dyDescent="0.25">
      <c r="B606" s="3"/>
    </row>
    <row r="607" spans="2:2" ht="15.75" customHeight="1" x14ac:dyDescent="0.25">
      <c r="B607" s="3"/>
    </row>
    <row r="608" spans="2:2" ht="15.75" customHeight="1" x14ac:dyDescent="0.25">
      <c r="B608" s="3"/>
    </row>
    <row r="609" spans="2:2" ht="15.75" customHeight="1" x14ac:dyDescent="0.25">
      <c r="B609" s="3"/>
    </row>
    <row r="610" spans="2:2" ht="15.75" customHeight="1" x14ac:dyDescent="0.25">
      <c r="B610" s="3"/>
    </row>
    <row r="611" spans="2:2" ht="15.75" customHeight="1" x14ac:dyDescent="0.25">
      <c r="B611" s="3"/>
    </row>
    <row r="612" spans="2:2" ht="15.75" customHeight="1" x14ac:dyDescent="0.25">
      <c r="B612" s="3"/>
    </row>
    <row r="613" spans="2:2" ht="15.75" customHeight="1" x14ac:dyDescent="0.25">
      <c r="B613" s="3"/>
    </row>
    <row r="614" spans="2:2" ht="15.75" customHeight="1" x14ac:dyDescent="0.25">
      <c r="B614" s="3"/>
    </row>
    <row r="615" spans="2:2" ht="15.75" customHeight="1" x14ac:dyDescent="0.25">
      <c r="B615" s="3"/>
    </row>
    <row r="616" spans="2:2" ht="15.75" customHeight="1" x14ac:dyDescent="0.25">
      <c r="B616" s="3"/>
    </row>
    <row r="617" spans="2:2" ht="15.75" customHeight="1" x14ac:dyDescent="0.25">
      <c r="B617" s="3"/>
    </row>
    <row r="618" spans="2:2" ht="15.75" customHeight="1" x14ac:dyDescent="0.25">
      <c r="B618" s="3"/>
    </row>
    <row r="619" spans="2:2" ht="15.75" customHeight="1" x14ac:dyDescent="0.25">
      <c r="B619" s="3"/>
    </row>
    <row r="620" spans="2:2" ht="15.75" customHeight="1" x14ac:dyDescent="0.25">
      <c r="B620" s="3"/>
    </row>
    <row r="621" spans="2:2" ht="15.75" customHeight="1" x14ac:dyDescent="0.25">
      <c r="B621" s="3"/>
    </row>
    <row r="622" spans="2:2" ht="15.75" customHeight="1" x14ac:dyDescent="0.25">
      <c r="B622" s="3"/>
    </row>
    <row r="623" spans="2:2" ht="15.75" customHeight="1" x14ac:dyDescent="0.25">
      <c r="B623" s="3"/>
    </row>
    <row r="624" spans="2:2" ht="15.75" customHeight="1" x14ac:dyDescent="0.25">
      <c r="B624" s="3"/>
    </row>
    <row r="625" spans="2:2" ht="15.75" customHeight="1" x14ac:dyDescent="0.25">
      <c r="B625" s="3"/>
    </row>
    <row r="626" spans="2:2" ht="15.75" customHeight="1" x14ac:dyDescent="0.25">
      <c r="B626" s="3"/>
    </row>
    <row r="627" spans="2:2" ht="15.75" customHeight="1" x14ac:dyDescent="0.25">
      <c r="B627" s="3"/>
    </row>
    <row r="628" spans="2:2" ht="15.75" customHeight="1" x14ac:dyDescent="0.25">
      <c r="B628" s="3"/>
    </row>
    <row r="629" spans="2:2" ht="15.75" customHeight="1" x14ac:dyDescent="0.25">
      <c r="B629" s="3"/>
    </row>
    <row r="630" spans="2:2" ht="15.75" customHeight="1" x14ac:dyDescent="0.25">
      <c r="B630" s="3"/>
    </row>
    <row r="631" spans="2:2" ht="15.75" customHeight="1" x14ac:dyDescent="0.25">
      <c r="B631" s="3"/>
    </row>
    <row r="632" spans="2:2" ht="15.75" customHeight="1" x14ac:dyDescent="0.25">
      <c r="B632" s="3"/>
    </row>
    <row r="633" spans="2:2" ht="15.75" customHeight="1" x14ac:dyDescent="0.25">
      <c r="B633" s="3"/>
    </row>
    <row r="634" spans="2:2" ht="15.75" customHeight="1" x14ac:dyDescent="0.25">
      <c r="B634" s="3"/>
    </row>
    <row r="635" spans="2:2" ht="15.75" customHeight="1" x14ac:dyDescent="0.25">
      <c r="B635" s="3"/>
    </row>
    <row r="636" spans="2:2" ht="15.75" customHeight="1" x14ac:dyDescent="0.25">
      <c r="B636" s="3"/>
    </row>
    <row r="637" spans="2:2" ht="15.75" customHeight="1" x14ac:dyDescent="0.25">
      <c r="B637" s="3"/>
    </row>
    <row r="638" spans="2:2" ht="15.75" customHeight="1" x14ac:dyDescent="0.25">
      <c r="B638" s="3"/>
    </row>
    <row r="639" spans="2:2" ht="15.75" customHeight="1" x14ac:dyDescent="0.25">
      <c r="B639" s="3"/>
    </row>
    <row r="640" spans="2:2" ht="15.75" customHeight="1" x14ac:dyDescent="0.25">
      <c r="B640" s="3"/>
    </row>
    <row r="641" spans="2:2" ht="15.75" customHeight="1" x14ac:dyDescent="0.25">
      <c r="B641" s="3"/>
    </row>
    <row r="642" spans="2:2" ht="15.75" customHeight="1" x14ac:dyDescent="0.25">
      <c r="B642" s="3"/>
    </row>
    <row r="643" spans="2:2" ht="15.75" customHeight="1" x14ac:dyDescent="0.25">
      <c r="B643" s="3"/>
    </row>
    <row r="644" spans="2:2" ht="15.75" customHeight="1" x14ac:dyDescent="0.25">
      <c r="B644" s="3"/>
    </row>
    <row r="645" spans="2:2" ht="15.75" customHeight="1" x14ac:dyDescent="0.25">
      <c r="B645" s="3"/>
    </row>
    <row r="646" spans="2:2" ht="15.75" customHeight="1" x14ac:dyDescent="0.25">
      <c r="B646" s="3"/>
    </row>
    <row r="647" spans="2:2" ht="15.75" customHeight="1" x14ac:dyDescent="0.25">
      <c r="B647" s="3"/>
    </row>
    <row r="648" spans="2:2" ht="15.75" customHeight="1" x14ac:dyDescent="0.25">
      <c r="B648" s="3"/>
    </row>
    <row r="649" spans="2:2" ht="15.75" customHeight="1" x14ac:dyDescent="0.25">
      <c r="B649" s="3"/>
    </row>
    <row r="650" spans="2:2" ht="15.75" customHeight="1" x14ac:dyDescent="0.25">
      <c r="B650" s="3"/>
    </row>
    <row r="651" spans="2:2" ht="15.75" customHeight="1" x14ac:dyDescent="0.25">
      <c r="B651" s="3"/>
    </row>
    <row r="652" spans="2:2" ht="15.75" customHeight="1" x14ac:dyDescent="0.25">
      <c r="B652" s="3"/>
    </row>
    <row r="653" spans="2:2" ht="15.75" customHeight="1" x14ac:dyDescent="0.25">
      <c r="B653" s="3"/>
    </row>
    <row r="654" spans="2:2" ht="15.75" customHeight="1" x14ac:dyDescent="0.25">
      <c r="B654" s="3"/>
    </row>
    <row r="655" spans="2:2" ht="15.75" customHeight="1" x14ac:dyDescent="0.25">
      <c r="B655" s="3"/>
    </row>
    <row r="656" spans="2:2" ht="15.75" customHeight="1" x14ac:dyDescent="0.25">
      <c r="B656" s="3"/>
    </row>
    <row r="657" spans="2:2" ht="15.75" customHeight="1" x14ac:dyDescent="0.25">
      <c r="B657" s="3"/>
    </row>
    <row r="658" spans="2:2" ht="15.75" customHeight="1" x14ac:dyDescent="0.25">
      <c r="B658" s="3"/>
    </row>
    <row r="659" spans="2:2" ht="15.75" customHeight="1" x14ac:dyDescent="0.25">
      <c r="B659" s="3"/>
    </row>
    <row r="660" spans="2:2" ht="15.75" customHeight="1" x14ac:dyDescent="0.25">
      <c r="B660" s="3"/>
    </row>
    <row r="661" spans="2:2" ht="15.75" customHeight="1" x14ac:dyDescent="0.25">
      <c r="B661" s="3"/>
    </row>
    <row r="662" spans="2:2" ht="15.75" customHeight="1" x14ac:dyDescent="0.25">
      <c r="B662" s="3"/>
    </row>
    <row r="663" spans="2:2" ht="15.75" customHeight="1" x14ac:dyDescent="0.25">
      <c r="B663" s="3"/>
    </row>
    <row r="664" spans="2:2" ht="15.75" customHeight="1" x14ac:dyDescent="0.25">
      <c r="B664" s="3"/>
    </row>
    <row r="665" spans="2:2" ht="15.75" customHeight="1" x14ac:dyDescent="0.25">
      <c r="B665" s="3"/>
    </row>
    <row r="666" spans="2:2" ht="15.75" customHeight="1" x14ac:dyDescent="0.25">
      <c r="B666" s="3"/>
    </row>
    <row r="667" spans="2:2" ht="15.75" customHeight="1" x14ac:dyDescent="0.25">
      <c r="B667" s="3"/>
    </row>
    <row r="668" spans="2:2" ht="15.75" customHeight="1" x14ac:dyDescent="0.25">
      <c r="B668" s="3"/>
    </row>
    <row r="669" spans="2:2" ht="15.75" customHeight="1" x14ac:dyDescent="0.25">
      <c r="B669" s="3"/>
    </row>
    <row r="670" spans="2:2" ht="15.75" customHeight="1" x14ac:dyDescent="0.25">
      <c r="B670" s="3"/>
    </row>
    <row r="671" spans="2:2" ht="15.75" customHeight="1" x14ac:dyDescent="0.25">
      <c r="B671" s="3"/>
    </row>
    <row r="672" spans="2:2" ht="15.75" customHeight="1" x14ac:dyDescent="0.25">
      <c r="B672" s="3"/>
    </row>
    <row r="673" spans="2:2" ht="15.75" customHeight="1" x14ac:dyDescent="0.25">
      <c r="B673" s="3"/>
    </row>
    <row r="674" spans="2:2" ht="15.75" customHeight="1" x14ac:dyDescent="0.25">
      <c r="B674" s="3"/>
    </row>
    <row r="675" spans="2:2" ht="15.75" customHeight="1" x14ac:dyDescent="0.25">
      <c r="B675" s="3"/>
    </row>
    <row r="676" spans="2:2" ht="15.75" customHeight="1" x14ac:dyDescent="0.25">
      <c r="B676" s="3"/>
    </row>
    <row r="677" spans="2:2" ht="15.75" customHeight="1" x14ac:dyDescent="0.25">
      <c r="B677" s="3"/>
    </row>
    <row r="678" spans="2:2" ht="15.75" customHeight="1" x14ac:dyDescent="0.25">
      <c r="B678" s="3"/>
    </row>
    <row r="679" spans="2:2" ht="15.75" customHeight="1" x14ac:dyDescent="0.25">
      <c r="B679" s="3"/>
    </row>
    <row r="680" spans="2:2" ht="15.75" customHeight="1" x14ac:dyDescent="0.25">
      <c r="B680" s="3"/>
    </row>
    <row r="681" spans="2:2" ht="15.75" customHeight="1" x14ac:dyDescent="0.25">
      <c r="B681" s="3"/>
    </row>
    <row r="682" spans="2:2" ht="15.75" customHeight="1" x14ac:dyDescent="0.25">
      <c r="B682" s="3"/>
    </row>
    <row r="683" spans="2:2" ht="15.75" customHeight="1" x14ac:dyDescent="0.25">
      <c r="B683" s="3"/>
    </row>
    <row r="684" spans="2:2" ht="15.75" customHeight="1" x14ac:dyDescent="0.25">
      <c r="B684" s="3"/>
    </row>
    <row r="685" spans="2:2" ht="15.75" customHeight="1" x14ac:dyDescent="0.25">
      <c r="B685" s="3"/>
    </row>
    <row r="686" spans="2:2" ht="15.75" customHeight="1" x14ac:dyDescent="0.25">
      <c r="B686" s="3"/>
    </row>
    <row r="687" spans="2:2" ht="15.75" customHeight="1" x14ac:dyDescent="0.25">
      <c r="B687" s="3"/>
    </row>
    <row r="688" spans="2:2" ht="15.75" customHeight="1" x14ac:dyDescent="0.25">
      <c r="B688" s="3"/>
    </row>
    <row r="689" spans="2:2" ht="15.75" customHeight="1" x14ac:dyDescent="0.25">
      <c r="B689" s="3"/>
    </row>
    <row r="690" spans="2:2" ht="15.75" customHeight="1" x14ac:dyDescent="0.25">
      <c r="B690" s="3"/>
    </row>
    <row r="691" spans="2:2" ht="15.75" customHeight="1" x14ac:dyDescent="0.25">
      <c r="B691" s="3"/>
    </row>
    <row r="692" spans="2:2" ht="15.75" customHeight="1" x14ac:dyDescent="0.25">
      <c r="B692" s="3"/>
    </row>
    <row r="693" spans="2:2" ht="15.75" customHeight="1" x14ac:dyDescent="0.25">
      <c r="B693" s="3"/>
    </row>
    <row r="694" spans="2:2" ht="15.75" customHeight="1" x14ac:dyDescent="0.25">
      <c r="B694" s="3"/>
    </row>
    <row r="695" spans="2:2" ht="15.75" customHeight="1" x14ac:dyDescent="0.25">
      <c r="B695" s="3"/>
    </row>
    <row r="696" spans="2:2" ht="15.75" customHeight="1" x14ac:dyDescent="0.25">
      <c r="B696" s="3"/>
    </row>
    <row r="697" spans="2:2" ht="15.75" customHeight="1" x14ac:dyDescent="0.25">
      <c r="B697" s="3"/>
    </row>
    <row r="698" spans="2:2" ht="15.75" customHeight="1" x14ac:dyDescent="0.25">
      <c r="B698" s="3"/>
    </row>
    <row r="699" spans="2:2" ht="15.75" customHeight="1" x14ac:dyDescent="0.25">
      <c r="B699" s="3"/>
    </row>
    <row r="700" spans="2:2" ht="15.75" customHeight="1" x14ac:dyDescent="0.25">
      <c r="B700" s="3"/>
    </row>
    <row r="701" spans="2:2" ht="15.75" customHeight="1" x14ac:dyDescent="0.25">
      <c r="B701" s="3"/>
    </row>
    <row r="702" spans="2:2" ht="15.75" customHeight="1" x14ac:dyDescent="0.25">
      <c r="B702" s="3"/>
    </row>
    <row r="703" spans="2:2" ht="15.75" customHeight="1" x14ac:dyDescent="0.25">
      <c r="B703" s="3"/>
    </row>
    <row r="704" spans="2:2" ht="15.75" customHeight="1" x14ac:dyDescent="0.25">
      <c r="B704" s="3"/>
    </row>
    <row r="705" spans="2:2" ht="15.75" customHeight="1" x14ac:dyDescent="0.25">
      <c r="B705" s="3"/>
    </row>
    <row r="706" spans="2:2" ht="15.75" customHeight="1" x14ac:dyDescent="0.25">
      <c r="B706" s="3"/>
    </row>
    <row r="707" spans="2:2" ht="15.75" customHeight="1" x14ac:dyDescent="0.25">
      <c r="B707" s="3"/>
    </row>
    <row r="708" spans="2:2" ht="15.75" customHeight="1" x14ac:dyDescent="0.25">
      <c r="B708" s="3"/>
    </row>
    <row r="709" spans="2:2" ht="15.75" customHeight="1" x14ac:dyDescent="0.25">
      <c r="B709" s="3"/>
    </row>
    <row r="710" spans="2:2" ht="15.75" customHeight="1" x14ac:dyDescent="0.25">
      <c r="B710" s="3"/>
    </row>
    <row r="711" spans="2:2" ht="15.75" customHeight="1" x14ac:dyDescent="0.25">
      <c r="B711" s="3"/>
    </row>
    <row r="712" spans="2:2" ht="15.75" customHeight="1" x14ac:dyDescent="0.25">
      <c r="B712" s="3"/>
    </row>
    <row r="713" spans="2:2" ht="15.75" customHeight="1" x14ac:dyDescent="0.25">
      <c r="B713" s="3"/>
    </row>
    <row r="714" spans="2:2" ht="15.75" customHeight="1" x14ac:dyDescent="0.25">
      <c r="B714" s="3"/>
    </row>
    <row r="715" spans="2:2" ht="15.75" customHeight="1" x14ac:dyDescent="0.25">
      <c r="B715" s="3"/>
    </row>
    <row r="716" spans="2:2" ht="15.75" customHeight="1" x14ac:dyDescent="0.25">
      <c r="B716" s="3"/>
    </row>
    <row r="717" spans="2:2" ht="15.75" customHeight="1" x14ac:dyDescent="0.25">
      <c r="B717" s="3"/>
    </row>
    <row r="718" spans="2:2" ht="15.75" customHeight="1" x14ac:dyDescent="0.25">
      <c r="B718" s="3"/>
    </row>
    <row r="719" spans="2:2" ht="15.75" customHeight="1" x14ac:dyDescent="0.25">
      <c r="B719" s="3"/>
    </row>
    <row r="720" spans="2:2" ht="15.75" customHeight="1" x14ac:dyDescent="0.25">
      <c r="B720" s="3"/>
    </row>
    <row r="721" spans="2:2" ht="15.75" customHeight="1" x14ac:dyDescent="0.25">
      <c r="B721" s="3"/>
    </row>
    <row r="722" spans="2:2" ht="15.75" customHeight="1" x14ac:dyDescent="0.25">
      <c r="B722" s="3"/>
    </row>
    <row r="723" spans="2:2" ht="15.75" customHeight="1" x14ac:dyDescent="0.25">
      <c r="B723" s="3"/>
    </row>
    <row r="724" spans="2:2" ht="15.75" customHeight="1" x14ac:dyDescent="0.25">
      <c r="B724" s="3"/>
    </row>
    <row r="725" spans="2:2" ht="15.75" customHeight="1" x14ac:dyDescent="0.25">
      <c r="B725" s="3"/>
    </row>
    <row r="726" spans="2:2" ht="15.75" customHeight="1" x14ac:dyDescent="0.25">
      <c r="B726" s="3"/>
    </row>
    <row r="727" spans="2:2" ht="15.75" customHeight="1" x14ac:dyDescent="0.25">
      <c r="B727" s="3"/>
    </row>
    <row r="728" spans="2:2" ht="15.75" customHeight="1" x14ac:dyDescent="0.25">
      <c r="B728" s="3"/>
    </row>
    <row r="729" spans="2:2" ht="15.75" customHeight="1" x14ac:dyDescent="0.25">
      <c r="B729" s="3"/>
    </row>
    <row r="730" spans="2:2" ht="15.75" customHeight="1" x14ac:dyDescent="0.25">
      <c r="B730" s="3"/>
    </row>
    <row r="731" spans="2:2" ht="15.75" customHeight="1" x14ac:dyDescent="0.25">
      <c r="B731" s="3"/>
    </row>
    <row r="732" spans="2:2" ht="15.75" customHeight="1" x14ac:dyDescent="0.25">
      <c r="B732" s="3"/>
    </row>
    <row r="733" spans="2:2" ht="15.75" customHeight="1" x14ac:dyDescent="0.25">
      <c r="B733" s="3"/>
    </row>
    <row r="734" spans="2:2" ht="15.75" customHeight="1" x14ac:dyDescent="0.25">
      <c r="B734" s="3"/>
    </row>
    <row r="735" spans="2:2" ht="15.75" customHeight="1" x14ac:dyDescent="0.25">
      <c r="B735" s="3"/>
    </row>
    <row r="736" spans="2:2" ht="15.75" customHeight="1" x14ac:dyDescent="0.25">
      <c r="B736" s="3"/>
    </row>
    <row r="737" spans="2:2" ht="15.75" customHeight="1" x14ac:dyDescent="0.25">
      <c r="B737" s="3"/>
    </row>
    <row r="738" spans="2:2" ht="15.75" customHeight="1" x14ac:dyDescent="0.25">
      <c r="B738" s="3"/>
    </row>
    <row r="739" spans="2:2" ht="15.75" customHeight="1" x14ac:dyDescent="0.25">
      <c r="B739" s="3"/>
    </row>
    <row r="740" spans="2:2" ht="15.75" customHeight="1" x14ac:dyDescent="0.25">
      <c r="B740" s="3"/>
    </row>
    <row r="741" spans="2:2" ht="15.75" customHeight="1" x14ac:dyDescent="0.25">
      <c r="B741" s="3"/>
    </row>
    <row r="742" spans="2:2" ht="15.75" customHeight="1" x14ac:dyDescent="0.25">
      <c r="B742" s="3"/>
    </row>
    <row r="743" spans="2:2" ht="15.75" customHeight="1" x14ac:dyDescent="0.25">
      <c r="B743" s="3"/>
    </row>
    <row r="744" spans="2:2" ht="15.75" customHeight="1" x14ac:dyDescent="0.25">
      <c r="B744" s="3"/>
    </row>
    <row r="745" spans="2:2" ht="15.75" customHeight="1" x14ac:dyDescent="0.25">
      <c r="B745" s="3"/>
    </row>
    <row r="746" spans="2:2" ht="15.75" customHeight="1" x14ac:dyDescent="0.25">
      <c r="B746" s="3"/>
    </row>
    <row r="747" spans="2:2" ht="15.75" customHeight="1" x14ac:dyDescent="0.25">
      <c r="B747" s="3"/>
    </row>
    <row r="748" spans="2:2" ht="15.75" customHeight="1" x14ac:dyDescent="0.25">
      <c r="B748" s="3"/>
    </row>
    <row r="749" spans="2:2" ht="15.75" customHeight="1" x14ac:dyDescent="0.25">
      <c r="B749" s="3"/>
    </row>
    <row r="750" spans="2:2" ht="15.75" customHeight="1" x14ac:dyDescent="0.25">
      <c r="B750" s="3"/>
    </row>
    <row r="751" spans="2:2" ht="15.75" customHeight="1" x14ac:dyDescent="0.25">
      <c r="B751" s="3"/>
    </row>
    <row r="752" spans="2:2" ht="15.75" customHeight="1" x14ac:dyDescent="0.25">
      <c r="B752" s="3"/>
    </row>
    <row r="753" spans="2:2" ht="15.75" customHeight="1" x14ac:dyDescent="0.25">
      <c r="B753" s="3"/>
    </row>
    <row r="754" spans="2:2" ht="15.75" customHeight="1" x14ac:dyDescent="0.25">
      <c r="B754" s="3"/>
    </row>
    <row r="755" spans="2:2" ht="15.75" customHeight="1" x14ac:dyDescent="0.25">
      <c r="B755" s="3"/>
    </row>
    <row r="756" spans="2:2" ht="15.75" customHeight="1" x14ac:dyDescent="0.25">
      <c r="B756" s="3"/>
    </row>
    <row r="757" spans="2:2" ht="15.75" customHeight="1" x14ac:dyDescent="0.25">
      <c r="B757" s="3"/>
    </row>
    <row r="758" spans="2:2" ht="15.75" customHeight="1" x14ac:dyDescent="0.25">
      <c r="B758" s="3"/>
    </row>
    <row r="759" spans="2:2" ht="15.75" customHeight="1" x14ac:dyDescent="0.25">
      <c r="B759" s="3"/>
    </row>
    <row r="760" spans="2:2" ht="15.75" customHeight="1" x14ac:dyDescent="0.25">
      <c r="B760" s="3"/>
    </row>
    <row r="761" spans="2:2" ht="15.75" customHeight="1" x14ac:dyDescent="0.25">
      <c r="B761" s="3"/>
    </row>
    <row r="762" spans="2:2" ht="15.75" customHeight="1" x14ac:dyDescent="0.25">
      <c r="B762" s="3"/>
    </row>
    <row r="763" spans="2:2" ht="15.75" customHeight="1" x14ac:dyDescent="0.25">
      <c r="B763" s="3"/>
    </row>
    <row r="764" spans="2:2" ht="15.75" customHeight="1" x14ac:dyDescent="0.25">
      <c r="B764" s="3"/>
    </row>
    <row r="765" spans="2:2" ht="15.75" customHeight="1" x14ac:dyDescent="0.25">
      <c r="B765" s="3"/>
    </row>
    <row r="766" spans="2:2" ht="15.75" customHeight="1" x14ac:dyDescent="0.25">
      <c r="B766" s="3"/>
    </row>
    <row r="767" spans="2:2" ht="15.75" customHeight="1" x14ac:dyDescent="0.25">
      <c r="B767" s="3"/>
    </row>
    <row r="768" spans="2:2" ht="15.75" customHeight="1" x14ac:dyDescent="0.25">
      <c r="B768" s="3"/>
    </row>
    <row r="769" spans="2:2" ht="15.75" customHeight="1" x14ac:dyDescent="0.25">
      <c r="B769" s="3"/>
    </row>
    <row r="770" spans="2:2" ht="15.75" customHeight="1" x14ac:dyDescent="0.25">
      <c r="B770" s="3"/>
    </row>
    <row r="771" spans="2:2" ht="15.75" customHeight="1" x14ac:dyDescent="0.25">
      <c r="B771" s="3"/>
    </row>
    <row r="772" spans="2:2" ht="15.75" customHeight="1" x14ac:dyDescent="0.25">
      <c r="B772" s="3"/>
    </row>
    <row r="773" spans="2:2" ht="15.75" customHeight="1" x14ac:dyDescent="0.25">
      <c r="B773" s="3"/>
    </row>
    <row r="774" spans="2:2" ht="15.75" customHeight="1" x14ac:dyDescent="0.25">
      <c r="B774" s="3"/>
    </row>
    <row r="775" spans="2:2" ht="15.75" customHeight="1" x14ac:dyDescent="0.25">
      <c r="B775" s="3"/>
    </row>
    <row r="776" spans="2:2" ht="15.75" customHeight="1" x14ac:dyDescent="0.25">
      <c r="B776" s="3"/>
    </row>
    <row r="777" spans="2:2" ht="15.75" customHeight="1" x14ac:dyDescent="0.25">
      <c r="B777" s="3"/>
    </row>
    <row r="778" spans="2:2" ht="15.75" customHeight="1" x14ac:dyDescent="0.25">
      <c r="B778" s="3"/>
    </row>
    <row r="779" spans="2:2" ht="15.75" customHeight="1" x14ac:dyDescent="0.25">
      <c r="B779" s="3"/>
    </row>
    <row r="780" spans="2:2" ht="15.75" customHeight="1" x14ac:dyDescent="0.25">
      <c r="B780" s="3"/>
    </row>
    <row r="781" spans="2:2" ht="15.75" customHeight="1" x14ac:dyDescent="0.25">
      <c r="B781" s="3"/>
    </row>
    <row r="782" spans="2:2" ht="15.75" customHeight="1" x14ac:dyDescent="0.25">
      <c r="B782" s="3"/>
    </row>
    <row r="783" spans="2:2" ht="15.75" customHeight="1" x14ac:dyDescent="0.25">
      <c r="B783" s="3"/>
    </row>
    <row r="784" spans="2:2" ht="15.75" customHeight="1" x14ac:dyDescent="0.25">
      <c r="B784" s="3"/>
    </row>
    <row r="785" spans="2:2" ht="15.75" customHeight="1" x14ac:dyDescent="0.25">
      <c r="B785" s="3"/>
    </row>
    <row r="786" spans="2:2" ht="15.75" customHeight="1" x14ac:dyDescent="0.25">
      <c r="B786" s="3"/>
    </row>
    <row r="787" spans="2:2" ht="15.75" customHeight="1" x14ac:dyDescent="0.25">
      <c r="B787" s="3"/>
    </row>
    <row r="788" spans="2:2" ht="15.75" customHeight="1" x14ac:dyDescent="0.25">
      <c r="B788" s="3"/>
    </row>
    <row r="789" spans="2:2" ht="15.75" customHeight="1" x14ac:dyDescent="0.25">
      <c r="B789" s="3"/>
    </row>
    <row r="790" spans="2:2" ht="15.75" customHeight="1" x14ac:dyDescent="0.25">
      <c r="B790" s="3"/>
    </row>
    <row r="791" spans="2:2" ht="15.75" customHeight="1" x14ac:dyDescent="0.25">
      <c r="B791" s="3"/>
    </row>
    <row r="792" spans="2:2" ht="15.75" customHeight="1" x14ac:dyDescent="0.25">
      <c r="B792" s="3"/>
    </row>
    <row r="793" spans="2:2" ht="15.75" customHeight="1" x14ac:dyDescent="0.25">
      <c r="B793" s="3"/>
    </row>
    <row r="794" spans="2:2" ht="15.75" customHeight="1" x14ac:dyDescent="0.25">
      <c r="B794" s="3"/>
    </row>
    <row r="795" spans="2:2" ht="15.75" customHeight="1" x14ac:dyDescent="0.25">
      <c r="B795" s="3"/>
    </row>
    <row r="796" spans="2:2" ht="15.75" customHeight="1" x14ac:dyDescent="0.25">
      <c r="B796" s="3"/>
    </row>
    <row r="797" spans="2:2" ht="15.75" customHeight="1" x14ac:dyDescent="0.25">
      <c r="B797" s="3"/>
    </row>
    <row r="798" spans="2:2" ht="15.75" customHeight="1" x14ac:dyDescent="0.25">
      <c r="B798" s="3"/>
    </row>
    <row r="799" spans="2:2" ht="15.75" customHeight="1" x14ac:dyDescent="0.25">
      <c r="B799" s="3"/>
    </row>
    <row r="800" spans="2:2" ht="15.75" customHeight="1" x14ac:dyDescent="0.25">
      <c r="B800" s="3"/>
    </row>
    <row r="801" spans="2:2" ht="15.75" customHeight="1" x14ac:dyDescent="0.25">
      <c r="B801" s="3"/>
    </row>
    <row r="802" spans="2:2" ht="15.75" customHeight="1" x14ac:dyDescent="0.25">
      <c r="B802" s="3"/>
    </row>
    <row r="803" spans="2:2" ht="15.75" customHeight="1" x14ac:dyDescent="0.25">
      <c r="B803" s="3"/>
    </row>
    <row r="804" spans="2:2" ht="15.75" customHeight="1" x14ac:dyDescent="0.25">
      <c r="B804" s="3"/>
    </row>
    <row r="805" spans="2:2" ht="15.75" customHeight="1" x14ac:dyDescent="0.25">
      <c r="B805" s="3"/>
    </row>
    <row r="806" spans="2:2" ht="15.75" customHeight="1" x14ac:dyDescent="0.25">
      <c r="B806" s="3"/>
    </row>
    <row r="807" spans="2:2" ht="15.75" customHeight="1" x14ac:dyDescent="0.25">
      <c r="B807" s="3"/>
    </row>
    <row r="808" spans="2:2" ht="15.75" customHeight="1" x14ac:dyDescent="0.25">
      <c r="B808" s="3"/>
    </row>
    <row r="809" spans="2:2" ht="15.75" customHeight="1" x14ac:dyDescent="0.25">
      <c r="B809" s="3"/>
    </row>
    <row r="810" spans="2:2" ht="15.75" customHeight="1" x14ac:dyDescent="0.25">
      <c r="B810" s="3"/>
    </row>
    <row r="811" spans="2:2" ht="15.75" customHeight="1" x14ac:dyDescent="0.25">
      <c r="B811" s="3"/>
    </row>
    <row r="812" spans="2:2" ht="15.75" customHeight="1" x14ac:dyDescent="0.25">
      <c r="B812" s="3"/>
    </row>
    <row r="813" spans="2:2" ht="15.75" customHeight="1" x14ac:dyDescent="0.25">
      <c r="B813" s="3"/>
    </row>
    <row r="814" spans="2:2" ht="15.75" customHeight="1" x14ac:dyDescent="0.25">
      <c r="B814" s="3"/>
    </row>
    <row r="815" spans="2:2" ht="15.75" customHeight="1" x14ac:dyDescent="0.25">
      <c r="B815" s="3"/>
    </row>
    <row r="816" spans="2:2" ht="15.75" customHeight="1" x14ac:dyDescent="0.25">
      <c r="B816" s="3"/>
    </row>
    <row r="817" spans="2:2" ht="15.75" customHeight="1" x14ac:dyDescent="0.25">
      <c r="B817" s="3"/>
    </row>
    <row r="818" spans="2:2" ht="15.75" customHeight="1" x14ac:dyDescent="0.25">
      <c r="B818" s="3"/>
    </row>
    <row r="819" spans="2:2" ht="15.75" customHeight="1" x14ac:dyDescent="0.25">
      <c r="B819" s="3"/>
    </row>
    <row r="820" spans="2:2" ht="15.75" customHeight="1" x14ac:dyDescent="0.25">
      <c r="B820" s="3"/>
    </row>
    <row r="821" spans="2:2" ht="15.75" customHeight="1" x14ac:dyDescent="0.25">
      <c r="B821" s="3"/>
    </row>
    <row r="822" spans="2:2" ht="15.75" customHeight="1" x14ac:dyDescent="0.25">
      <c r="B822" s="3"/>
    </row>
    <row r="823" spans="2:2" ht="15.75" customHeight="1" x14ac:dyDescent="0.25">
      <c r="B823" s="3"/>
    </row>
    <row r="824" spans="2:2" ht="15.75" customHeight="1" x14ac:dyDescent="0.25">
      <c r="B824" s="3"/>
    </row>
    <row r="825" spans="2:2" ht="15.75" customHeight="1" x14ac:dyDescent="0.25">
      <c r="B825" s="3"/>
    </row>
    <row r="826" spans="2:2" ht="15.75" customHeight="1" x14ac:dyDescent="0.25">
      <c r="B826" s="3"/>
    </row>
    <row r="827" spans="2:2" ht="15.75" customHeight="1" x14ac:dyDescent="0.25">
      <c r="B827" s="3"/>
    </row>
    <row r="828" spans="2:2" ht="15.75" customHeight="1" x14ac:dyDescent="0.25">
      <c r="B828" s="3"/>
    </row>
    <row r="829" spans="2:2" ht="15.75" customHeight="1" x14ac:dyDescent="0.25">
      <c r="B829" s="3"/>
    </row>
    <row r="830" spans="2:2" ht="15.75" customHeight="1" x14ac:dyDescent="0.25">
      <c r="B830" s="3"/>
    </row>
    <row r="831" spans="2:2" ht="15.75" customHeight="1" x14ac:dyDescent="0.25">
      <c r="B831" s="3"/>
    </row>
    <row r="832" spans="2:2" ht="15.75" customHeight="1" x14ac:dyDescent="0.25">
      <c r="B832" s="3"/>
    </row>
    <row r="833" spans="2:2" ht="15.75" customHeight="1" x14ac:dyDescent="0.25">
      <c r="B833" s="3"/>
    </row>
    <row r="834" spans="2:2" ht="15.75" customHeight="1" x14ac:dyDescent="0.25">
      <c r="B834" s="3"/>
    </row>
    <row r="835" spans="2:2" ht="15.75" customHeight="1" x14ac:dyDescent="0.25">
      <c r="B835" s="3"/>
    </row>
    <row r="836" spans="2:2" ht="15.75" customHeight="1" x14ac:dyDescent="0.25">
      <c r="B836" s="3"/>
    </row>
    <row r="837" spans="2:2" ht="15.75" customHeight="1" x14ac:dyDescent="0.25">
      <c r="B837" s="3"/>
    </row>
    <row r="838" spans="2:2" ht="15.75" customHeight="1" x14ac:dyDescent="0.25">
      <c r="B838" s="3"/>
    </row>
    <row r="839" spans="2:2" ht="15.75" customHeight="1" x14ac:dyDescent="0.25">
      <c r="B839" s="3"/>
    </row>
    <row r="840" spans="2:2" ht="15.75" customHeight="1" x14ac:dyDescent="0.25">
      <c r="B840" s="3"/>
    </row>
    <row r="841" spans="2:2" ht="15.75" customHeight="1" x14ac:dyDescent="0.25">
      <c r="B841" s="3"/>
    </row>
    <row r="842" spans="2:2" ht="15.75" customHeight="1" x14ac:dyDescent="0.25">
      <c r="B842" s="3"/>
    </row>
    <row r="843" spans="2:2" ht="15.75" customHeight="1" x14ac:dyDescent="0.25">
      <c r="B843" s="3"/>
    </row>
    <row r="844" spans="2:2" ht="15.75" customHeight="1" x14ac:dyDescent="0.25">
      <c r="B844" s="3"/>
    </row>
    <row r="845" spans="2:2" ht="15.75" customHeight="1" x14ac:dyDescent="0.25">
      <c r="B845" s="3"/>
    </row>
    <row r="846" spans="2:2" ht="15.75" customHeight="1" x14ac:dyDescent="0.25">
      <c r="B846" s="3"/>
    </row>
    <row r="847" spans="2:2" ht="15.75" customHeight="1" x14ac:dyDescent="0.25">
      <c r="B847" s="3"/>
    </row>
    <row r="848" spans="2:2" ht="15.75" customHeight="1" x14ac:dyDescent="0.25">
      <c r="B848" s="3"/>
    </row>
    <row r="849" spans="2:2" ht="15.75" customHeight="1" x14ac:dyDescent="0.25">
      <c r="B849" s="3"/>
    </row>
    <row r="850" spans="2:2" ht="15.75" customHeight="1" x14ac:dyDescent="0.25">
      <c r="B850" s="3"/>
    </row>
    <row r="851" spans="2:2" ht="15.75" customHeight="1" x14ac:dyDescent="0.25">
      <c r="B851" s="3"/>
    </row>
    <row r="852" spans="2:2" ht="15.75" customHeight="1" x14ac:dyDescent="0.25">
      <c r="B852" s="3"/>
    </row>
    <row r="853" spans="2:2" ht="15.75" customHeight="1" x14ac:dyDescent="0.25">
      <c r="B853" s="3"/>
    </row>
    <row r="854" spans="2:2" ht="15.75" customHeight="1" x14ac:dyDescent="0.25">
      <c r="B854" s="3"/>
    </row>
    <row r="855" spans="2:2" ht="15.75" customHeight="1" x14ac:dyDescent="0.25">
      <c r="B855" s="3"/>
    </row>
    <row r="856" spans="2:2" ht="15.75" customHeight="1" x14ac:dyDescent="0.25">
      <c r="B856" s="3"/>
    </row>
    <row r="857" spans="2:2" ht="15.75" customHeight="1" x14ac:dyDescent="0.25">
      <c r="B857" s="3"/>
    </row>
    <row r="858" spans="2:2" ht="15.75" customHeight="1" x14ac:dyDescent="0.25">
      <c r="B858" s="3"/>
    </row>
    <row r="859" spans="2:2" ht="15.75" customHeight="1" x14ac:dyDescent="0.25">
      <c r="B859" s="3"/>
    </row>
    <row r="860" spans="2:2" ht="15.75" customHeight="1" x14ac:dyDescent="0.25">
      <c r="B860" s="3"/>
    </row>
    <row r="861" spans="2:2" ht="15.75" customHeight="1" x14ac:dyDescent="0.25">
      <c r="B861" s="3"/>
    </row>
    <row r="862" spans="2:2" ht="15.75" customHeight="1" x14ac:dyDescent="0.25">
      <c r="B862" s="3"/>
    </row>
    <row r="863" spans="2:2" ht="15.75" customHeight="1" x14ac:dyDescent="0.25">
      <c r="B863" s="3"/>
    </row>
    <row r="864" spans="2:2" ht="15.75" customHeight="1" x14ac:dyDescent="0.25">
      <c r="B864" s="3"/>
    </row>
    <row r="865" spans="2:2" ht="15.75" customHeight="1" x14ac:dyDescent="0.25">
      <c r="B865" s="3"/>
    </row>
    <row r="866" spans="2:2" ht="15.75" customHeight="1" x14ac:dyDescent="0.25">
      <c r="B866" s="3"/>
    </row>
    <row r="867" spans="2:2" ht="15.75" customHeight="1" x14ac:dyDescent="0.25">
      <c r="B867" s="3"/>
    </row>
    <row r="868" spans="2:2" ht="15.75" customHeight="1" x14ac:dyDescent="0.25">
      <c r="B868" s="3"/>
    </row>
    <row r="869" spans="2:2" ht="15.75" customHeight="1" x14ac:dyDescent="0.25">
      <c r="B869" s="3"/>
    </row>
    <row r="870" spans="2:2" ht="15.75" customHeight="1" x14ac:dyDescent="0.25">
      <c r="B870" s="3"/>
    </row>
    <row r="871" spans="2:2" ht="15.75" customHeight="1" x14ac:dyDescent="0.25">
      <c r="B871" s="3"/>
    </row>
    <row r="872" spans="2:2" ht="15.75" customHeight="1" x14ac:dyDescent="0.25">
      <c r="B872" s="3"/>
    </row>
    <row r="873" spans="2:2" ht="15.75" customHeight="1" x14ac:dyDescent="0.25">
      <c r="B873" s="3"/>
    </row>
    <row r="874" spans="2:2" ht="15.75" customHeight="1" x14ac:dyDescent="0.25">
      <c r="B874" s="3"/>
    </row>
    <row r="875" spans="2:2" ht="15.75" customHeight="1" x14ac:dyDescent="0.25">
      <c r="B875" s="3"/>
    </row>
    <row r="876" spans="2:2" ht="15.75" customHeight="1" x14ac:dyDescent="0.25">
      <c r="B876" s="3"/>
    </row>
    <row r="877" spans="2:2" ht="15.75" customHeight="1" x14ac:dyDescent="0.25">
      <c r="B877" s="3"/>
    </row>
    <row r="878" spans="2:2" ht="15.75" customHeight="1" x14ac:dyDescent="0.25">
      <c r="B878" s="3"/>
    </row>
    <row r="879" spans="2:2" ht="15.75" customHeight="1" x14ac:dyDescent="0.25">
      <c r="B879" s="3"/>
    </row>
    <row r="880" spans="2:2" ht="15.75" customHeight="1" x14ac:dyDescent="0.25">
      <c r="B880" s="3"/>
    </row>
    <row r="881" spans="2:2" ht="15.75" customHeight="1" x14ac:dyDescent="0.25">
      <c r="B881" s="3"/>
    </row>
    <row r="882" spans="2:2" ht="15.75" customHeight="1" x14ac:dyDescent="0.25">
      <c r="B882" s="3"/>
    </row>
    <row r="883" spans="2:2" ht="15.75" customHeight="1" x14ac:dyDescent="0.25">
      <c r="B883" s="3"/>
    </row>
    <row r="884" spans="2:2" ht="15.75" customHeight="1" x14ac:dyDescent="0.25">
      <c r="B884" s="3"/>
    </row>
    <row r="885" spans="2:2" ht="15.75" customHeight="1" x14ac:dyDescent="0.25">
      <c r="B885" s="3"/>
    </row>
    <row r="886" spans="2:2" ht="15.75" customHeight="1" x14ac:dyDescent="0.25">
      <c r="B886" s="3"/>
    </row>
    <row r="887" spans="2:2" ht="15.75" customHeight="1" x14ac:dyDescent="0.25">
      <c r="B887" s="3"/>
    </row>
    <row r="888" spans="2:2" ht="15.75" customHeight="1" x14ac:dyDescent="0.25">
      <c r="B888" s="3"/>
    </row>
    <row r="889" spans="2:2" ht="15.75" customHeight="1" x14ac:dyDescent="0.25">
      <c r="B889" s="3"/>
    </row>
    <row r="890" spans="2:2" ht="15.75" customHeight="1" x14ac:dyDescent="0.25">
      <c r="B890" s="3"/>
    </row>
    <row r="891" spans="2:2" ht="15.75" customHeight="1" x14ac:dyDescent="0.25">
      <c r="B891" s="3"/>
    </row>
    <row r="892" spans="2:2" ht="15.75" customHeight="1" x14ac:dyDescent="0.25">
      <c r="B892" s="3"/>
    </row>
    <row r="893" spans="2:2" ht="15.75" customHeight="1" x14ac:dyDescent="0.25">
      <c r="B893" s="3"/>
    </row>
    <row r="894" spans="2:2" ht="15.75" customHeight="1" x14ac:dyDescent="0.25">
      <c r="B894" s="3"/>
    </row>
    <row r="895" spans="2:2" ht="15.75" customHeight="1" x14ac:dyDescent="0.25">
      <c r="B895" s="3"/>
    </row>
    <row r="896" spans="2:2" ht="15.75" customHeight="1" x14ac:dyDescent="0.25">
      <c r="B896" s="3"/>
    </row>
    <row r="897" spans="2:2" ht="15.75" customHeight="1" x14ac:dyDescent="0.25">
      <c r="B897" s="3"/>
    </row>
    <row r="898" spans="2:2" ht="15.75" customHeight="1" x14ac:dyDescent="0.25">
      <c r="B898" s="3"/>
    </row>
    <row r="899" spans="2:2" ht="15.75" customHeight="1" x14ac:dyDescent="0.25">
      <c r="B899" s="3"/>
    </row>
    <row r="900" spans="2:2" ht="15.75" customHeight="1" x14ac:dyDescent="0.25">
      <c r="B900" s="3"/>
    </row>
    <row r="901" spans="2:2" ht="15.75" customHeight="1" x14ac:dyDescent="0.25">
      <c r="B901" s="3"/>
    </row>
    <row r="902" spans="2:2" ht="15.75" customHeight="1" x14ac:dyDescent="0.25">
      <c r="B902" s="3"/>
    </row>
    <row r="903" spans="2:2" ht="15.75" customHeight="1" x14ac:dyDescent="0.25">
      <c r="B903" s="3"/>
    </row>
    <row r="904" spans="2:2" ht="15.75" customHeight="1" x14ac:dyDescent="0.25">
      <c r="B904" s="3"/>
    </row>
    <row r="905" spans="2:2" ht="15.75" customHeight="1" x14ac:dyDescent="0.25">
      <c r="B905" s="3"/>
    </row>
    <row r="906" spans="2:2" ht="15.75" customHeight="1" x14ac:dyDescent="0.25">
      <c r="B906" s="3"/>
    </row>
    <row r="907" spans="2:2" ht="15.75" customHeight="1" x14ac:dyDescent="0.25">
      <c r="B907" s="3"/>
    </row>
    <row r="908" spans="2:2" ht="15.75" customHeight="1" x14ac:dyDescent="0.25">
      <c r="B908" s="3"/>
    </row>
    <row r="909" spans="2:2" ht="15.75" customHeight="1" x14ac:dyDescent="0.25">
      <c r="B909" s="3"/>
    </row>
    <row r="910" spans="2:2" ht="15.75" customHeight="1" x14ac:dyDescent="0.25">
      <c r="B910" s="3"/>
    </row>
    <row r="911" spans="2:2" ht="15.75" customHeight="1" x14ac:dyDescent="0.25">
      <c r="B911" s="3"/>
    </row>
    <row r="912" spans="2:2" ht="15.75" customHeight="1" x14ac:dyDescent="0.25">
      <c r="B912" s="3"/>
    </row>
    <row r="913" spans="2:2" ht="15.75" customHeight="1" x14ac:dyDescent="0.25">
      <c r="B913" s="3"/>
    </row>
    <row r="914" spans="2:2" ht="15.75" customHeight="1" x14ac:dyDescent="0.25">
      <c r="B914" s="3"/>
    </row>
    <row r="915" spans="2:2" ht="15.75" customHeight="1" x14ac:dyDescent="0.25">
      <c r="B915" s="3"/>
    </row>
    <row r="916" spans="2:2" ht="15.75" customHeight="1" x14ac:dyDescent="0.25">
      <c r="B916" s="3"/>
    </row>
    <row r="917" spans="2:2" ht="15.75" customHeight="1" x14ac:dyDescent="0.25">
      <c r="B917" s="3"/>
    </row>
    <row r="918" spans="2:2" ht="15.75" customHeight="1" x14ac:dyDescent="0.25">
      <c r="B918" s="3"/>
    </row>
    <row r="919" spans="2:2" ht="15.75" customHeight="1" x14ac:dyDescent="0.25">
      <c r="B919" s="3"/>
    </row>
    <row r="920" spans="2:2" ht="15.75" customHeight="1" x14ac:dyDescent="0.25">
      <c r="B920" s="3"/>
    </row>
    <row r="921" spans="2:2" ht="15.75" customHeight="1" x14ac:dyDescent="0.25">
      <c r="B921" s="3"/>
    </row>
    <row r="922" spans="2:2" ht="15.75" customHeight="1" x14ac:dyDescent="0.25">
      <c r="B922" s="3"/>
    </row>
    <row r="923" spans="2:2" ht="15.75" customHeight="1" x14ac:dyDescent="0.25">
      <c r="B923" s="3"/>
    </row>
    <row r="924" spans="2:2" ht="15.75" customHeight="1" x14ac:dyDescent="0.25">
      <c r="B924" s="3"/>
    </row>
    <row r="925" spans="2:2" ht="15.75" customHeight="1" x14ac:dyDescent="0.25">
      <c r="B925" s="3"/>
    </row>
    <row r="926" spans="2:2" ht="15.75" customHeight="1" x14ac:dyDescent="0.25">
      <c r="B926" s="3"/>
    </row>
    <row r="927" spans="2:2" ht="15.75" customHeight="1" x14ac:dyDescent="0.25">
      <c r="B927" s="3"/>
    </row>
    <row r="928" spans="2:2" ht="15.75" customHeight="1" x14ac:dyDescent="0.25">
      <c r="B928" s="3"/>
    </row>
    <row r="929" spans="2:2" ht="15.75" customHeight="1" x14ac:dyDescent="0.25">
      <c r="B929" s="3"/>
    </row>
    <row r="930" spans="2:2" ht="15.75" customHeight="1" x14ac:dyDescent="0.25">
      <c r="B930" s="3"/>
    </row>
    <row r="931" spans="2:2" ht="15.75" customHeight="1" x14ac:dyDescent="0.25">
      <c r="B931" s="3"/>
    </row>
    <row r="932" spans="2:2" ht="15.75" customHeight="1" x14ac:dyDescent="0.25">
      <c r="B932" s="3"/>
    </row>
    <row r="933" spans="2:2" ht="15.75" customHeight="1" x14ac:dyDescent="0.25">
      <c r="B933" s="3"/>
    </row>
    <row r="934" spans="2:2" ht="15.75" customHeight="1" x14ac:dyDescent="0.25">
      <c r="B934" s="3"/>
    </row>
    <row r="935" spans="2:2" ht="15.75" customHeight="1" x14ac:dyDescent="0.25">
      <c r="B935" s="3"/>
    </row>
    <row r="936" spans="2:2" ht="15.75" customHeight="1" x14ac:dyDescent="0.25">
      <c r="B936" s="3"/>
    </row>
    <row r="937" spans="2:2" ht="15.75" customHeight="1" x14ac:dyDescent="0.25">
      <c r="B937" s="3"/>
    </row>
    <row r="938" spans="2:2" ht="15.75" customHeight="1" x14ac:dyDescent="0.25">
      <c r="B938" s="3"/>
    </row>
    <row r="939" spans="2:2" ht="15.75" customHeight="1" x14ac:dyDescent="0.25">
      <c r="B939" s="3"/>
    </row>
    <row r="940" spans="2:2" ht="15.75" customHeight="1" x14ac:dyDescent="0.25">
      <c r="B940" s="3"/>
    </row>
    <row r="941" spans="2:2" ht="15.75" customHeight="1" x14ac:dyDescent="0.25">
      <c r="B941" s="3"/>
    </row>
    <row r="942" spans="2:2" ht="15.75" customHeight="1" x14ac:dyDescent="0.25">
      <c r="B942" s="3"/>
    </row>
    <row r="943" spans="2:2" ht="15.75" customHeight="1" x14ac:dyDescent="0.25">
      <c r="B943" s="3"/>
    </row>
    <row r="944" spans="2:2" ht="15.75" customHeight="1" x14ac:dyDescent="0.25">
      <c r="B944" s="3"/>
    </row>
    <row r="945" spans="2:2" ht="15.75" customHeight="1" x14ac:dyDescent="0.25">
      <c r="B945" s="3"/>
    </row>
    <row r="946" spans="2:2" ht="15.75" customHeight="1" x14ac:dyDescent="0.25">
      <c r="B946" s="3"/>
    </row>
    <row r="947" spans="2:2" ht="15.75" customHeight="1" x14ac:dyDescent="0.25">
      <c r="B947" s="3"/>
    </row>
    <row r="948" spans="2:2" ht="15.75" customHeight="1" x14ac:dyDescent="0.25">
      <c r="B948" s="3"/>
    </row>
    <row r="949" spans="2:2" ht="15.75" customHeight="1" x14ac:dyDescent="0.25">
      <c r="B949" s="3"/>
    </row>
    <row r="950" spans="2:2" ht="15.75" customHeight="1" x14ac:dyDescent="0.25">
      <c r="B950" s="3"/>
    </row>
    <row r="951" spans="2:2" ht="15.75" customHeight="1" x14ac:dyDescent="0.25">
      <c r="B951" s="3"/>
    </row>
    <row r="952" spans="2:2" ht="15.75" customHeight="1" x14ac:dyDescent="0.25">
      <c r="B952" s="3"/>
    </row>
    <row r="953" spans="2:2" ht="15.75" customHeight="1" x14ac:dyDescent="0.25">
      <c r="B953" s="3"/>
    </row>
    <row r="954" spans="2:2" ht="15.75" customHeight="1" x14ac:dyDescent="0.25">
      <c r="B954" s="3"/>
    </row>
    <row r="955" spans="2:2" ht="15.75" customHeight="1" x14ac:dyDescent="0.25">
      <c r="B955" s="3"/>
    </row>
    <row r="956" spans="2:2" ht="15.75" customHeight="1" x14ac:dyDescent="0.25">
      <c r="B956" s="3"/>
    </row>
    <row r="957" spans="2:2" ht="15.75" customHeight="1" x14ac:dyDescent="0.25">
      <c r="B957" s="3"/>
    </row>
    <row r="958" spans="2:2" ht="15.75" customHeight="1" x14ac:dyDescent="0.25">
      <c r="B958" s="3"/>
    </row>
    <row r="959" spans="2:2" ht="15.75" customHeight="1" x14ac:dyDescent="0.25">
      <c r="B959" s="3"/>
    </row>
    <row r="960" spans="2:2" ht="15.75" customHeight="1" x14ac:dyDescent="0.25">
      <c r="B960" s="3"/>
    </row>
    <row r="961" spans="2:2" ht="15.75" customHeight="1" x14ac:dyDescent="0.25">
      <c r="B961" s="3"/>
    </row>
    <row r="962" spans="2:2" ht="15.75" customHeight="1" x14ac:dyDescent="0.25">
      <c r="B962" s="3"/>
    </row>
    <row r="963" spans="2:2" ht="15.75" customHeight="1" x14ac:dyDescent="0.25">
      <c r="B963" s="3"/>
    </row>
    <row r="964" spans="2:2" ht="15.75" customHeight="1" x14ac:dyDescent="0.25">
      <c r="B964" s="3"/>
    </row>
    <row r="965" spans="2:2" ht="15.75" customHeight="1" x14ac:dyDescent="0.25">
      <c r="B965" s="3"/>
    </row>
    <row r="966" spans="2:2" ht="15.75" customHeight="1" x14ac:dyDescent="0.25">
      <c r="B966" s="3"/>
    </row>
    <row r="967" spans="2:2" ht="15.75" customHeight="1" x14ac:dyDescent="0.25">
      <c r="B967" s="3"/>
    </row>
    <row r="968" spans="2:2" ht="15.75" customHeight="1" x14ac:dyDescent="0.25">
      <c r="B968" s="3"/>
    </row>
    <row r="969" spans="2:2" ht="15.75" customHeight="1" x14ac:dyDescent="0.25">
      <c r="B969" s="3"/>
    </row>
    <row r="970" spans="2:2" ht="15.75" customHeight="1" x14ac:dyDescent="0.25">
      <c r="B970" s="3"/>
    </row>
    <row r="971" spans="2:2" ht="15.75" customHeight="1" x14ac:dyDescent="0.25">
      <c r="B971" s="3"/>
    </row>
    <row r="972" spans="2:2" ht="15.75" customHeight="1" x14ac:dyDescent="0.25">
      <c r="B972" s="3"/>
    </row>
    <row r="973" spans="2:2" ht="15.75" customHeight="1" x14ac:dyDescent="0.25">
      <c r="B973" s="3"/>
    </row>
    <row r="974" spans="2:2" ht="15.75" customHeight="1" x14ac:dyDescent="0.25">
      <c r="B974" s="3"/>
    </row>
    <row r="975" spans="2:2" ht="15.75" customHeight="1" x14ac:dyDescent="0.25">
      <c r="B975" s="3"/>
    </row>
    <row r="976" spans="2:2" ht="15.75" customHeight="1" x14ac:dyDescent="0.25">
      <c r="B976" s="3"/>
    </row>
    <row r="977" spans="2:2" ht="15.75" customHeight="1" x14ac:dyDescent="0.25">
      <c r="B977" s="3"/>
    </row>
    <row r="978" spans="2:2" ht="15.75" customHeight="1" x14ac:dyDescent="0.25">
      <c r="B978" s="3"/>
    </row>
    <row r="979" spans="2:2" ht="15.75" customHeight="1" x14ac:dyDescent="0.25">
      <c r="B979" s="3"/>
    </row>
    <row r="980" spans="2:2" ht="15.75" customHeight="1" x14ac:dyDescent="0.25">
      <c r="B980" s="3"/>
    </row>
    <row r="981" spans="2:2" ht="15.75" customHeight="1" x14ac:dyDescent="0.25">
      <c r="B981" s="3"/>
    </row>
    <row r="982" spans="2:2" ht="15.75" customHeight="1" x14ac:dyDescent="0.25">
      <c r="B982" s="3"/>
    </row>
    <row r="983" spans="2:2" ht="15.75" customHeight="1" x14ac:dyDescent="0.25">
      <c r="B983" s="3"/>
    </row>
    <row r="984" spans="2:2" ht="15.75" customHeight="1" x14ac:dyDescent="0.25">
      <c r="B984" s="3"/>
    </row>
    <row r="985" spans="2:2" ht="15.75" customHeight="1" x14ac:dyDescent="0.25">
      <c r="B985" s="3"/>
    </row>
    <row r="986" spans="2:2" ht="15.75" customHeight="1" x14ac:dyDescent="0.25">
      <c r="B986" s="3"/>
    </row>
    <row r="987" spans="2:2" ht="15.75" customHeight="1" x14ac:dyDescent="0.25">
      <c r="B987" s="3"/>
    </row>
    <row r="988" spans="2:2" ht="15.75" customHeight="1" x14ac:dyDescent="0.25">
      <c r="B988" s="3"/>
    </row>
    <row r="989" spans="2:2" ht="15.75" customHeight="1" x14ac:dyDescent="0.25">
      <c r="B989" s="3"/>
    </row>
    <row r="990" spans="2:2" ht="15.75" customHeight="1" x14ac:dyDescent="0.25">
      <c r="B990" s="3"/>
    </row>
    <row r="991" spans="2:2" ht="15.75" customHeight="1" x14ac:dyDescent="0.25">
      <c r="B991" s="3"/>
    </row>
    <row r="992" spans="2:2" ht="15.75" customHeight="1" x14ac:dyDescent="0.25">
      <c r="B992" s="3"/>
    </row>
    <row r="993" spans="2:2" ht="15.75" customHeight="1" x14ac:dyDescent="0.25">
      <c r="B993" s="3"/>
    </row>
    <row r="994" spans="2:2" ht="15.75" customHeight="1" x14ac:dyDescent="0.25">
      <c r="B994" s="3"/>
    </row>
    <row r="995" spans="2:2" ht="15.75" customHeight="1" x14ac:dyDescent="0.25">
      <c r="B995" s="3"/>
    </row>
    <row r="996" spans="2:2" ht="15.75" customHeight="1" x14ac:dyDescent="0.25">
      <c r="B996" s="3"/>
    </row>
    <row r="997" spans="2:2" ht="15.75" customHeight="1" x14ac:dyDescent="0.25">
      <c r="B997" s="3"/>
    </row>
    <row r="998" spans="2:2" ht="15.75" customHeight="1" x14ac:dyDescent="0.25">
      <c r="B998" s="3"/>
    </row>
    <row r="999" spans="2:2" ht="15.75" customHeight="1" x14ac:dyDescent="0.25">
      <c r="B999" s="3"/>
    </row>
    <row r="1000" spans="2:2" ht="15.75" customHeight="1" x14ac:dyDescent="0.25">
      <c r="B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29.875" customWidth="1"/>
    <col min="2" max="6" width="12.75" customWidth="1"/>
    <col min="7" max="7" width="15" customWidth="1"/>
    <col min="8" max="8" width="14" customWidth="1"/>
    <col min="9" max="9" width="13.375" customWidth="1"/>
    <col min="10" max="26" width="7.625" customWidth="1"/>
  </cols>
  <sheetData>
    <row r="1" spans="1:13" ht="15.75" x14ac:dyDescent="0.25">
      <c r="A1" s="1" t="s">
        <v>0</v>
      </c>
      <c r="B1" s="2"/>
      <c r="C1" s="2"/>
      <c r="E1" s="2"/>
    </row>
    <row r="2" spans="1:13" ht="15.75" x14ac:dyDescent="0.25">
      <c r="A2" s="1" t="s">
        <v>8</v>
      </c>
      <c r="B2" s="2"/>
      <c r="C2" s="2"/>
      <c r="E2" s="2"/>
    </row>
    <row r="3" spans="1:13" x14ac:dyDescent="0.25">
      <c r="A3" s="1" t="s">
        <v>2</v>
      </c>
      <c r="B3" s="4" t="s">
        <v>3</v>
      </c>
      <c r="C3" s="4" t="s">
        <v>5</v>
      </c>
      <c r="D3" s="4" t="s">
        <v>3</v>
      </c>
      <c r="E3" s="4" t="s">
        <v>6</v>
      </c>
      <c r="F3" s="4" t="s">
        <v>7</v>
      </c>
      <c r="G3" s="4" t="s">
        <v>3</v>
      </c>
      <c r="H3" s="4" t="s">
        <v>6</v>
      </c>
      <c r="I3" s="4" t="s">
        <v>7</v>
      </c>
    </row>
    <row r="4" spans="1:13" ht="15.75" x14ac:dyDescent="0.25">
      <c r="B4" s="5">
        <v>42825</v>
      </c>
      <c r="C4" s="5">
        <v>43100</v>
      </c>
      <c r="D4" s="5">
        <v>43190</v>
      </c>
      <c r="E4" s="5">
        <v>43373</v>
      </c>
      <c r="F4" s="5">
        <v>43465</v>
      </c>
      <c r="G4" s="5">
        <v>43555</v>
      </c>
      <c r="H4" s="6">
        <v>43738</v>
      </c>
      <c r="I4" s="6">
        <v>43830</v>
      </c>
    </row>
    <row r="5" spans="1:13" x14ac:dyDescent="0.25">
      <c r="A5" s="7" t="s">
        <v>9</v>
      </c>
      <c r="B5" s="8">
        <v>27936283404</v>
      </c>
      <c r="C5" s="8">
        <v>18626545891</v>
      </c>
      <c r="D5" s="8">
        <v>35663146803</v>
      </c>
      <c r="E5" s="8">
        <v>14133356818</v>
      </c>
      <c r="F5" s="8">
        <v>28709027339</v>
      </c>
      <c r="G5" s="8">
        <v>45988990318</v>
      </c>
      <c r="H5" s="9">
        <v>8308061345</v>
      </c>
      <c r="I5" s="8"/>
      <c r="J5" s="8"/>
      <c r="K5" s="8"/>
      <c r="L5" s="8"/>
      <c r="M5" s="8"/>
    </row>
    <row r="6" spans="1:13" x14ac:dyDescent="0.25">
      <c r="A6" s="11" t="s">
        <v>12</v>
      </c>
      <c r="B6" s="13">
        <v>24046979944</v>
      </c>
      <c r="C6" s="13">
        <v>16899056216</v>
      </c>
      <c r="D6" s="8">
        <v>32493074788</v>
      </c>
      <c r="E6" s="13">
        <v>12953295761</v>
      </c>
      <c r="F6" s="13">
        <v>26399832761</v>
      </c>
      <c r="G6" s="8">
        <v>42537255716</v>
      </c>
      <c r="H6" s="9">
        <v>7243325621</v>
      </c>
      <c r="I6" s="8"/>
      <c r="J6" s="8"/>
      <c r="K6" s="8"/>
      <c r="L6" s="8"/>
      <c r="M6" s="8"/>
    </row>
    <row r="7" spans="1:13" x14ac:dyDescent="0.25">
      <c r="A7" s="7" t="s">
        <v>15</v>
      </c>
      <c r="B7" s="14">
        <f t="shared" ref="B7:I7" si="0">B5-B6</f>
        <v>3889303460</v>
      </c>
      <c r="C7" s="14">
        <f t="shared" si="0"/>
        <v>1727489675</v>
      </c>
      <c r="D7" s="15">
        <f t="shared" si="0"/>
        <v>3170072015</v>
      </c>
      <c r="E7" s="14">
        <f t="shared" si="0"/>
        <v>1180061057</v>
      </c>
      <c r="F7" s="14">
        <f t="shared" si="0"/>
        <v>2309194578</v>
      </c>
      <c r="G7" s="15">
        <f t="shared" si="0"/>
        <v>3451734602</v>
      </c>
      <c r="H7" s="15">
        <f t="shared" si="0"/>
        <v>1064735724</v>
      </c>
      <c r="I7" s="15">
        <f t="shared" si="0"/>
        <v>0</v>
      </c>
      <c r="J7" s="8"/>
      <c r="K7" s="8"/>
      <c r="L7" s="8"/>
      <c r="M7" s="8"/>
    </row>
    <row r="8" spans="1:13" x14ac:dyDescent="0.25">
      <c r="A8" s="16"/>
      <c r="B8" s="14"/>
      <c r="C8" s="14"/>
      <c r="D8" s="14"/>
      <c r="E8" s="14"/>
      <c r="F8" s="14"/>
      <c r="H8" s="8"/>
      <c r="I8" s="8"/>
      <c r="J8" s="8"/>
      <c r="K8" s="8"/>
      <c r="L8" s="8"/>
      <c r="M8" s="8"/>
    </row>
    <row r="9" spans="1:13" x14ac:dyDescent="0.25">
      <c r="A9" s="7" t="s">
        <v>23</v>
      </c>
      <c r="B9" s="14">
        <f t="shared" ref="B9:I9" si="1">B10+B11</f>
        <v>885684542</v>
      </c>
      <c r="C9" s="14">
        <f t="shared" si="1"/>
        <v>656446285</v>
      </c>
      <c r="D9" s="14">
        <f t="shared" si="1"/>
        <v>1193826387</v>
      </c>
      <c r="E9" s="14">
        <f t="shared" si="1"/>
        <v>346389560</v>
      </c>
      <c r="F9" s="14">
        <f t="shared" si="1"/>
        <v>730419768</v>
      </c>
      <c r="G9" s="14">
        <f t="shared" si="1"/>
        <v>1193754398</v>
      </c>
      <c r="H9" s="14">
        <f t="shared" si="1"/>
        <v>276988133</v>
      </c>
      <c r="I9" s="14">
        <f t="shared" si="1"/>
        <v>0</v>
      </c>
      <c r="J9" s="8"/>
      <c r="K9" s="8"/>
      <c r="L9" s="8"/>
      <c r="M9" s="8"/>
    </row>
    <row r="10" spans="1:13" x14ac:dyDescent="0.25">
      <c r="A10" s="11" t="s">
        <v>29</v>
      </c>
      <c r="B10" s="8">
        <v>615362310</v>
      </c>
      <c r="C10" s="8">
        <v>464355199</v>
      </c>
      <c r="D10" s="8">
        <v>893956218</v>
      </c>
      <c r="E10" s="8">
        <v>237131194</v>
      </c>
      <c r="F10" s="8">
        <v>504728414</v>
      </c>
      <c r="G10" s="8">
        <v>849141077</v>
      </c>
      <c r="H10" s="9">
        <v>165632759</v>
      </c>
      <c r="I10" s="8"/>
      <c r="J10" s="8"/>
      <c r="K10" s="8"/>
      <c r="L10" s="8"/>
      <c r="M10" s="8"/>
    </row>
    <row r="11" spans="1:13" x14ac:dyDescent="0.25">
      <c r="A11" s="3" t="s">
        <v>31</v>
      </c>
      <c r="B11" s="8">
        <v>270322232</v>
      </c>
      <c r="C11" s="8">
        <v>192091086</v>
      </c>
      <c r="D11" s="8">
        <v>299870169</v>
      </c>
      <c r="E11" s="8">
        <v>109258366</v>
      </c>
      <c r="F11" s="8">
        <v>225691354</v>
      </c>
      <c r="G11" s="8">
        <v>344613321</v>
      </c>
      <c r="H11" s="9">
        <v>111355374</v>
      </c>
      <c r="I11" s="8"/>
      <c r="J11" s="8"/>
      <c r="K11" s="8"/>
      <c r="L11" s="8"/>
      <c r="M11" s="8"/>
    </row>
    <row r="12" spans="1:13" x14ac:dyDescent="0.25">
      <c r="A12" s="3"/>
      <c r="B12" s="8"/>
      <c r="C12" s="8"/>
      <c r="E12" s="8"/>
      <c r="F12" s="8"/>
      <c r="H12" s="8"/>
      <c r="I12" s="8"/>
      <c r="J12" s="8"/>
      <c r="K12" s="8"/>
      <c r="L12" s="8"/>
      <c r="M12" s="8"/>
    </row>
    <row r="13" spans="1:13" x14ac:dyDescent="0.25">
      <c r="A13" s="3" t="s">
        <v>35</v>
      </c>
      <c r="B13" s="8">
        <v>15625891</v>
      </c>
      <c r="C13" s="8">
        <v>10454073</v>
      </c>
      <c r="D13" s="8">
        <v>4687584</v>
      </c>
      <c r="E13" s="8">
        <v>8114340</v>
      </c>
      <c r="F13" s="8">
        <v>15208997</v>
      </c>
      <c r="G13" s="8">
        <v>11980852</v>
      </c>
      <c r="H13" s="9">
        <v>4657396</v>
      </c>
      <c r="I13" s="8"/>
      <c r="J13" s="8"/>
      <c r="K13" s="8"/>
      <c r="L13" s="8"/>
      <c r="M13" s="8"/>
    </row>
    <row r="14" spans="1:13" x14ac:dyDescent="0.25">
      <c r="A14" s="7" t="s">
        <v>37</v>
      </c>
      <c r="B14" s="14">
        <f t="shared" ref="B14:I14" si="2">B7-B9+B13</f>
        <v>3019244809</v>
      </c>
      <c r="C14" s="14">
        <f t="shared" si="2"/>
        <v>1081497463</v>
      </c>
      <c r="D14" s="14">
        <f t="shared" si="2"/>
        <v>1980933212</v>
      </c>
      <c r="E14" s="14">
        <f t="shared" si="2"/>
        <v>841785837</v>
      </c>
      <c r="F14" s="14">
        <f t="shared" si="2"/>
        <v>1593983807</v>
      </c>
      <c r="G14" s="14">
        <f t="shared" si="2"/>
        <v>2269961056</v>
      </c>
      <c r="H14" s="14">
        <f t="shared" si="2"/>
        <v>792404987</v>
      </c>
      <c r="I14" s="14">
        <f t="shared" si="2"/>
        <v>0</v>
      </c>
      <c r="J14" s="8"/>
      <c r="K14" s="8"/>
      <c r="L14" s="8"/>
      <c r="M14" s="8"/>
    </row>
    <row r="15" spans="1:13" x14ac:dyDescent="0.25">
      <c r="A15" s="18" t="s">
        <v>43</v>
      </c>
      <c r="B15" s="14"/>
      <c r="C15" s="14"/>
      <c r="D15" s="14"/>
      <c r="E15" s="14"/>
      <c r="F15" s="14"/>
      <c r="H15" s="8"/>
      <c r="I15" s="8"/>
      <c r="J15" s="8"/>
      <c r="K15" s="8"/>
      <c r="L15" s="8"/>
      <c r="M15" s="8"/>
    </row>
    <row r="16" spans="1:13" x14ac:dyDescent="0.25">
      <c r="A16" s="11" t="s">
        <v>45</v>
      </c>
      <c r="B16" s="8">
        <v>400562035</v>
      </c>
      <c r="C16" s="8">
        <v>332788494</v>
      </c>
      <c r="D16" s="8">
        <v>1428263450</v>
      </c>
      <c r="E16" s="8">
        <v>456027139</v>
      </c>
      <c r="F16" s="8">
        <v>999263820</v>
      </c>
      <c r="G16" s="8">
        <v>1504722551</v>
      </c>
      <c r="H16" s="9">
        <v>780174090</v>
      </c>
      <c r="I16" s="8"/>
      <c r="J16" s="8"/>
      <c r="K16" s="8"/>
      <c r="L16" s="8"/>
      <c r="M16" s="8"/>
    </row>
    <row r="17" spans="1:13" x14ac:dyDescent="0.25">
      <c r="A17" s="11" t="s">
        <v>46</v>
      </c>
      <c r="B17" s="8">
        <v>10567190</v>
      </c>
      <c r="C17" s="8">
        <v>11245632</v>
      </c>
      <c r="D17" s="8">
        <v>736068502</v>
      </c>
      <c r="E17" s="8">
        <v>226719468</v>
      </c>
      <c r="F17" s="8">
        <v>446187320</v>
      </c>
      <c r="G17" s="8">
        <v>724932373</v>
      </c>
      <c r="H17" s="9">
        <v>211447323</v>
      </c>
      <c r="I17" s="8"/>
      <c r="J17" s="8"/>
      <c r="K17" s="8"/>
      <c r="L17" s="8"/>
      <c r="M17" s="8"/>
    </row>
    <row r="18" spans="1:13" x14ac:dyDescent="0.25">
      <c r="A18" s="11" t="s">
        <v>47</v>
      </c>
      <c r="B18" s="8"/>
      <c r="C18" s="8"/>
      <c r="E18" s="8"/>
      <c r="F18" s="8"/>
      <c r="H18" s="8"/>
      <c r="I18" s="8"/>
      <c r="J18" s="8"/>
      <c r="K18" s="8"/>
      <c r="L18" s="8"/>
      <c r="M18" s="8"/>
    </row>
    <row r="19" spans="1:13" x14ac:dyDescent="0.25">
      <c r="B19" s="8"/>
      <c r="C19" s="8"/>
      <c r="E19" s="8"/>
      <c r="F19" s="8"/>
      <c r="H19" s="8"/>
      <c r="I19" s="8"/>
      <c r="J19" s="8"/>
      <c r="K19" s="8"/>
      <c r="L19" s="8"/>
      <c r="M19" s="8"/>
    </row>
    <row r="20" spans="1:13" x14ac:dyDescent="0.25">
      <c r="A20" s="7" t="s">
        <v>52</v>
      </c>
      <c r="B20" s="14">
        <f t="shared" ref="B20:I20" si="3">B14-B16+B17+B18</f>
        <v>2629249964</v>
      </c>
      <c r="C20" s="14">
        <f t="shared" si="3"/>
        <v>759954601</v>
      </c>
      <c r="D20" s="14">
        <f t="shared" si="3"/>
        <v>1288738264</v>
      </c>
      <c r="E20" s="14">
        <f t="shared" si="3"/>
        <v>612478166</v>
      </c>
      <c r="F20" s="14">
        <f t="shared" si="3"/>
        <v>1040907307</v>
      </c>
      <c r="G20" s="14">
        <f t="shared" si="3"/>
        <v>1490170878</v>
      </c>
      <c r="H20" s="14">
        <f t="shared" si="3"/>
        <v>223678220</v>
      </c>
      <c r="I20" s="14">
        <f t="shared" si="3"/>
        <v>0</v>
      </c>
      <c r="J20" s="8"/>
      <c r="K20" s="8"/>
      <c r="L20" s="8"/>
      <c r="M20" s="8"/>
    </row>
    <row r="21" spans="1:13" ht="15.75" customHeight="1" x14ac:dyDescent="0.25">
      <c r="A21" s="3" t="s">
        <v>59</v>
      </c>
      <c r="B21" s="8">
        <v>131462498</v>
      </c>
      <c r="C21" s="8">
        <v>37997730</v>
      </c>
      <c r="D21" s="8">
        <v>64436913</v>
      </c>
      <c r="E21" s="8">
        <v>30623908</v>
      </c>
      <c r="F21" s="8">
        <v>52045365</v>
      </c>
      <c r="G21" s="8">
        <v>74508544</v>
      </c>
      <c r="H21" s="9">
        <v>11183911</v>
      </c>
      <c r="I21" s="8"/>
      <c r="J21" s="8"/>
      <c r="K21" s="8"/>
      <c r="L21" s="8"/>
      <c r="M21" s="8"/>
    </row>
    <row r="22" spans="1:13" ht="15.75" customHeight="1" x14ac:dyDescent="0.25">
      <c r="A22" s="3" t="s">
        <v>61</v>
      </c>
      <c r="B22" s="8"/>
      <c r="C22" s="8">
        <v>10196786</v>
      </c>
      <c r="D22" s="8">
        <v>10196786</v>
      </c>
      <c r="E22" s="8"/>
      <c r="F22" s="8"/>
      <c r="G22" s="8"/>
      <c r="H22" s="8"/>
      <c r="I22" s="8"/>
      <c r="J22" s="8"/>
      <c r="K22" s="8"/>
      <c r="L22" s="8"/>
      <c r="M22" s="8"/>
    </row>
    <row r="23" spans="1:13" ht="15.75" customHeight="1" x14ac:dyDescent="0.25">
      <c r="A23" s="3" t="s">
        <v>63</v>
      </c>
      <c r="B23" s="8">
        <v>-146276157</v>
      </c>
      <c r="C23" s="8">
        <v>19929263</v>
      </c>
      <c r="D23" s="8">
        <v>121968602</v>
      </c>
      <c r="E23" s="8">
        <v>26939983</v>
      </c>
      <c r="F23" s="8">
        <v>63320574</v>
      </c>
      <c r="G23" s="8">
        <v>132811630</v>
      </c>
      <c r="H23" s="9">
        <v>42863232</v>
      </c>
      <c r="I23" s="8"/>
      <c r="J23" s="8"/>
      <c r="K23" s="8"/>
      <c r="L23" s="8"/>
      <c r="M23" s="8"/>
    </row>
    <row r="24" spans="1:13" ht="15.75" customHeight="1" x14ac:dyDescent="0.25">
      <c r="A24" s="7" t="s">
        <v>64</v>
      </c>
      <c r="B24" s="14">
        <f>B20-B21+B23</f>
        <v>2351511309</v>
      </c>
      <c r="C24" s="14">
        <f>C20-C21+C23+C22</f>
        <v>752082920</v>
      </c>
      <c r="D24" s="14">
        <f>D20-D21+D22+D23</f>
        <v>1356466739</v>
      </c>
      <c r="E24" s="14">
        <f t="shared" ref="E24:I24" si="4">E20-E21+E23</f>
        <v>608794241</v>
      </c>
      <c r="F24" s="14">
        <f t="shared" si="4"/>
        <v>1052182516</v>
      </c>
      <c r="G24" s="14">
        <f t="shared" si="4"/>
        <v>1548473964</v>
      </c>
      <c r="H24" s="14">
        <f t="shared" si="4"/>
        <v>255357541</v>
      </c>
      <c r="I24" s="14">
        <f t="shared" si="4"/>
        <v>0</v>
      </c>
      <c r="J24" s="8"/>
      <c r="K24" s="8"/>
      <c r="L24" s="8"/>
      <c r="M24" s="8"/>
    </row>
    <row r="25" spans="1:13" ht="15.75" customHeight="1" x14ac:dyDescent="0.25">
      <c r="A25" s="3"/>
      <c r="B25" s="14"/>
      <c r="C25" s="14"/>
      <c r="D25" s="14"/>
      <c r="E25" s="14"/>
      <c r="F25" s="14"/>
      <c r="H25" s="8"/>
      <c r="I25" s="8"/>
      <c r="J25" s="8"/>
      <c r="K25" s="8"/>
      <c r="L25" s="8"/>
      <c r="M25" s="8"/>
    </row>
    <row r="26" spans="1:13" ht="15.75" customHeight="1" x14ac:dyDescent="0.25">
      <c r="A26" s="12" t="s">
        <v>67</v>
      </c>
      <c r="B26" s="14">
        <f t="shared" ref="B26:I26" si="5">B27+B28</f>
        <v>-657713700</v>
      </c>
      <c r="C26" s="14">
        <f t="shared" si="5"/>
        <v>-159884986</v>
      </c>
      <c r="D26" s="14">
        <f t="shared" si="5"/>
        <v>-269266766</v>
      </c>
      <c r="E26" s="14">
        <f t="shared" si="5"/>
        <v>-149388913</v>
      </c>
      <c r="F26" s="14">
        <f t="shared" si="5"/>
        <v>-263021198</v>
      </c>
      <c r="G26" s="14">
        <f t="shared" si="5"/>
        <v>-378847791</v>
      </c>
      <c r="H26" s="14">
        <f t="shared" si="5"/>
        <v>-113091233</v>
      </c>
      <c r="I26" s="14">
        <f t="shared" si="5"/>
        <v>0</v>
      </c>
      <c r="J26" s="8"/>
      <c r="K26" s="8"/>
      <c r="L26" s="8"/>
      <c r="M26" s="8"/>
    </row>
    <row r="27" spans="1:13" ht="15.75" customHeight="1" x14ac:dyDescent="0.25">
      <c r="A27" s="11" t="s">
        <v>72</v>
      </c>
      <c r="B27" s="8">
        <v>-631044262</v>
      </c>
      <c r="C27" s="8">
        <v>-208281569</v>
      </c>
      <c r="D27" s="8">
        <v>-345498618</v>
      </c>
      <c r="E27" s="8">
        <v>-159139053</v>
      </c>
      <c r="F27" s="8">
        <v>-280411458</v>
      </c>
      <c r="G27" s="8">
        <v>-387342229</v>
      </c>
      <c r="H27" s="9">
        <v>-53942456</v>
      </c>
      <c r="I27" s="8"/>
      <c r="J27" s="8"/>
      <c r="K27" s="8"/>
      <c r="L27" s="8"/>
      <c r="M27" s="8"/>
    </row>
    <row r="28" spans="1:13" ht="15.75" customHeight="1" x14ac:dyDescent="0.25">
      <c r="A28" s="11" t="s">
        <v>73</v>
      </c>
      <c r="B28" s="8">
        <v>-26669438</v>
      </c>
      <c r="C28" s="8">
        <v>48396583</v>
      </c>
      <c r="D28" s="8">
        <v>76231852</v>
      </c>
      <c r="E28" s="8">
        <v>9750140</v>
      </c>
      <c r="F28" s="8">
        <v>17390260</v>
      </c>
      <c r="G28" s="8">
        <v>8494438</v>
      </c>
      <c r="H28" s="9">
        <v>-59148777</v>
      </c>
      <c r="I28" s="8"/>
      <c r="J28" s="8"/>
      <c r="K28" s="8"/>
      <c r="L28" s="8"/>
      <c r="M28" s="8"/>
    </row>
    <row r="29" spans="1:13" ht="15.75" customHeight="1" x14ac:dyDescent="0.25">
      <c r="A29" s="7" t="s">
        <v>74</v>
      </c>
      <c r="B29" s="22">
        <f t="shared" ref="B29:I29" si="6">B24+B26</f>
        <v>1693797609</v>
      </c>
      <c r="C29" s="22">
        <f t="shared" si="6"/>
        <v>592197934</v>
      </c>
      <c r="D29" s="22">
        <f t="shared" si="6"/>
        <v>1087199973</v>
      </c>
      <c r="E29" s="22">
        <f t="shared" si="6"/>
        <v>459405328</v>
      </c>
      <c r="F29" s="22">
        <f t="shared" si="6"/>
        <v>789161318</v>
      </c>
      <c r="G29" s="22">
        <f t="shared" si="6"/>
        <v>1169626173</v>
      </c>
      <c r="H29" s="22">
        <f t="shared" si="6"/>
        <v>142266308</v>
      </c>
      <c r="I29" s="22">
        <f t="shared" si="6"/>
        <v>0</v>
      </c>
      <c r="J29" s="8"/>
      <c r="K29" s="8"/>
      <c r="L29" s="8"/>
      <c r="M29" s="8"/>
    </row>
    <row r="30" spans="1:13" ht="15.75" customHeight="1" x14ac:dyDescent="0.25">
      <c r="A30" s="1"/>
      <c r="B30" s="14"/>
      <c r="C30" s="14"/>
      <c r="E30" s="14"/>
      <c r="F30" s="14"/>
      <c r="H30" s="8"/>
      <c r="I30" s="8"/>
      <c r="J30" s="8"/>
      <c r="K30" s="8"/>
      <c r="L30" s="8"/>
      <c r="M30" s="8"/>
    </row>
    <row r="31" spans="1:13" ht="15.75" customHeight="1" x14ac:dyDescent="0.25">
      <c r="A31" s="7" t="s">
        <v>79</v>
      </c>
      <c r="B31" s="24">
        <f>B29/('1'!B47/10)</f>
        <v>4.9558850384024575</v>
      </c>
      <c r="C31" s="24">
        <f>C29/('1'!C47/10)</f>
        <v>1.7327128490966279</v>
      </c>
      <c r="D31" s="24">
        <f>D29/('1'!D47/10)</f>
        <v>3.1810400789993416</v>
      </c>
      <c r="E31" s="24">
        <f>E29/('1'!E47/10)</f>
        <v>1.3441747582473851</v>
      </c>
      <c r="F31" s="24">
        <f>F29/('1'!F47/10)</f>
        <v>2.0990984712164438</v>
      </c>
      <c r="G31" s="24">
        <f>G29/('1'!G47/10)</f>
        <v>3.1111009316336506</v>
      </c>
      <c r="H31" s="24">
        <f>H29/('1'!H47/10)</f>
        <v>0.37841564559352575</v>
      </c>
      <c r="I31" s="24" t="e">
        <f>I29/('1'!I47/10)</f>
        <v>#DIV/0!</v>
      </c>
      <c r="J31" s="8"/>
      <c r="K31" s="8"/>
      <c r="L31" s="8"/>
      <c r="M31" s="8"/>
    </row>
    <row r="32" spans="1:13" ht="15.75" customHeight="1" x14ac:dyDescent="0.25">
      <c r="A32" s="18" t="s">
        <v>87</v>
      </c>
      <c r="B32" s="8">
        <f>'1'!B47/10</f>
        <v>341775000</v>
      </c>
      <c r="C32" s="8">
        <f>'1'!C47/10</f>
        <v>341775000</v>
      </c>
      <c r="D32" s="8">
        <f>'1'!D47/10</f>
        <v>341775000</v>
      </c>
      <c r="E32" s="8">
        <f>'1'!E47/10</f>
        <v>341775000</v>
      </c>
      <c r="F32" s="8">
        <f>'1'!F47/10</f>
        <v>375952500</v>
      </c>
      <c r="G32" s="8">
        <f>'1'!G47/10</f>
        <v>375952500</v>
      </c>
      <c r="H32" s="8">
        <f>'1'!H47/10</f>
        <v>375952500</v>
      </c>
      <c r="I32" s="8">
        <f>'1'!I47/10</f>
        <v>0</v>
      </c>
      <c r="J32" s="8"/>
      <c r="K32" s="8"/>
      <c r="L32" s="8"/>
      <c r="M32" s="8"/>
    </row>
    <row r="33" spans="1:13" ht="15.75" customHeight="1" x14ac:dyDescent="0.25">
      <c r="A33" s="25"/>
      <c r="H33" s="8"/>
      <c r="I33" s="8"/>
      <c r="J33" s="8"/>
      <c r="K33" s="8"/>
      <c r="L33" s="8"/>
      <c r="M33" s="8"/>
    </row>
    <row r="34" spans="1:13" ht="15.75" customHeight="1" x14ac:dyDescent="0.25">
      <c r="H34" s="8"/>
      <c r="I34" s="8"/>
      <c r="J34" s="8"/>
      <c r="K34" s="8"/>
      <c r="L34" s="8"/>
      <c r="M34" s="8"/>
    </row>
    <row r="35" spans="1:13" ht="15.75" customHeight="1" x14ac:dyDescent="0.25">
      <c r="H35" s="8"/>
      <c r="I35" s="8"/>
      <c r="J35" s="8"/>
      <c r="K35" s="8"/>
      <c r="L35" s="8"/>
      <c r="M35" s="8"/>
    </row>
    <row r="36" spans="1:13" ht="15.75" customHeight="1" x14ac:dyDescent="0.25">
      <c r="H36" s="8"/>
      <c r="I36" s="8"/>
      <c r="J36" s="8"/>
      <c r="K36" s="8"/>
      <c r="L36" s="8"/>
      <c r="M36" s="8"/>
    </row>
    <row r="37" spans="1:13" ht="15.75" customHeight="1" x14ac:dyDescent="0.25">
      <c r="H37" s="8"/>
      <c r="I37" s="8"/>
      <c r="J37" s="8"/>
      <c r="K37" s="8"/>
      <c r="L37" s="8"/>
      <c r="M37" s="8"/>
    </row>
    <row r="38" spans="1:13" ht="15.75" customHeight="1" x14ac:dyDescent="0.2"/>
    <row r="39" spans="1:13" ht="15.75" customHeight="1" x14ac:dyDescent="0.2"/>
    <row r="40" spans="1:13" ht="15.75" customHeight="1" x14ac:dyDescent="0.2"/>
    <row r="41" spans="1:13" ht="15.75" customHeight="1" x14ac:dyDescent="0.2"/>
    <row r="42" spans="1:13" ht="15.75" customHeight="1" x14ac:dyDescent="0.2"/>
    <row r="43" spans="1:13" ht="15.75" customHeight="1" x14ac:dyDescent="0.2"/>
    <row r="44" spans="1:13" ht="15.75" customHeight="1" x14ac:dyDescent="0.2"/>
    <row r="45" spans="1:13" ht="15.75" customHeight="1" x14ac:dyDescent="0.2"/>
    <row r="46" spans="1:13" ht="15.75" customHeight="1" x14ac:dyDescent="0.2"/>
    <row r="47" spans="1:13" ht="15.75" customHeight="1" x14ac:dyDescent="0.2"/>
    <row r="48" spans="1:13" ht="15.75" customHeight="1" x14ac:dyDescent="0.2"/>
    <row r="49" spans="1:1" ht="15.75" customHeight="1" x14ac:dyDescent="0.2"/>
    <row r="50" spans="1:1" ht="15.75" customHeight="1" x14ac:dyDescent="0.2"/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5">
      <c r="A55" s="3"/>
    </row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2" sqref="E22"/>
    </sheetView>
  </sheetViews>
  <sheetFormatPr defaultColWidth="12.625" defaultRowHeight="15" customHeight="1" x14ac:dyDescent="0.2"/>
  <cols>
    <col min="1" max="1" width="36.5" customWidth="1"/>
    <col min="2" max="6" width="12.75" customWidth="1"/>
    <col min="7" max="7" width="15.25" customWidth="1"/>
    <col min="8" max="9" width="14.125" customWidth="1"/>
    <col min="10" max="26" width="7.625" customWidth="1"/>
  </cols>
  <sheetData>
    <row r="1" spans="1:12" ht="15.75" x14ac:dyDescent="0.25">
      <c r="A1" s="1" t="s">
        <v>0</v>
      </c>
      <c r="B1" s="2"/>
      <c r="C1" s="2"/>
      <c r="E1" s="2"/>
    </row>
    <row r="2" spans="1:12" ht="15.75" x14ac:dyDescent="0.25">
      <c r="A2" s="1" t="s">
        <v>1</v>
      </c>
      <c r="B2" s="2"/>
      <c r="C2" s="2"/>
      <c r="E2" s="2"/>
    </row>
    <row r="3" spans="1:12" x14ac:dyDescent="0.25">
      <c r="A3" s="1" t="s">
        <v>2</v>
      </c>
      <c r="B3" s="4" t="s">
        <v>3</v>
      </c>
      <c r="C3" s="4" t="s">
        <v>5</v>
      </c>
      <c r="D3" s="4" t="s">
        <v>3</v>
      </c>
      <c r="E3" s="4" t="s">
        <v>6</v>
      </c>
      <c r="F3" s="4" t="s">
        <v>7</v>
      </c>
      <c r="G3" s="4" t="s">
        <v>3</v>
      </c>
      <c r="H3" s="4" t="s">
        <v>6</v>
      </c>
      <c r="I3" s="4" t="s">
        <v>7</v>
      </c>
    </row>
    <row r="4" spans="1:12" ht="15.75" x14ac:dyDescent="0.25">
      <c r="B4" s="5">
        <v>42825</v>
      </c>
      <c r="C4" s="5">
        <v>43100</v>
      </c>
      <c r="D4" s="5">
        <v>43190</v>
      </c>
      <c r="E4" s="5">
        <v>43373</v>
      </c>
      <c r="F4" s="5">
        <v>43465</v>
      </c>
      <c r="G4" s="5">
        <v>43555</v>
      </c>
      <c r="H4" s="6">
        <v>43738</v>
      </c>
      <c r="I4" s="6">
        <v>43830</v>
      </c>
    </row>
    <row r="5" spans="1:12" x14ac:dyDescent="0.25">
      <c r="A5" s="7" t="s">
        <v>10</v>
      </c>
      <c r="H5" s="8"/>
      <c r="I5" s="8"/>
      <c r="J5" s="8"/>
      <c r="K5" s="8"/>
      <c r="L5" s="8"/>
    </row>
    <row r="6" spans="1:12" x14ac:dyDescent="0.25">
      <c r="A6" s="11" t="s">
        <v>14</v>
      </c>
      <c r="B6" s="8">
        <v>29327710665</v>
      </c>
      <c r="C6" s="8">
        <v>18750669435</v>
      </c>
      <c r="D6" s="8">
        <v>36567617810</v>
      </c>
      <c r="E6" s="8">
        <v>11419385361</v>
      </c>
      <c r="F6" s="8">
        <v>25467227308</v>
      </c>
      <c r="G6" s="8">
        <v>43516273917</v>
      </c>
      <c r="H6" s="9">
        <v>9022710077</v>
      </c>
      <c r="I6" s="8"/>
      <c r="J6" s="8"/>
      <c r="K6" s="8"/>
      <c r="L6" s="8"/>
    </row>
    <row r="7" spans="1:12" x14ac:dyDescent="0.25">
      <c r="A7" s="3" t="s">
        <v>16</v>
      </c>
      <c r="B7" s="8">
        <v>-27772424193</v>
      </c>
      <c r="C7" s="8">
        <v>-18803280188</v>
      </c>
      <c r="D7" s="8">
        <v>-33447688086</v>
      </c>
      <c r="E7" s="8">
        <v>-13512618964</v>
      </c>
      <c r="F7" s="8">
        <v>-26990500552</v>
      </c>
      <c r="G7" s="8">
        <v>-41450141551</v>
      </c>
      <c r="H7" s="9">
        <v>-12677303583</v>
      </c>
      <c r="I7" s="8"/>
      <c r="J7" s="8"/>
      <c r="K7" s="8"/>
      <c r="L7" s="8"/>
    </row>
    <row r="8" spans="1:12" x14ac:dyDescent="0.25">
      <c r="A8" s="3" t="s">
        <v>17</v>
      </c>
      <c r="B8" s="8">
        <v>-1157914439</v>
      </c>
      <c r="C8" s="8">
        <v>-684574633</v>
      </c>
      <c r="D8" s="8">
        <v>-684574633</v>
      </c>
      <c r="E8" s="8">
        <v>-229307671</v>
      </c>
      <c r="F8" s="8">
        <v>-127587439</v>
      </c>
      <c r="G8" s="8">
        <v>-702980674</v>
      </c>
      <c r="H8" s="8"/>
      <c r="I8" s="8"/>
      <c r="J8" s="8"/>
      <c r="K8" s="8"/>
      <c r="L8" s="8"/>
    </row>
    <row r="9" spans="1:12" x14ac:dyDescent="0.25">
      <c r="A9" s="11" t="s">
        <v>18</v>
      </c>
      <c r="B9" s="8">
        <v>-389994845</v>
      </c>
      <c r="C9" s="8">
        <v>-321542862</v>
      </c>
      <c r="D9" s="8">
        <v>-692194948</v>
      </c>
      <c r="E9" s="8"/>
      <c r="F9" s="8">
        <v>-553076500</v>
      </c>
      <c r="G9" s="8">
        <v>-779790178</v>
      </c>
      <c r="H9" s="9">
        <v>-568726767</v>
      </c>
      <c r="I9" s="8"/>
      <c r="J9" s="8"/>
      <c r="K9" s="8"/>
      <c r="L9" s="8"/>
    </row>
    <row r="10" spans="1:12" x14ac:dyDescent="0.25">
      <c r="A10" s="1"/>
      <c r="B10" s="15">
        <f t="shared" ref="B10:I10" si="0">SUM(B6:B9)</f>
        <v>7377188</v>
      </c>
      <c r="C10" s="15">
        <f t="shared" si="0"/>
        <v>-1058728248</v>
      </c>
      <c r="D10" s="15">
        <f t="shared" si="0"/>
        <v>1743160143</v>
      </c>
      <c r="E10" s="15">
        <f t="shared" si="0"/>
        <v>-2322541274</v>
      </c>
      <c r="F10" s="15">
        <f t="shared" si="0"/>
        <v>-2203937183</v>
      </c>
      <c r="G10" s="15">
        <f t="shared" si="0"/>
        <v>583361514</v>
      </c>
      <c r="H10" s="15">
        <f t="shared" si="0"/>
        <v>-4223320273</v>
      </c>
      <c r="I10" s="15">
        <f t="shared" si="0"/>
        <v>0</v>
      </c>
      <c r="J10" s="8"/>
      <c r="K10" s="8"/>
      <c r="L10" s="8"/>
    </row>
    <row r="11" spans="1:12" x14ac:dyDescent="0.25">
      <c r="H11" s="8"/>
      <c r="I11" s="8"/>
      <c r="J11" s="8"/>
      <c r="K11" s="8"/>
      <c r="L11" s="8"/>
    </row>
    <row r="12" spans="1:12" x14ac:dyDescent="0.25">
      <c r="A12" s="7" t="s">
        <v>21</v>
      </c>
      <c r="H12" s="8"/>
      <c r="I12" s="8"/>
      <c r="J12" s="8"/>
      <c r="K12" s="8"/>
      <c r="L12" s="8"/>
    </row>
    <row r="13" spans="1:12" x14ac:dyDescent="0.25">
      <c r="A13" s="17" t="s">
        <v>24</v>
      </c>
      <c r="B13" s="8">
        <v>-241936278</v>
      </c>
      <c r="C13" s="8">
        <v>-186694710</v>
      </c>
      <c r="D13" s="8">
        <v>-224656161</v>
      </c>
      <c r="E13" s="8">
        <v>-16050719</v>
      </c>
      <c r="F13" s="8">
        <v>-79161634</v>
      </c>
      <c r="G13" s="8">
        <v>-306251777</v>
      </c>
      <c r="H13" s="9">
        <v>-314281782</v>
      </c>
      <c r="I13" s="8"/>
      <c r="J13" s="8"/>
      <c r="K13" s="8"/>
      <c r="L13" s="8"/>
    </row>
    <row r="14" spans="1:12" x14ac:dyDescent="0.25">
      <c r="A14" s="17" t="s">
        <v>26</v>
      </c>
      <c r="B14" s="8">
        <v>-494810934</v>
      </c>
      <c r="C14" s="8">
        <v>-1024183880</v>
      </c>
      <c r="D14" s="8">
        <v>-1250114686</v>
      </c>
      <c r="E14" s="8">
        <v>-390154250</v>
      </c>
      <c r="F14" s="8">
        <v>-1698544539</v>
      </c>
      <c r="G14" s="8">
        <v>-4454371368</v>
      </c>
      <c r="H14" s="9">
        <v>-55263383</v>
      </c>
      <c r="I14" s="8"/>
      <c r="J14" s="8"/>
      <c r="K14" s="8"/>
      <c r="L14" s="8"/>
    </row>
    <row r="15" spans="1:12" x14ac:dyDescent="0.25">
      <c r="A15" s="17" t="s">
        <v>28</v>
      </c>
      <c r="B15" s="8">
        <v>5461627</v>
      </c>
      <c r="C15" s="8">
        <v>1123783</v>
      </c>
      <c r="D15" s="8">
        <v>12110463</v>
      </c>
      <c r="E15" s="8">
        <v>1370769</v>
      </c>
      <c r="F15" s="8">
        <v>3667487</v>
      </c>
      <c r="G15" s="8">
        <v>11992601</v>
      </c>
      <c r="H15" s="9">
        <v>182168</v>
      </c>
      <c r="I15" s="8"/>
      <c r="J15" s="8"/>
      <c r="K15" s="8"/>
      <c r="L15" s="8"/>
    </row>
    <row r="16" spans="1:12" x14ac:dyDescent="0.25">
      <c r="A16" s="17" t="s">
        <v>30</v>
      </c>
      <c r="B16" s="8">
        <v>31486141</v>
      </c>
      <c r="C16" s="8">
        <v>272953374</v>
      </c>
      <c r="D16" s="8">
        <v>184261104</v>
      </c>
      <c r="E16" s="8">
        <v>-42753983</v>
      </c>
      <c r="F16" s="8">
        <v>4075091</v>
      </c>
      <c r="G16" s="8">
        <v>-60531144</v>
      </c>
      <c r="H16" s="9">
        <v>-70314904</v>
      </c>
      <c r="I16" s="8"/>
      <c r="J16" s="8"/>
      <c r="K16" s="8"/>
      <c r="L16" s="8"/>
    </row>
    <row r="17" spans="1:12" x14ac:dyDescent="0.25">
      <c r="A17" s="17" t="s">
        <v>32</v>
      </c>
      <c r="B17" s="8"/>
      <c r="C17" s="8"/>
      <c r="E17" s="8"/>
      <c r="F17" s="8"/>
      <c r="H17" s="8"/>
      <c r="I17" s="8"/>
      <c r="J17" s="8"/>
      <c r="K17" s="8"/>
      <c r="L17" s="8"/>
    </row>
    <row r="18" spans="1:12" x14ac:dyDescent="0.25">
      <c r="A18" s="3" t="s">
        <v>34</v>
      </c>
      <c r="B18" s="8"/>
      <c r="C18" s="8"/>
      <c r="E18" s="8"/>
      <c r="F18" s="8"/>
      <c r="H18" s="8"/>
      <c r="I18" s="8"/>
      <c r="J18" s="8"/>
      <c r="K18" s="8"/>
      <c r="L18" s="8"/>
    </row>
    <row r="19" spans="1:12" x14ac:dyDescent="0.25">
      <c r="A19" s="17" t="s">
        <v>36</v>
      </c>
      <c r="B19" s="8"/>
      <c r="C19" s="8"/>
      <c r="E19" s="8"/>
      <c r="F19" s="8"/>
      <c r="H19" s="8"/>
      <c r="I19" s="8"/>
      <c r="J19" s="8"/>
      <c r="K19" s="8"/>
      <c r="L19" s="8"/>
    </row>
    <row r="20" spans="1:12" ht="14.25" customHeight="1" x14ac:dyDescent="0.25">
      <c r="A20" s="17" t="s">
        <v>38</v>
      </c>
      <c r="B20" s="8"/>
      <c r="C20" s="8"/>
      <c r="E20" s="8"/>
      <c r="F20" s="8"/>
      <c r="H20" s="8"/>
      <c r="I20" s="8"/>
      <c r="J20" s="8"/>
      <c r="K20" s="8"/>
      <c r="L20" s="8"/>
    </row>
    <row r="21" spans="1:12" ht="15.75" customHeight="1" x14ac:dyDescent="0.25">
      <c r="A21" s="17" t="s">
        <v>40</v>
      </c>
      <c r="B21" s="8"/>
      <c r="C21" s="8"/>
      <c r="E21" s="8"/>
      <c r="F21" s="8"/>
      <c r="H21" s="8"/>
      <c r="I21" s="8"/>
      <c r="J21" s="8"/>
      <c r="K21" s="8"/>
      <c r="L21" s="8"/>
    </row>
    <row r="22" spans="1:12" ht="15.75" customHeight="1" x14ac:dyDescent="0.25">
      <c r="A22" s="17" t="s">
        <v>42</v>
      </c>
      <c r="B22" s="8"/>
      <c r="C22" s="8"/>
      <c r="E22" s="8"/>
      <c r="F22" s="8"/>
      <c r="H22" s="8"/>
      <c r="I22" s="8"/>
      <c r="J22" s="8"/>
      <c r="K22" s="8"/>
      <c r="L22" s="8"/>
    </row>
    <row r="23" spans="1:12" ht="15.75" customHeight="1" x14ac:dyDescent="0.25">
      <c r="A23" s="11" t="s">
        <v>25</v>
      </c>
      <c r="B23" s="8">
        <v>0</v>
      </c>
      <c r="C23" s="8"/>
      <c r="E23" s="8"/>
      <c r="F23" s="8"/>
      <c r="H23" s="8"/>
      <c r="I23" s="8"/>
      <c r="J23" s="8"/>
      <c r="K23" s="8"/>
      <c r="L23" s="8"/>
    </row>
    <row r="24" spans="1:12" ht="15.75" customHeight="1" x14ac:dyDescent="0.25">
      <c r="A24" s="1"/>
      <c r="B24" s="15">
        <f t="shared" ref="B24:I24" si="1">SUM(B13:B23)</f>
        <v>-699799444</v>
      </c>
      <c r="C24" s="15">
        <f t="shared" si="1"/>
        <v>-936801433</v>
      </c>
      <c r="D24" s="15">
        <f t="shared" si="1"/>
        <v>-1278399280</v>
      </c>
      <c r="E24" s="15">
        <f t="shared" si="1"/>
        <v>-447588183</v>
      </c>
      <c r="F24" s="15">
        <f t="shared" si="1"/>
        <v>-1769963595</v>
      </c>
      <c r="G24" s="15">
        <f t="shared" si="1"/>
        <v>-4809161688</v>
      </c>
      <c r="H24" s="15">
        <f t="shared" si="1"/>
        <v>-439677901</v>
      </c>
      <c r="I24" s="15">
        <f t="shared" si="1"/>
        <v>0</v>
      </c>
      <c r="J24" s="8"/>
      <c r="K24" s="8"/>
      <c r="L24" s="8"/>
    </row>
    <row r="25" spans="1:12" ht="15.75" customHeight="1" x14ac:dyDescent="0.25">
      <c r="H25" s="8"/>
      <c r="I25" s="8"/>
      <c r="J25" s="8"/>
      <c r="K25" s="8"/>
      <c r="L25" s="8"/>
    </row>
    <row r="26" spans="1:12" ht="15.75" customHeight="1" x14ac:dyDescent="0.25">
      <c r="A26" s="7" t="s">
        <v>49</v>
      </c>
      <c r="H26" s="8"/>
      <c r="I26" s="8"/>
      <c r="J26" s="8"/>
      <c r="K26" s="8"/>
      <c r="L26" s="8"/>
    </row>
    <row r="27" spans="1:12" ht="15.75" customHeight="1" x14ac:dyDescent="0.25">
      <c r="A27" s="11" t="s">
        <v>51</v>
      </c>
      <c r="B27" s="8">
        <v>-214372881</v>
      </c>
      <c r="C27" s="8"/>
      <c r="E27" s="8"/>
      <c r="F27" s="8">
        <v>1892131877</v>
      </c>
      <c r="H27" s="8"/>
      <c r="I27" s="8"/>
      <c r="J27" s="8"/>
      <c r="K27" s="8"/>
      <c r="L27" s="8"/>
    </row>
    <row r="28" spans="1:12" ht="15.75" customHeight="1" x14ac:dyDescent="0.25">
      <c r="A28" s="3" t="s">
        <v>53</v>
      </c>
      <c r="B28" s="8"/>
      <c r="C28" s="8"/>
      <c r="E28" s="8"/>
      <c r="F28" s="8"/>
      <c r="H28" s="8"/>
      <c r="I28" s="8"/>
      <c r="J28" s="8"/>
      <c r="K28" s="8"/>
      <c r="L28" s="8"/>
    </row>
    <row r="29" spans="1:12" ht="15.75" customHeight="1" x14ac:dyDescent="0.25">
      <c r="A29" s="3" t="s">
        <v>55</v>
      </c>
      <c r="B29" s="8"/>
      <c r="C29" s="8">
        <v>18880727</v>
      </c>
      <c r="D29" s="8">
        <v>52279324</v>
      </c>
      <c r="E29" s="8">
        <v>1146448620</v>
      </c>
      <c r="F29" s="8"/>
      <c r="G29" s="8">
        <v>2540481852</v>
      </c>
      <c r="H29" s="9">
        <v>-290326913</v>
      </c>
      <c r="I29" s="8"/>
      <c r="J29" s="8"/>
      <c r="K29" s="8"/>
      <c r="L29" s="8"/>
    </row>
    <row r="30" spans="1:12" ht="15.75" customHeight="1" x14ac:dyDescent="0.25">
      <c r="A30" s="3" t="s">
        <v>57</v>
      </c>
      <c r="B30" s="8"/>
      <c r="C30" s="8"/>
      <c r="D30" s="8"/>
      <c r="E30" s="8"/>
      <c r="F30" s="8"/>
      <c r="H30" s="8"/>
      <c r="I30" s="8"/>
      <c r="J30" s="8"/>
      <c r="K30" s="8"/>
      <c r="L30" s="8"/>
    </row>
    <row r="31" spans="1:12" ht="15.75" customHeight="1" x14ac:dyDescent="0.25">
      <c r="A31" s="11" t="s">
        <v>58</v>
      </c>
      <c r="B31" s="8">
        <v>-683550000</v>
      </c>
      <c r="C31" s="8">
        <v>-512662500</v>
      </c>
      <c r="D31" s="8">
        <v>-512662500</v>
      </c>
      <c r="E31" s="8"/>
      <c r="F31" s="8">
        <v>-341775000</v>
      </c>
      <c r="G31" s="8">
        <v>-341775000</v>
      </c>
      <c r="H31" s="8"/>
      <c r="I31" s="8"/>
      <c r="J31" s="8"/>
      <c r="K31" s="8"/>
      <c r="L31" s="8"/>
    </row>
    <row r="32" spans="1:12" ht="15.75" customHeight="1" x14ac:dyDescent="0.25">
      <c r="A32" s="11" t="s">
        <v>60</v>
      </c>
      <c r="B32" s="8">
        <v>-1487332684</v>
      </c>
      <c r="C32" s="8">
        <v>131475965</v>
      </c>
      <c r="D32" s="8">
        <v>4638457257</v>
      </c>
      <c r="E32" s="8">
        <v>-355614490</v>
      </c>
      <c r="F32" s="8">
        <v>-1669299615</v>
      </c>
      <c r="G32" s="8">
        <v>-2232909572</v>
      </c>
      <c r="H32" s="9">
        <v>526903671</v>
      </c>
      <c r="I32" s="8"/>
      <c r="J32" s="8"/>
      <c r="K32" s="8"/>
      <c r="L32" s="8"/>
    </row>
    <row r="33" spans="1:12" ht="15.75" customHeight="1" x14ac:dyDescent="0.25">
      <c r="A33" s="11" t="s">
        <v>62</v>
      </c>
      <c r="B33" s="8">
        <v>3126275181</v>
      </c>
      <c r="C33" s="8">
        <v>2789182641</v>
      </c>
      <c r="D33" s="8">
        <v>-4373898322</v>
      </c>
      <c r="E33" s="8">
        <v>2190729992</v>
      </c>
      <c r="F33" s="8">
        <v>4587532279</v>
      </c>
      <c r="G33" s="8">
        <v>4696841896</v>
      </c>
      <c r="H33" s="9">
        <v>4455779870</v>
      </c>
      <c r="I33" s="8"/>
      <c r="J33" s="8"/>
      <c r="K33" s="8"/>
      <c r="L33" s="8"/>
    </row>
    <row r="34" spans="1:12" ht="15.75" customHeight="1" x14ac:dyDescent="0.25">
      <c r="A34" s="1"/>
      <c r="B34" s="15">
        <f t="shared" ref="B34:I34" si="2">SUM(B27:B33)</f>
        <v>741019616</v>
      </c>
      <c r="C34" s="15">
        <f t="shared" si="2"/>
        <v>2426876833</v>
      </c>
      <c r="D34" s="15">
        <f t="shared" si="2"/>
        <v>-195824241</v>
      </c>
      <c r="E34" s="15">
        <f t="shared" si="2"/>
        <v>2981564122</v>
      </c>
      <c r="F34" s="15">
        <f t="shared" si="2"/>
        <v>4468589541</v>
      </c>
      <c r="G34" s="15">
        <f t="shared" si="2"/>
        <v>4662639176</v>
      </c>
      <c r="H34" s="15">
        <f t="shared" si="2"/>
        <v>4692356628</v>
      </c>
      <c r="I34" s="15">
        <f t="shared" si="2"/>
        <v>0</v>
      </c>
      <c r="J34" s="8"/>
      <c r="K34" s="8"/>
      <c r="L34" s="8"/>
    </row>
    <row r="35" spans="1:12" ht="15.75" customHeight="1" x14ac:dyDescent="0.25">
      <c r="H35" s="8"/>
      <c r="I35" s="8"/>
      <c r="J35" s="8"/>
      <c r="K35" s="8"/>
      <c r="L35" s="8"/>
    </row>
    <row r="36" spans="1:12" ht="15.75" customHeight="1" x14ac:dyDescent="0.25">
      <c r="A36" s="1" t="s">
        <v>65</v>
      </c>
      <c r="B36" s="14">
        <f t="shared" ref="B36:I36" si="3">SUM(B10,B24,B34)</f>
        <v>48597360</v>
      </c>
      <c r="C36" s="14">
        <f t="shared" si="3"/>
        <v>431347152</v>
      </c>
      <c r="D36" s="14">
        <f t="shared" si="3"/>
        <v>268936622</v>
      </c>
      <c r="E36" s="14">
        <f t="shared" si="3"/>
        <v>211434665</v>
      </c>
      <c r="F36" s="14">
        <f t="shared" si="3"/>
        <v>494688763</v>
      </c>
      <c r="G36" s="14">
        <f t="shared" si="3"/>
        <v>436839002</v>
      </c>
      <c r="H36" s="14">
        <f t="shared" si="3"/>
        <v>29358454</v>
      </c>
      <c r="I36" s="14">
        <f t="shared" si="3"/>
        <v>0</v>
      </c>
      <c r="J36" s="8"/>
      <c r="K36" s="8"/>
      <c r="L36" s="8"/>
    </row>
    <row r="37" spans="1:12" ht="15.75" customHeight="1" x14ac:dyDescent="0.25">
      <c r="A37" s="18" t="s">
        <v>69</v>
      </c>
      <c r="B37" s="8">
        <v>295559386</v>
      </c>
      <c r="C37" s="8">
        <v>73899991</v>
      </c>
      <c r="D37" s="8">
        <v>73899991</v>
      </c>
      <c r="E37" s="8">
        <v>524690721</v>
      </c>
      <c r="F37" s="8">
        <v>524690721</v>
      </c>
      <c r="G37" s="8">
        <v>524690721</v>
      </c>
      <c r="H37" s="9">
        <v>914756422</v>
      </c>
      <c r="I37" s="8"/>
      <c r="J37" s="8"/>
      <c r="K37" s="8"/>
      <c r="L37" s="8"/>
    </row>
    <row r="38" spans="1:12" ht="15.75" customHeight="1" x14ac:dyDescent="0.25">
      <c r="A38" s="7" t="s">
        <v>70</v>
      </c>
      <c r="B38" s="14">
        <f t="shared" ref="B38:I38" si="4">SUM(B36:B37)</f>
        <v>344156746</v>
      </c>
      <c r="C38" s="14">
        <f t="shared" si="4"/>
        <v>505247143</v>
      </c>
      <c r="D38" s="14">
        <f t="shared" si="4"/>
        <v>342836613</v>
      </c>
      <c r="E38" s="14">
        <f t="shared" si="4"/>
        <v>736125386</v>
      </c>
      <c r="F38" s="14">
        <f t="shared" si="4"/>
        <v>1019379484</v>
      </c>
      <c r="G38" s="14">
        <f t="shared" si="4"/>
        <v>961529723</v>
      </c>
      <c r="H38" s="14">
        <f t="shared" si="4"/>
        <v>944114876</v>
      </c>
      <c r="I38" s="14">
        <f t="shared" si="4"/>
        <v>0</v>
      </c>
      <c r="J38" s="8"/>
      <c r="K38" s="8"/>
      <c r="L38" s="8"/>
    </row>
    <row r="39" spans="1:12" ht="15.75" customHeight="1" x14ac:dyDescent="0.25">
      <c r="B39" s="1"/>
      <c r="C39" s="1"/>
      <c r="E39" s="1"/>
      <c r="F39" s="1"/>
      <c r="H39" s="8"/>
      <c r="I39" s="8"/>
      <c r="J39" s="8"/>
      <c r="K39" s="8"/>
      <c r="L39" s="8"/>
    </row>
    <row r="40" spans="1:12" ht="15.75" customHeight="1" x14ac:dyDescent="0.25">
      <c r="A40" s="7" t="s">
        <v>75</v>
      </c>
      <c r="B40" s="23">
        <f>B10/('1'!B47/10)</f>
        <v>2.1584925755248337E-2</v>
      </c>
      <c r="C40" s="23">
        <f>C10/('1'!C47/10)</f>
        <v>-3.0977346148782092</v>
      </c>
      <c r="D40" s="23">
        <f>D10/('1'!D47/10)</f>
        <v>5.1003149528198373</v>
      </c>
      <c r="E40" s="23">
        <f>E10/('1'!E47/10)</f>
        <v>-6.7955270982371445</v>
      </c>
      <c r="F40" s="23">
        <f>F10/('1'!F47/10)</f>
        <v>-5.8622756412046737</v>
      </c>
      <c r="G40" s="23">
        <f>G10/('1'!G47/10)</f>
        <v>1.5516894128912562</v>
      </c>
      <c r="H40" s="23">
        <f>H10/('1'!H47/10)</f>
        <v>-11.233653913725803</v>
      </c>
      <c r="I40" s="23" t="e">
        <f>I10/('1'!I47/10)</f>
        <v>#DIV/0!</v>
      </c>
      <c r="J40" s="8"/>
      <c r="K40" s="8"/>
      <c r="L40" s="8"/>
    </row>
    <row r="41" spans="1:12" ht="15.75" customHeight="1" x14ac:dyDescent="0.25">
      <c r="A41" s="7" t="s">
        <v>81</v>
      </c>
      <c r="B41" s="8">
        <f>'1'!B47/10</f>
        <v>341775000</v>
      </c>
      <c r="C41" s="8">
        <f>'1'!C47/10</f>
        <v>341775000</v>
      </c>
      <c r="D41" s="8">
        <f>'1'!D47/10</f>
        <v>341775000</v>
      </c>
      <c r="E41" s="8">
        <f>'1'!E47/10</f>
        <v>341775000</v>
      </c>
      <c r="F41" s="8">
        <f>'1'!F47/10</f>
        <v>375952500</v>
      </c>
      <c r="G41" s="8">
        <f>'1'!G47/10</f>
        <v>375952500</v>
      </c>
      <c r="H41" s="8">
        <f>'1'!H47/10</f>
        <v>375952500</v>
      </c>
      <c r="I41" s="8">
        <f>'1'!I47/10</f>
        <v>0</v>
      </c>
      <c r="J41" s="8"/>
      <c r="K41" s="8"/>
      <c r="L41" s="8"/>
    </row>
    <row r="42" spans="1:12" ht="15.75" customHeight="1" x14ac:dyDescent="0.25">
      <c r="H42" s="8"/>
      <c r="I42" s="8"/>
      <c r="J42" s="8"/>
      <c r="K42" s="8"/>
      <c r="L42" s="8"/>
    </row>
    <row r="43" spans="1:12" ht="15.75" customHeight="1" x14ac:dyDescent="0.25">
      <c r="H43" s="8"/>
      <c r="I43" s="8"/>
      <c r="J43" s="8"/>
      <c r="K43" s="8"/>
      <c r="L43" s="8"/>
    </row>
    <row r="44" spans="1:12" ht="15.75" customHeight="1" x14ac:dyDescent="0.25">
      <c r="H44" s="8"/>
      <c r="I44" s="8"/>
      <c r="J44" s="8"/>
      <c r="K44" s="8"/>
      <c r="L44" s="8"/>
    </row>
    <row r="45" spans="1:12" ht="15.75" customHeight="1" x14ac:dyDescent="0.25">
      <c r="H45" s="8"/>
      <c r="I45" s="8"/>
      <c r="J45" s="8"/>
      <c r="K45" s="8"/>
      <c r="L45" s="8"/>
    </row>
    <row r="46" spans="1:12" ht="15.75" customHeight="1" x14ac:dyDescent="0.25">
      <c r="H46" s="8"/>
      <c r="I46" s="8"/>
      <c r="J46" s="8"/>
      <c r="K46" s="8"/>
      <c r="L46" s="8"/>
    </row>
    <row r="47" spans="1:12" ht="15.75" customHeight="1" x14ac:dyDescent="0.25">
      <c r="H47" s="8"/>
      <c r="I47" s="8"/>
      <c r="J47" s="8"/>
      <c r="K47" s="8"/>
      <c r="L47" s="8"/>
    </row>
    <row r="48" spans="1:12" ht="15.75" customHeight="1" x14ac:dyDescent="0.25">
      <c r="H48" s="8"/>
      <c r="I48" s="8"/>
      <c r="J48" s="8"/>
      <c r="K48" s="8"/>
      <c r="L48" s="8"/>
    </row>
    <row r="49" spans="8:12" ht="15.75" customHeight="1" x14ac:dyDescent="0.25">
      <c r="H49" s="8"/>
      <c r="I49" s="8"/>
      <c r="J49" s="8"/>
      <c r="K49" s="8"/>
      <c r="L49" s="8"/>
    </row>
    <row r="50" spans="8:12" ht="15.75" customHeight="1" x14ac:dyDescent="0.25">
      <c r="H50" s="8"/>
      <c r="I50" s="8"/>
      <c r="J50" s="8"/>
      <c r="K50" s="8"/>
      <c r="L50" s="8"/>
    </row>
    <row r="51" spans="8:12" ht="15.75" customHeight="1" x14ac:dyDescent="0.25">
      <c r="H51" s="8"/>
      <c r="I51" s="8"/>
      <c r="J51" s="8"/>
      <c r="K51" s="8"/>
      <c r="L51" s="8"/>
    </row>
    <row r="52" spans="8:12" ht="15.75" customHeight="1" x14ac:dyDescent="0.25">
      <c r="H52" s="8"/>
      <c r="I52" s="8"/>
      <c r="J52" s="8"/>
      <c r="K52" s="8"/>
      <c r="L52" s="8"/>
    </row>
    <row r="53" spans="8:12" ht="15.75" customHeight="1" x14ac:dyDescent="0.25">
      <c r="H53" s="8"/>
      <c r="I53" s="8"/>
      <c r="J53" s="8"/>
      <c r="K53" s="8"/>
      <c r="L53" s="8"/>
    </row>
    <row r="54" spans="8:12" ht="15.75" customHeight="1" x14ac:dyDescent="0.25">
      <c r="H54" s="8"/>
      <c r="I54" s="8"/>
      <c r="J54" s="8"/>
      <c r="K54" s="8"/>
      <c r="L54" s="8"/>
    </row>
    <row r="55" spans="8:12" ht="15.75" customHeight="1" x14ac:dyDescent="0.2"/>
    <row r="56" spans="8:12" ht="15.75" customHeight="1" x14ac:dyDescent="0.2"/>
    <row r="57" spans="8:12" ht="15.75" customHeight="1" x14ac:dyDescent="0.2"/>
    <row r="58" spans="8:12" ht="15.75" customHeight="1" x14ac:dyDescent="0.2"/>
    <row r="59" spans="8:12" ht="15.75" customHeight="1" x14ac:dyDescent="0.2"/>
    <row r="60" spans="8:12" ht="15.75" customHeight="1" x14ac:dyDescent="0.2"/>
    <row r="61" spans="8:12" ht="15.75" customHeight="1" x14ac:dyDescent="0.2"/>
    <row r="62" spans="8:12" ht="15.75" customHeight="1" x14ac:dyDescent="0.2"/>
    <row r="63" spans="8:12" ht="15.75" customHeight="1" x14ac:dyDescent="0.2"/>
    <row r="64" spans="8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0.75" customWidth="1"/>
    <col min="3" max="3" width="9.25" customWidth="1"/>
    <col min="4" max="4" width="10.75" customWidth="1"/>
    <col min="5" max="5" width="10.5" customWidth="1"/>
    <col min="6" max="6" width="12.25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1" t="s">
        <v>97</v>
      </c>
    </row>
    <row r="3" spans="1:6" x14ac:dyDescent="0.25">
      <c r="A3" s="1" t="s">
        <v>2</v>
      </c>
      <c r="E3" s="26"/>
    </row>
    <row r="4" spans="1:6" x14ac:dyDescent="0.25">
      <c r="B4" s="4" t="s">
        <v>3</v>
      </c>
      <c r="C4" s="4" t="s">
        <v>5</v>
      </c>
      <c r="D4" s="4" t="s">
        <v>3</v>
      </c>
      <c r="E4" s="4" t="s">
        <v>6</v>
      </c>
      <c r="F4" s="4" t="s">
        <v>7</v>
      </c>
    </row>
    <row r="5" spans="1:6" ht="15.75" x14ac:dyDescent="0.25"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</row>
    <row r="6" spans="1:6" x14ac:dyDescent="0.25">
      <c r="A6" s="11" t="s">
        <v>99</v>
      </c>
      <c r="B6" s="27">
        <f>'2'!B29/'1'!B23</f>
        <v>4.6912818724101496E-2</v>
      </c>
      <c r="C6" s="27">
        <f>'2'!C29/'1'!C23</f>
        <v>1.293490760059892E-2</v>
      </c>
      <c r="D6" s="27">
        <f>'2'!D29/'1'!D23</f>
        <v>2.6701445146252573E-2</v>
      </c>
      <c r="E6" s="27">
        <f>'2'!E29/'1'!E23</f>
        <v>9.103494022831813E-3</v>
      </c>
      <c r="F6" s="27">
        <f>'2'!F29/'1'!F23</f>
        <v>1.4198905922688392E-2</v>
      </c>
    </row>
    <row r="7" spans="1:6" x14ac:dyDescent="0.25">
      <c r="A7" s="11" t="s">
        <v>100</v>
      </c>
      <c r="B7" s="27">
        <f>'2'!B29/'1'!B50</f>
        <v>0.14724102809286632</v>
      </c>
      <c r="C7" s="27">
        <f>'2'!C29/'1'!C50</f>
        <v>5.1045813928417193E-2</v>
      </c>
      <c r="D7" s="27">
        <f>'2'!D29/'1'!D50</f>
        <v>8.986979943605504E-2</v>
      </c>
      <c r="E7" s="27">
        <f>'2'!E29/'1'!E50</f>
        <v>3.4621299061708452E-2</v>
      </c>
      <c r="F7" s="27">
        <f>'2'!F29/'1'!F50</f>
        <v>5.9520893799124168E-2</v>
      </c>
    </row>
    <row r="8" spans="1:6" x14ac:dyDescent="0.25">
      <c r="A8" s="11" t="s">
        <v>101</v>
      </c>
      <c r="B8" s="27">
        <f>'1'!B28/'1'!B50</f>
        <v>0.1081339608066675</v>
      </c>
      <c r="C8" s="27">
        <f>'1'!C28/'1'!C50</f>
        <v>9.4060441257503166E-2</v>
      </c>
      <c r="D8" s="27">
        <f>'1'!D28/'1'!D50</f>
        <v>8.4119284350762713E-2</v>
      </c>
      <c r="E8" s="27">
        <f>'1'!E28/'1'!E50</f>
        <v>0.248551934858323</v>
      </c>
      <c r="F8" s="27">
        <f>'1'!F28/'1'!F50</f>
        <v>0.30715299174622968</v>
      </c>
    </row>
    <row r="9" spans="1:6" x14ac:dyDescent="0.25">
      <c r="A9" s="11" t="s">
        <v>103</v>
      </c>
      <c r="B9" s="28">
        <f>'1'!B14/'1'!B32</f>
        <v>1.1161579122053773</v>
      </c>
      <c r="C9" s="28">
        <f>'1'!C14/'1'!C32</f>
        <v>1.0334500474539716</v>
      </c>
      <c r="D9" s="28">
        <f>'1'!D14/'1'!D32</f>
        <v>1.0464986751060337</v>
      </c>
      <c r="E9" s="28">
        <f>'1'!E14/'1'!E32</f>
        <v>1.1093867752917395</v>
      </c>
      <c r="F9" s="28">
        <f>'1'!F14/'1'!F32</f>
        <v>1.0827714133844732</v>
      </c>
    </row>
    <row r="10" spans="1:6" x14ac:dyDescent="0.25">
      <c r="A10" s="11" t="s">
        <v>105</v>
      </c>
      <c r="B10" s="27">
        <f>'2'!B29/'2'!B5</f>
        <v>6.0630742626181872E-2</v>
      </c>
      <c r="C10" s="27">
        <f>'2'!C29/'2'!C5</f>
        <v>3.1793223363336461E-2</v>
      </c>
      <c r="D10" s="27">
        <f>'2'!D29/'2'!D5</f>
        <v>3.0485250754948644E-2</v>
      </c>
      <c r="E10" s="27">
        <f>'2'!E29/'2'!E5</f>
        <v>3.2505039950233849E-2</v>
      </c>
      <c r="F10" s="27">
        <f>'2'!F29/'2'!F5</f>
        <v>2.7488263837066946E-2</v>
      </c>
    </row>
    <row r="11" spans="1:6" x14ac:dyDescent="0.25">
      <c r="A11" s="11" t="s">
        <v>106</v>
      </c>
      <c r="B11" s="27">
        <f>'2'!B14/'2'!B5</f>
        <v>0.10807610895612892</v>
      </c>
      <c r="C11" s="27">
        <f>'2'!C14/'2'!C5</f>
        <v>5.8062158670146108E-2</v>
      </c>
      <c r="D11" s="27">
        <f>'2'!D14/'2'!D5</f>
        <v>5.5545665191647164E-2</v>
      </c>
      <c r="E11" s="27">
        <f>'2'!E14/'2'!E5</f>
        <v>5.9560219687365142E-2</v>
      </c>
      <c r="F11" s="27">
        <f>'2'!F14/'2'!F5</f>
        <v>5.5522041488136394E-2</v>
      </c>
    </row>
    <row r="12" spans="1:6" x14ac:dyDescent="0.25">
      <c r="A12" s="11" t="s">
        <v>107</v>
      </c>
      <c r="B12" s="27">
        <f>'2'!B29/('1'!B50+'1'!B28)</f>
        <v>0.13287294975210581</v>
      </c>
      <c r="C12" s="27">
        <f>'2'!C29/('1'!C50+'1'!C28)</f>
        <v>4.6657215637689625E-2</v>
      </c>
      <c r="D12" s="27">
        <f>'2'!D29/('1'!D50+'1'!D28)</f>
        <v>8.2896597019648632E-2</v>
      </c>
      <c r="E12" s="27">
        <f>'2'!E29/('1'!E50+'1'!E28)</f>
        <v>2.7729162155867418E-2</v>
      </c>
      <c r="F12" s="27">
        <f>'2'!F29/('1'!F50+'1'!F28)</f>
        <v>4.55347569679736E-2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2020-04-11T14:47:46Z</dcterms:modified>
</cp:coreProperties>
</file>