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Q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48" i="3" l="1"/>
  <c r="I43" i="3"/>
  <c r="I36" i="3"/>
  <c r="I29" i="3"/>
  <c r="I17" i="3"/>
  <c r="I42" i="2"/>
  <c r="J42" i="2"/>
  <c r="I39" i="2"/>
  <c r="J35" i="2"/>
  <c r="I27" i="2"/>
  <c r="J27" i="2"/>
  <c r="I14" i="2"/>
  <c r="I7" i="2"/>
  <c r="I56" i="1"/>
  <c r="I50" i="1"/>
  <c r="I55" i="1" s="1"/>
  <c r="I32" i="1"/>
  <c r="I40" i="1" s="1"/>
  <c r="I23" i="1"/>
  <c r="I19" i="1"/>
  <c r="I14" i="1"/>
  <c r="I10" i="1"/>
  <c r="I30" i="3" l="1"/>
  <c r="I44" i="3" s="1"/>
  <c r="I46" i="3" s="1"/>
  <c r="I15" i="2"/>
  <c r="I28" i="2" s="1"/>
  <c r="I35" i="2" s="1"/>
  <c r="I40" i="2" s="1"/>
  <c r="I41" i="2" s="1"/>
  <c r="I53" i="1"/>
  <c r="I27" i="1"/>
  <c r="H39" i="2"/>
  <c r="G39" i="2"/>
  <c r="G40" i="2" s="1"/>
  <c r="G48" i="3"/>
  <c r="H48" i="3"/>
  <c r="G43" i="3"/>
  <c r="H43" i="3"/>
  <c r="G36" i="3"/>
  <c r="H36" i="3"/>
  <c r="G29" i="3"/>
  <c r="H29" i="3"/>
  <c r="G17" i="3"/>
  <c r="H17" i="3"/>
  <c r="G42" i="2"/>
  <c r="H42" i="2"/>
  <c r="G27" i="2"/>
  <c r="H27" i="2"/>
  <c r="G14" i="2"/>
  <c r="G15" i="2" s="1"/>
  <c r="H14" i="2"/>
  <c r="G7" i="2"/>
  <c r="H7" i="2"/>
  <c r="G56" i="1"/>
  <c r="G50" i="1"/>
  <c r="G55" i="1" s="1"/>
  <c r="H50" i="1"/>
  <c r="H55" i="1" s="1"/>
  <c r="G32" i="1"/>
  <c r="G40" i="1" s="1"/>
  <c r="H32" i="1"/>
  <c r="H40" i="1" s="1"/>
  <c r="G23" i="1"/>
  <c r="H23" i="1"/>
  <c r="G19" i="1"/>
  <c r="H19" i="1"/>
  <c r="G14" i="1"/>
  <c r="H14" i="1"/>
  <c r="G10" i="1"/>
  <c r="H10" i="1"/>
  <c r="I47" i="3" l="1"/>
  <c r="H30" i="3"/>
  <c r="H47" i="3" s="1"/>
  <c r="H15" i="2"/>
  <c r="H28" i="2" s="1"/>
  <c r="H35" i="2" s="1"/>
  <c r="H40" i="2" s="1"/>
  <c r="H41" i="2" s="1"/>
  <c r="H53" i="1"/>
  <c r="H27" i="1"/>
  <c r="G30" i="3"/>
  <c r="G44" i="3" s="1"/>
  <c r="G46" i="3" s="1"/>
  <c r="G28" i="2"/>
  <c r="G35" i="2" s="1"/>
  <c r="G41" i="2" s="1"/>
  <c r="G53" i="1"/>
  <c r="G27" i="1"/>
  <c r="C48" i="3"/>
  <c r="D48" i="3"/>
  <c r="E48" i="3"/>
  <c r="F48" i="3"/>
  <c r="B48" i="3"/>
  <c r="C42" i="2"/>
  <c r="D42" i="2"/>
  <c r="E42" i="2"/>
  <c r="F42" i="2"/>
  <c r="B42" i="2"/>
  <c r="B39" i="2"/>
  <c r="C56" i="1"/>
  <c r="D56" i="1"/>
  <c r="E56" i="1"/>
  <c r="F56" i="1"/>
  <c r="B56" i="1"/>
  <c r="H44" i="3" l="1"/>
  <c r="H46" i="3" s="1"/>
  <c r="G47" i="3"/>
  <c r="B36" i="3"/>
  <c r="B29" i="3"/>
  <c r="C43" i="3" l="1"/>
  <c r="C36" i="3"/>
  <c r="B43" i="3"/>
  <c r="C29" i="3"/>
  <c r="D36" i="3" l="1"/>
  <c r="D29" i="3"/>
  <c r="F29" i="3"/>
  <c r="E36" i="3"/>
  <c r="E29" i="3"/>
  <c r="F36" i="3"/>
  <c r="B14" i="2"/>
  <c r="F50" i="1" l="1"/>
  <c r="F32" i="1"/>
  <c r="F40" i="1" s="1"/>
  <c r="F53" i="1" s="1"/>
  <c r="F23" i="1"/>
  <c r="B32" i="1" l="1"/>
  <c r="B40" i="1" s="1"/>
  <c r="D32" i="1"/>
  <c r="D40" i="1" s="1"/>
  <c r="E32" i="1"/>
  <c r="E40" i="1" s="1"/>
  <c r="E34" i="2" l="1"/>
  <c r="B7" i="2" l="1"/>
  <c r="C7" i="2"/>
  <c r="C6" i="4" s="1"/>
  <c r="D7" i="2"/>
  <c r="E7" i="2"/>
  <c r="E6" i="4" s="1"/>
  <c r="F7" i="2"/>
  <c r="F6" i="4" s="1"/>
  <c r="F43" i="3"/>
  <c r="E43" i="3"/>
  <c r="D43" i="3"/>
  <c r="F17" i="3"/>
  <c r="F30" i="3" s="1"/>
  <c r="E17" i="3"/>
  <c r="E30" i="3" s="1"/>
  <c r="D17" i="3"/>
  <c r="C17" i="3"/>
  <c r="C30" i="3" s="1"/>
  <c r="B17" i="3"/>
  <c r="F39" i="2"/>
  <c r="E39" i="2"/>
  <c r="D39" i="2"/>
  <c r="C39" i="2"/>
  <c r="F34" i="2"/>
  <c r="D34" i="2"/>
  <c r="C34" i="2"/>
  <c r="B34" i="2"/>
  <c r="F27" i="2"/>
  <c r="E27" i="2"/>
  <c r="D27" i="2"/>
  <c r="C27" i="2"/>
  <c r="B27" i="2"/>
  <c r="F14" i="2"/>
  <c r="E14" i="2"/>
  <c r="D14" i="2"/>
  <c r="C14" i="2"/>
  <c r="F15" i="2" l="1"/>
  <c r="B6" i="4"/>
  <c r="B15" i="2"/>
  <c r="B28" i="2" s="1"/>
  <c r="B35" i="2" s="1"/>
  <c r="C47" i="3"/>
  <c r="C15" i="2"/>
  <c r="C28" i="2" s="1"/>
  <c r="C35" i="2" s="1"/>
  <c r="D6" i="4"/>
  <c r="D15" i="2"/>
  <c r="D28" i="2" s="1"/>
  <c r="D35" i="2" s="1"/>
  <c r="D40" i="2" s="1"/>
  <c r="B30" i="3"/>
  <c r="B44" i="3" s="1"/>
  <c r="B46" i="3" s="1"/>
  <c r="F28" i="2"/>
  <c r="F35" i="2" s="1"/>
  <c r="F7" i="4" s="1"/>
  <c r="E15" i="2"/>
  <c r="E28" i="2" s="1"/>
  <c r="E35" i="2" s="1"/>
  <c r="D30" i="3"/>
  <c r="B47" i="3" l="1"/>
  <c r="C44" i="3"/>
  <c r="C46" i="3" s="1"/>
  <c r="E40" i="2"/>
  <c r="E7" i="4"/>
  <c r="B40" i="2"/>
  <c r="B7" i="4"/>
  <c r="F40" i="2"/>
  <c r="C40" i="2"/>
  <c r="C7" i="4"/>
  <c r="D7" i="4"/>
  <c r="E44" i="3"/>
  <c r="E46" i="3" s="1"/>
  <c r="E47" i="3"/>
  <c r="F44" i="3"/>
  <c r="F46" i="3" s="1"/>
  <c r="F47" i="3"/>
  <c r="D44" i="3"/>
  <c r="D46" i="3" s="1"/>
  <c r="D47" i="3"/>
  <c r="B50" i="1"/>
  <c r="B53" i="1" s="1"/>
  <c r="D50" i="1"/>
  <c r="D53" i="1" s="1"/>
  <c r="E50" i="1"/>
  <c r="E53" i="1" s="1"/>
  <c r="B23" i="1"/>
  <c r="D23" i="1"/>
  <c r="E23" i="1"/>
  <c r="B19" i="1"/>
  <c r="D19" i="1"/>
  <c r="E19" i="1"/>
  <c r="F19" i="1"/>
  <c r="B14" i="1"/>
  <c r="D14" i="1"/>
  <c r="E14" i="1"/>
  <c r="F14" i="1"/>
  <c r="B10" i="1"/>
  <c r="D10" i="1"/>
  <c r="E10" i="1"/>
  <c r="F10" i="1"/>
  <c r="F27" i="1" s="1"/>
  <c r="C32" i="1"/>
  <c r="C40" i="1" s="1"/>
  <c r="C50" i="1"/>
  <c r="C23" i="1"/>
  <c r="C19" i="1"/>
  <c r="C14" i="1"/>
  <c r="C10" i="1"/>
  <c r="D27" i="1" l="1"/>
  <c r="C27" i="1"/>
  <c r="C9" i="4" s="1"/>
  <c r="C10" i="4"/>
  <c r="C53" i="1"/>
  <c r="D41" i="2"/>
  <c r="D8" i="4"/>
  <c r="E41" i="2"/>
  <c r="E8" i="4"/>
  <c r="C41" i="2"/>
  <c r="C8" i="4"/>
  <c r="F10" i="4"/>
  <c r="E10" i="4"/>
  <c r="B41" i="2"/>
  <c r="B8" i="4"/>
  <c r="F41" i="2"/>
  <c r="F8" i="4"/>
  <c r="D10" i="4"/>
  <c r="B55" i="1"/>
  <c r="B10" i="4"/>
  <c r="E12" i="4"/>
  <c r="E13" i="4"/>
  <c r="F13" i="4"/>
  <c r="F12" i="4"/>
  <c r="C13" i="4"/>
  <c r="C12" i="4"/>
  <c r="D12" i="4"/>
  <c r="D13" i="4"/>
  <c r="B13" i="4"/>
  <c r="B12" i="4"/>
  <c r="B27" i="1"/>
  <c r="F55" i="1"/>
  <c r="F9" i="4"/>
  <c r="E55" i="1"/>
  <c r="E51" i="1"/>
  <c r="C51" i="1"/>
  <c r="C55" i="1"/>
  <c r="D55" i="1"/>
  <c r="D51" i="1"/>
  <c r="E27" i="1"/>
  <c r="B51" i="1"/>
  <c r="B9" i="4" l="1"/>
  <c r="D9" i="4"/>
  <c r="E9" i="4"/>
</calcChain>
</file>

<file path=xl/sharedStrings.xml><?xml version="1.0" encoding="utf-8"?>
<sst xmlns="http://schemas.openxmlformats.org/spreadsheetml/2006/main" count="160" uniqueCount="129">
  <si>
    <t>Cash in hand</t>
  </si>
  <si>
    <t>Bal. with Bangaldesh Bank</t>
  </si>
  <si>
    <t>Inside bangladesh</t>
  </si>
  <si>
    <t>Outside Bangladesh</t>
  </si>
  <si>
    <t xml:space="preserve">Governmnet </t>
  </si>
  <si>
    <t>others</t>
  </si>
  <si>
    <t>Term deposit</t>
  </si>
  <si>
    <t>Schmeme deposit</t>
  </si>
  <si>
    <t>Advances rent &amp; installments</t>
  </si>
  <si>
    <t>Bill payable</t>
  </si>
  <si>
    <t>Statory reserve</t>
  </si>
  <si>
    <t>General reserve</t>
  </si>
  <si>
    <t>Cpatal reserve for bonus issue</t>
  </si>
  <si>
    <t>Revaluation surplus on land &amp; building</t>
  </si>
  <si>
    <t>Interest income</t>
  </si>
  <si>
    <t>Less:Interest paid on deposit &amp; borrowing etc</t>
  </si>
  <si>
    <t>Income from investment in securities</t>
  </si>
  <si>
    <t>Commission , exchnage and brokerage</t>
  </si>
  <si>
    <t>Other operating income</t>
  </si>
  <si>
    <t>Salaries and allowances</t>
  </si>
  <si>
    <t>Rent ,taxes , insurance,electricity etc</t>
  </si>
  <si>
    <t>Legal expenses</t>
  </si>
  <si>
    <t>Postage ,stamps, telecommunication etc</t>
  </si>
  <si>
    <t>Stationery, priniting , advertising etc</t>
  </si>
  <si>
    <t>Managong directors salary &amp; allownaces</t>
  </si>
  <si>
    <t>Directors feer &amp; conveyanne</t>
  </si>
  <si>
    <t>Auditors fees</t>
  </si>
  <si>
    <t>Depreciation repairs of assest</t>
  </si>
  <si>
    <t>Other expenses</t>
  </si>
  <si>
    <t>Specific provisions for classfied investment</t>
  </si>
  <si>
    <t>General provisons for unclassified investments</t>
  </si>
  <si>
    <t>Provision for invetment in ;securities</t>
  </si>
  <si>
    <t>Deferred tax expenses</t>
  </si>
  <si>
    <t>Interest received</t>
  </si>
  <si>
    <t>Interst paid</t>
  </si>
  <si>
    <t>Dividend received</t>
  </si>
  <si>
    <t xml:space="preserve">Fees &amp; Commission received </t>
  </si>
  <si>
    <t>Cash &amp; payments to employees</t>
  </si>
  <si>
    <t>Cash payments to supplies</t>
  </si>
  <si>
    <t>Income tax paid</t>
  </si>
  <si>
    <t>Received from other operating activiites</t>
  </si>
  <si>
    <t>paymnets for other operaitng activities</t>
  </si>
  <si>
    <t>Purcahses of trading securities</t>
  </si>
  <si>
    <t>loans &amp; lease finance to customers</t>
  </si>
  <si>
    <t>other Assests</t>
  </si>
  <si>
    <t>purchase /Sale property , plant &amp; equipment</t>
  </si>
  <si>
    <t>dividend paid</t>
  </si>
  <si>
    <t>Depreciation</t>
  </si>
  <si>
    <t>Provision for other receivables</t>
  </si>
  <si>
    <t>Prooceeds from sale of fixed assest</t>
  </si>
  <si>
    <t>Ratio</t>
  </si>
  <si>
    <t>Operating Margin</t>
  </si>
  <si>
    <t>Net Margin</t>
  </si>
  <si>
    <t>Capital to Risk Weighted Assets Ratio</t>
  </si>
  <si>
    <t>Lease, loans and advances</t>
  </si>
  <si>
    <t>Bills purchased and discounted</t>
  </si>
  <si>
    <t>Other deposit products</t>
  </si>
  <si>
    <t>Other deposits</t>
  </si>
  <si>
    <t>Paid-up capital</t>
  </si>
  <si>
    <t>Share premium</t>
  </si>
  <si>
    <t>Assets revaluation reserve</t>
  </si>
  <si>
    <t>Retained surplus</t>
  </si>
  <si>
    <t>Deposits  from other bank</t>
  </si>
  <si>
    <t xml:space="preserve">Margin loan </t>
  </si>
  <si>
    <t xml:space="preserve">Margin deposit  </t>
  </si>
  <si>
    <t>Deposit from customer</t>
  </si>
  <si>
    <t xml:space="preserve">payment against call loan </t>
  </si>
  <si>
    <t>Receipt against Call Loan</t>
  </si>
  <si>
    <t>Other liabilities account of customers</t>
  </si>
  <si>
    <t>Proceeds from sale of securities</t>
  </si>
  <si>
    <t>Payments for purchases of securities</t>
  </si>
  <si>
    <t>Receipts of long term loan</t>
  </si>
  <si>
    <t>Repayment of long term loan</t>
  </si>
  <si>
    <t>Security deposit from SEBL</t>
  </si>
  <si>
    <t>Net draw down/(payment) of short term loan</t>
  </si>
  <si>
    <t>Bay Leasing &amp; Investment Limited</t>
  </si>
  <si>
    <t>Property and Assets</t>
  </si>
  <si>
    <t>Cash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</si>
  <si>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</si>
  <si>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</si>
  <si>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</si>
  <si>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</si>
  <si>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</si>
  <si>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</si>
  <si>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</si>
  <si>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</si>
  <si>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</si>
  <si>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</si>
  <si>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</si>
  <si>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</si>
  <si>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</si>
  <si>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</si>
  <si>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</si>
  <si>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</si>
  <si>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</si>
  <si>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</si>
  <si>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</si>
  <si>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</si>
  <si>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</si>
  <si>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</si>
  <si>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</si>
  <si>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</si>
  <si>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</si>
  <si>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</si>
  <si>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</si>
  <si>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</si>
  <si>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</si>
  <si>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</si>
  <si>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</si>
  <si>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</si>
  <si>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</si>
  <si>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</si>
  <si>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</si>
  <si>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</si>
  <si>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</si>
  <si>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</si>
  <si>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</si>
  <si>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</si>
  <si>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</si>
  <si>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Quarter 2</t>
  </si>
  <si>
    <t>Quarter 3</t>
  </si>
  <si>
    <t>Quarter 1</t>
  </si>
  <si>
    <t>As at Quarter end</t>
  </si>
  <si>
    <t>Balance Sheet</t>
  </si>
  <si>
    <t>Income Statement</t>
  </si>
  <si>
    <t xml:space="preserve">Cash Flow Statement </t>
  </si>
  <si>
    <t xml:space="preserve">Quarter 3 </t>
  </si>
  <si>
    <t xml:space="preserve">  </t>
  </si>
  <si>
    <t>provision for taxation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</si>
</sst>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wrapText="1"/>
    </xf>
    <xf numFmtId="0" fontId="0" fillId="0" borderId="0" xfId="0" applyFill="1"/>
    <xf numFmtId="10" fontId="0" fillId="0" borderId="0" xfId="2" applyNumberFormat="1" applyFont="1"/>
    <xf numFmtId="43" fontId="0" fillId="0" borderId="0" xfId="1" applyFont="1"/>
    <xf numFmtId="43" fontId="2" fillId="0" borderId="0" xfId="1" applyNumberFormat="1" applyFont="1"/>
    <xf numFmtId="164" fontId="1" fillId="0" borderId="0" xfId="1" applyNumberFormat="1" applyFont="1"/>
    <xf numFmtId="3" fontId="0" fillId="0" borderId="0" xfId="0" applyNumberFormat="1" applyFont="1"/>
    <xf numFmtId="0" fontId="4" fillId="0" borderId="0" xfId="3" applyFont="1" applyFill="1"/>
    <xf numFmtId="0" fontId="2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Alignment="1"/>
    <xf numFmtId="0" fontId="5" fillId="0" borderId="0" xfId="0" applyFont="1"/>
    <xf numFmtId="0" fontId="2" fillId="0" borderId="1" xfId="0" applyFont="1" applyBorder="1"/>
    <xf numFmtId="0" fontId="0" fillId="0" borderId="0" xfId="0" applyFont="1" applyAlignment="1">
      <alignment wrapText="1"/>
    </xf>
    <xf numFmtId="0" fontId="2" fillId="0" borderId="2" xfId="0" applyFont="1" applyBorder="1"/>
    <xf numFmtId="2" fontId="0" fillId="0" borderId="0" xfId="0" applyNumberFormat="1" applyFill="1"/>
    <xf numFmtId="43" fontId="0" fillId="0" borderId="0" xfId="1" applyFont="1" applyFill="1"/>
    <xf numFmtId="0" fontId="0" fillId="0" borderId="0" xfId="0" applyAlignment="1">
      <alignment horizontal="right"/>
    </xf>
    <xf numFmtId="15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5" fontId="8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/>
    <xf numFmtId="3" fontId="0" fillId="0" borderId="0" xfId="0" applyNumberFormat="1"/>
    <xf numFmtId="15" fontId="2" fillId="0" borderId="0" xfId="0" applyNumberFormat="1" applyFont="1" applyFill="1"/>
  </cellXfs>
  <cellStyles count="4">
    <cellStyle name="Accent3" xfId="3" builtinId="3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pane xSplit="1" ySplit="5" topLeftCell="B39" activePane="bottomRight" state="frozen"/>
      <selection pane="topRight" activeCell="B1" sqref="B1"/>
      <selection pane="bottomLeft" activeCell="A5" sqref="A5"/>
      <selection pane="bottomRight" activeCell="A26" sqref="A26"/>
    </sheetView>
  </sheetViews>
  <sheetFormatPr defaultRowHeight="15" x14ac:dyDescent="0.25"/>
  <cols>
    <col min="1" max="1" width="37.28515625" customWidth="1"/>
    <col min="2" max="2" width="17.5703125" customWidth="1"/>
    <col min="3" max="3" width="15.42578125" customWidth="1"/>
    <col min="4" max="4" width="15.28515625" bestFit="1" customWidth="1"/>
    <col min="5" max="5" width="17.5703125" customWidth="1"/>
    <col min="6" max="6" width="15.28515625" bestFit="1" customWidth="1"/>
    <col min="7" max="7" width="15.42578125" customWidth="1"/>
    <col min="8" max="8" width="14.85546875" customWidth="1"/>
    <col min="9" max="9" width="16.85546875" bestFit="1" customWidth="1"/>
  </cols>
  <sheetData>
    <row r="1" spans="1:9" x14ac:dyDescent="0.25">
      <c r="A1" s="1" t="s">
        <v>75</v>
      </c>
    </row>
    <row r="2" spans="1:9" x14ac:dyDescent="0.25">
      <c r="A2" s="12" t="s">
        <v>123</v>
      </c>
    </row>
    <row r="3" spans="1:9" x14ac:dyDescent="0.25">
      <c r="A3" t="s">
        <v>122</v>
      </c>
    </row>
    <row r="4" spans="1:9" x14ac:dyDescent="0.25">
      <c r="B4" s="22" t="s">
        <v>119</v>
      </c>
      <c r="C4" s="22" t="s">
        <v>120</v>
      </c>
      <c r="D4" s="22" t="s">
        <v>121</v>
      </c>
      <c r="E4" s="22" t="s">
        <v>119</v>
      </c>
      <c r="F4" s="22" t="s">
        <v>120</v>
      </c>
      <c r="G4" s="26" t="s">
        <v>121</v>
      </c>
      <c r="H4" s="26" t="s">
        <v>119</v>
      </c>
      <c r="I4" s="26" t="s">
        <v>120</v>
      </c>
    </row>
    <row r="5" spans="1:9" ht="15.75" x14ac:dyDescent="0.25">
      <c r="A5" s="6"/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7">
        <v>43555</v>
      </c>
      <c r="H5" s="27">
        <v>43646</v>
      </c>
      <c r="I5" s="27">
        <v>43738</v>
      </c>
    </row>
    <row r="6" spans="1:9" x14ac:dyDescent="0.25">
      <c r="A6" s="13" t="s">
        <v>76</v>
      </c>
    </row>
    <row r="7" spans="1:9" x14ac:dyDescent="0.25">
      <c r="A7" s="14" t="s">
        <v>77</v>
      </c>
    </row>
    <row r="8" spans="1:9" x14ac:dyDescent="0.25">
      <c r="A8" t="s">
        <v>0</v>
      </c>
      <c r="B8" s="3">
        <v>1213469</v>
      </c>
      <c r="C8" s="3">
        <v>499341</v>
      </c>
      <c r="D8" s="3">
        <v>849785</v>
      </c>
      <c r="E8" s="3">
        <v>577161</v>
      </c>
      <c r="F8" s="3">
        <v>626545</v>
      </c>
      <c r="G8" s="28">
        <v>564409</v>
      </c>
      <c r="H8" s="3">
        <v>616605</v>
      </c>
      <c r="I8" s="3">
        <v>460042</v>
      </c>
    </row>
    <row r="9" spans="1:9" x14ac:dyDescent="0.25">
      <c r="A9" t="s">
        <v>1</v>
      </c>
      <c r="B9" s="3">
        <v>65498498</v>
      </c>
      <c r="C9" s="3">
        <v>71649538</v>
      </c>
      <c r="D9" s="3">
        <v>68332790</v>
      </c>
      <c r="E9" s="3">
        <v>67519116</v>
      </c>
      <c r="F9" s="3">
        <v>75646863</v>
      </c>
      <c r="G9" s="28">
        <v>94301322</v>
      </c>
      <c r="H9" s="3">
        <v>92373470</v>
      </c>
      <c r="I9" s="3">
        <v>93594218</v>
      </c>
    </row>
    <row r="10" spans="1:9" x14ac:dyDescent="0.25">
      <c r="B10" s="4">
        <f t="shared" ref="B10" si="0">SUM(B8:B9)</f>
        <v>66711967</v>
      </c>
      <c r="C10" s="4">
        <f>SUM(C8:C9)</f>
        <v>72148879</v>
      </c>
      <c r="D10" s="4">
        <f t="shared" ref="D10:I10" si="1">SUM(D8:D9)</f>
        <v>69182575</v>
      </c>
      <c r="E10" s="4">
        <f t="shared" si="1"/>
        <v>68096277</v>
      </c>
      <c r="F10" s="4">
        <f t="shared" si="1"/>
        <v>76273408</v>
      </c>
      <c r="G10" s="4">
        <f t="shared" si="1"/>
        <v>94865731</v>
      </c>
      <c r="H10" s="4">
        <f t="shared" si="1"/>
        <v>92990075</v>
      </c>
      <c r="I10" s="4">
        <f t="shared" si="1"/>
        <v>94054260</v>
      </c>
    </row>
    <row r="11" spans="1:9" x14ac:dyDescent="0.25">
      <c r="A11" s="15" t="s">
        <v>78</v>
      </c>
      <c r="B11" s="3"/>
      <c r="C11" s="3"/>
      <c r="D11" s="3"/>
      <c r="E11" s="3"/>
      <c r="F11" s="3"/>
    </row>
    <row r="12" spans="1:9" x14ac:dyDescent="0.25">
      <c r="A12" t="s">
        <v>2</v>
      </c>
      <c r="B12" s="3">
        <v>573466247</v>
      </c>
      <c r="C12" s="3">
        <v>812364225</v>
      </c>
      <c r="D12" s="3">
        <v>959808826</v>
      </c>
      <c r="E12" s="3">
        <v>1172184428</v>
      </c>
      <c r="F12" s="3">
        <v>1097726743</v>
      </c>
      <c r="G12" s="28">
        <v>1598638765</v>
      </c>
      <c r="H12" s="3">
        <v>1155920925</v>
      </c>
      <c r="I12" s="3">
        <v>589288932</v>
      </c>
    </row>
    <row r="13" spans="1:9" x14ac:dyDescent="0.25">
      <c r="A13" t="s">
        <v>3</v>
      </c>
      <c r="B13" s="3"/>
      <c r="C13" s="3"/>
      <c r="D13" s="3"/>
      <c r="E13" s="3"/>
      <c r="F13" s="3"/>
    </row>
    <row r="14" spans="1:9" x14ac:dyDescent="0.25">
      <c r="B14" s="4">
        <f t="shared" ref="B14" si="2">SUM(B12:B13)</f>
        <v>573466247</v>
      </c>
      <c r="C14" s="4">
        <f>SUM(C12:C13)</f>
        <v>812364225</v>
      </c>
      <c r="D14" s="4">
        <f t="shared" ref="D14:I14" si="3">SUM(D12:D13)</f>
        <v>959808826</v>
      </c>
      <c r="E14" s="4">
        <f t="shared" si="3"/>
        <v>1172184428</v>
      </c>
      <c r="F14" s="4">
        <f t="shared" si="3"/>
        <v>1097726743</v>
      </c>
      <c r="G14" s="4">
        <f t="shared" si="3"/>
        <v>1598638765</v>
      </c>
      <c r="H14" s="4">
        <f t="shared" si="3"/>
        <v>1155920925</v>
      </c>
      <c r="I14" s="4">
        <f t="shared" si="3"/>
        <v>589288932</v>
      </c>
    </row>
    <row r="15" spans="1:9" x14ac:dyDescent="0.25">
      <c r="A15" s="16" t="s">
        <v>79</v>
      </c>
      <c r="B15" s="3">
        <v>0</v>
      </c>
      <c r="C15" s="3"/>
      <c r="D15" s="3"/>
      <c r="E15" s="3"/>
      <c r="F15" s="3"/>
    </row>
    <row r="16" spans="1:9" x14ac:dyDescent="0.25">
      <c r="A16" s="16" t="s">
        <v>80</v>
      </c>
      <c r="B16" s="3"/>
      <c r="C16" s="3"/>
      <c r="D16" s="3">
        <v>0</v>
      </c>
      <c r="E16" s="3"/>
      <c r="F16" s="3">
        <v>0</v>
      </c>
    </row>
    <row r="17" spans="1:9" x14ac:dyDescent="0.25">
      <c r="A17" t="s">
        <v>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</row>
    <row r="18" spans="1:9" x14ac:dyDescent="0.25">
      <c r="A18" t="s">
        <v>5</v>
      </c>
      <c r="B18" s="3">
        <v>1765021736</v>
      </c>
      <c r="C18" s="3">
        <v>1725134865</v>
      </c>
      <c r="D18" s="3">
        <v>1731925507</v>
      </c>
      <c r="E18" s="3">
        <v>1904698112</v>
      </c>
      <c r="F18" s="3">
        <v>1981568328</v>
      </c>
      <c r="G18" s="28">
        <v>2023953607</v>
      </c>
      <c r="H18" s="3">
        <v>2117315137</v>
      </c>
      <c r="I18" s="3">
        <v>2075867340</v>
      </c>
    </row>
    <row r="19" spans="1:9" x14ac:dyDescent="0.25">
      <c r="B19" s="4">
        <f t="shared" ref="B19" si="4">SUM(B17:B18)</f>
        <v>1765021736</v>
      </c>
      <c r="C19" s="4">
        <f>SUM(C17:C18)</f>
        <v>1725134865</v>
      </c>
      <c r="D19" s="4">
        <f t="shared" ref="D19:I19" si="5">SUM(D17:D18)</f>
        <v>1731925507</v>
      </c>
      <c r="E19" s="4">
        <f t="shared" si="5"/>
        <v>1904698112</v>
      </c>
      <c r="F19" s="4">
        <f t="shared" si="5"/>
        <v>1981568328</v>
      </c>
      <c r="G19" s="4">
        <f t="shared" si="5"/>
        <v>2023953607</v>
      </c>
      <c r="H19" s="4">
        <f t="shared" si="5"/>
        <v>2117315137</v>
      </c>
      <c r="I19" s="4">
        <f t="shared" si="5"/>
        <v>2075867340</v>
      </c>
    </row>
    <row r="20" spans="1:9" x14ac:dyDescent="0.25">
      <c r="A20" s="16" t="s">
        <v>81</v>
      </c>
      <c r="B20" s="3"/>
      <c r="C20" s="3"/>
      <c r="D20" s="3"/>
      <c r="E20" s="3"/>
      <c r="F20" s="3"/>
    </row>
    <row r="21" spans="1:9" x14ac:dyDescent="0.25">
      <c r="A21" t="s">
        <v>54</v>
      </c>
      <c r="B21" s="3">
        <v>11110622980</v>
      </c>
      <c r="C21" s="3">
        <v>11328943157</v>
      </c>
      <c r="D21" s="3">
        <v>11776050651</v>
      </c>
      <c r="E21" s="3">
        <v>12066026099</v>
      </c>
      <c r="F21" s="3">
        <v>12203422846</v>
      </c>
      <c r="G21" s="28">
        <v>13171762309</v>
      </c>
      <c r="H21" s="3">
        <v>12965945352</v>
      </c>
      <c r="I21" s="3">
        <v>12484698289</v>
      </c>
    </row>
    <row r="22" spans="1:9" x14ac:dyDescent="0.25">
      <c r="A22" t="s">
        <v>55</v>
      </c>
      <c r="B22" s="3">
        <v>0</v>
      </c>
      <c r="C22" s="3">
        <v>0</v>
      </c>
      <c r="D22" s="3">
        <v>0</v>
      </c>
      <c r="E22" s="3"/>
      <c r="F22" s="3">
        <v>0</v>
      </c>
    </row>
    <row r="23" spans="1:9" x14ac:dyDescent="0.25">
      <c r="B23" s="4">
        <f t="shared" ref="B23" si="6">SUM(B21:B22)</f>
        <v>11110622980</v>
      </c>
      <c r="C23" s="4">
        <f>SUM(C21:C22)</f>
        <v>11328943157</v>
      </c>
      <c r="D23" s="4">
        <f t="shared" ref="D23:E23" si="7">SUM(D21:D22)</f>
        <v>11776050651</v>
      </c>
      <c r="E23" s="4">
        <f t="shared" si="7"/>
        <v>12066026099</v>
      </c>
      <c r="F23" s="4">
        <f>SUM(F21:F22)</f>
        <v>12203422846</v>
      </c>
      <c r="G23" s="4">
        <f t="shared" ref="G23:I23" si="8">SUM(G21:G22)</f>
        <v>13171762309</v>
      </c>
      <c r="H23" s="4">
        <f t="shared" si="8"/>
        <v>12965945352</v>
      </c>
      <c r="I23" s="4">
        <f t="shared" si="8"/>
        <v>12484698289</v>
      </c>
    </row>
    <row r="24" spans="1:9" x14ac:dyDescent="0.25">
      <c r="A24" s="14" t="s">
        <v>82</v>
      </c>
      <c r="B24" s="3">
        <v>1242333781</v>
      </c>
      <c r="C24" s="10">
        <v>1234928627</v>
      </c>
      <c r="D24" s="3">
        <v>1257357097</v>
      </c>
      <c r="E24" s="3">
        <v>1258111310</v>
      </c>
      <c r="F24" s="3">
        <v>1254578912</v>
      </c>
      <c r="G24" s="28">
        <v>1212806286</v>
      </c>
      <c r="H24" s="3">
        <v>1203313446</v>
      </c>
      <c r="I24" s="3">
        <v>1200923423</v>
      </c>
    </row>
    <row r="25" spans="1:9" x14ac:dyDescent="0.25">
      <c r="A25" s="14" t="s">
        <v>83</v>
      </c>
      <c r="B25" s="3">
        <v>529231944</v>
      </c>
      <c r="C25" s="10">
        <v>583037788</v>
      </c>
      <c r="D25" s="3">
        <v>671916585</v>
      </c>
      <c r="E25" s="3">
        <v>811101797</v>
      </c>
      <c r="F25" s="3">
        <v>875919498</v>
      </c>
      <c r="G25" s="28">
        <v>688540792</v>
      </c>
      <c r="H25" s="3">
        <v>781132520</v>
      </c>
      <c r="I25" s="3">
        <v>830819668</v>
      </c>
    </row>
    <row r="26" spans="1:9" x14ac:dyDescent="0.25">
      <c r="A26" s="14" t="s">
        <v>84</v>
      </c>
      <c r="B26" s="3"/>
      <c r="C26" s="3"/>
      <c r="D26" s="3"/>
      <c r="E26" s="3"/>
      <c r="F26" s="3"/>
    </row>
    <row r="27" spans="1:9" x14ac:dyDescent="0.25">
      <c r="A27" s="1"/>
      <c r="B27" s="4">
        <f>B10+B14+B15+B19+B23+B24+B25</f>
        <v>15287388655</v>
      </c>
      <c r="C27" s="4">
        <f>(C10+C14+C15+C19+C23+C24+C25+C26)</f>
        <v>15756557541</v>
      </c>
      <c r="D27" s="4">
        <f>(D10+D14+D15+D19+D23+D24+D25+D26)</f>
        <v>16466241241</v>
      </c>
      <c r="E27" s="4">
        <f>E10+E14+E15+E19+E23+E24+E25+E26</f>
        <v>17280218023</v>
      </c>
      <c r="F27" s="4">
        <f>F10+F14+F15+F19+F23+F24+F25+F26</f>
        <v>17489489735</v>
      </c>
      <c r="G27" s="4">
        <f t="shared" ref="G27:I27" si="9">G10+G14+G15+G19+G23+G24+G25+G26</f>
        <v>18790567490</v>
      </c>
      <c r="H27" s="4">
        <f t="shared" si="9"/>
        <v>18316617455</v>
      </c>
      <c r="I27" s="4">
        <f t="shared" si="9"/>
        <v>17275651912</v>
      </c>
    </row>
    <row r="28" spans="1:9" x14ac:dyDescent="0.25">
      <c r="B28" s="3"/>
      <c r="C28" s="3"/>
      <c r="D28" s="3"/>
      <c r="E28" s="3"/>
      <c r="F28" s="3"/>
    </row>
    <row r="29" spans="1:9" x14ac:dyDescent="0.25">
      <c r="A29" s="13" t="s">
        <v>85</v>
      </c>
      <c r="B29" s="3"/>
      <c r="C29" s="3"/>
      <c r="D29" s="3"/>
      <c r="E29" s="3"/>
      <c r="F29" s="3"/>
    </row>
    <row r="30" spans="1:9" x14ac:dyDescent="0.25">
      <c r="A30" s="16" t="s">
        <v>86</v>
      </c>
      <c r="B30" s="3"/>
      <c r="C30" s="3"/>
      <c r="D30" s="3"/>
      <c r="E30" s="3"/>
      <c r="F30" s="3"/>
    </row>
    <row r="31" spans="1:9" x14ac:dyDescent="0.25">
      <c r="A31" s="16" t="s">
        <v>87</v>
      </c>
      <c r="B31" s="3">
        <v>6351366816</v>
      </c>
      <c r="C31" s="3">
        <v>6141805788</v>
      </c>
      <c r="D31" s="3">
        <v>6401959811</v>
      </c>
      <c r="E31" s="3">
        <v>6746227890</v>
      </c>
      <c r="F31" s="4">
        <v>6758207305</v>
      </c>
      <c r="G31" s="28">
        <v>6611831503</v>
      </c>
      <c r="H31" s="3">
        <v>7238524884</v>
      </c>
      <c r="I31" s="3">
        <v>7089770267</v>
      </c>
    </row>
    <row r="32" spans="1:9" s="1" customFormat="1" x14ac:dyDescent="0.25">
      <c r="A32" s="16" t="s">
        <v>88</v>
      </c>
      <c r="B32" s="4">
        <f>SUM(B33:B38)</f>
        <v>5376991753</v>
      </c>
      <c r="C32" s="4">
        <f>SUM(C33:C38)</f>
        <v>6137353023</v>
      </c>
      <c r="D32" s="4">
        <f>SUM(D33:D38)</f>
        <v>6482331720</v>
      </c>
      <c r="E32" s="4">
        <f>SUM(E33:E38)</f>
        <v>6753598385</v>
      </c>
      <c r="F32" s="4">
        <f>SUM(F33:F38)</f>
        <v>7015762075</v>
      </c>
      <c r="G32" s="4">
        <f t="shared" ref="G32:I32" si="10">SUM(G33:G38)</f>
        <v>8321845560</v>
      </c>
      <c r="H32" s="4">
        <f t="shared" si="10"/>
        <v>7352733873</v>
      </c>
      <c r="I32" s="4">
        <f t="shared" si="10"/>
        <v>6464315690</v>
      </c>
    </row>
    <row r="33" spans="1:9" x14ac:dyDescent="0.25">
      <c r="A33" t="s">
        <v>6</v>
      </c>
      <c r="B33" s="3">
        <v>4992718094</v>
      </c>
      <c r="C33" s="3">
        <v>5827513088</v>
      </c>
      <c r="D33" s="3">
        <v>6135568591</v>
      </c>
      <c r="E33" s="3">
        <v>6377626801</v>
      </c>
      <c r="F33" s="3">
        <v>6659902025</v>
      </c>
      <c r="G33" s="28">
        <v>7969316687</v>
      </c>
      <c r="H33" s="3">
        <v>7024774504</v>
      </c>
      <c r="I33" s="3">
        <v>6233760431</v>
      </c>
    </row>
    <row r="34" spans="1:9" x14ac:dyDescent="0.25">
      <c r="A34" t="s">
        <v>7</v>
      </c>
      <c r="B34" s="3">
        <v>0</v>
      </c>
      <c r="C34" s="3"/>
      <c r="D34" s="3">
        <v>0</v>
      </c>
      <c r="E34" s="3">
        <v>0</v>
      </c>
      <c r="F34" s="3">
        <v>0</v>
      </c>
    </row>
    <row r="35" spans="1:9" x14ac:dyDescent="0.25">
      <c r="A35" t="s">
        <v>56</v>
      </c>
      <c r="B35" s="3">
        <v>59298129</v>
      </c>
      <c r="C35" s="3">
        <v>62624129</v>
      </c>
      <c r="D35" s="3">
        <v>63317351</v>
      </c>
      <c r="E35" s="3">
        <v>64973559</v>
      </c>
      <c r="F35" s="3">
        <v>42031000</v>
      </c>
    </row>
    <row r="36" spans="1:9" x14ac:dyDescent="0.25">
      <c r="A36" t="s">
        <v>8</v>
      </c>
      <c r="B36" s="3">
        <v>0</v>
      </c>
      <c r="C36" s="3"/>
      <c r="D36" s="3">
        <v>0</v>
      </c>
      <c r="E36" s="3">
        <v>0</v>
      </c>
      <c r="F36" s="3">
        <v>0</v>
      </c>
    </row>
    <row r="37" spans="1:9" x14ac:dyDescent="0.25">
      <c r="A37" t="s">
        <v>57</v>
      </c>
      <c r="B37" s="3">
        <v>324975530</v>
      </c>
      <c r="C37" s="3">
        <v>247215806</v>
      </c>
      <c r="D37" s="3">
        <v>283445778</v>
      </c>
      <c r="E37" s="3">
        <v>310998025</v>
      </c>
      <c r="F37" s="3">
        <v>313829050</v>
      </c>
      <c r="G37" s="28">
        <v>352528873</v>
      </c>
      <c r="H37" s="3">
        <v>327959369</v>
      </c>
      <c r="I37" s="3">
        <v>230555259</v>
      </c>
    </row>
    <row r="38" spans="1:9" x14ac:dyDescent="0.25">
      <c r="A38" t="s">
        <v>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</row>
    <row r="39" spans="1:9" x14ac:dyDescent="0.25">
      <c r="A39" s="16" t="s">
        <v>89</v>
      </c>
      <c r="B39" s="4">
        <v>831412082</v>
      </c>
      <c r="C39" s="4">
        <v>901028187</v>
      </c>
      <c r="D39" s="3">
        <v>957417023</v>
      </c>
      <c r="E39" s="4">
        <v>1266715135</v>
      </c>
      <c r="F39" s="4">
        <v>1264092841</v>
      </c>
      <c r="G39" s="28">
        <v>1162060650</v>
      </c>
      <c r="H39" s="4">
        <v>1022626279</v>
      </c>
      <c r="I39" s="4">
        <v>1153721952</v>
      </c>
    </row>
    <row r="40" spans="1:9" x14ac:dyDescent="0.25">
      <c r="A40" s="1"/>
      <c r="B40" s="4">
        <f t="shared" ref="B40:E40" si="11">B31+B32+B39</f>
        <v>12559770651</v>
      </c>
      <c r="C40" s="4">
        <f t="shared" si="11"/>
        <v>13180186998</v>
      </c>
      <c r="D40" s="4">
        <f t="shared" si="11"/>
        <v>13841708554</v>
      </c>
      <c r="E40" s="4">
        <f t="shared" si="11"/>
        <v>14766541410</v>
      </c>
      <c r="F40" s="4">
        <f>F31+F32+F39</f>
        <v>15038062221</v>
      </c>
      <c r="G40" s="4">
        <f t="shared" ref="G40:I40" si="12">G31+G32+G39</f>
        <v>16095737713</v>
      </c>
      <c r="H40" s="4">
        <f t="shared" si="12"/>
        <v>15613885036</v>
      </c>
      <c r="I40" s="4">
        <f t="shared" si="12"/>
        <v>14707807909</v>
      </c>
    </row>
    <row r="41" spans="1:9" x14ac:dyDescent="0.25">
      <c r="A41" s="16" t="s">
        <v>90</v>
      </c>
      <c r="B41" s="3"/>
      <c r="C41" s="3"/>
      <c r="D41" s="3"/>
      <c r="E41" s="3"/>
      <c r="F41" s="3"/>
    </row>
    <row r="42" spans="1:9" x14ac:dyDescent="0.25">
      <c r="A42" t="s">
        <v>58</v>
      </c>
      <c r="B42" s="3">
        <v>1309068000</v>
      </c>
      <c r="C42" s="3">
        <v>1309068000</v>
      </c>
      <c r="D42" s="3">
        <v>1309068000</v>
      </c>
      <c r="E42" s="3">
        <v>1374521400</v>
      </c>
      <c r="F42" s="3">
        <v>1374521400</v>
      </c>
      <c r="G42" s="28">
        <v>1374521400</v>
      </c>
      <c r="H42" s="3">
        <v>1374521400</v>
      </c>
      <c r="I42" s="3">
        <v>1374521400</v>
      </c>
    </row>
    <row r="43" spans="1:9" x14ac:dyDescent="0.25">
      <c r="A43" t="s">
        <v>10</v>
      </c>
      <c r="B43" s="3">
        <v>491841000</v>
      </c>
      <c r="C43" s="3">
        <v>501342000</v>
      </c>
      <c r="D43" s="3">
        <v>521890000</v>
      </c>
      <c r="E43" s="3">
        <v>526469000</v>
      </c>
      <c r="F43" s="3">
        <v>518843000</v>
      </c>
      <c r="G43" s="28">
        <v>567084000</v>
      </c>
      <c r="H43" s="3">
        <v>568594000</v>
      </c>
      <c r="I43" s="3">
        <v>569117000</v>
      </c>
    </row>
    <row r="44" spans="1:9" x14ac:dyDescent="0.25">
      <c r="A44" s="2" t="s">
        <v>59</v>
      </c>
      <c r="B44" s="3">
        <v>220932000</v>
      </c>
      <c r="C44" s="3">
        <v>220932000</v>
      </c>
      <c r="D44" s="3">
        <v>220932000</v>
      </c>
      <c r="E44" s="3">
        <v>155478600</v>
      </c>
      <c r="F44" s="3">
        <v>155478600</v>
      </c>
      <c r="G44" s="28">
        <v>155478600</v>
      </c>
      <c r="H44" s="3">
        <v>155478600</v>
      </c>
      <c r="I44" s="3">
        <v>155478600</v>
      </c>
    </row>
    <row r="45" spans="1:9" x14ac:dyDescent="0.25">
      <c r="A45" t="s">
        <v>11</v>
      </c>
      <c r="B45" s="3">
        <v>123639800</v>
      </c>
      <c r="C45" s="3">
        <v>20639800</v>
      </c>
      <c r="D45" s="3">
        <v>60449854</v>
      </c>
      <c r="E45" s="3">
        <v>60449854</v>
      </c>
      <c r="F45" s="3">
        <v>60449854</v>
      </c>
      <c r="G45" s="28">
        <v>60449854</v>
      </c>
      <c r="H45" s="3">
        <v>60449854</v>
      </c>
      <c r="I45" s="3">
        <v>60449854</v>
      </c>
    </row>
    <row r="46" spans="1:9" x14ac:dyDescent="0.25">
      <c r="A46" t="s">
        <v>60</v>
      </c>
      <c r="B46" s="3">
        <v>369308482</v>
      </c>
      <c r="C46" s="3">
        <v>369308482</v>
      </c>
      <c r="D46" s="3">
        <v>362302776</v>
      </c>
      <c r="E46" s="3">
        <v>362302776</v>
      </c>
      <c r="F46" s="3">
        <v>362302776</v>
      </c>
      <c r="G46" s="28">
        <v>338089740</v>
      </c>
      <c r="H46" s="3">
        <v>338089740</v>
      </c>
      <c r="I46" s="3">
        <v>338089740</v>
      </c>
    </row>
    <row r="47" spans="1:9" x14ac:dyDescent="0.25">
      <c r="A47" t="s">
        <v>12</v>
      </c>
      <c r="B47" s="3">
        <v>212818352</v>
      </c>
      <c r="C47" s="3"/>
      <c r="D47" s="3"/>
      <c r="E47" s="3"/>
      <c r="F47" s="3"/>
    </row>
    <row r="48" spans="1:9" x14ac:dyDescent="0.25">
      <c r="A48" t="s">
        <v>13</v>
      </c>
      <c r="B48" s="3"/>
      <c r="C48" s="3"/>
      <c r="D48" s="3"/>
      <c r="E48" s="3"/>
      <c r="F48" s="3"/>
    </row>
    <row r="49" spans="1:9" x14ac:dyDescent="0.25">
      <c r="A49" t="s">
        <v>61</v>
      </c>
      <c r="B49" s="3"/>
      <c r="C49" s="3">
        <v>155069835</v>
      </c>
      <c r="D49" s="3">
        <v>149880051</v>
      </c>
      <c r="E49" s="3">
        <v>34444976</v>
      </c>
      <c r="F49" s="3">
        <v>-20178123</v>
      </c>
      <c r="G49" s="28">
        <v>199196161</v>
      </c>
      <c r="H49" s="3">
        <v>205588802</v>
      </c>
      <c r="I49" s="3">
        <v>70177386</v>
      </c>
    </row>
    <row r="50" spans="1:9" x14ac:dyDescent="0.25">
      <c r="A50" s="1"/>
      <c r="B50" s="4">
        <f t="shared" ref="B50" si="13">SUM(B42:B49)</f>
        <v>2727607634</v>
      </c>
      <c r="C50" s="4">
        <f>SUM(C42:C49)</f>
        <v>2576360117</v>
      </c>
      <c r="D50" s="4">
        <f t="shared" ref="D50:E50" si="14">SUM(D42:D49)</f>
        <v>2624522681</v>
      </c>
      <c r="E50" s="4">
        <f t="shared" si="14"/>
        <v>2513666606</v>
      </c>
      <c r="F50" s="4">
        <f>SUM(F42:F49)</f>
        <v>2451417507</v>
      </c>
      <c r="G50" s="4">
        <f t="shared" ref="G50:I50" si="15">SUM(G42:G49)</f>
        <v>2694819755</v>
      </c>
      <c r="H50" s="4">
        <f t="shared" si="15"/>
        <v>2702722396</v>
      </c>
      <c r="I50" s="4">
        <f t="shared" si="15"/>
        <v>2567833980</v>
      </c>
    </row>
    <row r="51" spans="1:9" x14ac:dyDescent="0.25">
      <c r="A51" s="1"/>
      <c r="B51" s="4">
        <f>B30+B32+B39+B50</f>
        <v>8936011469</v>
      </c>
      <c r="C51" s="4" t="e">
        <f>#REF!+C39+C50+C32</f>
        <v>#REF!</v>
      </c>
      <c r="D51" s="4">
        <f>D30+D39+D50+D32</f>
        <v>10064271424</v>
      </c>
      <c r="E51" s="4">
        <f>E30+E39+E50+E32</f>
        <v>10533980126</v>
      </c>
      <c r="F51" s="4"/>
    </row>
    <row r="52" spans="1:9" x14ac:dyDescent="0.25">
      <c r="A52" s="16" t="s">
        <v>91</v>
      </c>
      <c r="B52" s="3">
        <v>10370</v>
      </c>
      <c r="C52" s="3">
        <v>10426</v>
      </c>
      <c r="D52" s="3">
        <v>10006</v>
      </c>
      <c r="E52" s="3">
        <v>10007</v>
      </c>
      <c r="F52" s="3">
        <v>10007</v>
      </c>
      <c r="G52" s="28">
        <v>10022</v>
      </c>
      <c r="H52" s="3">
        <v>10023</v>
      </c>
      <c r="I52" s="3">
        <v>10023</v>
      </c>
    </row>
    <row r="53" spans="1:9" x14ac:dyDescent="0.25">
      <c r="A53" s="1"/>
      <c r="B53" s="4">
        <f t="shared" ref="B53:E53" si="16">B40+B50+B52</f>
        <v>15287388655</v>
      </c>
      <c r="C53" s="4">
        <f t="shared" si="16"/>
        <v>15756557541</v>
      </c>
      <c r="D53" s="4">
        <f t="shared" si="16"/>
        <v>16466241241</v>
      </c>
      <c r="E53" s="4">
        <f t="shared" si="16"/>
        <v>17280218023</v>
      </c>
      <c r="F53" s="4">
        <f>F40+F50+F52</f>
        <v>17489489735</v>
      </c>
      <c r="G53" s="4">
        <f t="shared" ref="G53:I53" si="17">G40+G50+G52</f>
        <v>18790567490</v>
      </c>
      <c r="H53" s="4">
        <f t="shared" si="17"/>
        <v>18316617455</v>
      </c>
      <c r="I53" s="4">
        <f t="shared" si="17"/>
        <v>17275651912</v>
      </c>
    </row>
    <row r="54" spans="1:9" x14ac:dyDescent="0.25">
      <c r="B54" s="4"/>
      <c r="C54" s="4"/>
      <c r="D54" s="4"/>
      <c r="E54" s="4"/>
      <c r="F54" s="4"/>
    </row>
    <row r="55" spans="1:9" s="1" customFormat="1" x14ac:dyDescent="0.25">
      <c r="A55" s="17" t="s">
        <v>92</v>
      </c>
      <c r="B55" s="9">
        <f t="shared" ref="B55:I55" si="18">B50/(B42/10)</f>
        <v>20.836256283096066</v>
      </c>
      <c r="C55" s="9">
        <f t="shared" si="18"/>
        <v>19.680873086806798</v>
      </c>
      <c r="D55" s="9">
        <f t="shared" si="18"/>
        <v>20.048788000317785</v>
      </c>
      <c r="E55" s="9">
        <f t="shared" si="18"/>
        <v>18.287577086831824</v>
      </c>
      <c r="F55" s="9">
        <f t="shared" si="18"/>
        <v>17.834698732227814</v>
      </c>
      <c r="G55" s="9">
        <f t="shared" si="18"/>
        <v>19.605513271746805</v>
      </c>
      <c r="H55" s="9">
        <f t="shared" si="18"/>
        <v>19.663007036485574</v>
      </c>
      <c r="I55" s="9">
        <f t="shared" si="18"/>
        <v>18.681658794108262</v>
      </c>
    </row>
    <row r="56" spans="1:9" x14ac:dyDescent="0.25">
      <c r="A56" s="17" t="s">
        <v>93</v>
      </c>
      <c r="B56" s="3">
        <f>B42/10</f>
        <v>130906800</v>
      </c>
      <c r="C56" s="3">
        <f t="shared" ref="C56:I56" si="19">C42/10</f>
        <v>130906800</v>
      </c>
      <c r="D56" s="3">
        <f t="shared" si="19"/>
        <v>130906800</v>
      </c>
      <c r="E56" s="3">
        <f t="shared" si="19"/>
        <v>137452140</v>
      </c>
      <c r="F56" s="3">
        <f t="shared" si="19"/>
        <v>137452140</v>
      </c>
      <c r="G56" s="3">
        <f t="shared" si="19"/>
        <v>137452140</v>
      </c>
      <c r="H56" s="3" t="s">
        <v>127</v>
      </c>
      <c r="I56" s="3">
        <f t="shared" si="19"/>
        <v>137452140</v>
      </c>
    </row>
    <row r="57" spans="1:9" x14ac:dyDescent="0.25">
      <c r="A57" s="2"/>
      <c r="B57" s="3"/>
      <c r="C57" s="3"/>
      <c r="D57" s="3"/>
      <c r="E57" s="3"/>
      <c r="F57" s="3"/>
    </row>
    <row r="58" spans="1:9" x14ac:dyDescent="0.25">
      <c r="B58" s="4"/>
      <c r="C58" s="4"/>
      <c r="D58" s="4"/>
      <c r="E58" s="4"/>
      <c r="F58" s="4"/>
    </row>
    <row r="59" spans="1:9" x14ac:dyDescent="0.25">
      <c r="A59" s="1"/>
      <c r="B59" s="4"/>
      <c r="C59" s="4"/>
      <c r="D59" s="4"/>
      <c r="E59" s="4"/>
      <c r="F59" s="4"/>
    </row>
    <row r="60" spans="1:9" x14ac:dyDescent="0.25">
      <c r="B60" s="3"/>
      <c r="C60" s="3"/>
      <c r="D60" s="3"/>
      <c r="E60" s="3"/>
      <c r="F60" s="3"/>
    </row>
    <row r="61" spans="1:9" x14ac:dyDescent="0.25">
      <c r="B61" s="3"/>
      <c r="C61" s="3"/>
      <c r="D61" s="3"/>
      <c r="E61" s="3"/>
      <c r="F61" s="3"/>
    </row>
    <row r="62" spans="1:9" x14ac:dyDescent="0.25">
      <c r="B62" s="3"/>
      <c r="C62" s="3"/>
      <c r="D62" s="3"/>
      <c r="E62" s="3"/>
      <c r="F62" s="3"/>
    </row>
    <row r="63" spans="1:9" x14ac:dyDescent="0.25">
      <c r="B63" s="3"/>
      <c r="C63" s="3"/>
      <c r="D63" s="3"/>
      <c r="E63" s="3"/>
      <c r="F63" s="3"/>
    </row>
    <row r="64" spans="1:9" x14ac:dyDescent="0.25">
      <c r="B64" s="3"/>
      <c r="C64" s="3"/>
      <c r="D64" s="3"/>
      <c r="E64" s="3"/>
      <c r="F64" s="3"/>
    </row>
    <row r="65" spans="1:6" x14ac:dyDescent="0.25">
      <c r="B65" s="3"/>
      <c r="C65" s="3"/>
      <c r="D65" s="3"/>
      <c r="E65" s="3"/>
      <c r="F65" s="3"/>
    </row>
    <row r="66" spans="1:6" x14ac:dyDescent="0.25">
      <c r="B66" s="3"/>
      <c r="C66" s="3"/>
      <c r="D66" s="3"/>
      <c r="E66" s="3"/>
      <c r="F66" s="3"/>
    </row>
    <row r="67" spans="1:6" x14ac:dyDescent="0.25">
      <c r="B67" s="3"/>
      <c r="C67" s="3"/>
      <c r="D67" s="3"/>
      <c r="E67" s="3"/>
      <c r="F67" s="3"/>
    </row>
    <row r="68" spans="1:6" x14ac:dyDescent="0.25">
      <c r="B68" s="3"/>
      <c r="C68" s="3"/>
      <c r="D68" s="3"/>
      <c r="E68" s="3"/>
      <c r="F68" s="3"/>
    </row>
    <row r="69" spans="1:6" x14ac:dyDescent="0.25">
      <c r="B69" s="3"/>
      <c r="C69" s="3"/>
      <c r="D69" s="3"/>
      <c r="E69" s="3"/>
      <c r="F69" s="3"/>
    </row>
    <row r="70" spans="1:6" x14ac:dyDescent="0.25">
      <c r="A70" s="1"/>
      <c r="B70" s="4"/>
      <c r="C70" s="4"/>
      <c r="D70" s="4"/>
      <c r="E70" s="4"/>
      <c r="F70" s="4"/>
    </row>
    <row r="71" spans="1:6" x14ac:dyDescent="0.25">
      <c r="A71" s="1"/>
      <c r="B71" s="4"/>
      <c r="C71" s="4"/>
      <c r="D71" s="4"/>
      <c r="E71" s="4"/>
      <c r="F71" s="3"/>
    </row>
    <row r="72" spans="1:6" x14ac:dyDescent="0.25">
      <c r="B72" s="3"/>
      <c r="C72" s="3"/>
      <c r="D72" s="3"/>
      <c r="E72" s="3"/>
      <c r="F72" s="3"/>
    </row>
    <row r="73" spans="1:6" x14ac:dyDescent="0.25">
      <c r="B73" s="3"/>
      <c r="C73" s="3"/>
      <c r="D73" s="3"/>
      <c r="E73" s="3"/>
      <c r="F73" s="3"/>
    </row>
    <row r="74" spans="1:6" x14ac:dyDescent="0.25">
      <c r="B74" s="3"/>
      <c r="C74" s="3"/>
      <c r="D74" s="3"/>
      <c r="E74" s="3"/>
      <c r="F74" s="3"/>
    </row>
    <row r="75" spans="1:6" x14ac:dyDescent="0.25">
      <c r="B75" s="3"/>
      <c r="C75" s="3"/>
      <c r="D75" s="3"/>
      <c r="E75" s="3"/>
      <c r="F75" s="3"/>
    </row>
    <row r="76" spans="1:6" x14ac:dyDescent="0.25">
      <c r="A76" s="1"/>
      <c r="B76" s="4"/>
      <c r="C76" s="4"/>
      <c r="D76" s="4"/>
      <c r="E76" s="4"/>
      <c r="F76" s="4"/>
    </row>
    <row r="77" spans="1:6" x14ac:dyDescent="0.25">
      <c r="A77" s="1"/>
      <c r="B77" s="4"/>
      <c r="C77" s="4"/>
      <c r="D77" s="4"/>
      <c r="E77" s="4"/>
      <c r="F77" s="4"/>
    </row>
    <row r="78" spans="1:6" x14ac:dyDescent="0.25">
      <c r="B78" s="3"/>
      <c r="C78" s="3"/>
      <c r="D78" s="3"/>
      <c r="E78" s="3"/>
      <c r="F78" s="3"/>
    </row>
    <row r="79" spans="1:6" x14ac:dyDescent="0.25">
      <c r="B79" s="3"/>
      <c r="C79" s="3"/>
      <c r="D79" s="3"/>
      <c r="E79" s="3"/>
      <c r="F79" s="3"/>
    </row>
    <row r="80" spans="1:6" x14ac:dyDescent="0.25">
      <c r="B80" s="3"/>
      <c r="C80" s="3"/>
      <c r="D80" s="3"/>
      <c r="E80" s="3"/>
      <c r="F80" s="3"/>
    </row>
    <row r="81" spans="1:6" x14ac:dyDescent="0.25">
      <c r="B81" s="3"/>
      <c r="C81" s="3"/>
      <c r="D81" s="3"/>
      <c r="E81" s="3"/>
      <c r="F81" s="3"/>
    </row>
    <row r="82" spans="1:6" x14ac:dyDescent="0.25">
      <c r="B82" s="4"/>
      <c r="C82" s="4"/>
      <c r="D82" s="4"/>
      <c r="E82" s="4"/>
      <c r="F82" s="4"/>
    </row>
    <row r="83" spans="1:6" x14ac:dyDescent="0.25">
      <c r="A83" s="1"/>
      <c r="B83" s="4"/>
      <c r="C83" s="4"/>
      <c r="D83" s="4"/>
      <c r="E83" s="4"/>
      <c r="F83" s="4"/>
    </row>
    <row r="84" spans="1:6" x14ac:dyDescent="0.25">
      <c r="B84" s="3"/>
      <c r="C84" s="3"/>
      <c r="D84" s="3"/>
      <c r="E84" s="3"/>
      <c r="F84" s="3"/>
    </row>
    <row r="85" spans="1:6" x14ac:dyDescent="0.25">
      <c r="A85" s="1"/>
      <c r="B85" s="3"/>
      <c r="C85" s="3"/>
      <c r="D85" s="3"/>
      <c r="E85" s="3"/>
      <c r="F85" s="3"/>
    </row>
    <row r="86" spans="1:6" x14ac:dyDescent="0.25">
      <c r="B86" s="3"/>
      <c r="C86" s="3"/>
      <c r="D86" s="3"/>
      <c r="E86" s="3"/>
      <c r="F86" s="3"/>
    </row>
    <row r="87" spans="1:6" x14ac:dyDescent="0.25">
      <c r="A87" s="1"/>
      <c r="B87" s="3"/>
      <c r="C87" s="3"/>
      <c r="D87" s="3"/>
      <c r="E87" s="3"/>
      <c r="F87" s="3"/>
    </row>
    <row r="88" spans="1:6" x14ac:dyDescent="0.25">
      <c r="B88" s="3"/>
      <c r="C88" s="3"/>
      <c r="D88" s="3"/>
      <c r="E88" s="3"/>
      <c r="F88" s="3"/>
    </row>
    <row r="89" spans="1:6" x14ac:dyDescent="0.25">
      <c r="B89" s="3"/>
      <c r="C89" s="3"/>
      <c r="D89" s="3"/>
      <c r="E89" s="3"/>
      <c r="F89" s="3"/>
    </row>
    <row r="90" spans="1:6" x14ac:dyDescent="0.25">
      <c r="B90" s="3"/>
      <c r="C90" s="3"/>
      <c r="D90" s="3"/>
      <c r="E90" s="3"/>
      <c r="F90" s="3"/>
    </row>
    <row r="91" spans="1:6" x14ac:dyDescent="0.25">
      <c r="B91" s="3"/>
      <c r="C91" s="3"/>
      <c r="D91" s="3"/>
      <c r="E91" s="3"/>
      <c r="F91" s="3"/>
    </row>
    <row r="92" spans="1:6" x14ac:dyDescent="0.25">
      <c r="B92" s="3"/>
      <c r="C92" s="3"/>
      <c r="D92" s="3"/>
      <c r="E92" s="3"/>
      <c r="F92" s="3"/>
    </row>
    <row r="93" spans="1:6" x14ac:dyDescent="0.25">
      <c r="B93" s="3"/>
      <c r="C93" s="3"/>
      <c r="D93" s="3"/>
      <c r="E93" s="3"/>
      <c r="F93" s="3"/>
    </row>
    <row r="94" spans="1:6" x14ac:dyDescent="0.25">
      <c r="B94" s="3"/>
      <c r="C94" s="3"/>
      <c r="D94" s="3"/>
      <c r="E94" s="3"/>
      <c r="F94" s="3"/>
    </row>
    <row r="95" spans="1:6" x14ac:dyDescent="0.25">
      <c r="B95" s="3"/>
      <c r="C95" s="3"/>
      <c r="D95" s="3"/>
      <c r="E95" s="3"/>
      <c r="F95" s="3"/>
    </row>
    <row r="96" spans="1:6" x14ac:dyDescent="0.25">
      <c r="B96" s="3"/>
      <c r="C96" s="3"/>
      <c r="D96" s="3"/>
      <c r="E96" s="3"/>
      <c r="F96" s="3"/>
    </row>
    <row r="97" spans="1:6" x14ac:dyDescent="0.25">
      <c r="A97" s="1"/>
      <c r="B97" s="4"/>
      <c r="C97" s="4"/>
      <c r="D97" s="4"/>
      <c r="E97" s="4"/>
      <c r="F97" s="4"/>
    </row>
    <row r="98" spans="1:6" x14ac:dyDescent="0.25">
      <c r="B98" s="3"/>
      <c r="C98" s="3"/>
      <c r="D98" s="3"/>
      <c r="E98" s="3"/>
      <c r="F98" s="3"/>
    </row>
    <row r="99" spans="1:6" x14ac:dyDescent="0.25">
      <c r="A99" s="1"/>
      <c r="B99" s="3"/>
      <c r="C99" s="3"/>
      <c r="D99" s="3"/>
      <c r="E99" s="3"/>
      <c r="F99" s="3"/>
    </row>
    <row r="100" spans="1:6" x14ac:dyDescent="0.25">
      <c r="A100" s="1"/>
      <c r="B100" s="3"/>
      <c r="C100" s="3"/>
      <c r="D100" s="3"/>
      <c r="E100" s="3"/>
      <c r="F100" s="3"/>
    </row>
    <row r="101" spans="1:6" x14ac:dyDescent="0.25">
      <c r="A101" s="2"/>
      <c r="B101" s="3"/>
      <c r="C101" s="3"/>
      <c r="D101" s="3"/>
      <c r="E101" s="3"/>
      <c r="F101" s="3"/>
    </row>
    <row r="102" spans="1:6" x14ac:dyDescent="0.25">
      <c r="B102" s="3"/>
      <c r="C102" s="3"/>
      <c r="D102" s="3"/>
      <c r="E102" s="3"/>
      <c r="F102" s="3"/>
    </row>
    <row r="103" spans="1:6" x14ac:dyDescent="0.25">
      <c r="A103" s="1"/>
      <c r="B103" s="3"/>
      <c r="C103" s="3"/>
      <c r="D103" s="3"/>
      <c r="E103" s="3"/>
      <c r="F103" s="3"/>
    </row>
    <row r="104" spans="1:6" x14ac:dyDescent="0.25">
      <c r="B104" s="3"/>
      <c r="C104" s="3"/>
      <c r="D104" s="3"/>
      <c r="E104" s="3"/>
      <c r="F104" s="3"/>
    </row>
    <row r="105" spans="1:6" x14ac:dyDescent="0.25">
      <c r="A105" s="2"/>
      <c r="B105" s="3"/>
      <c r="C105" s="3"/>
      <c r="D105" s="3"/>
      <c r="E105" s="3"/>
      <c r="F105" s="3"/>
    </row>
    <row r="106" spans="1:6" x14ac:dyDescent="0.25">
      <c r="A106" s="1"/>
      <c r="B106" s="4"/>
      <c r="C106" s="4"/>
      <c r="D106" s="4"/>
      <c r="E106" s="4"/>
      <c r="F106" s="4"/>
    </row>
    <row r="107" spans="1:6" x14ac:dyDescent="0.25">
      <c r="A107" s="1"/>
      <c r="B107" s="4"/>
      <c r="C107" s="4"/>
      <c r="D107" s="4"/>
      <c r="E107" s="4"/>
      <c r="F107" s="4"/>
    </row>
    <row r="108" spans="1:6" x14ac:dyDescent="0.25">
      <c r="A108" s="1"/>
      <c r="B108" s="3"/>
      <c r="C108" s="3"/>
      <c r="D108" s="3"/>
      <c r="E108" s="3"/>
      <c r="F108" s="3"/>
    </row>
    <row r="109" spans="1:6" x14ac:dyDescent="0.25">
      <c r="A109" s="2"/>
      <c r="B109" s="3"/>
      <c r="C109" s="3"/>
      <c r="D109" s="3"/>
      <c r="E109" s="3"/>
      <c r="F109" s="3"/>
    </row>
    <row r="110" spans="1:6" x14ac:dyDescent="0.25">
      <c r="A110" s="2"/>
      <c r="B110" s="3"/>
      <c r="C110" s="3"/>
      <c r="D110" s="3"/>
      <c r="E110" s="3"/>
      <c r="F110" s="3"/>
    </row>
    <row r="111" spans="1:6" x14ac:dyDescent="0.25">
      <c r="A111" s="2"/>
      <c r="B111" s="3"/>
      <c r="C111" s="3"/>
      <c r="D111" s="3"/>
      <c r="E111" s="3"/>
      <c r="F111" s="3"/>
    </row>
    <row r="112" spans="1:6" x14ac:dyDescent="0.25">
      <c r="A112" s="2"/>
      <c r="B112" s="3"/>
      <c r="C112" s="3"/>
      <c r="D112" s="3"/>
      <c r="E112" s="3"/>
      <c r="F112" s="3"/>
    </row>
    <row r="113" spans="1:6" x14ac:dyDescent="0.25">
      <c r="A113" s="1"/>
      <c r="B113" s="3"/>
      <c r="C113" s="4"/>
      <c r="D113" s="4"/>
      <c r="E113" s="4"/>
      <c r="F113" s="3"/>
    </row>
    <row r="114" spans="1:6" x14ac:dyDescent="0.25">
      <c r="A114" s="2"/>
      <c r="B114" s="3"/>
      <c r="C114" s="3"/>
      <c r="D114" s="3"/>
      <c r="E114" s="3"/>
      <c r="F114" s="3"/>
    </row>
    <row r="115" spans="1:6" x14ac:dyDescent="0.25">
      <c r="A115" s="2"/>
      <c r="B115" s="3"/>
      <c r="C115" s="3"/>
      <c r="D115" s="3"/>
      <c r="E115" s="3"/>
      <c r="F115" s="3"/>
    </row>
    <row r="116" spans="1:6" x14ac:dyDescent="0.25">
      <c r="A116" s="2"/>
      <c r="B116" s="3"/>
      <c r="C116" s="3"/>
      <c r="D116" s="3"/>
      <c r="E116" s="3"/>
      <c r="F116" s="3"/>
    </row>
    <row r="117" spans="1:6" x14ac:dyDescent="0.25">
      <c r="A117" s="1"/>
      <c r="B117" s="4"/>
      <c r="C117" s="4"/>
      <c r="D117" s="4"/>
      <c r="E117" s="4"/>
      <c r="F117" s="4"/>
    </row>
    <row r="118" spans="1:6" x14ac:dyDescent="0.25">
      <c r="A118" s="5"/>
      <c r="B118" s="4"/>
      <c r="C118" s="4"/>
      <c r="D118" s="4"/>
      <c r="E118" s="4"/>
      <c r="F118" s="4"/>
    </row>
    <row r="119" spans="1:6" x14ac:dyDescent="0.25">
      <c r="A119" s="5"/>
      <c r="B119" s="3"/>
      <c r="C119" s="3"/>
      <c r="D119" s="3"/>
      <c r="E119" s="3"/>
      <c r="F119" s="3"/>
    </row>
    <row r="120" spans="1:6" x14ac:dyDescent="0.25">
      <c r="A120" s="1"/>
      <c r="B120" s="4"/>
      <c r="C120" s="4"/>
      <c r="D120" s="4"/>
      <c r="E120" s="4"/>
      <c r="F120" s="4"/>
    </row>
    <row r="122" spans="1:6" x14ac:dyDescent="0.25">
      <c r="A122" s="1" t="s">
        <v>47</v>
      </c>
      <c r="B122" s="3">
        <v>15143541</v>
      </c>
      <c r="C122" s="3">
        <v>6950120</v>
      </c>
      <c r="E122" s="3">
        <v>24341589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A39" sqref="A39"/>
    </sheetView>
  </sheetViews>
  <sheetFormatPr defaultRowHeight="15" x14ac:dyDescent="0.25"/>
  <cols>
    <col min="1" max="1" width="40.5703125" customWidth="1"/>
    <col min="2" max="2" width="14.28515625" bestFit="1" customWidth="1"/>
    <col min="3" max="3" width="15" bestFit="1" customWidth="1"/>
    <col min="4" max="4" width="14.28515625" bestFit="1" customWidth="1"/>
    <col min="5" max="5" width="15" bestFit="1" customWidth="1"/>
    <col min="6" max="6" width="14.28515625" bestFit="1" customWidth="1"/>
    <col min="7" max="7" width="16.28515625" customWidth="1"/>
    <col min="8" max="8" width="14" customWidth="1"/>
    <col min="9" max="9" width="14.140625" customWidth="1"/>
  </cols>
  <sheetData>
    <row r="1" spans="1:9" x14ac:dyDescent="0.25">
      <c r="A1" s="1" t="s">
        <v>75</v>
      </c>
    </row>
    <row r="2" spans="1:9" x14ac:dyDescent="0.25">
      <c r="A2" s="1" t="s">
        <v>124</v>
      </c>
    </row>
    <row r="3" spans="1:9" x14ac:dyDescent="0.25">
      <c r="A3" t="s">
        <v>122</v>
      </c>
    </row>
    <row r="4" spans="1:9" x14ac:dyDescent="0.25">
      <c r="B4" s="22" t="s">
        <v>119</v>
      </c>
      <c r="C4" s="22" t="s">
        <v>120</v>
      </c>
      <c r="D4" s="22" t="s">
        <v>121</v>
      </c>
      <c r="E4" s="22" t="s">
        <v>119</v>
      </c>
      <c r="F4" s="22" t="s">
        <v>120</v>
      </c>
      <c r="G4" s="26" t="s">
        <v>121</v>
      </c>
      <c r="H4" s="26" t="s">
        <v>119</v>
      </c>
      <c r="I4" s="26" t="s">
        <v>120</v>
      </c>
    </row>
    <row r="5" spans="1:9" s="6" customFormat="1" ht="15.75" x14ac:dyDescent="0.25"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7">
        <v>43555</v>
      </c>
      <c r="H5" s="27">
        <v>43646</v>
      </c>
      <c r="I5" s="29">
        <v>43738</v>
      </c>
    </row>
    <row r="6" spans="1:9" s="6" customFormat="1" x14ac:dyDescent="0.25">
      <c r="A6" s="17" t="s">
        <v>94</v>
      </c>
    </row>
    <row r="7" spans="1:9" x14ac:dyDescent="0.25">
      <c r="A7" s="16" t="s">
        <v>95</v>
      </c>
      <c r="B7" s="4">
        <f>B8-B9</f>
        <v>85712212</v>
      </c>
      <c r="C7" s="4">
        <f>C8-C9</f>
        <v>127731150</v>
      </c>
      <c r="D7" s="4">
        <f>D8-D9</f>
        <v>31240525</v>
      </c>
      <c r="E7" s="4">
        <f>E8-E9</f>
        <v>74714670</v>
      </c>
      <c r="F7" s="4">
        <f>F8-F9</f>
        <v>55904610</v>
      </c>
      <c r="G7" s="4">
        <f t="shared" ref="G7:I7" si="0">G8-G9</f>
        <v>20598259</v>
      </c>
      <c r="H7" s="4">
        <f t="shared" si="0"/>
        <v>49646770</v>
      </c>
      <c r="I7" s="4">
        <f t="shared" si="0"/>
        <v>73877411</v>
      </c>
    </row>
    <row r="8" spans="1:9" x14ac:dyDescent="0.25">
      <c r="A8" t="s">
        <v>14</v>
      </c>
      <c r="B8" s="3">
        <v>543474169</v>
      </c>
      <c r="C8" s="3">
        <v>840025110</v>
      </c>
      <c r="D8" s="3">
        <v>302978110</v>
      </c>
      <c r="E8" s="3">
        <v>676175161</v>
      </c>
      <c r="F8" s="3">
        <v>1014524605</v>
      </c>
      <c r="G8" s="28">
        <v>362895398</v>
      </c>
      <c r="H8" s="3">
        <v>773547187</v>
      </c>
      <c r="I8" s="3">
        <v>1165023460</v>
      </c>
    </row>
    <row r="9" spans="1:9" ht="30" x14ac:dyDescent="0.25">
      <c r="A9" s="18" t="s">
        <v>15</v>
      </c>
      <c r="B9" s="3">
        <v>457761957</v>
      </c>
      <c r="C9" s="3">
        <v>712293960</v>
      </c>
      <c r="D9" s="3">
        <v>271737585</v>
      </c>
      <c r="E9" s="3">
        <v>601460491</v>
      </c>
      <c r="F9" s="3">
        <v>958619995</v>
      </c>
      <c r="G9" s="28">
        <v>342297139</v>
      </c>
      <c r="H9" s="3">
        <v>723900417</v>
      </c>
      <c r="I9" s="3">
        <v>1091146049</v>
      </c>
    </row>
    <row r="10" spans="1:9" x14ac:dyDescent="0.25">
      <c r="A10" s="18"/>
      <c r="B10" s="3"/>
      <c r="C10" s="3"/>
      <c r="D10" s="3"/>
      <c r="E10" s="3"/>
      <c r="F10" s="3"/>
    </row>
    <row r="11" spans="1:9" x14ac:dyDescent="0.25">
      <c r="A11" s="2" t="s">
        <v>16</v>
      </c>
      <c r="B11" s="3">
        <v>50872750</v>
      </c>
      <c r="C11" s="3">
        <v>85542631</v>
      </c>
      <c r="D11" s="3">
        <v>5596768</v>
      </c>
      <c r="E11" s="3">
        <v>10455549</v>
      </c>
      <c r="F11" s="3">
        <v>36475221</v>
      </c>
      <c r="G11" s="28">
        <v>20361087</v>
      </c>
      <c r="H11" s="3">
        <v>29274663</v>
      </c>
      <c r="I11" s="3">
        <v>39635864</v>
      </c>
    </row>
    <row r="12" spans="1:9" x14ac:dyDescent="0.25">
      <c r="A12" t="s">
        <v>17</v>
      </c>
      <c r="B12" s="3">
        <v>7364701</v>
      </c>
      <c r="C12" s="3">
        <v>11559223</v>
      </c>
      <c r="D12" s="3">
        <v>2457602</v>
      </c>
      <c r="E12" s="3">
        <v>5885802</v>
      </c>
      <c r="F12" s="3">
        <v>15984084</v>
      </c>
      <c r="G12" s="28">
        <v>12617453</v>
      </c>
      <c r="H12" s="3">
        <v>18592577</v>
      </c>
      <c r="I12" s="3">
        <v>23253271</v>
      </c>
    </row>
    <row r="13" spans="1:9" x14ac:dyDescent="0.25">
      <c r="A13" s="2" t="s">
        <v>18</v>
      </c>
      <c r="B13" s="3">
        <v>9627067</v>
      </c>
      <c r="C13" s="3">
        <v>16009264</v>
      </c>
      <c r="D13" s="3">
        <v>4761358</v>
      </c>
      <c r="E13" s="3">
        <v>8646479</v>
      </c>
      <c r="F13" s="3">
        <v>13012759</v>
      </c>
      <c r="G13" s="28">
        <v>5348392</v>
      </c>
      <c r="H13" s="3">
        <v>9371060</v>
      </c>
      <c r="I13" s="3">
        <v>11599484</v>
      </c>
    </row>
    <row r="14" spans="1:9" x14ac:dyDescent="0.25">
      <c r="B14" s="4">
        <f>SUM(B11:B13)</f>
        <v>67864518</v>
      </c>
      <c r="C14" s="4">
        <f>SUM(C11:C13)</f>
        <v>113111118</v>
      </c>
      <c r="D14" s="4">
        <f t="shared" ref="D14:I14" si="1">SUM(D11:D13)</f>
        <v>12815728</v>
      </c>
      <c r="E14" s="4">
        <f t="shared" si="1"/>
        <v>24987830</v>
      </c>
      <c r="F14" s="4">
        <f t="shared" si="1"/>
        <v>65472064</v>
      </c>
      <c r="G14" s="4">
        <f t="shared" si="1"/>
        <v>38326932</v>
      </c>
      <c r="H14" s="4">
        <f t="shared" si="1"/>
        <v>57238300</v>
      </c>
      <c r="I14" s="4">
        <f t="shared" si="1"/>
        <v>74488619</v>
      </c>
    </row>
    <row r="15" spans="1:9" x14ac:dyDescent="0.25">
      <c r="A15" s="1"/>
      <c r="B15" s="4">
        <f>B7+B14</f>
        <v>153576730</v>
      </c>
      <c r="C15" s="4">
        <f>C7+C14</f>
        <v>240842268</v>
      </c>
      <c r="D15" s="4">
        <f>D7+D14</f>
        <v>44056253</v>
      </c>
      <c r="E15" s="4">
        <f>E7+E14</f>
        <v>99702500</v>
      </c>
      <c r="F15" s="4">
        <f>F7+F14</f>
        <v>121376674</v>
      </c>
      <c r="G15" s="4">
        <f t="shared" ref="G15:I15" si="2">G7+G14</f>
        <v>58925191</v>
      </c>
      <c r="H15" s="4">
        <f t="shared" si="2"/>
        <v>106885070</v>
      </c>
      <c r="I15" s="4">
        <f t="shared" si="2"/>
        <v>148366030</v>
      </c>
    </row>
    <row r="16" spans="1:9" x14ac:dyDescent="0.25">
      <c r="A16" s="17" t="s">
        <v>96</v>
      </c>
      <c r="B16" s="4"/>
      <c r="C16" s="4"/>
      <c r="D16" s="4"/>
      <c r="E16" s="4"/>
      <c r="F16" s="4"/>
    </row>
    <row r="17" spans="1:10" x14ac:dyDescent="0.25">
      <c r="A17" t="s">
        <v>19</v>
      </c>
      <c r="B17" s="3">
        <v>25692016</v>
      </c>
      <c r="C17" s="3">
        <v>43065327</v>
      </c>
      <c r="D17" s="3">
        <v>13812619</v>
      </c>
      <c r="E17" s="3">
        <v>30692140</v>
      </c>
      <c r="F17" s="3">
        <v>47965115</v>
      </c>
      <c r="G17" s="28">
        <v>15592348</v>
      </c>
      <c r="H17" s="3">
        <v>32463021</v>
      </c>
      <c r="I17" s="3">
        <v>50290574</v>
      </c>
    </row>
    <row r="18" spans="1:10" x14ac:dyDescent="0.25">
      <c r="A18" t="s">
        <v>20</v>
      </c>
      <c r="B18" s="3">
        <v>3460362</v>
      </c>
      <c r="C18" s="3">
        <v>5391921</v>
      </c>
      <c r="D18" s="3">
        <v>1846991</v>
      </c>
      <c r="E18" s="3">
        <v>4000631</v>
      </c>
      <c r="F18" s="3">
        <v>6581771</v>
      </c>
      <c r="G18" s="28">
        <v>1569467</v>
      </c>
      <c r="H18" s="3">
        <v>4170246</v>
      </c>
      <c r="I18" s="3">
        <v>7405605</v>
      </c>
    </row>
    <row r="19" spans="1:10" x14ac:dyDescent="0.25">
      <c r="A19" t="s">
        <v>21</v>
      </c>
      <c r="B19" s="3">
        <v>826460</v>
      </c>
      <c r="C19" s="3">
        <v>832360</v>
      </c>
      <c r="D19" s="3">
        <v>46000</v>
      </c>
      <c r="E19" s="3">
        <v>294452</v>
      </c>
      <c r="F19" s="3">
        <v>309287</v>
      </c>
      <c r="G19" s="28">
        <v>37330</v>
      </c>
      <c r="H19" s="3">
        <v>132435</v>
      </c>
      <c r="I19" s="3">
        <v>1629335</v>
      </c>
    </row>
    <row r="20" spans="1:10" x14ac:dyDescent="0.25">
      <c r="A20" t="s">
        <v>22</v>
      </c>
      <c r="B20" s="3">
        <v>2305134</v>
      </c>
      <c r="C20" s="3">
        <v>2745551</v>
      </c>
      <c r="D20" s="3">
        <v>345109</v>
      </c>
      <c r="E20" s="3">
        <v>596239</v>
      </c>
      <c r="F20" s="3">
        <v>932896</v>
      </c>
      <c r="G20" s="28">
        <v>339940</v>
      </c>
      <c r="H20" s="3">
        <v>511597</v>
      </c>
      <c r="I20" s="3">
        <v>713230</v>
      </c>
    </row>
    <row r="21" spans="1:10" x14ac:dyDescent="0.25">
      <c r="A21" t="s">
        <v>23</v>
      </c>
      <c r="B21" s="3">
        <v>1901156</v>
      </c>
      <c r="C21" s="3">
        <v>2232962</v>
      </c>
      <c r="D21" s="3">
        <v>559889</v>
      </c>
      <c r="E21" s="3">
        <v>1801697</v>
      </c>
      <c r="F21" s="3">
        <v>2721108</v>
      </c>
      <c r="G21" s="28">
        <v>724134</v>
      </c>
      <c r="H21" s="3">
        <v>1200625</v>
      </c>
      <c r="I21" s="3">
        <v>2520063</v>
      </c>
    </row>
    <row r="22" spans="1:10" x14ac:dyDescent="0.25">
      <c r="A22" t="s">
        <v>24</v>
      </c>
      <c r="B22" s="3">
        <v>3138746</v>
      </c>
      <c r="C22" s="3">
        <v>5332848</v>
      </c>
      <c r="D22" s="3">
        <v>1356223</v>
      </c>
      <c r="E22" s="3">
        <v>3002248</v>
      </c>
      <c r="F22" s="3">
        <v>4661972</v>
      </c>
      <c r="G22" s="28">
        <v>1350000</v>
      </c>
      <c r="H22" s="3">
        <v>3080192</v>
      </c>
      <c r="I22" s="3">
        <v>4655192</v>
      </c>
    </row>
    <row r="23" spans="1:10" x14ac:dyDescent="0.25">
      <c r="A23" t="s">
        <v>25</v>
      </c>
      <c r="B23" s="3">
        <v>476000</v>
      </c>
      <c r="C23" s="3">
        <v>561200</v>
      </c>
      <c r="D23" s="3">
        <v>55200</v>
      </c>
      <c r="E23" s="3">
        <v>441600</v>
      </c>
      <c r="F23" s="3">
        <v>561200</v>
      </c>
      <c r="G23" s="28">
        <v>110400</v>
      </c>
      <c r="H23" s="3">
        <v>423200</v>
      </c>
      <c r="I23" s="3">
        <v>542800</v>
      </c>
    </row>
    <row r="24" spans="1:10" x14ac:dyDescent="0.25">
      <c r="A24" t="s">
        <v>26</v>
      </c>
      <c r="B24" s="3">
        <v>110500</v>
      </c>
      <c r="C24" s="3">
        <v>154250</v>
      </c>
      <c r="D24" s="3">
        <v>50312</v>
      </c>
      <c r="E24" s="3">
        <v>135124</v>
      </c>
      <c r="F24" s="3">
        <v>185436</v>
      </c>
      <c r="G24" s="28">
        <v>50312</v>
      </c>
      <c r="H24" s="3">
        <v>100624</v>
      </c>
      <c r="I24" s="3">
        <v>185436</v>
      </c>
    </row>
    <row r="25" spans="1:10" x14ac:dyDescent="0.25">
      <c r="A25" t="s">
        <v>27</v>
      </c>
      <c r="B25" s="3">
        <v>13732444</v>
      </c>
      <c r="C25" s="3">
        <v>20659990</v>
      </c>
      <c r="D25" s="3">
        <v>6730587</v>
      </c>
      <c r="E25" s="3">
        <v>13293260</v>
      </c>
      <c r="F25" s="3">
        <v>20514213</v>
      </c>
      <c r="G25" s="28">
        <v>4831759</v>
      </c>
      <c r="H25" s="3">
        <v>15949892</v>
      </c>
      <c r="I25" s="3">
        <v>22738139</v>
      </c>
    </row>
    <row r="26" spans="1:10" x14ac:dyDescent="0.25">
      <c r="A26" t="s">
        <v>28</v>
      </c>
      <c r="B26" s="3">
        <v>6904228</v>
      </c>
      <c r="C26" s="3">
        <v>9723436</v>
      </c>
      <c r="D26" s="3">
        <v>3633419</v>
      </c>
      <c r="E26" s="3">
        <v>6774479</v>
      </c>
      <c r="F26" s="3">
        <v>10522145</v>
      </c>
      <c r="G26" s="28">
        <v>4048459</v>
      </c>
      <c r="H26" s="3">
        <v>9309301</v>
      </c>
      <c r="I26" s="3">
        <v>13168732</v>
      </c>
    </row>
    <row r="27" spans="1:10" x14ac:dyDescent="0.25">
      <c r="A27" s="1"/>
      <c r="B27" s="4">
        <f t="shared" ref="B27" si="3">SUM(B17:B26)</f>
        <v>58547046</v>
      </c>
      <c r="C27" s="4">
        <f>SUM(C17:C26)</f>
        <v>90699845</v>
      </c>
      <c r="D27" s="4">
        <f t="shared" ref="D27:J27" si="4">SUM(D17:D26)</f>
        <v>28436349</v>
      </c>
      <c r="E27" s="4">
        <f t="shared" si="4"/>
        <v>61031870</v>
      </c>
      <c r="F27" s="4">
        <f t="shared" si="4"/>
        <v>94955143</v>
      </c>
      <c r="G27" s="4">
        <f t="shared" si="4"/>
        <v>28654149</v>
      </c>
      <c r="H27" s="4">
        <f t="shared" si="4"/>
        <v>67341133</v>
      </c>
      <c r="I27" s="4">
        <f t="shared" si="4"/>
        <v>103849106</v>
      </c>
      <c r="J27" s="4">
        <f t="shared" si="4"/>
        <v>0</v>
      </c>
    </row>
    <row r="28" spans="1:10" x14ac:dyDescent="0.25">
      <c r="A28" s="17" t="s">
        <v>97</v>
      </c>
      <c r="B28" s="4">
        <f>B15-B27</f>
        <v>95029684</v>
      </c>
      <c r="C28" s="4">
        <f>C15-C27</f>
        <v>150142423</v>
      </c>
      <c r="D28" s="4">
        <f t="shared" ref="D28:I28" si="5">D15-D27</f>
        <v>15619904</v>
      </c>
      <c r="E28" s="4">
        <f t="shared" si="5"/>
        <v>38670630</v>
      </c>
      <c r="F28" s="4">
        <f t="shared" si="5"/>
        <v>26421531</v>
      </c>
      <c r="G28" s="4">
        <f t="shared" si="5"/>
        <v>30271042</v>
      </c>
      <c r="H28" s="4">
        <f t="shared" si="5"/>
        <v>39543937</v>
      </c>
      <c r="I28" s="4">
        <f t="shared" si="5"/>
        <v>44516924</v>
      </c>
    </row>
    <row r="29" spans="1:10" x14ac:dyDescent="0.25">
      <c r="A29" s="14" t="s">
        <v>98</v>
      </c>
      <c r="B29" s="4"/>
      <c r="C29" s="4"/>
      <c r="D29" s="4"/>
      <c r="E29" s="4"/>
      <c r="F29" s="4"/>
    </row>
    <row r="30" spans="1:10" x14ac:dyDescent="0.25">
      <c r="A30" t="s">
        <v>29</v>
      </c>
      <c r="B30" s="3"/>
      <c r="C30" s="3"/>
      <c r="D30" s="3"/>
      <c r="E30" s="3"/>
      <c r="F30" s="3"/>
    </row>
    <row r="31" spans="1:10" x14ac:dyDescent="0.25">
      <c r="A31" t="s">
        <v>30</v>
      </c>
      <c r="B31" s="3"/>
      <c r="C31" s="3"/>
      <c r="D31" s="3"/>
      <c r="E31" s="3"/>
      <c r="F31" s="3"/>
    </row>
    <row r="32" spans="1:10" x14ac:dyDescent="0.25">
      <c r="A32" t="s">
        <v>48</v>
      </c>
      <c r="B32" s="3"/>
      <c r="C32" s="3"/>
      <c r="D32" s="3"/>
      <c r="E32" s="3"/>
      <c r="F32" s="3"/>
    </row>
    <row r="33" spans="1:10" x14ac:dyDescent="0.25">
      <c r="A33" t="s">
        <v>31</v>
      </c>
      <c r="B33" s="3"/>
      <c r="C33" s="3"/>
      <c r="D33" s="3"/>
      <c r="E33" s="3"/>
      <c r="F33" s="3">
        <v>50000000</v>
      </c>
      <c r="G33" s="28">
        <v>5243072</v>
      </c>
    </row>
    <row r="34" spans="1:10" x14ac:dyDescent="0.25">
      <c r="A34" s="1"/>
      <c r="B34" s="4">
        <f t="shared" ref="B34" si="6">SUM(B30:B33)</f>
        <v>0</v>
      </c>
      <c r="C34" s="4">
        <f>SUM(C30:C33)</f>
        <v>0</v>
      </c>
      <c r="D34" s="4">
        <f t="shared" ref="D34:F34" si="7">SUM(D30:D33)</f>
        <v>0</v>
      </c>
      <c r="E34" s="4">
        <f>SUM(E30:E33)</f>
        <v>0</v>
      </c>
      <c r="F34" s="4">
        <f t="shared" si="7"/>
        <v>50000000</v>
      </c>
    </row>
    <row r="35" spans="1:10" x14ac:dyDescent="0.25">
      <c r="A35" s="17" t="s">
        <v>99</v>
      </c>
      <c r="B35" s="4">
        <f>B28-B34</f>
        <v>95029684</v>
      </c>
      <c r="C35" s="4">
        <f>C28-C34</f>
        <v>150142423</v>
      </c>
      <c r="D35" s="4">
        <f t="shared" ref="D35:J35" si="8">D28-D34</f>
        <v>15619904</v>
      </c>
      <c r="E35" s="4">
        <f t="shared" si="8"/>
        <v>38670630</v>
      </c>
      <c r="F35" s="4">
        <f t="shared" si="8"/>
        <v>-23578469</v>
      </c>
      <c r="G35" s="4">
        <f t="shared" si="8"/>
        <v>30271042</v>
      </c>
      <c r="H35" s="4">
        <f t="shared" si="8"/>
        <v>39543937</v>
      </c>
      <c r="I35" s="4">
        <f t="shared" si="8"/>
        <v>44516924</v>
      </c>
      <c r="J35" s="4">
        <f t="shared" si="8"/>
        <v>0</v>
      </c>
    </row>
    <row r="36" spans="1:10" x14ac:dyDescent="0.25">
      <c r="A36" s="17" t="s">
        <v>100</v>
      </c>
      <c r="B36" s="4"/>
      <c r="C36" s="4"/>
      <c r="D36" s="4"/>
      <c r="E36" s="4"/>
      <c r="F36" s="4"/>
    </row>
    <row r="37" spans="1:10" x14ac:dyDescent="0.25">
      <c r="A37" t="s">
        <v>32</v>
      </c>
      <c r="B37" s="3"/>
      <c r="C37" s="3"/>
      <c r="D37" s="3"/>
      <c r="E37" s="3"/>
      <c r="F37" s="3"/>
    </row>
    <row r="38" spans="1:10" x14ac:dyDescent="0.25">
      <c r="A38" t="s">
        <v>128</v>
      </c>
      <c r="B38" s="3">
        <v>10000000</v>
      </c>
      <c r="C38" s="3">
        <v>20000000</v>
      </c>
      <c r="D38" s="3">
        <v>2000000</v>
      </c>
      <c r="E38" s="3">
        <v>5000000</v>
      </c>
      <c r="F38" s="3">
        <v>5000000</v>
      </c>
      <c r="G38" s="28">
        <v>5243072</v>
      </c>
      <c r="H38" s="3">
        <v>6825345</v>
      </c>
      <c r="I38" s="3">
        <v>9234608</v>
      </c>
    </row>
    <row r="39" spans="1:10" x14ac:dyDescent="0.25">
      <c r="B39" s="4">
        <f t="shared" ref="B39:H39" si="9">SUM(B37:B38)</f>
        <v>10000000</v>
      </c>
      <c r="C39" s="4">
        <f t="shared" si="9"/>
        <v>20000000</v>
      </c>
      <c r="D39" s="4">
        <f t="shared" si="9"/>
        <v>2000000</v>
      </c>
      <c r="E39" s="4">
        <f t="shared" si="9"/>
        <v>5000000</v>
      </c>
      <c r="F39" s="4">
        <f t="shared" si="9"/>
        <v>5000000</v>
      </c>
      <c r="G39" s="4">
        <f t="shared" si="9"/>
        <v>5243072</v>
      </c>
      <c r="H39" s="4">
        <f t="shared" si="9"/>
        <v>6825345</v>
      </c>
      <c r="I39" s="4">
        <f t="shared" ref="I39" si="10">SUM(I37:I38)</f>
        <v>9234608</v>
      </c>
      <c r="J39" s="4"/>
    </row>
    <row r="40" spans="1:10" x14ac:dyDescent="0.25">
      <c r="A40" s="1" t="s">
        <v>101</v>
      </c>
      <c r="B40" s="4">
        <f>B35-B39</f>
        <v>85029684</v>
      </c>
      <c r="C40" s="4">
        <f>C35-C39</f>
        <v>130142423</v>
      </c>
      <c r="D40" s="4">
        <f>(D35-D39)</f>
        <v>13619904</v>
      </c>
      <c r="E40" s="4">
        <f>E35-E39</f>
        <v>33670630</v>
      </c>
      <c r="F40" s="4">
        <f>F35-F39</f>
        <v>-28578469</v>
      </c>
      <c r="G40" s="4">
        <f>G35-G39</f>
        <v>25027970</v>
      </c>
      <c r="H40" s="4">
        <f t="shared" ref="H40:I40" si="11">H35-H39</f>
        <v>32718592</v>
      </c>
      <c r="I40" s="4">
        <f t="shared" si="11"/>
        <v>35282316</v>
      </c>
      <c r="J40" s="4"/>
    </row>
    <row r="41" spans="1:10" x14ac:dyDescent="0.25">
      <c r="A41" s="19" t="s">
        <v>102</v>
      </c>
      <c r="B41" s="20">
        <f>B40/('1'!B42/10)</f>
        <v>0.64954367534765189</v>
      </c>
      <c r="C41" s="20">
        <f>C40/('1'!C42/10)</f>
        <v>0.99416090684364755</v>
      </c>
      <c r="D41" s="20">
        <f>D40/('1'!D42/10)</f>
        <v>0.10404275408152976</v>
      </c>
      <c r="E41" s="20">
        <f>E40/('1'!E42/10)</f>
        <v>0.24496257388207998</v>
      </c>
      <c r="F41" s="20">
        <f>F40/('1'!F42/10)</f>
        <v>-0.20791578072192982</v>
      </c>
      <c r="G41" s="20">
        <f>G40/('1'!G42/10)</f>
        <v>0.18208497881517161</v>
      </c>
      <c r="H41" s="20">
        <f>H40/('1'!H42/10)</f>
        <v>0.23803625029046474</v>
      </c>
      <c r="I41" s="20">
        <f>I40/('1'!I42/10)</f>
        <v>0.25668800791315433</v>
      </c>
      <c r="J41" s="20"/>
    </row>
    <row r="42" spans="1:10" x14ac:dyDescent="0.25">
      <c r="A42" s="19" t="s">
        <v>103</v>
      </c>
      <c r="B42" s="4">
        <f>'1'!B42/10</f>
        <v>130906800</v>
      </c>
      <c r="C42" s="4">
        <f>'1'!C42/10</f>
        <v>130906800</v>
      </c>
      <c r="D42" s="4">
        <f>'1'!D42/10</f>
        <v>130906800</v>
      </c>
      <c r="E42" s="4">
        <f>'1'!E42/10</f>
        <v>137452140</v>
      </c>
      <c r="F42" s="4">
        <f>'1'!F42/10</f>
        <v>137452140</v>
      </c>
      <c r="G42" s="4">
        <f>'1'!G42/10</f>
        <v>137452140</v>
      </c>
      <c r="H42" s="4">
        <f>'1'!H42/10</f>
        <v>137452140</v>
      </c>
      <c r="I42" s="4">
        <f>'1'!I42/10</f>
        <v>137452140</v>
      </c>
      <c r="J42" s="4">
        <f>'1'!J42/10</f>
        <v>0</v>
      </c>
    </row>
    <row r="43" spans="1:10" x14ac:dyDescent="0.25">
      <c r="B43" s="6"/>
      <c r="C43" s="21"/>
      <c r="D43" s="6"/>
      <c r="E43" s="6"/>
      <c r="F43" s="6"/>
    </row>
    <row r="44" spans="1:10" x14ac:dyDescent="0.25">
      <c r="B44" s="6"/>
      <c r="C44" s="6"/>
      <c r="D44" s="6"/>
      <c r="E44" s="6"/>
      <c r="F4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pane xSplit="1" ySplit="5" topLeftCell="B27" activePane="bottomRight" state="frozen"/>
      <selection pane="topRight" activeCell="B1" sqref="B1"/>
      <selection pane="bottomLeft" activeCell="A5" sqref="A5"/>
      <selection pane="bottomRight" activeCell="B44" sqref="B44:I44"/>
    </sheetView>
  </sheetViews>
  <sheetFormatPr defaultRowHeight="15" x14ac:dyDescent="0.25"/>
  <cols>
    <col min="1" max="1" width="44.85546875" bestFit="1" customWidth="1"/>
    <col min="2" max="2" width="16" bestFit="1" customWidth="1"/>
    <col min="3" max="3" width="17" bestFit="1" customWidth="1"/>
    <col min="4" max="5" width="16" bestFit="1" customWidth="1"/>
    <col min="6" max="6" width="17" bestFit="1" customWidth="1"/>
    <col min="7" max="7" width="16" customWidth="1"/>
    <col min="8" max="8" width="16.5703125" customWidth="1"/>
    <col min="9" max="9" width="19.7109375" bestFit="1" customWidth="1"/>
  </cols>
  <sheetData>
    <row r="1" spans="1:9" x14ac:dyDescent="0.25">
      <c r="A1" s="1" t="s">
        <v>75</v>
      </c>
    </row>
    <row r="2" spans="1:9" x14ac:dyDescent="0.25">
      <c r="A2" s="12" t="s">
        <v>125</v>
      </c>
    </row>
    <row r="3" spans="1:9" ht="15.75" customHeight="1" x14ac:dyDescent="0.25">
      <c r="A3" t="s">
        <v>122</v>
      </c>
    </row>
    <row r="4" spans="1:9" ht="15.75" customHeight="1" x14ac:dyDescent="0.25">
      <c r="B4" s="22" t="s">
        <v>119</v>
      </c>
      <c r="C4" s="22" t="s">
        <v>120</v>
      </c>
      <c r="D4" s="22" t="s">
        <v>121</v>
      </c>
      <c r="E4" s="22" t="s">
        <v>119</v>
      </c>
      <c r="F4" s="22" t="s">
        <v>120</v>
      </c>
      <c r="G4" s="26" t="s">
        <v>121</v>
      </c>
      <c r="H4" s="26" t="s">
        <v>119</v>
      </c>
      <c r="I4" s="26" t="s">
        <v>126</v>
      </c>
    </row>
    <row r="5" spans="1:9" ht="15.75" x14ac:dyDescent="0.25">
      <c r="A5" s="6"/>
      <c r="B5" s="23">
        <v>42916</v>
      </c>
      <c r="C5" s="23">
        <v>43008</v>
      </c>
      <c r="D5" s="23">
        <v>43190</v>
      </c>
      <c r="E5" s="23">
        <v>43281</v>
      </c>
      <c r="F5" s="23">
        <v>43373</v>
      </c>
      <c r="G5" s="27">
        <v>43555</v>
      </c>
      <c r="H5" s="27">
        <v>43646</v>
      </c>
      <c r="I5" s="27">
        <v>43738</v>
      </c>
    </row>
    <row r="6" spans="1:9" x14ac:dyDescent="0.25">
      <c r="A6" s="17" t="s">
        <v>104</v>
      </c>
      <c r="B6" s="3"/>
      <c r="C6" s="3"/>
      <c r="D6" s="3"/>
      <c r="E6" s="3"/>
      <c r="F6" s="3"/>
    </row>
    <row r="7" spans="1:9" x14ac:dyDescent="0.25">
      <c r="A7" s="14" t="s">
        <v>105</v>
      </c>
      <c r="B7" s="3"/>
      <c r="C7" s="3"/>
      <c r="D7" s="3"/>
      <c r="E7" s="3"/>
      <c r="F7" s="3"/>
    </row>
    <row r="8" spans="1:9" x14ac:dyDescent="0.25">
      <c r="A8" t="s">
        <v>33</v>
      </c>
      <c r="B8" s="3">
        <v>483760055</v>
      </c>
      <c r="C8" s="3">
        <v>652691224</v>
      </c>
      <c r="D8" s="3">
        <v>296137911</v>
      </c>
      <c r="E8" s="3">
        <v>623753077</v>
      </c>
      <c r="F8" s="3">
        <v>951435396</v>
      </c>
      <c r="G8" s="28">
        <v>193893447</v>
      </c>
      <c r="H8" s="3">
        <v>759782877</v>
      </c>
      <c r="I8" s="3">
        <v>1192890536</v>
      </c>
    </row>
    <row r="9" spans="1:9" x14ac:dyDescent="0.25">
      <c r="A9" t="s">
        <v>34</v>
      </c>
      <c r="B9" s="3">
        <v>-458429532</v>
      </c>
      <c r="C9" s="3">
        <v>-603916254</v>
      </c>
      <c r="D9" s="3">
        <v>-273220799</v>
      </c>
      <c r="E9" s="3">
        <v>-587600140</v>
      </c>
      <c r="F9" s="3">
        <v>-913634643</v>
      </c>
      <c r="G9" s="28">
        <v>-269597211</v>
      </c>
      <c r="H9" s="3">
        <v>-742749878</v>
      </c>
      <c r="I9" s="3">
        <v>-1134278653</v>
      </c>
    </row>
    <row r="10" spans="1:9" x14ac:dyDescent="0.25">
      <c r="A10" t="s">
        <v>35</v>
      </c>
      <c r="B10" s="3">
        <v>43028969</v>
      </c>
      <c r="C10" s="3">
        <v>75354095</v>
      </c>
      <c r="D10" s="3">
        <v>5596768</v>
      </c>
      <c r="E10" s="3">
        <v>10324403</v>
      </c>
      <c r="F10" s="3">
        <v>36344075</v>
      </c>
      <c r="G10" s="28">
        <v>20361087</v>
      </c>
      <c r="H10" s="3">
        <v>29274663</v>
      </c>
      <c r="I10" s="3">
        <v>39635864</v>
      </c>
    </row>
    <row r="11" spans="1:9" x14ac:dyDescent="0.25">
      <c r="A11" t="s">
        <v>36</v>
      </c>
      <c r="B11" s="3">
        <v>7364701</v>
      </c>
      <c r="C11" s="3">
        <v>11559223</v>
      </c>
      <c r="D11" s="3">
        <v>2457602</v>
      </c>
      <c r="E11" s="3">
        <v>5885802</v>
      </c>
      <c r="F11" s="3">
        <v>15984084</v>
      </c>
      <c r="G11" s="28">
        <v>12617453</v>
      </c>
      <c r="H11" s="3">
        <v>18592577</v>
      </c>
      <c r="I11" s="3">
        <v>23253271</v>
      </c>
    </row>
    <row r="12" spans="1:9" x14ac:dyDescent="0.25">
      <c r="A12" t="s">
        <v>37</v>
      </c>
      <c r="B12" s="3">
        <v>-28830762</v>
      </c>
      <c r="C12" s="3">
        <v>-48398175</v>
      </c>
      <c r="D12" s="3">
        <v>-15168842</v>
      </c>
      <c r="E12" s="3">
        <v>-33694388</v>
      </c>
      <c r="F12" s="3">
        <v>-52627087</v>
      </c>
      <c r="G12" s="28">
        <v>-16942348</v>
      </c>
      <c r="H12" s="3">
        <v>-35543213</v>
      </c>
      <c r="I12" s="3">
        <v>-54945766</v>
      </c>
    </row>
    <row r="13" spans="1:9" x14ac:dyDescent="0.25">
      <c r="A13" t="s">
        <v>38</v>
      </c>
      <c r="B13" s="3">
        <v>-1901156</v>
      </c>
      <c r="C13" s="3">
        <v>-2232962</v>
      </c>
      <c r="D13" s="3">
        <v>-559889</v>
      </c>
      <c r="E13" s="3">
        <v>-1801697</v>
      </c>
      <c r="F13" s="3">
        <v>-2721108</v>
      </c>
      <c r="G13" s="28">
        <v>-724134</v>
      </c>
      <c r="H13" s="3">
        <v>-1200625</v>
      </c>
      <c r="I13" s="3">
        <v>-2520063</v>
      </c>
    </row>
    <row r="14" spans="1:9" x14ac:dyDescent="0.25">
      <c r="A14" t="s">
        <v>39</v>
      </c>
      <c r="B14" s="3"/>
      <c r="C14" s="3"/>
      <c r="D14" s="3"/>
      <c r="E14" s="3"/>
      <c r="F14" s="3"/>
    </row>
    <row r="15" spans="1:9" x14ac:dyDescent="0.25">
      <c r="A15" t="s">
        <v>40</v>
      </c>
      <c r="B15" s="3">
        <v>9627067</v>
      </c>
      <c r="C15" s="3">
        <v>16009264</v>
      </c>
      <c r="D15" s="3">
        <v>4562458</v>
      </c>
      <c r="E15" s="3">
        <v>8786053</v>
      </c>
      <c r="F15" s="3">
        <v>13152333</v>
      </c>
      <c r="G15" s="28">
        <v>5149492</v>
      </c>
      <c r="H15" s="3">
        <v>9371060</v>
      </c>
      <c r="I15" s="3">
        <v>11599484</v>
      </c>
    </row>
    <row r="16" spans="1:9" x14ac:dyDescent="0.25">
      <c r="A16" t="s">
        <v>41</v>
      </c>
      <c r="B16" s="3">
        <v>-15517200</v>
      </c>
      <c r="C16" s="3">
        <v>-21304648</v>
      </c>
      <c r="D16" s="3">
        <v>-6656881</v>
      </c>
      <c r="E16" s="3">
        <v>-14215358</v>
      </c>
      <c r="F16" s="3">
        <v>-21827507</v>
      </c>
      <c r="G16" s="28">
        <v>-7230466</v>
      </c>
      <c r="H16" s="3">
        <v>-16756288</v>
      </c>
      <c r="I16" s="3">
        <v>-26490420</v>
      </c>
    </row>
    <row r="17" spans="1:9" x14ac:dyDescent="0.25">
      <c r="A17" s="1"/>
      <c r="B17" s="4">
        <f t="shared" ref="B17" si="0">SUM(B8:B16)</f>
        <v>39102142</v>
      </c>
      <c r="C17" s="4">
        <f>SUM(C8:C16)</f>
        <v>79761767</v>
      </c>
      <c r="D17" s="4">
        <f t="shared" ref="D17:I17" si="1">SUM(D8:D16)</f>
        <v>13148328</v>
      </c>
      <c r="E17" s="4">
        <f t="shared" si="1"/>
        <v>11437752</v>
      </c>
      <c r="F17" s="4">
        <f t="shared" si="1"/>
        <v>26105543</v>
      </c>
      <c r="G17" s="4">
        <f t="shared" si="1"/>
        <v>-62472680</v>
      </c>
      <c r="H17" s="4">
        <f t="shared" si="1"/>
        <v>20771173</v>
      </c>
      <c r="I17" s="4">
        <f t="shared" si="1"/>
        <v>49144253</v>
      </c>
    </row>
    <row r="18" spans="1:9" x14ac:dyDescent="0.25">
      <c r="A18" s="16" t="s">
        <v>106</v>
      </c>
      <c r="B18" s="3"/>
      <c r="C18" s="3"/>
      <c r="D18" s="3"/>
      <c r="E18" s="3"/>
      <c r="F18" s="3"/>
    </row>
    <row r="19" spans="1:9" x14ac:dyDescent="0.25">
      <c r="A19" s="2" t="s">
        <v>42</v>
      </c>
      <c r="B19" s="3"/>
      <c r="C19" s="3"/>
      <c r="D19" s="3"/>
      <c r="E19" s="3"/>
      <c r="F19" s="3"/>
    </row>
    <row r="20" spans="1:9" x14ac:dyDescent="0.25">
      <c r="A20" t="s">
        <v>43</v>
      </c>
      <c r="B20" s="3">
        <v>-799303973</v>
      </c>
      <c r="C20" s="3">
        <v>-994821348</v>
      </c>
      <c r="D20" s="3">
        <v>184159308</v>
      </c>
      <c r="E20" s="3">
        <v>47357858</v>
      </c>
      <c r="F20" s="3">
        <v>-20190205</v>
      </c>
      <c r="G20" s="28">
        <v>31081657</v>
      </c>
      <c r="H20" s="3">
        <v>382401673</v>
      </c>
      <c r="I20" s="3">
        <v>523311913</v>
      </c>
    </row>
    <row r="21" spans="1:9" x14ac:dyDescent="0.25">
      <c r="A21" s="2" t="s">
        <v>44</v>
      </c>
      <c r="B21" s="3">
        <v>-205115797</v>
      </c>
      <c r="C21" s="3">
        <v>-255596683</v>
      </c>
      <c r="D21" s="3">
        <v>-169027350</v>
      </c>
      <c r="E21" s="3">
        <v>-292722782</v>
      </c>
      <c r="F21" s="3">
        <v>-338521952</v>
      </c>
      <c r="G21" s="28">
        <v>-61625048</v>
      </c>
      <c r="H21" s="3">
        <v>-172689653</v>
      </c>
      <c r="I21" s="3">
        <v>-247319741</v>
      </c>
    </row>
    <row r="22" spans="1:9" x14ac:dyDescent="0.25">
      <c r="A22" s="2" t="s">
        <v>63</v>
      </c>
      <c r="B22" s="3">
        <v>-231240777</v>
      </c>
      <c r="C22" s="3">
        <v>-229748763</v>
      </c>
      <c r="D22" s="3">
        <v>-11978928</v>
      </c>
      <c r="E22" s="3">
        <v>-141740094</v>
      </c>
      <c r="F22" s="3">
        <v>-219940184</v>
      </c>
      <c r="G22" s="28">
        <v>-103731444</v>
      </c>
      <c r="H22" s="3">
        <v>15262762</v>
      </c>
      <c r="I22" s="3">
        <v>-61088860</v>
      </c>
    </row>
    <row r="23" spans="1:9" x14ac:dyDescent="0.25">
      <c r="A23" s="2" t="s">
        <v>64</v>
      </c>
      <c r="B23" s="3">
        <v>158819112</v>
      </c>
      <c r="C23" s="3">
        <v>81217376</v>
      </c>
      <c r="D23" s="3">
        <v>-369732</v>
      </c>
      <c r="E23" s="3">
        <v>27391858</v>
      </c>
      <c r="F23" s="3">
        <v>31275503</v>
      </c>
      <c r="G23" s="28">
        <v>90863353</v>
      </c>
      <c r="H23" s="3">
        <v>66710309</v>
      </c>
      <c r="I23" s="3">
        <v>-30325283</v>
      </c>
    </row>
    <row r="24" spans="1:9" x14ac:dyDescent="0.25">
      <c r="A24" t="s">
        <v>62</v>
      </c>
      <c r="B24" s="3">
        <v>207501833</v>
      </c>
      <c r="C24" s="3">
        <v>864535475</v>
      </c>
      <c r="D24" s="3">
        <v>82635714</v>
      </c>
      <c r="E24" s="3">
        <v>350539054</v>
      </c>
      <c r="F24" s="3">
        <v>463254870</v>
      </c>
      <c r="G24" s="28">
        <v>-154030384</v>
      </c>
      <c r="H24" s="3">
        <v>-1113954259</v>
      </c>
      <c r="I24" s="3">
        <v>-926180970</v>
      </c>
    </row>
    <row r="25" spans="1:9" x14ac:dyDescent="0.25">
      <c r="A25" s="11" t="s">
        <v>65</v>
      </c>
      <c r="B25" s="3">
        <v>71680635</v>
      </c>
      <c r="C25" s="3">
        <v>252767987</v>
      </c>
      <c r="D25" s="3">
        <v>-24455220</v>
      </c>
      <c r="E25" s="3">
        <v>-48644142</v>
      </c>
      <c r="F25" s="3">
        <v>97972707</v>
      </c>
      <c r="G25" s="28">
        <v>381573433</v>
      </c>
      <c r="H25" s="3">
        <v>396955125</v>
      </c>
      <c r="I25" s="3">
        <v>218167763</v>
      </c>
    </row>
    <row r="26" spans="1:9" x14ac:dyDescent="0.25">
      <c r="A26" s="11" t="s">
        <v>66</v>
      </c>
      <c r="B26" s="3">
        <v>-81760000000</v>
      </c>
      <c r="C26" s="3">
        <v>-112600000000</v>
      </c>
      <c r="D26" s="3">
        <v>-41390000000</v>
      </c>
      <c r="E26" s="3">
        <v>-85510000000</v>
      </c>
      <c r="F26" s="3">
        <v>-131240000000</v>
      </c>
      <c r="G26" s="28">
        <v>-39670000000</v>
      </c>
      <c r="H26" s="3">
        <v>-80475500000</v>
      </c>
      <c r="I26" s="3">
        <v>-128085500000</v>
      </c>
    </row>
    <row r="27" spans="1:9" x14ac:dyDescent="0.25">
      <c r="A27" s="11" t="s">
        <v>67</v>
      </c>
      <c r="B27" s="3">
        <v>82690000000</v>
      </c>
      <c r="C27" s="3">
        <v>112900000000</v>
      </c>
      <c r="D27" s="3">
        <v>41580000000</v>
      </c>
      <c r="E27" s="3">
        <v>85690000000</v>
      </c>
      <c r="F27" s="3">
        <v>131500000000</v>
      </c>
      <c r="G27" s="28">
        <v>39780000000</v>
      </c>
      <c r="H27" s="3">
        <v>80994500000</v>
      </c>
      <c r="I27" s="3">
        <v>128678500000</v>
      </c>
    </row>
    <row r="28" spans="1:9" x14ac:dyDescent="0.25">
      <c r="A28" s="11" t="s">
        <v>68</v>
      </c>
      <c r="B28" s="3">
        <v>1690146</v>
      </c>
      <c r="C28" s="3">
        <v>36966165</v>
      </c>
      <c r="D28" s="3">
        <v>19652795</v>
      </c>
      <c r="E28" s="3">
        <v>215533826</v>
      </c>
      <c r="F28" s="3">
        <v>191039175</v>
      </c>
      <c r="G28" s="28">
        <v>75499888</v>
      </c>
      <c r="H28" s="3">
        <v>27036176</v>
      </c>
      <c r="I28" s="3">
        <v>70536337</v>
      </c>
    </row>
    <row r="29" spans="1:9" x14ac:dyDescent="0.25">
      <c r="A29" s="1"/>
      <c r="B29" s="4">
        <f>SUM(B19:B28)</f>
        <v>134031179</v>
      </c>
      <c r="C29" s="4">
        <f>SUM(C19:C28)</f>
        <v>55320209</v>
      </c>
      <c r="D29" s="4">
        <f>SUM(D19:D28)</f>
        <v>270616587</v>
      </c>
      <c r="E29" s="4">
        <f>SUM(E19:E28)</f>
        <v>337715578</v>
      </c>
      <c r="F29" s="4">
        <f>SUM(F19:F28)</f>
        <v>464889914</v>
      </c>
      <c r="G29" s="4">
        <f t="shared" ref="G29:I29" si="2">SUM(G19:G28)</f>
        <v>369631455</v>
      </c>
      <c r="H29" s="4">
        <f t="shared" si="2"/>
        <v>120722133</v>
      </c>
      <c r="I29" s="4">
        <f t="shared" si="2"/>
        <v>140101159</v>
      </c>
    </row>
    <row r="30" spans="1:9" x14ac:dyDescent="0.25">
      <c r="A30" s="1"/>
      <c r="B30" s="4">
        <f t="shared" ref="B30:I30" si="3">B17+B29</f>
        <v>173133321</v>
      </c>
      <c r="C30" s="4">
        <f t="shared" si="3"/>
        <v>135081976</v>
      </c>
      <c r="D30" s="4">
        <f t="shared" si="3"/>
        <v>283764915</v>
      </c>
      <c r="E30" s="4">
        <f t="shared" si="3"/>
        <v>349153330</v>
      </c>
      <c r="F30" s="4">
        <f t="shared" si="3"/>
        <v>490995457</v>
      </c>
      <c r="G30" s="4">
        <f t="shared" si="3"/>
        <v>307158775</v>
      </c>
      <c r="H30" s="4">
        <f t="shared" si="3"/>
        <v>141493306</v>
      </c>
      <c r="I30" s="4">
        <f t="shared" si="3"/>
        <v>189245412</v>
      </c>
    </row>
    <row r="31" spans="1:9" x14ac:dyDescent="0.25">
      <c r="A31" s="17" t="s">
        <v>107</v>
      </c>
      <c r="B31" s="3"/>
      <c r="C31" s="3"/>
      <c r="D31" s="3"/>
      <c r="E31" s="3"/>
      <c r="F31" s="3"/>
    </row>
    <row r="32" spans="1:9" x14ac:dyDescent="0.25">
      <c r="A32" s="2" t="s">
        <v>69</v>
      </c>
      <c r="B32" s="3">
        <v>96853152</v>
      </c>
      <c r="C32" s="3">
        <v>112270202</v>
      </c>
      <c r="D32" s="3">
        <v>0</v>
      </c>
      <c r="E32" s="3">
        <v>3515128</v>
      </c>
      <c r="F32" s="3">
        <v>3515128</v>
      </c>
      <c r="I32" s="3">
        <v>62160199</v>
      </c>
    </row>
    <row r="33" spans="1:9" x14ac:dyDescent="0.25">
      <c r="A33" s="2" t="s">
        <v>70</v>
      </c>
      <c r="B33" s="3">
        <v>-208032396</v>
      </c>
      <c r="C33" s="3">
        <v>-181217820</v>
      </c>
      <c r="D33" s="3">
        <v>-50079082</v>
      </c>
      <c r="E33" s="3">
        <v>-226235670</v>
      </c>
      <c r="F33" s="3">
        <v>-303105886</v>
      </c>
      <c r="G33" s="28">
        <v>-62258752</v>
      </c>
      <c r="H33" s="3">
        <v>-155620282</v>
      </c>
      <c r="I33" s="3">
        <v>-176332684</v>
      </c>
    </row>
    <row r="34" spans="1:9" x14ac:dyDescent="0.25">
      <c r="A34" s="2" t="s">
        <v>49</v>
      </c>
      <c r="B34" s="3"/>
      <c r="C34" s="3">
        <v>0</v>
      </c>
      <c r="D34" s="3"/>
      <c r="E34" s="3">
        <v>11061009</v>
      </c>
      <c r="F34" s="3">
        <v>29926</v>
      </c>
    </row>
    <row r="35" spans="1:9" x14ac:dyDescent="0.25">
      <c r="A35" s="2" t="s">
        <v>45</v>
      </c>
      <c r="B35" s="3">
        <v>-8778175</v>
      </c>
      <c r="C35" s="3">
        <v>-7795403</v>
      </c>
      <c r="D35" s="3">
        <v>-2166200</v>
      </c>
      <c r="E35" s="3">
        <v>-19829124</v>
      </c>
      <c r="F35" s="3">
        <v>-11674346</v>
      </c>
      <c r="G35" s="28">
        <v>-3176993</v>
      </c>
      <c r="H35" s="3">
        <v>-4253210</v>
      </c>
      <c r="I35" s="3">
        <v>-8065975</v>
      </c>
    </row>
    <row r="36" spans="1:9" x14ac:dyDescent="0.25">
      <c r="A36" s="1"/>
      <c r="B36" s="4">
        <f t="shared" ref="B36:I36" si="4">SUM(B32:B35)</f>
        <v>-119957419</v>
      </c>
      <c r="C36" s="4">
        <f t="shared" si="4"/>
        <v>-76743021</v>
      </c>
      <c r="D36" s="4">
        <f t="shared" si="4"/>
        <v>-52245282</v>
      </c>
      <c r="E36" s="4">
        <f t="shared" si="4"/>
        <v>-231488657</v>
      </c>
      <c r="F36" s="4">
        <f t="shared" si="4"/>
        <v>-311235178</v>
      </c>
      <c r="G36" s="4">
        <f t="shared" si="4"/>
        <v>-65435745</v>
      </c>
      <c r="H36" s="4">
        <f t="shared" si="4"/>
        <v>-159873492</v>
      </c>
      <c r="I36" s="4">
        <f t="shared" si="4"/>
        <v>-122238460</v>
      </c>
    </row>
    <row r="37" spans="1:9" x14ac:dyDescent="0.25">
      <c r="A37" s="17" t="s">
        <v>108</v>
      </c>
      <c r="B37" s="4"/>
      <c r="C37" s="4"/>
      <c r="D37" s="4"/>
      <c r="E37" s="4"/>
      <c r="F37" s="4"/>
    </row>
    <row r="38" spans="1:9" x14ac:dyDescent="0.25">
      <c r="A38" s="2" t="s">
        <v>71</v>
      </c>
      <c r="B38" s="3">
        <v>1541526599</v>
      </c>
      <c r="C38">
        <v>2230081905</v>
      </c>
      <c r="D38" s="3">
        <v>105869474</v>
      </c>
      <c r="E38" s="3">
        <v>200139904</v>
      </c>
      <c r="F38" s="3">
        <v>383299004</v>
      </c>
      <c r="G38" s="28">
        <v>80100</v>
      </c>
      <c r="H38" s="3">
        <v>145080100</v>
      </c>
      <c r="I38" s="3">
        <v>211658721</v>
      </c>
    </row>
    <row r="39" spans="1:9" x14ac:dyDescent="0.25">
      <c r="A39" s="2" t="s">
        <v>72</v>
      </c>
      <c r="B39" s="3">
        <v>-989032967</v>
      </c>
      <c r="C39" s="3">
        <v>-1621952354</v>
      </c>
      <c r="D39" s="3">
        <v>-426546473</v>
      </c>
      <c r="E39" s="3">
        <v>-907028132</v>
      </c>
      <c r="F39" s="3">
        <v>-1465522447</v>
      </c>
      <c r="G39" s="28">
        <v>-315913274</v>
      </c>
      <c r="H39" s="3">
        <v>-675840313</v>
      </c>
      <c r="I39" s="3">
        <v>-1285601622</v>
      </c>
    </row>
    <row r="40" spans="1:9" x14ac:dyDescent="0.25">
      <c r="A40" s="2" t="s">
        <v>73</v>
      </c>
      <c r="B40" s="3">
        <v>-397800</v>
      </c>
      <c r="C40" s="3">
        <v>-596700</v>
      </c>
      <c r="D40" s="3"/>
      <c r="E40" s="3">
        <v>-397800</v>
      </c>
      <c r="F40" s="3">
        <v>-596700</v>
      </c>
      <c r="H40" s="3">
        <v>-397800</v>
      </c>
      <c r="I40" s="3">
        <v>-596700</v>
      </c>
    </row>
    <row r="41" spans="1:9" x14ac:dyDescent="0.25">
      <c r="A41" s="2" t="s">
        <v>74</v>
      </c>
      <c r="B41" s="3">
        <v>-278689860</v>
      </c>
      <c r="C41" s="3">
        <v>86113193</v>
      </c>
      <c r="D41" s="3">
        <v>180281148</v>
      </c>
      <c r="E41" s="3">
        <v>927439729</v>
      </c>
      <c r="F41" s="3">
        <v>1234754360</v>
      </c>
      <c r="G41" s="28">
        <v>77749823</v>
      </c>
      <c r="H41" s="3">
        <v>109108213</v>
      </c>
      <c r="I41" s="3">
        <v>29536283</v>
      </c>
    </row>
    <row r="42" spans="1:9" x14ac:dyDescent="0.25">
      <c r="A42" s="2" t="s">
        <v>46</v>
      </c>
      <c r="B42" s="3">
        <v>-1058247</v>
      </c>
      <c r="C42" s="3">
        <v>-182126482</v>
      </c>
      <c r="D42" s="3">
        <v>-589232</v>
      </c>
      <c r="E42" s="3">
        <v>-35994520</v>
      </c>
      <c r="F42" s="3">
        <v>-96151196</v>
      </c>
      <c r="G42" s="28">
        <v>-2996012</v>
      </c>
      <c r="H42" s="3">
        <v>-3519843</v>
      </c>
      <c r="I42" s="3">
        <v>-31521271</v>
      </c>
    </row>
    <row r="43" spans="1:9" x14ac:dyDescent="0.25">
      <c r="A43" s="1"/>
      <c r="B43" s="4">
        <f t="shared" ref="B43:I43" si="5">SUM(B38:B42)</f>
        <v>272347725</v>
      </c>
      <c r="C43" s="4">
        <f t="shared" si="5"/>
        <v>511519562</v>
      </c>
      <c r="D43" s="4">
        <f t="shared" si="5"/>
        <v>-140985083</v>
      </c>
      <c r="E43" s="4">
        <f t="shared" si="5"/>
        <v>184159181</v>
      </c>
      <c r="F43" s="4">
        <f t="shared" si="5"/>
        <v>55783021</v>
      </c>
      <c r="G43" s="4">
        <f t="shared" si="5"/>
        <v>-241079363</v>
      </c>
      <c r="H43" s="4">
        <f t="shared" si="5"/>
        <v>-425569643</v>
      </c>
      <c r="I43" s="4">
        <f t="shared" si="5"/>
        <v>-1076524589</v>
      </c>
    </row>
    <row r="44" spans="1:9" x14ac:dyDescent="0.25">
      <c r="A44" s="17" t="s">
        <v>109</v>
      </c>
      <c r="B44" s="4">
        <f t="shared" ref="B44" si="6">B30+B36+B43</f>
        <v>325523627</v>
      </c>
      <c r="C44" s="4">
        <f>C30+C36+C43</f>
        <v>569858517</v>
      </c>
      <c r="D44" s="4">
        <f t="shared" ref="D44:I44" si="7">D30+D36+D43</f>
        <v>90534550</v>
      </c>
      <c r="E44" s="4">
        <f t="shared" si="7"/>
        <v>301823854</v>
      </c>
      <c r="F44" s="4">
        <f t="shared" si="7"/>
        <v>235543300</v>
      </c>
      <c r="G44" s="4">
        <f t="shared" si="7"/>
        <v>643667</v>
      </c>
      <c r="H44" s="4">
        <f t="shared" si="7"/>
        <v>-443949829</v>
      </c>
      <c r="I44" s="4">
        <f t="shared" si="7"/>
        <v>-1009517637</v>
      </c>
    </row>
    <row r="45" spans="1:9" x14ac:dyDescent="0.25">
      <c r="A45" s="19" t="s">
        <v>110</v>
      </c>
      <c r="B45" s="3">
        <v>314654587</v>
      </c>
      <c r="C45" s="3">
        <v>314654587</v>
      </c>
      <c r="D45" s="3">
        <v>938456851</v>
      </c>
      <c r="E45" s="3">
        <v>938456851</v>
      </c>
      <c r="F45" s="3">
        <v>938456851</v>
      </c>
      <c r="G45" s="28">
        <v>1692860830</v>
      </c>
      <c r="H45" s="3">
        <v>1692860839</v>
      </c>
      <c r="I45" s="3">
        <v>1692860829</v>
      </c>
    </row>
    <row r="46" spans="1:9" x14ac:dyDescent="0.25">
      <c r="A46" s="17" t="s">
        <v>111</v>
      </c>
      <c r="B46" s="4">
        <f>SUM(B44:B45)</f>
        <v>640178214</v>
      </c>
      <c r="C46" s="4">
        <f>SUM(C44:C45)</f>
        <v>884513104</v>
      </c>
      <c r="D46" s="4">
        <f t="shared" ref="D46:I46" si="8">SUM(D44:D45)</f>
        <v>1028991401</v>
      </c>
      <c r="E46" s="4">
        <f t="shared" si="8"/>
        <v>1240280705</v>
      </c>
      <c r="F46" s="4">
        <f t="shared" si="8"/>
        <v>1174000151</v>
      </c>
      <c r="G46" s="4">
        <f t="shared" si="8"/>
        <v>1693504497</v>
      </c>
      <c r="H46" s="4">
        <f t="shared" si="8"/>
        <v>1248911010</v>
      </c>
      <c r="I46" s="4">
        <f t="shared" si="8"/>
        <v>683343192</v>
      </c>
    </row>
    <row r="47" spans="1:9" s="8" customFormat="1" x14ac:dyDescent="0.25">
      <c r="A47" s="19" t="s">
        <v>112</v>
      </c>
      <c r="B47" s="8">
        <f>B30/('1'!B42/10)</f>
        <v>1.3225693470469067</v>
      </c>
      <c r="C47" s="8">
        <f>C30/('1'!C42/10)</f>
        <v>1.0318942637051705</v>
      </c>
      <c r="D47" s="8">
        <f>D30/('1'!D42/10)</f>
        <v>2.1676865907653382</v>
      </c>
      <c r="E47" s="8">
        <f>E30/('1'!E42/10)</f>
        <v>2.5401811132223915</v>
      </c>
      <c r="F47" s="8">
        <f>F30/('1'!F42/10)</f>
        <v>3.5721194082536658</v>
      </c>
      <c r="G47" s="8">
        <f>G30/('1'!G42/10)</f>
        <v>2.234659824139515</v>
      </c>
      <c r="H47" s="8">
        <f>H30/('1'!H42/10)</f>
        <v>1.0294005317050721</v>
      </c>
      <c r="I47" s="8">
        <f>I30/('1'!I42/10)</f>
        <v>1.3768094989281361</v>
      </c>
    </row>
    <row r="48" spans="1:9" x14ac:dyDescent="0.25">
      <c r="A48" s="17" t="s">
        <v>113</v>
      </c>
      <c r="B48" s="4">
        <f>'1'!B42/10</f>
        <v>130906800</v>
      </c>
      <c r="C48" s="4">
        <f>'1'!C42/10</f>
        <v>130906800</v>
      </c>
      <c r="D48" s="4">
        <f>'1'!D42/10</f>
        <v>130906800</v>
      </c>
      <c r="E48" s="4">
        <f>'1'!E42/10</f>
        <v>137452140</v>
      </c>
      <c r="F48" s="4">
        <f>'1'!F42/10</f>
        <v>137452140</v>
      </c>
      <c r="G48" s="4">
        <f>'1'!G42/10</f>
        <v>137452140</v>
      </c>
      <c r="H48" s="4">
        <f>'1'!H42/10</f>
        <v>137452140</v>
      </c>
      <c r="I48" s="4">
        <f>'1'!I42/10</f>
        <v>137452140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2"/>
  <sheetViews>
    <sheetView workbookViewId="0">
      <pane xSplit="1" ySplit="5" topLeftCell="D6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34.5703125" bestFit="1" customWidth="1"/>
    <col min="2" max="2" width="10.5703125" customWidth="1"/>
  </cols>
  <sheetData>
    <row r="1" spans="1:16383" x14ac:dyDescent="0.25">
      <c r="A1" s="1" t="s">
        <v>75</v>
      </c>
      <c r="H1" s="1"/>
      <c r="P1" s="1"/>
      <c r="X1" s="1"/>
      <c r="AF1" s="1"/>
      <c r="AN1" s="1"/>
      <c r="AV1" s="1"/>
      <c r="BD1" s="1"/>
      <c r="BL1" s="1"/>
      <c r="BT1" s="1"/>
      <c r="CB1" s="1"/>
      <c r="CJ1" s="1"/>
      <c r="CR1" s="1"/>
      <c r="CZ1" s="1"/>
      <c r="DH1" s="1"/>
      <c r="DP1" s="1"/>
      <c r="DX1" s="1"/>
      <c r="EF1" s="1"/>
      <c r="EN1" s="1"/>
      <c r="EV1" s="1"/>
      <c r="FD1" s="1"/>
      <c r="FL1" s="1"/>
      <c r="FT1" s="1"/>
      <c r="GB1" s="1"/>
      <c r="GJ1" s="1"/>
      <c r="GR1" s="1"/>
      <c r="GZ1" s="1"/>
      <c r="HH1" s="1"/>
      <c r="HP1" s="1"/>
      <c r="HX1" s="1"/>
      <c r="IF1" s="1"/>
      <c r="IN1" s="1"/>
      <c r="IV1" s="1"/>
      <c r="JD1" s="1"/>
      <c r="JL1" s="1"/>
      <c r="JT1" s="1"/>
      <c r="KB1" s="1"/>
      <c r="KJ1" s="1"/>
      <c r="KR1" s="1"/>
      <c r="KZ1" s="1"/>
      <c r="LH1" s="1"/>
      <c r="LP1" s="1"/>
      <c r="LX1" s="1"/>
      <c r="MF1" s="1"/>
      <c r="MN1" s="1"/>
      <c r="MV1" s="1"/>
      <c r="ND1" s="1"/>
      <c r="NL1" s="1"/>
      <c r="NT1" s="1"/>
      <c r="OB1" s="1"/>
      <c r="OJ1" s="1"/>
      <c r="OR1" s="1"/>
      <c r="OZ1" s="1"/>
      <c r="PH1" s="1"/>
      <c r="PP1" s="1"/>
      <c r="PX1" s="1"/>
      <c r="QF1" s="1"/>
      <c r="QN1" s="1"/>
      <c r="QV1" s="1"/>
      <c r="RD1" s="1"/>
      <c r="RL1" s="1"/>
      <c r="RT1" s="1"/>
      <c r="SB1" s="1"/>
      <c r="SJ1" s="1"/>
      <c r="SR1" s="1"/>
      <c r="SZ1" s="1"/>
      <c r="TH1" s="1"/>
      <c r="TP1" s="1"/>
      <c r="TX1" s="1"/>
      <c r="UF1" s="1"/>
      <c r="UN1" s="1"/>
      <c r="UV1" s="1"/>
      <c r="VD1" s="1"/>
      <c r="VL1" s="1"/>
      <c r="VT1" s="1"/>
      <c r="WB1" s="1"/>
      <c r="WJ1" s="1"/>
      <c r="WR1" s="1"/>
      <c r="WZ1" s="1"/>
      <c r="XH1" s="1"/>
      <c r="XP1" s="1"/>
      <c r="XX1" s="1"/>
      <c r="YF1" s="1"/>
      <c r="YN1" s="1"/>
      <c r="YV1" s="1"/>
      <c r="ZD1" s="1"/>
      <c r="ZL1" s="1"/>
      <c r="ZT1" s="1"/>
      <c r="AAB1" s="1"/>
      <c r="AAJ1" s="1"/>
      <c r="AAR1" s="1"/>
      <c r="AAZ1" s="1"/>
      <c r="ABH1" s="1"/>
      <c r="ABP1" s="1"/>
      <c r="ABX1" s="1"/>
      <c r="ACF1" s="1"/>
      <c r="ACN1" s="1"/>
      <c r="ACV1" s="1"/>
      <c r="ADD1" s="1"/>
      <c r="ADL1" s="1"/>
      <c r="ADT1" s="1"/>
      <c r="AEB1" s="1"/>
      <c r="AEJ1" s="1"/>
      <c r="AER1" s="1"/>
      <c r="AEZ1" s="1"/>
      <c r="AFH1" s="1"/>
      <c r="AFP1" s="1"/>
      <c r="AFX1" s="1"/>
      <c r="AGF1" s="1"/>
      <c r="AGN1" s="1"/>
      <c r="AGV1" s="1"/>
      <c r="AHD1" s="1"/>
      <c r="AHL1" s="1"/>
      <c r="AHT1" s="1"/>
      <c r="AIB1" s="1"/>
      <c r="AIJ1" s="1"/>
      <c r="AIR1" s="1"/>
      <c r="AIZ1" s="1"/>
      <c r="AJH1" s="1"/>
      <c r="AJP1" s="1"/>
      <c r="AJX1" s="1"/>
      <c r="AKF1" s="1"/>
      <c r="AKN1" s="1"/>
      <c r="AKV1" s="1"/>
      <c r="ALD1" s="1"/>
      <c r="ALL1" s="1"/>
      <c r="ALT1" s="1"/>
      <c r="AMB1" s="1"/>
      <c r="AMJ1" s="1"/>
      <c r="AMR1" s="1"/>
      <c r="AMZ1" s="1"/>
      <c r="ANH1" s="1"/>
      <c r="ANP1" s="1"/>
      <c r="ANX1" s="1"/>
      <c r="AOF1" s="1"/>
      <c r="AON1" s="1"/>
      <c r="AOV1" s="1"/>
      <c r="APD1" s="1"/>
      <c r="APL1" s="1"/>
      <c r="APT1" s="1"/>
      <c r="AQB1" s="1"/>
      <c r="AQJ1" s="1"/>
      <c r="AQR1" s="1"/>
      <c r="AQZ1" s="1"/>
      <c r="ARH1" s="1"/>
      <c r="ARP1" s="1"/>
      <c r="ARX1" s="1"/>
      <c r="ASF1" s="1"/>
      <c r="ASN1" s="1"/>
      <c r="ASV1" s="1"/>
      <c r="ATD1" s="1"/>
      <c r="ATL1" s="1"/>
      <c r="ATT1" s="1"/>
      <c r="AUB1" s="1"/>
      <c r="AUJ1" s="1"/>
      <c r="AUR1" s="1"/>
      <c r="AUZ1" s="1"/>
      <c r="AVH1" s="1"/>
      <c r="AVP1" s="1"/>
      <c r="AVX1" s="1"/>
      <c r="AWF1" s="1"/>
      <c r="AWN1" s="1"/>
      <c r="AWV1" s="1"/>
      <c r="AXD1" s="1"/>
      <c r="AXL1" s="1"/>
      <c r="AXT1" s="1"/>
      <c r="AYB1" s="1"/>
      <c r="AYJ1" s="1"/>
      <c r="AYR1" s="1"/>
      <c r="AYZ1" s="1"/>
      <c r="AZH1" s="1"/>
      <c r="AZP1" s="1"/>
      <c r="AZX1" s="1"/>
      <c r="BAF1" s="1"/>
      <c r="BAN1" s="1"/>
      <c r="BAV1" s="1"/>
      <c r="BBD1" s="1"/>
      <c r="BBL1" s="1"/>
      <c r="BBT1" s="1"/>
      <c r="BCB1" s="1"/>
      <c r="BCJ1" s="1"/>
      <c r="BCR1" s="1"/>
      <c r="BCZ1" s="1"/>
      <c r="BDH1" s="1"/>
      <c r="BDP1" s="1"/>
      <c r="BDX1" s="1"/>
      <c r="BEF1" s="1"/>
      <c r="BEN1" s="1"/>
      <c r="BEV1" s="1"/>
      <c r="BFD1" s="1"/>
      <c r="BFL1" s="1"/>
      <c r="BFT1" s="1"/>
      <c r="BGB1" s="1"/>
      <c r="BGJ1" s="1"/>
      <c r="BGR1" s="1"/>
      <c r="BGZ1" s="1"/>
      <c r="BHH1" s="1"/>
      <c r="BHP1" s="1"/>
      <c r="BHX1" s="1"/>
      <c r="BIF1" s="1"/>
      <c r="BIN1" s="1"/>
      <c r="BIV1" s="1"/>
      <c r="BJD1" s="1"/>
      <c r="BJL1" s="1"/>
      <c r="BJT1" s="1"/>
      <c r="BKB1" s="1"/>
      <c r="BKJ1" s="1"/>
      <c r="BKR1" s="1"/>
      <c r="BKZ1" s="1"/>
      <c r="BLH1" s="1"/>
      <c r="BLP1" s="1"/>
      <c r="BLX1" s="1"/>
      <c r="BMF1" s="1"/>
      <c r="BMN1" s="1"/>
      <c r="BMV1" s="1"/>
      <c r="BND1" s="1"/>
      <c r="BNL1" s="1"/>
      <c r="BNT1" s="1"/>
      <c r="BOB1" s="1"/>
      <c r="BOJ1" s="1"/>
      <c r="BOR1" s="1"/>
      <c r="BOZ1" s="1"/>
      <c r="BPH1" s="1"/>
      <c r="BPP1" s="1"/>
      <c r="BPX1" s="1"/>
      <c r="BQF1" s="1"/>
      <c r="BQN1" s="1"/>
      <c r="BQV1" s="1"/>
      <c r="BRD1" s="1"/>
      <c r="BRL1" s="1"/>
      <c r="BRT1" s="1"/>
      <c r="BSB1" s="1"/>
      <c r="BSJ1" s="1"/>
      <c r="BSR1" s="1"/>
      <c r="BSZ1" s="1"/>
      <c r="BTH1" s="1"/>
      <c r="BTP1" s="1"/>
      <c r="BTX1" s="1"/>
      <c r="BUF1" s="1"/>
      <c r="BUN1" s="1"/>
      <c r="BUV1" s="1"/>
      <c r="BVD1" s="1"/>
      <c r="BVL1" s="1"/>
      <c r="BVT1" s="1"/>
      <c r="BWB1" s="1"/>
      <c r="BWJ1" s="1"/>
      <c r="BWR1" s="1"/>
      <c r="BWZ1" s="1"/>
      <c r="BXH1" s="1"/>
      <c r="BXP1" s="1"/>
      <c r="BXX1" s="1"/>
      <c r="BYF1" s="1"/>
      <c r="BYN1" s="1"/>
      <c r="BYV1" s="1"/>
      <c r="BZD1" s="1"/>
      <c r="BZL1" s="1"/>
      <c r="BZT1" s="1"/>
      <c r="CAB1" s="1"/>
      <c r="CAJ1" s="1"/>
      <c r="CAR1" s="1"/>
      <c r="CAZ1" s="1"/>
      <c r="CBH1" s="1"/>
      <c r="CBP1" s="1"/>
      <c r="CBX1" s="1"/>
      <c r="CCF1" s="1"/>
      <c r="CCN1" s="1"/>
      <c r="CCV1" s="1"/>
      <c r="CDD1" s="1"/>
      <c r="CDL1" s="1"/>
      <c r="CDT1" s="1"/>
      <c r="CEB1" s="1"/>
      <c r="CEJ1" s="1"/>
      <c r="CER1" s="1"/>
      <c r="CEZ1" s="1"/>
      <c r="CFH1" s="1"/>
      <c r="CFP1" s="1"/>
      <c r="CFX1" s="1"/>
      <c r="CGF1" s="1"/>
      <c r="CGN1" s="1"/>
      <c r="CGV1" s="1"/>
      <c r="CHD1" s="1"/>
      <c r="CHL1" s="1"/>
      <c r="CHT1" s="1"/>
      <c r="CIB1" s="1"/>
      <c r="CIJ1" s="1"/>
      <c r="CIR1" s="1"/>
      <c r="CIZ1" s="1"/>
      <c r="CJH1" s="1"/>
      <c r="CJP1" s="1"/>
      <c r="CJX1" s="1"/>
      <c r="CKF1" s="1"/>
      <c r="CKN1" s="1"/>
      <c r="CKV1" s="1"/>
      <c r="CLD1" s="1"/>
      <c r="CLL1" s="1"/>
      <c r="CLT1" s="1"/>
      <c r="CMB1" s="1"/>
      <c r="CMJ1" s="1"/>
      <c r="CMR1" s="1"/>
      <c r="CMZ1" s="1"/>
      <c r="CNH1" s="1"/>
      <c r="CNP1" s="1"/>
      <c r="CNX1" s="1"/>
      <c r="COF1" s="1"/>
      <c r="CON1" s="1"/>
      <c r="COV1" s="1"/>
      <c r="CPD1" s="1"/>
      <c r="CPL1" s="1"/>
      <c r="CPT1" s="1"/>
      <c r="CQB1" s="1"/>
      <c r="CQJ1" s="1"/>
      <c r="CQR1" s="1"/>
      <c r="CQZ1" s="1"/>
      <c r="CRH1" s="1"/>
      <c r="CRP1" s="1"/>
      <c r="CRX1" s="1"/>
      <c r="CSF1" s="1"/>
      <c r="CSN1" s="1"/>
      <c r="CSV1" s="1"/>
      <c r="CTD1" s="1"/>
      <c r="CTL1" s="1"/>
      <c r="CTT1" s="1"/>
      <c r="CUB1" s="1"/>
      <c r="CUJ1" s="1"/>
      <c r="CUR1" s="1"/>
      <c r="CUZ1" s="1"/>
      <c r="CVH1" s="1"/>
      <c r="CVP1" s="1"/>
      <c r="CVX1" s="1"/>
      <c r="CWF1" s="1"/>
      <c r="CWN1" s="1"/>
      <c r="CWV1" s="1"/>
      <c r="CXD1" s="1"/>
      <c r="CXL1" s="1"/>
      <c r="CXT1" s="1"/>
      <c r="CYB1" s="1"/>
      <c r="CYJ1" s="1"/>
      <c r="CYR1" s="1"/>
      <c r="CYZ1" s="1"/>
      <c r="CZH1" s="1"/>
      <c r="CZP1" s="1"/>
      <c r="CZX1" s="1"/>
      <c r="DAF1" s="1"/>
      <c r="DAN1" s="1"/>
      <c r="DAV1" s="1"/>
      <c r="DBD1" s="1"/>
      <c r="DBL1" s="1"/>
      <c r="DBT1" s="1"/>
      <c r="DCB1" s="1"/>
      <c r="DCJ1" s="1"/>
      <c r="DCR1" s="1"/>
      <c r="DCZ1" s="1"/>
      <c r="DDH1" s="1"/>
      <c r="DDP1" s="1"/>
      <c r="DDX1" s="1"/>
      <c r="DEF1" s="1"/>
      <c r="DEN1" s="1"/>
      <c r="DEV1" s="1"/>
      <c r="DFD1" s="1"/>
      <c r="DFL1" s="1"/>
      <c r="DFT1" s="1"/>
      <c r="DGB1" s="1"/>
      <c r="DGJ1" s="1"/>
      <c r="DGR1" s="1"/>
      <c r="DGZ1" s="1"/>
      <c r="DHH1" s="1"/>
      <c r="DHP1" s="1"/>
      <c r="DHX1" s="1"/>
      <c r="DIF1" s="1"/>
      <c r="DIN1" s="1"/>
      <c r="DIV1" s="1"/>
      <c r="DJD1" s="1"/>
      <c r="DJL1" s="1"/>
      <c r="DJT1" s="1"/>
      <c r="DKB1" s="1"/>
      <c r="DKJ1" s="1"/>
      <c r="DKR1" s="1"/>
      <c r="DKZ1" s="1"/>
      <c r="DLH1" s="1"/>
      <c r="DLP1" s="1"/>
      <c r="DLX1" s="1"/>
      <c r="DMF1" s="1"/>
      <c r="DMN1" s="1"/>
      <c r="DMV1" s="1"/>
      <c r="DND1" s="1"/>
      <c r="DNL1" s="1"/>
      <c r="DNT1" s="1"/>
      <c r="DOB1" s="1"/>
      <c r="DOJ1" s="1"/>
      <c r="DOR1" s="1"/>
      <c r="DOZ1" s="1"/>
      <c r="DPH1" s="1"/>
      <c r="DPP1" s="1"/>
      <c r="DPX1" s="1"/>
      <c r="DQF1" s="1"/>
      <c r="DQN1" s="1"/>
      <c r="DQV1" s="1"/>
      <c r="DRD1" s="1"/>
      <c r="DRL1" s="1"/>
      <c r="DRT1" s="1"/>
      <c r="DSB1" s="1"/>
      <c r="DSJ1" s="1"/>
      <c r="DSR1" s="1"/>
      <c r="DSZ1" s="1"/>
      <c r="DTH1" s="1"/>
      <c r="DTP1" s="1"/>
      <c r="DTX1" s="1"/>
      <c r="DUF1" s="1"/>
      <c r="DUN1" s="1"/>
      <c r="DUV1" s="1"/>
      <c r="DVD1" s="1"/>
      <c r="DVL1" s="1"/>
      <c r="DVT1" s="1"/>
      <c r="DWB1" s="1"/>
      <c r="DWJ1" s="1"/>
      <c r="DWR1" s="1"/>
      <c r="DWZ1" s="1"/>
      <c r="DXH1" s="1"/>
      <c r="DXP1" s="1"/>
      <c r="DXX1" s="1"/>
      <c r="DYF1" s="1"/>
      <c r="DYN1" s="1"/>
      <c r="DYV1" s="1"/>
      <c r="DZD1" s="1"/>
      <c r="DZL1" s="1"/>
      <c r="DZT1" s="1"/>
      <c r="EAB1" s="1"/>
      <c r="EAJ1" s="1"/>
      <c r="EAR1" s="1"/>
      <c r="EAZ1" s="1"/>
      <c r="EBH1" s="1"/>
      <c r="EBP1" s="1"/>
      <c r="EBX1" s="1"/>
      <c r="ECF1" s="1"/>
      <c r="ECN1" s="1"/>
      <c r="ECV1" s="1"/>
      <c r="EDD1" s="1"/>
      <c r="EDL1" s="1"/>
      <c r="EDT1" s="1"/>
      <c r="EEB1" s="1"/>
      <c r="EEJ1" s="1"/>
      <c r="EER1" s="1"/>
      <c r="EEZ1" s="1"/>
      <c r="EFH1" s="1"/>
      <c r="EFP1" s="1"/>
      <c r="EFX1" s="1"/>
      <c r="EGF1" s="1"/>
      <c r="EGN1" s="1"/>
      <c r="EGV1" s="1"/>
      <c r="EHD1" s="1"/>
      <c r="EHL1" s="1"/>
      <c r="EHT1" s="1"/>
      <c r="EIB1" s="1"/>
      <c r="EIJ1" s="1"/>
      <c r="EIR1" s="1"/>
      <c r="EIZ1" s="1"/>
      <c r="EJH1" s="1"/>
      <c r="EJP1" s="1"/>
      <c r="EJX1" s="1"/>
      <c r="EKF1" s="1"/>
      <c r="EKN1" s="1"/>
      <c r="EKV1" s="1"/>
      <c r="ELD1" s="1"/>
      <c r="ELL1" s="1"/>
      <c r="ELT1" s="1"/>
      <c r="EMB1" s="1"/>
      <c r="EMJ1" s="1"/>
      <c r="EMR1" s="1"/>
      <c r="EMZ1" s="1"/>
      <c r="ENH1" s="1"/>
      <c r="ENP1" s="1"/>
      <c r="ENX1" s="1"/>
      <c r="EOF1" s="1"/>
      <c r="EON1" s="1"/>
      <c r="EOV1" s="1"/>
      <c r="EPD1" s="1"/>
      <c r="EPL1" s="1"/>
      <c r="EPT1" s="1"/>
      <c r="EQB1" s="1"/>
      <c r="EQJ1" s="1"/>
      <c r="EQR1" s="1"/>
      <c r="EQZ1" s="1"/>
      <c r="ERH1" s="1"/>
      <c r="ERP1" s="1"/>
      <c r="ERX1" s="1"/>
      <c r="ESF1" s="1"/>
      <c r="ESN1" s="1"/>
      <c r="ESV1" s="1"/>
      <c r="ETD1" s="1"/>
      <c r="ETL1" s="1"/>
      <c r="ETT1" s="1"/>
      <c r="EUB1" s="1"/>
      <c r="EUJ1" s="1"/>
      <c r="EUR1" s="1"/>
      <c r="EUZ1" s="1"/>
      <c r="EVH1" s="1"/>
      <c r="EVP1" s="1"/>
      <c r="EVX1" s="1"/>
      <c r="EWF1" s="1"/>
      <c r="EWN1" s="1"/>
      <c r="EWV1" s="1"/>
      <c r="EXD1" s="1"/>
      <c r="EXL1" s="1"/>
      <c r="EXT1" s="1"/>
      <c r="EYB1" s="1"/>
      <c r="EYJ1" s="1"/>
      <c r="EYR1" s="1"/>
      <c r="EYZ1" s="1"/>
      <c r="EZH1" s="1"/>
      <c r="EZP1" s="1"/>
      <c r="EZX1" s="1"/>
      <c r="FAF1" s="1"/>
      <c r="FAN1" s="1"/>
      <c r="FAV1" s="1"/>
      <c r="FBD1" s="1"/>
      <c r="FBL1" s="1"/>
      <c r="FBT1" s="1"/>
      <c r="FCB1" s="1"/>
      <c r="FCJ1" s="1"/>
      <c r="FCR1" s="1"/>
      <c r="FCZ1" s="1"/>
      <c r="FDH1" s="1"/>
      <c r="FDP1" s="1"/>
      <c r="FDX1" s="1"/>
      <c r="FEF1" s="1"/>
      <c r="FEN1" s="1"/>
      <c r="FEV1" s="1"/>
      <c r="FFD1" s="1"/>
      <c r="FFL1" s="1"/>
      <c r="FFT1" s="1"/>
      <c r="FGB1" s="1"/>
      <c r="FGJ1" s="1"/>
      <c r="FGR1" s="1"/>
      <c r="FGZ1" s="1"/>
      <c r="FHH1" s="1"/>
      <c r="FHP1" s="1"/>
      <c r="FHX1" s="1"/>
      <c r="FIF1" s="1"/>
      <c r="FIN1" s="1"/>
      <c r="FIV1" s="1"/>
      <c r="FJD1" s="1"/>
      <c r="FJL1" s="1"/>
      <c r="FJT1" s="1"/>
      <c r="FKB1" s="1"/>
      <c r="FKJ1" s="1"/>
      <c r="FKR1" s="1"/>
      <c r="FKZ1" s="1"/>
      <c r="FLH1" s="1"/>
      <c r="FLP1" s="1"/>
      <c r="FLX1" s="1"/>
      <c r="FMF1" s="1"/>
      <c r="FMN1" s="1"/>
      <c r="FMV1" s="1"/>
      <c r="FND1" s="1"/>
      <c r="FNL1" s="1"/>
      <c r="FNT1" s="1"/>
      <c r="FOB1" s="1"/>
      <c r="FOJ1" s="1"/>
      <c r="FOR1" s="1"/>
      <c r="FOZ1" s="1"/>
      <c r="FPH1" s="1"/>
      <c r="FPP1" s="1"/>
      <c r="FPX1" s="1"/>
      <c r="FQF1" s="1"/>
      <c r="FQN1" s="1"/>
      <c r="FQV1" s="1"/>
      <c r="FRD1" s="1"/>
      <c r="FRL1" s="1"/>
      <c r="FRT1" s="1"/>
      <c r="FSB1" s="1"/>
      <c r="FSJ1" s="1"/>
      <c r="FSR1" s="1"/>
      <c r="FSZ1" s="1"/>
      <c r="FTH1" s="1"/>
      <c r="FTP1" s="1"/>
      <c r="FTX1" s="1"/>
      <c r="FUF1" s="1"/>
      <c r="FUN1" s="1"/>
      <c r="FUV1" s="1"/>
      <c r="FVD1" s="1"/>
      <c r="FVL1" s="1"/>
      <c r="FVT1" s="1"/>
      <c r="FWB1" s="1"/>
      <c r="FWJ1" s="1"/>
      <c r="FWR1" s="1"/>
      <c r="FWZ1" s="1"/>
      <c r="FXH1" s="1"/>
      <c r="FXP1" s="1"/>
      <c r="FXX1" s="1"/>
      <c r="FYF1" s="1"/>
      <c r="FYN1" s="1"/>
      <c r="FYV1" s="1"/>
      <c r="FZD1" s="1"/>
      <c r="FZL1" s="1"/>
      <c r="FZT1" s="1"/>
      <c r="GAB1" s="1"/>
      <c r="GAJ1" s="1"/>
      <c r="GAR1" s="1"/>
      <c r="GAZ1" s="1"/>
      <c r="GBH1" s="1"/>
      <c r="GBP1" s="1"/>
      <c r="GBX1" s="1"/>
      <c r="GCF1" s="1"/>
      <c r="GCN1" s="1"/>
      <c r="GCV1" s="1"/>
      <c r="GDD1" s="1"/>
      <c r="GDL1" s="1"/>
      <c r="GDT1" s="1"/>
      <c r="GEB1" s="1"/>
      <c r="GEJ1" s="1"/>
      <c r="GER1" s="1"/>
      <c r="GEZ1" s="1"/>
      <c r="GFH1" s="1"/>
      <c r="GFP1" s="1"/>
      <c r="GFX1" s="1"/>
      <c r="GGF1" s="1"/>
      <c r="GGN1" s="1"/>
      <c r="GGV1" s="1"/>
      <c r="GHD1" s="1"/>
      <c r="GHL1" s="1"/>
      <c r="GHT1" s="1"/>
      <c r="GIB1" s="1"/>
      <c r="GIJ1" s="1"/>
      <c r="GIR1" s="1"/>
      <c r="GIZ1" s="1"/>
      <c r="GJH1" s="1"/>
      <c r="GJP1" s="1"/>
      <c r="GJX1" s="1"/>
      <c r="GKF1" s="1"/>
      <c r="GKN1" s="1"/>
      <c r="GKV1" s="1"/>
      <c r="GLD1" s="1"/>
      <c r="GLL1" s="1"/>
      <c r="GLT1" s="1"/>
      <c r="GMB1" s="1"/>
      <c r="GMJ1" s="1"/>
      <c r="GMR1" s="1"/>
      <c r="GMZ1" s="1"/>
      <c r="GNH1" s="1"/>
      <c r="GNP1" s="1"/>
      <c r="GNX1" s="1"/>
      <c r="GOF1" s="1"/>
      <c r="GON1" s="1"/>
      <c r="GOV1" s="1"/>
      <c r="GPD1" s="1"/>
      <c r="GPL1" s="1"/>
      <c r="GPT1" s="1"/>
      <c r="GQB1" s="1"/>
      <c r="GQJ1" s="1"/>
      <c r="GQR1" s="1"/>
      <c r="GQZ1" s="1"/>
      <c r="GRH1" s="1"/>
      <c r="GRP1" s="1"/>
      <c r="GRX1" s="1"/>
      <c r="GSF1" s="1"/>
      <c r="GSN1" s="1"/>
      <c r="GSV1" s="1"/>
      <c r="GTD1" s="1"/>
      <c r="GTL1" s="1"/>
      <c r="GTT1" s="1"/>
      <c r="GUB1" s="1"/>
      <c r="GUJ1" s="1"/>
      <c r="GUR1" s="1"/>
      <c r="GUZ1" s="1"/>
      <c r="GVH1" s="1"/>
      <c r="GVP1" s="1"/>
      <c r="GVX1" s="1"/>
      <c r="GWF1" s="1"/>
      <c r="GWN1" s="1"/>
      <c r="GWV1" s="1"/>
      <c r="GXD1" s="1"/>
      <c r="GXL1" s="1"/>
      <c r="GXT1" s="1"/>
      <c r="GYB1" s="1"/>
      <c r="GYJ1" s="1"/>
      <c r="GYR1" s="1"/>
      <c r="GYZ1" s="1"/>
      <c r="GZH1" s="1"/>
      <c r="GZP1" s="1"/>
      <c r="GZX1" s="1"/>
      <c r="HAF1" s="1"/>
      <c r="HAN1" s="1"/>
      <c r="HAV1" s="1"/>
      <c r="HBD1" s="1"/>
      <c r="HBL1" s="1"/>
      <c r="HBT1" s="1"/>
      <c r="HCB1" s="1"/>
      <c r="HCJ1" s="1"/>
      <c r="HCR1" s="1"/>
      <c r="HCZ1" s="1"/>
      <c r="HDH1" s="1"/>
      <c r="HDP1" s="1"/>
      <c r="HDX1" s="1"/>
      <c r="HEF1" s="1"/>
      <c r="HEN1" s="1"/>
      <c r="HEV1" s="1"/>
      <c r="HFD1" s="1"/>
      <c r="HFL1" s="1"/>
      <c r="HFT1" s="1"/>
      <c r="HGB1" s="1"/>
      <c r="HGJ1" s="1"/>
      <c r="HGR1" s="1"/>
      <c r="HGZ1" s="1"/>
      <c r="HHH1" s="1"/>
      <c r="HHP1" s="1"/>
      <c r="HHX1" s="1"/>
      <c r="HIF1" s="1"/>
      <c r="HIN1" s="1"/>
      <c r="HIV1" s="1"/>
      <c r="HJD1" s="1"/>
      <c r="HJL1" s="1"/>
      <c r="HJT1" s="1"/>
      <c r="HKB1" s="1"/>
      <c r="HKJ1" s="1"/>
      <c r="HKR1" s="1"/>
      <c r="HKZ1" s="1"/>
      <c r="HLH1" s="1"/>
      <c r="HLP1" s="1"/>
      <c r="HLX1" s="1"/>
      <c r="HMF1" s="1"/>
      <c r="HMN1" s="1"/>
      <c r="HMV1" s="1"/>
      <c r="HND1" s="1"/>
      <c r="HNL1" s="1"/>
      <c r="HNT1" s="1"/>
      <c r="HOB1" s="1"/>
      <c r="HOJ1" s="1"/>
      <c r="HOR1" s="1"/>
      <c r="HOZ1" s="1"/>
      <c r="HPH1" s="1"/>
      <c r="HPP1" s="1"/>
      <c r="HPX1" s="1"/>
      <c r="HQF1" s="1"/>
      <c r="HQN1" s="1"/>
      <c r="HQV1" s="1"/>
      <c r="HRD1" s="1"/>
      <c r="HRL1" s="1"/>
      <c r="HRT1" s="1"/>
      <c r="HSB1" s="1"/>
      <c r="HSJ1" s="1"/>
      <c r="HSR1" s="1"/>
      <c r="HSZ1" s="1"/>
      <c r="HTH1" s="1"/>
      <c r="HTP1" s="1"/>
      <c r="HTX1" s="1"/>
      <c r="HUF1" s="1"/>
      <c r="HUN1" s="1"/>
      <c r="HUV1" s="1"/>
      <c r="HVD1" s="1"/>
      <c r="HVL1" s="1"/>
      <c r="HVT1" s="1"/>
      <c r="HWB1" s="1"/>
      <c r="HWJ1" s="1"/>
      <c r="HWR1" s="1"/>
      <c r="HWZ1" s="1"/>
      <c r="HXH1" s="1"/>
      <c r="HXP1" s="1"/>
      <c r="HXX1" s="1"/>
      <c r="HYF1" s="1"/>
      <c r="HYN1" s="1"/>
      <c r="HYV1" s="1"/>
      <c r="HZD1" s="1"/>
      <c r="HZL1" s="1"/>
      <c r="HZT1" s="1"/>
      <c r="IAB1" s="1"/>
      <c r="IAJ1" s="1"/>
      <c r="IAR1" s="1"/>
      <c r="IAZ1" s="1"/>
      <c r="IBH1" s="1"/>
      <c r="IBP1" s="1"/>
      <c r="IBX1" s="1"/>
      <c r="ICF1" s="1"/>
      <c r="ICN1" s="1"/>
      <c r="ICV1" s="1"/>
      <c r="IDD1" s="1"/>
      <c r="IDL1" s="1"/>
      <c r="IDT1" s="1"/>
      <c r="IEB1" s="1"/>
      <c r="IEJ1" s="1"/>
      <c r="IER1" s="1"/>
      <c r="IEZ1" s="1"/>
      <c r="IFH1" s="1"/>
      <c r="IFP1" s="1"/>
      <c r="IFX1" s="1"/>
      <c r="IGF1" s="1"/>
      <c r="IGN1" s="1"/>
      <c r="IGV1" s="1"/>
      <c r="IHD1" s="1"/>
      <c r="IHL1" s="1"/>
      <c r="IHT1" s="1"/>
      <c r="IIB1" s="1"/>
      <c r="IIJ1" s="1"/>
      <c r="IIR1" s="1"/>
      <c r="IIZ1" s="1"/>
      <c r="IJH1" s="1"/>
      <c r="IJP1" s="1"/>
      <c r="IJX1" s="1"/>
      <c r="IKF1" s="1"/>
      <c r="IKN1" s="1"/>
      <c r="IKV1" s="1"/>
      <c r="ILD1" s="1"/>
      <c r="ILL1" s="1"/>
      <c r="ILT1" s="1"/>
      <c r="IMB1" s="1"/>
      <c r="IMJ1" s="1"/>
      <c r="IMR1" s="1"/>
      <c r="IMZ1" s="1"/>
      <c r="INH1" s="1"/>
      <c r="INP1" s="1"/>
      <c r="INX1" s="1"/>
      <c r="IOF1" s="1"/>
      <c r="ION1" s="1"/>
      <c r="IOV1" s="1"/>
      <c r="IPD1" s="1"/>
      <c r="IPL1" s="1"/>
      <c r="IPT1" s="1"/>
      <c r="IQB1" s="1"/>
      <c r="IQJ1" s="1"/>
      <c r="IQR1" s="1"/>
      <c r="IQZ1" s="1"/>
      <c r="IRH1" s="1"/>
      <c r="IRP1" s="1"/>
      <c r="IRX1" s="1"/>
      <c r="ISF1" s="1"/>
      <c r="ISN1" s="1"/>
      <c r="ISV1" s="1"/>
      <c r="ITD1" s="1"/>
      <c r="ITL1" s="1"/>
      <c r="ITT1" s="1"/>
      <c r="IUB1" s="1"/>
      <c r="IUJ1" s="1"/>
      <c r="IUR1" s="1"/>
      <c r="IUZ1" s="1"/>
      <c r="IVH1" s="1"/>
      <c r="IVP1" s="1"/>
      <c r="IVX1" s="1"/>
      <c r="IWF1" s="1"/>
      <c r="IWN1" s="1"/>
      <c r="IWV1" s="1"/>
      <c r="IXD1" s="1"/>
      <c r="IXL1" s="1"/>
      <c r="IXT1" s="1"/>
      <c r="IYB1" s="1"/>
      <c r="IYJ1" s="1"/>
      <c r="IYR1" s="1"/>
      <c r="IYZ1" s="1"/>
      <c r="IZH1" s="1"/>
      <c r="IZP1" s="1"/>
      <c r="IZX1" s="1"/>
      <c r="JAF1" s="1"/>
      <c r="JAN1" s="1"/>
      <c r="JAV1" s="1"/>
      <c r="JBD1" s="1"/>
      <c r="JBL1" s="1"/>
      <c r="JBT1" s="1"/>
      <c r="JCB1" s="1"/>
      <c r="JCJ1" s="1"/>
      <c r="JCR1" s="1"/>
      <c r="JCZ1" s="1"/>
      <c r="JDH1" s="1"/>
      <c r="JDP1" s="1"/>
      <c r="JDX1" s="1"/>
      <c r="JEF1" s="1"/>
      <c r="JEN1" s="1"/>
      <c r="JEV1" s="1"/>
      <c r="JFD1" s="1"/>
      <c r="JFL1" s="1"/>
      <c r="JFT1" s="1"/>
      <c r="JGB1" s="1"/>
      <c r="JGJ1" s="1"/>
      <c r="JGR1" s="1"/>
      <c r="JGZ1" s="1"/>
      <c r="JHH1" s="1"/>
      <c r="JHP1" s="1"/>
      <c r="JHX1" s="1"/>
      <c r="JIF1" s="1"/>
      <c r="JIN1" s="1"/>
      <c r="JIV1" s="1"/>
      <c r="JJD1" s="1"/>
      <c r="JJL1" s="1"/>
      <c r="JJT1" s="1"/>
      <c r="JKB1" s="1"/>
      <c r="JKJ1" s="1"/>
      <c r="JKR1" s="1"/>
      <c r="JKZ1" s="1"/>
      <c r="JLH1" s="1"/>
      <c r="JLP1" s="1"/>
      <c r="JLX1" s="1"/>
      <c r="JMF1" s="1"/>
      <c r="JMN1" s="1"/>
      <c r="JMV1" s="1"/>
      <c r="JND1" s="1"/>
      <c r="JNL1" s="1"/>
      <c r="JNT1" s="1"/>
      <c r="JOB1" s="1"/>
      <c r="JOJ1" s="1"/>
      <c r="JOR1" s="1"/>
      <c r="JOZ1" s="1"/>
      <c r="JPH1" s="1"/>
      <c r="JPP1" s="1"/>
      <c r="JPX1" s="1"/>
      <c r="JQF1" s="1"/>
      <c r="JQN1" s="1"/>
      <c r="JQV1" s="1"/>
      <c r="JRD1" s="1"/>
      <c r="JRL1" s="1"/>
      <c r="JRT1" s="1"/>
      <c r="JSB1" s="1"/>
      <c r="JSJ1" s="1"/>
      <c r="JSR1" s="1"/>
      <c r="JSZ1" s="1"/>
      <c r="JTH1" s="1"/>
      <c r="JTP1" s="1"/>
      <c r="JTX1" s="1"/>
      <c r="JUF1" s="1"/>
      <c r="JUN1" s="1"/>
      <c r="JUV1" s="1"/>
      <c r="JVD1" s="1"/>
      <c r="JVL1" s="1"/>
      <c r="JVT1" s="1"/>
      <c r="JWB1" s="1"/>
      <c r="JWJ1" s="1"/>
      <c r="JWR1" s="1"/>
      <c r="JWZ1" s="1"/>
      <c r="JXH1" s="1"/>
      <c r="JXP1" s="1"/>
      <c r="JXX1" s="1"/>
      <c r="JYF1" s="1"/>
      <c r="JYN1" s="1"/>
      <c r="JYV1" s="1"/>
      <c r="JZD1" s="1"/>
      <c r="JZL1" s="1"/>
      <c r="JZT1" s="1"/>
      <c r="KAB1" s="1"/>
      <c r="KAJ1" s="1"/>
      <c r="KAR1" s="1"/>
      <c r="KAZ1" s="1"/>
      <c r="KBH1" s="1"/>
      <c r="KBP1" s="1"/>
      <c r="KBX1" s="1"/>
      <c r="KCF1" s="1"/>
      <c r="KCN1" s="1"/>
      <c r="KCV1" s="1"/>
      <c r="KDD1" s="1"/>
      <c r="KDL1" s="1"/>
      <c r="KDT1" s="1"/>
      <c r="KEB1" s="1"/>
      <c r="KEJ1" s="1"/>
      <c r="KER1" s="1"/>
      <c r="KEZ1" s="1"/>
      <c r="KFH1" s="1"/>
      <c r="KFP1" s="1"/>
      <c r="KFX1" s="1"/>
      <c r="KGF1" s="1"/>
      <c r="KGN1" s="1"/>
      <c r="KGV1" s="1"/>
      <c r="KHD1" s="1"/>
      <c r="KHL1" s="1"/>
      <c r="KHT1" s="1"/>
      <c r="KIB1" s="1"/>
      <c r="KIJ1" s="1"/>
      <c r="KIR1" s="1"/>
      <c r="KIZ1" s="1"/>
      <c r="KJH1" s="1"/>
      <c r="KJP1" s="1"/>
      <c r="KJX1" s="1"/>
      <c r="KKF1" s="1"/>
      <c r="KKN1" s="1"/>
      <c r="KKV1" s="1"/>
      <c r="KLD1" s="1"/>
      <c r="KLL1" s="1"/>
      <c r="KLT1" s="1"/>
      <c r="KMB1" s="1"/>
      <c r="KMJ1" s="1"/>
      <c r="KMR1" s="1"/>
      <c r="KMZ1" s="1"/>
      <c r="KNH1" s="1"/>
      <c r="KNP1" s="1"/>
      <c r="KNX1" s="1"/>
      <c r="KOF1" s="1"/>
      <c r="KON1" s="1"/>
      <c r="KOV1" s="1"/>
      <c r="KPD1" s="1"/>
      <c r="KPL1" s="1"/>
      <c r="KPT1" s="1"/>
      <c r="KQB1" s="1"/>
      <c r="KQJ1" s="1"/>
      <c r="KQR1" s="1"/>
      <c r="KQZ1" s="1"/>
      <c r="KRH1" s="1"/>
      <c r="KRP1" s="1"/>
      <c r="KRX1" s="1"/>
      <c r="KSF1" s="1"/>
      <c r="KSN1" s="1"/>
      <c r="KSV1" s="1"/>
      <c r="KTD1" s="1"/>
      <c r="KTL1" s="1"/>
      <c r="KTT1" s="1"/>
      <c r="KUB1" s="1"/>
      <c r="KUJ1" s="1"/>
      <c r="KUR1" s="1"/>
      <c r="KUZ1" s="1"/>
      <c r="KVH1" s="1"/>
      <c r="KVP1" s="1"/>
      <c r="KVX1" s="1"/>
      <c r="KWF1" s="1"/>
      <c r="KWN1" s="1"/>
      <c r="KWV1" s="1"/>
      <c r="KXD1" s="1"/>
      <c r="KXL1" s="1"/>
      <c r="KXT1" s="1"/>
      <c r="KYB1" s="1"/>
      <c r="KYJ1" s="1"/>
      <c r="KYR1" s="1"/>
      <c r="KYZ1" s="1"/>
      <c r="KZH1" s="1"/>
      <c r="KZP1" s="1"/>
      <c r="KZX1" s="1"/>
      <c r="LAF1" s="1"/>
      <c r="LAN1" s="1"/>
      <c r="LAV1" s="1"/>
      <c r="LBD1" s="1"/>
      <c r="LBL1" s="1"/>
      <c r="LBT1" s="1"/>
      <c r="LCB1" s="1"/>
      <c r="LCJ1" s="1"/>
      <c r="LCR1" s="1"/>
      <c r="LCZ1" s="1"/>
      <c r="LDH1" s="1"/>
      <c r="LDP1" s="1"/>
      <c r="LDX1" s="1"/>
      <c r="LEF1" s="1"/>
      <c r="LEN1" s="1"/>
      <c r="LEV1" s="1"/>
      <c r="LFD1" s="1"/>
      <c r="LFL1" s="1"/>
      <c r="LFT1" s="1"/>
      <c r="LGB1" s="1"/>
      <c r="LGJ1" s="1"/>
      <c r="LGR1" s="1"/>
      <c r="LGZ1" s="1"/>
      <c r="LHH1" s="1"/>
      <c r="LHP1" s="1"/>
      <c r="LHX1" s="1"/>
      <c r="LIF1" s="1"/>
      <c r="LIN1" s="1"/>
      <c r="LIV1" s="1"/>
      <c r="LJD1" s="1"/>
      <c r="LJL1" s="1"/>
      <c r="LJT1" s="1"/>
      <c r="LKB1" s="1"/>
      <c r="LKJ1" s="1"/>
      <c r="LKR1" s="1"/>
      <c r="LKZ1" s="1"/>
      <c r="LLH1" s="1"/>
      <c r="LLP1" s="1"/>
      <c r="LLX1" s="1"/>
      <c r="LMF1" s="1"/>
      <c r="LMN1" s="1"/>
      <c r="LMV1" s="1"/>
      <c r="LND1" s="1"/>
      <c r="LNL1" s="1"/>
      <c r="LNT1" s="1"/>
      <c r="LOB1" s="1"/>
      <c r="LOJ1" s="1"/>
      <c r="LOR1" s="1"/>
      <c r="LOZ1" s="1"/>
      <c r="LPH1" s="1"/>
      <c r="LPP1" s="1"/>
      <c r="LPX1" s="1"/>
      <c r="LQF1" s="1"/>
      <c r="LQN1" s="1"/>
      <c r="LQV1" s="1"/>
      <c r="LRD1" s="1"/>
      <c r="LRL1" s="1"/>
      <c r="LRT1" s="1"/>
      <c r="LSB1" s="1"/>
      <c r="LSJ1" s="1"/>
      <c r="LSR1" s="1"/>
      <c r="LSZ1" s="1"/>
      <c r="LTH1" s="1"/>
      <c r="LTP1" s="1"/>
      <c r="LTX1" s="1"/>
      <c r="LUF1" s="1"/>
      <c r="LUN1" s="1"/>
      <c r="LUV1" s="1"/>
      <c r="LVD1" s="1"/>
      <c r="LVL1" s="1"/>
      <c r="LVT1" s="1"/>
      <c r="LWB1" s="1"/>
      <c r="LWJ1" s="1"/>
      <c r="LWR1" s="1"/>
      <c r="LWZ1" s="1"/>
      <c r="LXH1" s="1"/>
      <c r="LXP1" s="1"/>
      <c r="LXX1" s="1"/>
      <c r="LYF1" s="1"/>
      <c r="LYN1" s="1"/>
      <c r="LYV1" s="1"/>
      <c r="LZD1" s="1"/>
      <c r="LZL1" s="1"/>
      <c r="LZT1" s="1"/>
      <c r="MAB1" s="1"/>
      <c r="MAJ1" s="1"/>
      <c r="MAR1" s="1"/>
      <c r="MAZ1" s="1"/>
      <c r="MBH1" s="1"/>
      <c r="MBP1" s="1"/>
      <c r="MBX1" s="1"/>
      <c r="MCF1" s="1"/>
      <c r="MCN1" s="1"/>
      <c r="MCV1" s="1"/>
      <c r="MDD1" s="1"/>
      <c r="MDL1" s="1"/>
      <c r="MDT1" s="1"/>
      <c r="MEB1" s="1"/>
      <c r="MEJ1" s="1"/>
      <c r="MER1" s="1"/>
      <c r="MEZ1" s="1"/>
      <c r="MFH1" s="1"/>
      <c r="MFP1" s="1"/>
      <c r="MFX1" s="1"/>
      <c r="MGF1" s="1"/>
      <c r="MGN1" s="1"/>
      <c r="MGV1" s="1"/>
      <c r="MHD1" s="1"/>
      <c r="MHL1" s="1"/>
      <c r="MHT1" s="1"/>
      <c r="MIB1" s="1"/>
      <c r="MIJ1" s="1"/>
      <c r="MIR1" s="1"/>
      <c r="MIZ1" s="1"/>
      <c r="MJH1" s="1"/>
      <c r="MJP1" s="1"/>
      <c r="MJX1" s="1"/>
      <c r="MKF1" s="1"/>
      <c r="MKN1" s="1"/>
      <c r="MKV1" s="1"/>
      <c r="MLD1" s="1"/>
      <c r="MLL1" s="1"/>
      <c r="MLT1" s="1"/>
      <c r="MMB1" s="1"/>
      <c r="MMJ1" s="1"/>
      <c r="MMR1" s="1"/>
      <c r="MMZ1" s="1"/>
      <c r="MNH1" s="1"/>
      <c r="MNP1" s="1"/>
      <c r="MNX1" s="1"/>
      <c r="MOF1" s="1"/>
      <c r="MON1" s="1"/>
      <c r="MOV1" s="1"/>
      <c r="MPD1" s="1"/>
      <c r="MPL1" s="1"/>
      <c r="MPT1" s="1"/>
      <c r="MQB1" s="1"/>
      <c r="MQJ1" s="1"/>
      <c r="MQR1" s="1"/>
      <c r="MQZ1" s="1"/>
      <c r="MRH1" s="1"/>
      <c r="MRP1" s="1"/>
      <c r="MRX1" s="1"/>
      <c r="MSF1" s="1"/>
      <c r="MSN1" s="1"/>
      <c r="MSV1" s="1"/>
      <c r="MTD1" s="1"/>
      <c r="MTL1" s="1"/>
      <c r="MTT1" s="1"/>
      <c r="MUB1" s="1"/>
      <c r="MUJ1" s="1"/>
      <c r="MUR1" s="1"/>
      <c r="MUZ1" s="1"/>
      <c r="MVH1" s="1"/>
      <c r="MVP1" s="1"/>
      <c r="MVX1" s="1"/>
      <c r="MWF1" s="1"/>
      <c r="MWN1" s="1"/>
      <c r="MWV1" s="1"/>
      <c r="MXD1" s="1"/>
      <c r="MXL1" s="1"/>
      <c r="MXT1" s="1"/>
      <c r="MYB1" s="1"/>
      <c r="MYJ1" s="1"/>
      <c r="MYR1" s="1"/>
      <c r="MYZ1" s="1"/>
      <c r="MZH1" s="1"/>
      <c r="MZP1" s="1"/>
      <c r="MZX1" s="1"/>
      <c r="NAF1" s="1"/>
      <c r="NAN1" s="1"/>
      <c r="NAV1" s="1"/>
      <c r="NBD1" s="1"/>
      <c r="NBL1" s="1"/>
      <c r="NBT1" s="1"/>
      <c r="NCB1" s="1"/>
      <c r="NCJ1" s="1"/>
      <c r="NCR1" s="1"/>
      <c r="NCZ1" s="1"/>
      <c r="NDH1" s="1"/>
      <c r="NDP1" s="1"/>
      <c r="NDX1" s="1"/>
      <c r="NEF1" s="1"/>
      <c r="NEN1" s="1"/>
      <c r="NEV1" s="1"/>
      <c r="NFD1" s="1"/>
      <c r="NFL1" s="1"/>
      <c r="NFT1" s="1"/>
      <c r="NGB1" s="1"/>
      <c r="NGJ1" s="1"/>
      <c r="NGR1" s="1"/>
      <c r="NGZ1" s="1"/>
      <c r="NHH1" s="1"/>
      <c r="NHP1" s="1"/>
      <c r="NHX1" s="1"/>
      <c r="NIF1" s="1"/>
      <c r="NIN1" s="1"/>
      <c r="NIV1" s="1"/>
      <c r="NJD1" s="1"/>
      <c r="NJL1" s="1"/>
      <c r="NJT1" s="1"/>
      <c r="NKB1" s="1"/>
      <c r="NKJ1" s="1"/>
      <c r="NKR1" s="1"/>
      <c r="NKZ1" s="1"/>
      <c r="NLH1" s="1"/>
      <c r="NLP1" s="1"/>
      <c r="NLX1" s="1"/>
      <c r="NMF1" s="1"/>
      <c r="NMN1" s="1"/>
      <c r="NMV1" s="1"/>
      <c r="NND1" s="1"/>
      <c r="NNL1" s="1"/>
      <c r="NNT1" s="1"/>
      <c r="NOB1" s="1"/>
      <c r="NOJ1" s="1"/>
      <c r="NOR1" s="1"/>
      <c r="NOZ1" s="1"/>
      <c r="NPH1" s="1"/>
      <c r="NPP1" s="1"/>
      <c r="NPX1" s="1"/>
      <c r="NQF1" s="1"/>
      <c r="NQN1" s="1"/>
      <c r="NQV1" s="1"/>
      <c r="NRD1" s="1"/>
      <c r="NRL1" s="1"/>
      <c r="NRT1" s="1"/>
      <c r="NSB1" s="1"/>
      <c r="NSJ1" s="1"/>
      <c r="NSR1" s="1"/>
      <c r="NSZ1" s="1"/>
      <c r="NTH1" s="1"/>
      <c r="NTP1" s="1"/>
      <c r="NTX1" s="1"/>
      <c r="NUF1" s="1"/>
      <c r="NUN1" s="1"/>
      <c r="NUV1" s="1"/>
      <c r="NVD1" s="1"/>
      <c r="NVL1" s="1"/>
      <c r="NVT1" s="1"/>
      <c r="NWB1" s="1"/>
      <c r="NWJ1" s="1"/>
      <c r="NWR1" s="1"/>
      <c r="NWZ1" s="1"/>
      <c r="NXH1" s="1"/>
      <c r="NXP1" s="1"/>
      <c r="NXX1" s="1"/>
      <c r="NYF1" s="1"/>
      <c r="NYN1" s="1"/>
      <c r="NYV1" s="1"/>
      <c r="NZD1" s="1"/>
      <c r="NZL1" s="1"/>
      <c r="NZT1" s="1"/>
      <c r="OAB1" s="1"/>
      <c r="OAJ1" s="1"/>
      <c r="OAR1" s="1"/>
      <c r="OAZ1" s="1"/>
      <c r="OBH1" s="1"/>
      <c r="OBP1" s="1"/>
      <c r="OBX1" s="1"/>
      <c r="OCF1" s="1"/>
      <c r="OCN1" s="1"/>
      <c r="OCV1" s="1"/>
      <c r="ODD1" s="1"/>
      <c r="ODL1" s="1"/>
      <c r="ODT1" s="1"/>
      <c r="OEB1" s="1"/>
      <c r="OEJ1" s="1"/>
      <c r="OER1" s="1"/>
      <c r="OEZ1" s="1"/>
      <c r="OFH1" s="1"/>
      <c r="OFP1" s="1"/>
      <c r="OFX1" s="1"/>
      <c r="OGF1" s="1"/>
      <c r="OGN1" s="1"/>
      <c r="OGV1" s="1"/>
      <c r="OHD1" s="1"/>
      <c r="OHL1" s="1"/>
      <c r="OHT1" s="1"/>
      <c r="OIB1" s="1"/>
      <c r="OIJ1" s="1"/>
      <c r="OIR1" s="1"/>
      <c r="OIZ1" s="1"/>
      <c r="OJH1" s="1"/>
      <c r="OJP1" s="1"/>
      <c r="OJX1" s="1"/>
      <c r="OKF1" s="1"/>
      <c r="OKN1" s="1"/>
      <c r="OKV1" s="1"/>
      <c r="OLD1" s="1"/>
      <c r="OLL1" s="1"/>
      <c r="OLT1" s="1"/>
      <c r="OMB1" s="1"/>
      <c r="OMJ1" s="1"/>
      <c r="OMR1" s="1"/>
      <c r="OMZ1" s="1"/>
      <c r="ONH1" s="1"/>
      <c r="ONP1" s="1"/>
      <c r="ONX1" s="1"/>
      <c r="OOF1" s="1"/>
      <c r="OON1" s="1"/>
      <c r="OOV1" s="1"/>
      <c r="OPD1" s="1"/>
      <c r="OPL1" s="1"/>
      <c r="OPT1" s="1"/>
      <c r="OQB1" s="1"/>
      <c r="OQJ1" s="1"/>
      <c r="OQR1" s="1"/>
      <c r="OQZ1" s="1"/>
      <c r="ORH1" s="1"/>
      <c r="ORP1" s="1"/>
      <c r="ORX1" s="1"/>
      <c r="OSF1" s="1"/>
      <c r="OSN1" s="1"/>
      <c r="OSV1" s="1"/>
      <c r="OTD1" s="1"/>
      <c r="OTL1" s="1"/>
      <c r="OTT1" s="1"/>
      <c r="OUB1" s="1"/>
      <c r="OUJ1" s="1"/>
      <c r="OUR1" s="1"/>
      <c r="OUZ1" s="1"/>
      <c r="OVH1" s="1"/>
      <c r="OVP1" s="1"/>
      <c r="OVX1" s="1"/>
      <c r="OWF1" s="1"/>
      <c r="OWN1" s="1"/>
      <c r="OWV1" s="1"/>
      <c r="OXD1" s="1"/>
      <c r="OXL1" s="1"/>
      <c r="OXT1" s="1"/>
      <c r="OYB1" s="1"/>
      <c r="OYJ1" s="1"/>
      <c r="OYR1" s="1"/>
      <c r="OYZ1" s="1"/>
      <c r="OZH1" s="1"/>
      <c r="OZP1" s="1"/>
      <c r="OZX1" s="1"/>
      <c r="PAF1" s="1"/>
      <c r="PAN1" s="1"/>
      <c r="PAV1" s="1"/>
      <c r="PBD1" s="1"/>
      <c r="PBL1" s="1"/>
      <c r="PBT1" s="1"/>
      <c r="PCB1" s="1"/>
      <c r="PCJ1" s="1"/>
      <c r="PCR1" s="1"/>
      <c r="PCZ1" s="1"/>
      <c r="PDH1" s="1"/>
      <c r="PDP1" s="1"/>
      <c r="PDX1" s="1"/>
      <c r="PEF1" s="1"/>
      <c r="PEN1" s="1"/>
      <c r="PEV1" s="1"/>
      <c r="PFD1" s="1"/>
      <c r="PFL1" s="1"/>
      <c r="PFT1" s="1"/>
      <c r="PGB1" s="1"/>
      <c r="PGJ1" s="1"/>
      <c r="PGR1" s="1"/>
      <c r="PGZ1" s="1"/>
      <c r="PHH1" s="1"/>
      <c r="PHP1" s="1"/>
      <c r="PHX1" s="1"/>
      <c r="PIF1" s="1"/>
      <c r="PIN1" s="1"/>
      <c r="PIV1" s="1"/>
      <c r="PJD1" s="1"/>
      <c r="PJL1" s="1"/>
      <c r="PJT1" s="1"/>
      <c r="PKB1" s="1"/>
      <c r="PKJ1" s="1"/>
      <c r="PKR1" s="1"/>
      <c r="PKZ1" s="1"/>
      <c r="PLH1" s="1"/>
      <c r="PLP1" s="1"/>
      <c r="PLX1" s="1"/>
      <c r="PMF1" s="1"/>
      <c r="PMN1" s="1"/>
      <c r="PMV1" s="1"/>
      <c r="PND1" s="1"/>
      <c r="PNL1" s="1"/>
      <c r="PNT1" s="1"/>
      <c r="POB1" s="1"/>
      <c r="POJ1" s="1"/>
      <c r="POR1" s="1"/>
      <c r="POZ1" s="1"/>
      <c r="PPH1" s="1"/>
      <c r="PPP1" s="1"/>
      <c r="PPX1" s="1"/>
      <c r="PQF1" s="1"/>
      <c r="PQN1" s="1"/>
      <c r="PQV1" s="1"/>
      <c r="PRD1" s="1"/>
      <c r="PRL1" s="1"/>
      <c r="PRT1" s="1"/>
      <c r="PSB1" s="1"/>
      <c r="PSJ1" s="1"/>
      <c r="PSR1" s="1"/>
      <c r="PSZ1" s="1"/>
      <c r="PTH1" s="1"/>
      <c r="PTP1" s="1"/>
      <c r="PTX1" s="1"/>
      <c r="PUF1" s="1"/>
      <c r="PUN1" s="1"/>
      <c r="PUV1" s="1"/>
      <c r="PVD1" s="1"/>
      <c r="PVL1" s="1"/>
      <c r="PVT1" s="1"/>
      <c r="PWB1" s="1"/>
      <c r="PWJ1" s="1"/>
      <c r="PWR1" s="1"/>
      <c r="PWZ1" s="1"/>
      <c r="PXH1" s="1"/>
      <c r="PXP1" s="1"/>
      <c r="PXX1" s="1"/>
      <c r="PYF1" s="1"/>
      <c r="PYN1" s="1"/>
      <c r="PYV1" s="1"/>
      <c r="PZD1" s="1"/>
      <c r="PZL1" s="1"/>
      <c r="PZT1" s="1"/>
      <c r="QAB1" s="1"/>
      <c r="QAJ1" s="1"/>
      <c r="QAR1" s="1"/>
      <c r="QAZ1" s="1"/>
      <c r="QBH1" s="1"/>
      <c r="QBP1" s="1"/>
      <c r="QBX1" s="1"/>
      <c r="QCF1" s="1"/>
      <c r="QCN1" s="1"/>
      <c r="QCV1" s="1"/>
      <c r="QDD1" s="1"/>
      <c r="QDL1" s="1"/>
      <c r="QDT1" s="1"/>
      <c r="QEB1" s="1"/>
      <c r="QEJ1" s="1"/>
      <c r="QER1" s="1"/>
      <c r="QEZ1" s="1"/>
      <c r="QFH1" s="1"/>
      <c r="QFP1" s="1"/>
      <c r="QFX1" s="1"/>
      <c r="QGF1" s="1"/>
      <c r="QGN1" s="1"/>
      <c r="QGV1" s="1"/>
      <c r="QHD1" s="1"/>
      <c r="QHL1" s="1"/>
      <c r="QHT1" s="1"/>
      <c r="QIB1" s="1"/>
      <c r="QIJ1" s="1"/>
      <c r="QIR1" s="1"/>
      <c r="QIZ1" s="1"/>
      <c r="QJH1" s="1"/>
      <c r="QJP1" s="1"/>
      <c r="QJX1" s="1"/>
      <c r="QKF1" s="1"/>
      <c r="QKN1" s="1"/>
      <c r="QKV1" s="1"/>
      <c r="QLD1" s="1"/>
      <c r="QLL1" s="1"/>
      <c r="QLT1" s="1"/>
      <c r="QMB1" s="1"/>
      <c r="QMJ1" s="1"/>
      <c r="QMR1" s="1"/>
      <c r="QMZ1" s="1"/>
      <c r="QNH1" s="1"/>
      <c r="QNP1" s="1"/>
      <c r="QNX1" s="1"/>
      <c r="QOF1" s="1"/>
      <c r="QON1" s="1"/>
      <c r="QOV1" s="1"/>
      <c r="QPD1" s="1"/>
      <c r="QPL1" s="1"/>
      <c r="QPT1" s="1"/>
      <c r="QQB1" s="1"/>
      <c r="QQJ1" s="1"/>
      <c r="QQR1" s="1"/>
      <c r="QQZ1" s="1"/>
      <c r="QRH1" s="1"/>
      <c r="QRP1" s="1"/>
      <c r="QRX1" s="1"/>
      <c r="QSF1" s="1"/>
      <c r="QSN1" s="1"/>
      <c r="QSV1" s="1"/>
      <c r="QTD1" s="1"/>
      <c r="QTL1" s="1"/>
      <c r="QTT1" s="1"/>
      <c r="QUB1" s="1"/>
      <c r="QUJ1" s="1"/>
      <c r="QUR1" s="1"/>
      <c r="QUZ1" s="1"/>
      <c r="QVH1" s="1"/>
      <c r="QVP1" s="1"/>
      <c r="QVX1" s="1"/>
      <c r="QWF1" s="1"/>
      <c r="QWN1" s="1"/>
      <c r="QWV1" s="1"/>
      <c r="QXD1" s="1"/>
      <c r="QXL1" s="1"/>
      <c r="QXT1" s="1"/>
      <c r="QYB1" s="1"/>
      <c r="QYJ1" s="1"/>
      <c r="QYR1" s="1"/>
      <c r="QYZ1" s="1"/>
      <c r="QZH1" s="1"/>
      <c r="QZP1" s="1"/>
      <c r="QZX1" s="1"/>
      <c r="RAF1" s="1"/>
      <c r="RAN1" s="1"/>
      <c r="RAV1" s="1"/>
      <c r="RBD1" s="1"/>
      <c r="RBL1" s="1"/>
      <c r="RBT1" s="1"/>
      <c r="RCB1" s="1"/>
      <c r="RCJ1" s="1"/>
      <c r="RCR1" s="1"/>
      <c r="RCZ1" s="1"/>
      <c r="RDH1" s="1"/>
      <c r="RDP1" s="1"/>
      <c r="RDX1" s="1"/>
      <c r="REF1" s="1"/>
      <c r="REN1" s="1"/>
      <c r="REV1" s="1"/>
      <c r="RFD1" s="1"/>
      <c r="RFL1" s="1"/>
      <c r="RFT1" s="1"/>
      <c r="RGB1" s="1"/>
      <c r="RGJ1" s="1"/>
      <c r="RGR1" s="1"/>
      <c r="RGZ1" s="1"/>
      <c r="RHH1" s="1"/>
      <c r="RHP1" s="1"/>
      <c r="RHX1" s="1"/>
      <c r="RIF1" s="1"/>
      <c r="RIN1" s="1"/>
      <c r="RIV1" s="1"/>
      <c r="RJD1" s="1"/>
      <c r="RJL1" s="1"/>
      <c r="RJT1" s="1"/>
      <c r="RKB1" s="1"/>
      <c r="RKJ1" s="1"/>
      <c r="RKR1" s="1"/>
      <c r="RKZ1" s="1"/>
      <c r="RLH1" s="1"/>
      <c r="RLP1" s="1"/>
      <c r="RLX1" s="1"/>
      <c r="RMF1" s="1"/>
      <c r="RMN1" s="1"/>
      <c r="RMV1" s="1"/>
      <c r="RND1" s="1"/>
      <c r="RNL1" s="1"/>
      <c r="RNT1" s="1"/>
      <c r="ROB1" s="1"/>
      <c r="ROJ1" s="1"/>
      <c r="ROR1" s="1"/>
      <c r="ROZ1" s="1"/>
      <c r="RPH1" s="1"/>
      <c r="RPP1" s="1"/>
      <c r="RPX1" s="1"/>
      <c r="RQF1" s="1"/>
      <c r="RQN1" s="1"/>
      <c r="RQV1" s="1"/>
      <c r="RRD1" s="1"/>
      <c r="RRL1" s="1"/>
      <c r="RRT1" s="1"/>
      <c r="RSB1" s="1"/>
      <c r="RSJ1" s="1"/>
      <c r="RSR1" s="1"/>
      <c r="RSZ1" s="1"/>
      <c r="RTH1" s="1"/>
      <c r="RTP1" s="1"/>
      <c r="RTX1" s="1"/>
      <c r="RUF1" s="1"/>
      <c r="RUN1" s="1"/>
      <c r="RUV1" s="1"/>
      <c r="RVD1" s="1"/>
      <c r="RVL1" s="1"/>
      <c r="RVT1" s="1"/>
      <c r="RWB1" s="1"/>
      <c r="RWJ1" s="1"/>
      <c r="RWR1" s="1"/>
      <c r="RWZ1" s="1"/>
      <c r="RXH1" s="1"/>
      <c r="RXP1" s="1"/>
      <c r="RXX1" s="1"/>
      <c r="RYF1" s="1"/>
      <c r="RYN1" s="1"/>
      <c r="RYV1" s="1"/>
      <c r="RZD1" s="1"/>
      <c r="RZL1" s="1"/>
      <c r="RZT1" s="1"/>
      <c r="SAB1" s="1"/>
      <c r="SAJ1" s="1"/>
      <c r="SAR1" s="1"/>
      <c r="SAZ1" s="1"/>
      <c r="SBH1" s="1"/>
      <c r="SBP1" s="1"/>
      <c r="SBX1" s="1"/>
      <c r="SCF1" s="1"/>
      <c r="SCN1" s="1"/>
      <c r="SCV1" s="1"/>
      <c r="SDD1" s="1"/>
      <c r="SDL1" s="1"/>
      <c r="SDT1" s="1"/>
      <c r="SEB1" s="1"/>
      <c r="SEJ1" s="1"/>
      <c r="SER1" s="1"/>
      <c r="SEZ1" s="1"/>
      <c r="SFH1" s="1"/>
      <c r="SFP1" s="1"/>
      <c r="SFX1" s="1"/>
      <c r="SGF1" s="1"/>
      <c r="SGN1" s="1"/>
      <c r="SGV1" s="1"/>
      <c r="SHD1" s="1"/>
      <c r="SHL1" s="1"/>
      <c r="SHT1" s="1"/>
      <c r="SIB1" s="1"/>
      <c r="SIJ1" s="1"/>
      <c r="SIR1" s="1"/>
      <c r="SIZ1" s="1"/>
      <c r="SJH1" s="1"/>
      <c r="SJP1" s="1"/>
      <c r="SJX1" s="1"/>
      <c r="SKF1" s="1"/>
      <c r="SKN1" s="1"/>
      <c r="SKV1" s="1"/>
      <c r="SLD1" s="1"/>
      <c r="SLL1" s="1"/>
      <c r="SLT1" s="1"/>
      <c r="SMB1" s="1"/>
      <c r="SMJ1" s="1"/>
      <c r="SMR1" s="1"/>
      <c r="SMZ1" s="1"/>
      <c r="SNH1" s="1"/>
      <c r="SNP1" s="1"/>
      <c r="SNX1" s="1"/>
      <c r="SOF1" s="1"/>
      <c r="SON1" s="1"/>
      <c r="SOV1" s="1"/>
      <c r="SPD1" s="1"/>
      <c r="SPL1" s="1"/>
      <c r="SPT1" s="1"/>
      <c r="SQB1" s="1"/>
      <c r="SQJ1" s="1"/>
      <c r="SQR1" s="1"/>
      <c r="SQZ1" s="1"/>
      <c r="SRH1" s="1"/>
      <c r="SRP1" s="1"/>
      <c r="SRX1" s="1"/>
      <c r="SSF1" s="1"/>
      <c r="SSN1" s="1"/>
      <c r="SSV1" s="1"/>
      <c r="STD1" s="1"/>
      <c r="STL1" s="1"/>
      <c r="STT1" s="1"/>
      <c r="SUB1" s="1"/>
      <c r="SUJ1" s="1"/>
      <c r="SUR1" s="1"/>
      <c r="SUZ1" s="1"/>
      <c r="SVH1" s="1"/>
      <c r="SVP1" s="1"/>
      <c r="SVX1" s="1"/>
      <c r="SWF1" s="1"/>
      <c r="SWN1" s="1"/>
      <c r="SWV1" s="1"/>
      <c r="SXD1" s="1"/>
      <c r="SXL1" s="1"/>
      <c r="SXT1" s="1"/>
      <c r="SYB1" s="1"/>
      <c r="SYJ1" s="1"/>
      <c r="SYR1" s="1"/>
      <c r="SYZ1" s="1"/>
      <c r="SZH1" s="1"/>
      <c r="SZP1" s="1"/>
      <c r="SZX1" s="1"/>
      <c r="TAF1" s="1"/>
      <c r="TAN1" s="1"/>
      <c r="TAV1" s="1"/>
      <c r="TBD1" s="1"/>
      <c r="TBL1" s="1"/>
      <c r="TBT1" s="1"/>
      <c r="TCB1" s="1"/>
      <c r="TCJ1" s="1"/>
      <c r="TCR1" s="1"/>
      <c r="TCZ1" s="1"/>
      <c r="TDH1" s="1"/>
      <c r="TDP1" s="1"/>
      <c r="TDX1" s="1"/>
      <c r="TEF1" s="1"/>
      <c r="TEN1" s="1"/>
      <c r="TEV1" s="1"/>
      <c r="TFD1" s="1"/>
      <c r="TFL1" s="1"/>
      <c r="TFT1" s="1"/>
      <c r="TGB1" s="1"/>
      <c r="TGJ1" s="1"/>
      <c r="TGR1" s="1"/>
      <c r="TGZ1" s="1"/>
      <c r="THH1" s="1"/>
      <c r="THP1" s="1"/>
      <c r="THX1" s="1"/>
      <c r="TIF1" s="1"/>
      <c r="TIN1" s="1"/>
      <c r="TIV1" s="1"/>
      <c r="TJD1" s="1"/>
      <c r="TJL1" s="1"/>
      <c r="TJT1" s="1"/>
      <c r="TKB1" s="1"/>
      <c r="TKJ1" s="1"/>
      <c r="TKR1" s="1"/>
      <c r="TKZ1" s="1"/>
      <c r="TLH1" s="1"/>
      <c r="TLP1" s="1"/>
      <c r="TLX1" s="1"/>
      <c r="TMF1" s="1"/>
      <c r="TMN1" s="1"/>
      <c r="TMV1" s="1"/>
      <c r="TND1" s="1"/>
      <c r="TNL1" s="1"/>
      <c r="TNT1" s="1"/>
      <c r="TOB1" s="1"/>
      <c r="TOJ1" s="1"/>
      <c r="TOR1" s="1"/>
      <c r="TOZ1" s="1"/>
      <c r="TPH1" s="1"/>
      <c r="TPP1" s="1"/>
      <c r="TPX1" s="1"/>
      <c r="TQF1" s="1"/>
      <c r="TQN1" s="1"/>
      <c r="TQV1" s="1"/>
      <c r="TRD1" s="1"/>
      <c r="TRL1" s="1"/>
      <c r="TRT1" s="1"/>
      <c r="TSB1" s="1"/>
      <c r="TSJ1" s="1"/>
      <c r="TSR1" s="1"/>
      <c r="TSZ1" s="1"/>
      <c r="TTH1" s="1"/>
      <c r="TTP1" s="1"/>
      <c r="TTX1" s="1"/>
      <c r="TUF1" s="1"/>
      <c r="TUN1" s="1"/>
      <c r="TUV1" s="1"/>
      <c r="TVD1" s="1"/>
      <c r="TVL1" s="1"/>
      <c r="TVT1" s="1"/>
      <c r="TWB1" s="1"/>
      <c r="TWJ1" s="1"/>
      <c r="TWR1" s="1"/>
      <c r="TWZ1" s="1"/>
      <c r="TXH1" s="1"/>
      <c r="TXP1" s="1"/>
      <c r="TXX1" s="1"/>
      <c r="TYF1" s="1"/>
      <c r="TYN1" s="1"/>
      <c r="TYV1" s="1"/>
      <c r="TZD1" s="1"/>
      <c r="TZL1" s="1"/>
      <c r="TZT1" s="1"/>
      <c r="UAB1" s="1"/>
      <c r="UAJ1" s="1"/>
      <c r="UAR1" s="1"/>
      <c r="UAZ1" s="1"/>
      <c r="UBH1" s="1"/>
      <c r="UBP1" s="1"/>
      <c r="UBX1" s="1"/>
      <c r="UCF1" s="1"/>
      <c r="UCN1" s="1"/>
      <c r="UCV1" s="1"/>
      <c r="UDD1" s="1"/>
      <c r="UDL1" s="1"/>
      <c r="UDT1" s="1"/>
      <c r="UEB1" s="1"/>
      <c r="UEJ1" s="1"/>
      <c r="UER1" s="1"/>
      <c r="UEZ1" s="1"/>
      <c r="UFH1" s="1"/>
      <c r="UFP1" s="1"/>
      <c r="UFX1" s="1"/>
      <c r="UGF1" s="1"/>
      <c r="UGN1" s="1"/>
      <c r="UGV1" s="1"/>
      <c r="UHD1" s="1"/>
      <c r="UHL1" s="1"/>
      <c r="UHT1" s="1"/>
      <c r="UIB1" s="1"/>
      <c r="UIJ1" s="1"/>
      <c r="UIR1" s="1"/>
      <c r="UIZ1" s="1"/>
      <c r="UJH1" s="1"/>
      <c r="UJP1" s="1"/>
      <c r="UJX1" s="1"/>
      <c r="UKF1" s="1"/>
      <c r="UKN1" s="1"/>
      <c r="UKV1" s="1"/>
      <c r="ULD1" s="1"/>
      <c r="ULL1" s="1"/>
      <c r="ULT1" s="1"/>
      <c r="UMB1" s="1"/>
      <c r="UMJ1" s="1"/>
      <c r="UMR1" s="1"/>
      <c r="UMZ1" s="1"/>
      <c r="UNH1" s="1"/>
      <c r="UNP1" s="1"/>
      <c r="UNX1" s="1"/>
      <c r="UOF1" s="1"/>
      <c r="UON1" s="1"/>
      <c r="UOV1" s="1"/>
      <c r="UPD1" s="1"/>
      <c r="UPL1" s="1"/>
      <c r="UPT1" s="1"/>
      <c r="UQB1" s="1"/>
      <c r="UQJ1" s="1"/>
      <c r="UQR1" s="1"/>
      <c r="UQZ1" s="1"/>
      <c r="URH1" s="1"/>
      <c r="URP1" s="1"/>
      <c r="URX1" s="1"/>
      <c r="USF1" s="1"/>
      <c r="USN1" s="1"/>
      <c r="USV1" s="1"/>
      <c r="UTD1" s="1"/>
      <c r="UTL1" s="1"/>
      <c r="UTT1" s="1"/>
      <c r="UUB1" s="1"/>
      <c r="UUJ1" s="1"/>
      <c r="UUR1" s="1"/>
      <c r="UUZ1" s="1"/>
      <c r="UVH1" s="1"/>
      <c r="UVP1" s="1"/>
      <c r="UVX1" s="1"/>
      <c r="UWF1" s="1"/>
      <c r="UWN1" s="1"/>
      <c r="UWV1" s="1"/>
      <c r="UXD1" s="1"/>
      <c r="UXL1" s="1"/>
      <c r="UXT1" s="1"/>
      <c r="UYB1" s="1"/>
      <c r="UYJ1" s="1"/>
      <c r="UYR1" s="1"/>
      <c r="UYZ1" s="1"/>
      <c r="UZH1" s="1"/>
      <c r="UZP1" s="1"/>
      <c r="UZX1" s="1"/>
      <c r="VAF1" s="1"/>
      <c r="VAN1" s="1"/>
      <c r="VAV1" s="1"/>
      <c r="VBD1" s="1"/>
      <c r="VBL1" s="1"/>
      <c r="VBT1" s="1"/>
      <c r="VCB1" s="1"/>
      <c r="VCJ1" s="1"/>
      <c r="VCR1" s="1"/>
      <c r="VCZ1" s="1"/>
      <c r="VDH1" s="1"/>
      <c r="VDP1" s="1"/>
      <c r="VDX1" s="1"/>
      <c r="VEF1" s="1"/>
      <c r="VEN1" s="1"/>
      <c r="VEV1" s="1"/>
      <c r="VFD1" s="1"/>
      <c r="VFL1" s="1"/>
      <c r="VFT1" s="1"/>
      <c r="VGB1" s="1"/>
      <c r="VGJ1" s="1"/>
      <c r="VGR1" s="1"/>
      <c r="VGZ1" s="1"/>
      <c r="VHH1" s="1"/>
      <c r="VHP1" s="1"/>
      <c r="VHX1" s="1"/>
      <c r="VIF1" s="1"/>
      <c r="VIN1" s="1"/>
      <c r="VIV1" s="1"/>
      <c r="VJD1" s="1"/>
      <c r="VJL1" s="1"/>
      <c r="VJT1" s="1"/>
      <c r="VKB1" s="1"/>
      <c r="VKJ1" s="1"/>
      <c r="VKR1" s="1"/>
      <c r="VKZ1" s="1"/>
      <c r="VLH1" s="1"/>
      <c r="VLP1" s="1"/>
      <c r="VLX1" s="1"/>
      <c r="VMF1" s="1"/>
      <c r="VMN1" s="1"/>
      <c r="VMV1" s="1"/>
      <c r="VND1" s="1"/>
      <c r="VNL1" s="1"/>
      <c r="VNT1" s="1"/>
      <c r="VOB1" s="1"/>
      <c r="VOJ1" s="1"/>
      <c r="VOR1" s="1"/>
      <c r="VOZ1" s="1"/>
      <c r="VPH1" s="1"/>
      <c r="VPP1" s="1"/>
      <c r="VPX1" s="1"/>
      <c r="VQF1" s="1"/>
      <c r="VQN1" s="1"/>
      <c r="VQV1" s="1"/>
      <c r="VRD1" s="1"/>
      <c r="VRL1" s="1"/>
      <c r="VRT1" s="1"/>
      <c r="VSB1" s="1"/>
      <c r="VSJ1" s="1"/>
      <c r="VSR1" s="1"/>
      <c r="VSZ1" s="1"/>
      <c r="VTH1" s="1"/>
      <c r="VTP1" s="1"/>
      <c r="VTX1" s="1"/>
      <c r="VUF1" s="1"/>
      <c r="VUN1" s="1"/>
      <c r="VUV1" s="1"/>
      <c r="VVD1" s="1"/>
      <c r="VVL1" s="1"/>
      <c r="VVT1" s="1"/>
      <c r="VWB1" s="1"/>
      <c r="VWJ1" s="1"/>
      <c r="VWR1" s="1"/>
      <c r="VWZ1" s="1"/>
      <c r="VXH1" s="1"/>
      <c r="VXP1" s="1"/>
      <c r="VXX1" s="1"/>
      <c r="VYF1" s="1"/>
      <c r="VYN1" s="1"/>
      <c r="VYV1" s="1"/>
      <c r="VZD1" s="1"/>
      <c r="VZL1" s="1"/>
      <c r="VZT1" s="1"/>
      <c r="WAB1" s="1"/>
      <c r="WAJ1" s="1"/>
      <c r="WAR1" s="1"/>
      <c r="WAZ1" s="1"/>
      <c r="WBH1" s="1"/>
      <c r="WBP1" s="1"/>
      <c r="WBX1" s="1"/>
      <c r="WCF1" s="1"/>
      <c r="WCN1" s="1"/>
      <c r="WCV1" s="1"/>
      <c r="WDD1" s="1"/>
      <c r="WDL1" s="1"/>
      <c r="WDT1" s="1"/>
      <c r="WEB1" s="1"/>
      <c r="WEJ1" s="1"/>
      <c r="WER1" s="1"/>
      <c r="WEZ1" s="1"/>
      <c r="WFH1" s="1"/>
      <c r="WFP1" s="1"/>
      <c r="WFX1" s="1"/>
      <c r="WGF1" s="1"/>
      <c r="WGN1" s="1"/>
      <c r="WGV1" s="1"/>
      <c r="WHD1" s="1"/>
      <c r="WHL1" s="1"/>
      <c r="WHT1" s="1"/>
      <c r="WIB1" s="1"/>
      <c r="WIJ1" s="1"/>
      <c r="WIR1" s="1"/>
      <c r="WIZ1" s="1"/>
      <c r="WJH1" s="1"/>
      <c r="WJP1" s="1"/>
      <c r="WJX1" s="1"/>
      <c r="WKF1" s="1"/>
      <c r="WKN1" s="1"/>
      <c r="WKV1" s="1"/>
      <c r="WLD1" s="1"/>
      <c r="WLL1" s="1"/>
      <c r="WLT1" s="1"/>
      <c r="WMB1" s="1"/>
      <c r="WMJ1" s="1"/>
      <c r="WMR1" s="1"/>
      <c r="WMZ1" s="1"/>
      <c r="WNH1" s="1"/>
      <c r="WNP1" s="1"/>
      <c r="WNX1" s="1"/>
      <c r="WOF1" s="1"/>
      <c r="WON1" s="1"/>
      <c r="WOV1" s="1"/>
      <c r="WPD1" s="1"/>
      <c r="WPL1" s="1"/>
      <c r="WPT1" s="1"/>
      <c r="WQB1" s="1"/>
      <c r="WQJ1" s="1"/>
      <c r="WQR1" s="1"/>
      <c r="WQZ1" s="1"/>
      <c r="WRH1" s="1"/>
      <c r="WRP1" s="1"/>
      <c r="WRX1" s="1"/>
      <c r="WSF1" s="1"/>
      <c r="WSN1" s="1"/>
      <c r="WSV1" s="1"/>
      <c r="WTD1" s="1"/>
      <c r="WTL1" s="1"/>
      <c r="WTT1" s="1"/>
      <c r="WUB1" s="1"/>
      <c r="WUJ1" s="1"/>
      <c r="WUR1" s="1"/>
      <c r="WUZ1" s="1"/>
      <c r="WVH1" s="1"/>
      <c r="WVP1" s="1"/>
      <c r="WVX1" s="1"/>
      <c r="WWF1" s="1"/>
      <c r="WWN1" s="1"/>
      <c r="WWV1" s="1"/>
      <c r="WXD1" s="1"/>
      <c r="WXL1" s="1"/>
      <c r="WXT1" s="1"/>
      <c r="WYB1" s="1"/>
      <c r="WYJ1" s="1"/>
      <c r="WYR1" s="1"/>
      <c r="WYZ1" s="1"/>
      <c r="WZH1" s="1"/>
      <c r="WZP1" s="1"/>
      <c r="WZX1" s="1"/>
      <c r="XAF1" s="1"/>
      <c r="XAN1" s="1"/>
      <c r="XAV1" s="1"/>
      <c r="XBD1" s="1"/>
      <c r="XBL1" s="1"/>
      <c r="XBT1" s="1"/>
      <c r="XCB1" s="1"/>
      <c r="XCJ1" s="1"/>
      <c r="XCR1" s="1"/>
      <c r="XCZ1" s="1"/>
      <c r="XDH1" s="1"/>
      <c r="XDP1" s="1"/>
      <c r="XDX1" s="1"/>
      <c r="XEF1" s="1"/>
      <c r="XEN1" s="1"/>
      <c r="XEV1" s="1"/>
    </row>
    <row r="2" spans="1:16383" x14ac:dyDescent="0.25">
      <c r="A2" s="1" t="s">
        <v>50</v>
      </c>
      <c r="H2" s="1"/>
      <c r="P2" s="1"/>
      <c r="X2" s="1"/>
      <c r="AF2" s="1"/>
      <c r="AN2" s="1"/>
      <c r="AV2" s="1"/>
      <c r="BD2" s="1"/>
      <c r="BL2" s="1"/>
      <c r="BT2" s="1"/>
      <c r="CB2" s="1"/>
      <c r="CJ2" s="1"/>
      <c r="CR2" s="1"/>
      <c r="CZ2" s="1"/>
      <c r="DH2" s="1"/>
      <c r="DP2" s="1"/>
      <c r="DX2" s="1"/>
      <c r="EF2" s="1"/>
      <c r="EN2" s="1"/>
      <c r="EV2" s="1"/>
      <c r="FD2" s="1"/>
      <c r="FL2" s="1"/>
      <c r="FT2" s="1"/>
      <c r="GB2" s="1"/>
      <c r="GJ2" s="1"/>
      <c r="GR2" s="1"/>
      <c r="GZ2" s="1"/>
      <c r="HH2" s="1"/>
      <c r="HP2" s="1"/>
      <c r="HX2" s="1"/>
      <c r="IF2" s="1"/>
      <c r="IN2" s="1"/>
      <c r="IV2" s="1"/>
      <c r="JD2" s="1"/>
      <c r="JL2" s="1"/>
      <c r="JT2" s="1"/>
      <c r="KB2" s="1"/>
      <c r="KJ2" s="1"/>
      <c r="KR2" s="1"/>
      <c r="KZ2" s="1"/>
      <c r="LH2" s="1"/>
      <c r="LP2" s="1"/>
      <c r="LX2" s="1"/>
      <c r="MF2" s="1"/>
      <c r="MN2" s="1"/>
      <c r="MV2" s="1"/>
      <c r="ND2" s="1"/>
      <c r="NL2" s="1"/>
      <c r="NT2" s="1"/>
      <c r="OB2" s="1"/>
      <c r="OJ2" s="1"/>
      <c r="OR2" s="1"/>
      <c r="OZ2" s="1"/>
      <c r="PH2" s="1"/>
      <c r="PP2" s="1"/>
      <c r="PX2" s="1"/>
      <c r="QF2" s="1"/>
      <c r="QN2" s="1"/>
      <c r="QV2" s="1"/>
      <c r="RD2" s="1"/>
      <c r="RL2" s="1"/>
      <c r="RT2" s="1"/>
      <c r="SB2" s="1"/>
      <c r="SJ2" s="1"/>
      <c r="SR2" s="1"/>
      <c r="SZ2" s="1"/>
      <c r="TH2" s="1"/>
      <c r="TP2" s="1"/>
      <c r="TX2" s="1"/>
      <c r="UF2" s="1"/>
      <c r="UN2" s="1"/>
      <c r="UV2" s="1"/>
      <c r="VD2" s="1"/>
      <c r="VL2" s="1"/>
      <c r="VT2" s="1"/>
      <c r="WB2" s="1"/>
      <c r="WJ2" s="1"/>
      <c r="WR2" s="1"/>
      <c r="WZ2" s="1"/>
      <c r="XH2" s="1"/>
      <c r="XP2" s="1"/>
      <c r="XX2" s="1"/>
      <c r="YF2" s="1"/>
      <c r="YN2" s="1"/>
      <c r="YV2" s="1"/>
      <c r="ZD2" s="1"/>
      <c r="ZL2" s="1"/>
      <c r="ZT2" s="1"/>
      <c r="AAB2" s="1"/>
      <c r="AAJ2" s="1"/>
      <c r="AAR2" s="1"/>
      <c r="AAZ2" s="1"/>
      <c r="ABH2" s="1"/>
      <c r="ABP2" s="1"/>
      <c r="ABX2" s="1"/>
      <c r="ACF2" s="1"/>
      <c r="ACN2" s="1"/>
      <c r="ACV2" s="1"/>
      <c r="ADD2" s="1"/>
      <c r="ADL2" s="1"/>
      <c r="ADT2" s="1"/>
      <c r="AEB2" s="1"/>
      <c r="AEJ2" s="1"/>
      <c r="AER2" s="1"/>
      <c r="AEZ2" s="1"/>
      <c r="AFH2" s="1"/>
      <c r="AFP2" s="1"/>
      <c r="AFX2" s="1"/>
      <c r="AGF2" s="1"/>
      <c r="AGN2" s="1"/>
      <c r="AGV2" s="1"/>
      <c r="AHD2" s="1"/>
      <c r="AHL2" s="1"/>
      <c r="AHT2" s="1"/>
      <c r="AIB2" s="1"/>
      <c r="AIJ2" s="1"/>
      <c r="AIR2" s="1"/>
      <c r="AIZ2" s="1"/>
      <c r="AJH2" s="1"/>
      <c r="AJP2" s="1"/>
      <c r="AJX2" s="1"/>
      <c r="AKF2" s="1"/>
      <c r="AKN2" s="1"/>
      <c r="AKV2" s="1"/>
      <c r="ALD2" s="1"/>
      <c r="ALL2" s="1"/>
      <c r="ALT2" s="1"/>
      <c r="AMB2" s="1"/>
      <c r="AMJ2" s="1"/>
      <c r="AMR2" s="1"/>
      <c r="AMZ2" s="1"/>
      <c r="ANH2" s="1"/>
      <c r="ANP2" s="1"/>
      <c r="ANX2" s="1"/>
      <c r="AOF2" s="1"/>
      <c r="AON2" s="1"/>
      <c r="AOV2" s="1"/>
      <c r="APD2" s="1"/>
      <c r="APL2" s="1"/>
      <c r="APT2" s="1"/>
      <c r="AQB2" s="1"/>
      <c r="AQJ2" s="1"/>
      <c r="AQR2" s="1"/>
      <c r="AQZ2" s="1"/>
      <c r="ARH2" s="1"/>
      <c r="ARP2" s="1"/>
      <c r="ARX2" s="1"/>
      <c r="ASF2" s="1"/>
      <c r="ASN2" s="1"/>
      <c r="ASV2" s="1"/>
      <c r="ATD2" s="1"/>
      <c r="ATL2" s="1"/>
      <c r="ATT2" s="1"/>
      <c r="AUB2" s="1"/>
      <c r="AUJ2" s="1"/>
      <c r="AUR2" s="1"/>
      <c r="AUZ2" s="1"/>
      <c r="AVH2" s="1"/>
      <c r="AVP2" s="1"/>
      <c r="AVX2" s="1"/>
      <c r="AWF2" s="1"/>
      <c r="AWN2" s="1"/>
      <c r="AWV2" s="1"/>
      <c r="AXD2" s="1"/>
      <c r="AXL2" s="1"/>
      <c r="AXT2" s="1"/>
      <c r="AYB2" s="1"/>
      <c r="AYJ2" s="1"/>
      <c r="AYR2" s="1"/>
      <c r="AYZ2" s="1"/>
      <c r="AZH2" s="1"/>
      <c r="AZP2" s="1"/>
      <c r="AZX2" s="1"/>
      <c r="BAF2" s="1"/>
      <c r="BAN2" s="1"/>
      <c r="BAV2" s="1"/>
      <c r="BBD2" s="1"/>
      <c r="BBL2" s="1"/>
      <c r="BBT2" s="1"/>
      <c r="BCB2" s="1"/>
      <c r="BCJ2" s="1"/>
      <c r="BCR2" s="1"/>
      <c r="BCZ2" s="1"/>
      <c r="BDH2" s="1"/>
      <c r="BDP2" s="1"/>
      <c r="BDX2" s="1"/>
      <c r="BEF2" s="1"/>
      <c r="BEN2" s="1"/>
      <c r="BEV2" s="1"/>
      <c r="BFD2" s="1"/>
      <c r="BFL2" s="1"/>
      <c r="BFT2" s="1"/>
      <c r="BGB2" s="1"/>
      <c r="BGJ2" s="1"/>
      <c r="BGR2" s="1"/>
      <c r="BGZ2" s="1"/>
      <c r="BHH2" s="1"/>
      <c r="BHP2" s="1"/>
      <c r="BHX2" s="1"/>
      <c r="BIF2" s="1"/>
      <c r="BIN2" s="1"/>
      <c r="BIV2" s="1"/>
      <c r="BJD2" s="1"/>
      <c r="BJL2" s="1"/>
      <c r="BJT2" s="1"/>
      <c r="BKB2" s="1"/>
      <c r="BKJ2" s="1"/>
      <c r="BKR2" s="1"/>
      <c r="BKZ2" s="1"/>
      <c r="BLH2" s="1"/>
      <c r="BLP2" s="1"/>
      <c r="BLX2" s="1"/>
      <c r="BMF2" s="1"/>
      <c r="BMN2" s="1"/>
      <c r="BMV2" s="1"/>
      <c r="BND2" s="1"/>
      <c r="BNL2" s="1"/>
      <c r="BNT2" s="1"/>
      <c r="BOB2" s="1"/>
      <c r="BOJ2" s="1"/>
      <c r="BOR2" s="1"/>
      <c r="BOZ2" s="1"/>
      <c r="BPH2" s="1"/>
      <c r="BPP2" s="1"/>
      <c r="BPX2" s="1"/>
      <c r="BQF2" s="1"/>
      <c r="BQN2" s="1"/>
      <c r="BQV2" s="1"/>
      <c r="BRD2" s="1"/>
      <c r="BRL2" s="1"/>
      <c r="BRT2" s="1"/>
      <c r="BSB2" s="1"/>
      <c r="BSJ2" s="1"/>
      <c r="BSR2" s="1"/>
      <c r="BSZ2" s="1"/>
      <c r="BTH2" s="1"/>
      <c r="BTP2" s="1"/>
      <c r="BTX2" s="1"/>
      <c r="BUF2" s="1"/>
      <c r="BUN2" s="1"/>
      <c r="BUV2" s="1"/>
      <c r="BVD2" s="1"/>
      <c r="BVL2" s="1"/>
      <c r="BVT2" s="1"/>
      <c r="BWB2" s="1"/>
      <c r="BWJ2" s="1"/>
      <c r="BWR2" s="1"/>
      <c r="BWZ2" s="1"/>
      <c r="BXH2" s="1"/>
      <c r="BXP2" s="1"/>
      <c r="BXX2" s="1"/>
      <c r="BYF2" s="1"/>
      <c r="BYN2" s="1"/>
      <c r="BYV2" s="1"/>
      <c r="BZD2" s="1"/>
      <c r="BZL2" s="1"/>
      <c r="BZT2" s="1"/>
      <c r="CAB2" s="1"/>
      <c r="CAJ2" s="1"/>
      <c r="CAR2" s="1"/>
      <c r="CAZ2" s="1"/>
      <c r="CBH2" s="1"/>
      <c r="CBP2" s="1"/>
      <c r="CBX2" s="1"/>
      <c r="CCF2" s="1"/>
      <c r="CCN2" s="1"/>
      <c r="CCV2" s="1"/>
      <c r="CDD2" s="1"/>
      <c r="CDL2" s="1"/>
      <c r="CDT2" s="1"/>
      <c r="CEB2" s="1"/>
      <c r="CEJ2" s="1"/>
      <c r="CER2" s="1"/>
      <c r="CEZ2" s="1"/>
      <c r="CFH2" s="1"/>
      <c r="CFP2" s="1"/>
      <c r="CFX2" s="1"/>
      <c r="CGF2" s="1"/>
      <c r="CGN2" s="1"/>
      <c r="CGV2" s="1"/>
      <c r="CHD2" s="1"/>
      <c r="CHL2" s="1"/>
      <c r="CHT2" s="1"/>
      <c r="CIB2" s="1"/>
      <c r="CIJ2" s="1"/>
      <c r="CIR2" s="1"/>
      <c r="CIZ2" s="1"/>
      <c r="CJH2" s="1"/>
      <c r="CJP2" s="1"/>
      <c r="CJX2" s="1"/>
      <c r="CKF2" s="1"/>
      <c r="CKN2" s="1"/>
      <c r="CKV2" s="1"/>
      <c r="CLD2" s="1"/>
      <c r="CLL2" s="1"/>
      <c r="CLT2" s="1"/>
      <c r="CMB2" s="1"/>
      <c r="CMJ2" s="1"/>
      <c r="CMR2" s="1"/>
      <c r="CMZ2" s="1"/>
      <c r="CNH2" s="1"/>
      <c r="CNP2" s="1"/>
      <c r="CNX2" s="1"/>
      <c r="COF2" s="1"/>
      <c r="CON2" s="1"/>
      <c r="COV2" s="1"/>
      <c r="CPD2" s="1"/>
      <c r="CPL2" s="1"/>
      <c r="CPT2" s="1"/>
      <c r="CQB2" s="1"/>
      <c r="CQJ2" s="1"/>
      <c r="CQR2" s="1"/>
      <c r="CQZ2" s="1"/>
      <c r="CRH2" s="1"/>
      <c r="CRP2" s="1"/>
      <c r="CRX2" s="1"/>
      <c r="CSF2" s="1"/>
      <c r="CSN2" s="1"/>
      <c r="CSV2" s="1"/>
      <c r="CTD2" s="1"/>
      <c r="CTL2" s="1"/>
      <c r="CTT2" s="1"/>
      <c r="CUB2" s="1"/>
      <c r="CUJ2" s="1"/>
      <c r="CUR2" s="1"/>
      <c r="CUZ2" s="1"/>
      <c r="CVH2" s="1"/>
      <c r="CVP2" s="1"/>
      <c r="CVX2" s="1"/>
      <c r="CWF2" s="1"/>
      <c r="CWN2" s="1"/>
      <c r="CWV2" s="1"/>
      <c r="CXD2" s="1"/>
      <c r="CXL2" s="1"/>
      <c r="CXT2" s="1"/>
      <c r="CYB2" s="1"/>
      <c r="CYJ2" s="1"/>
      <c r="CYR2" s="1"/>
      <c r="CYZ2" s="1"/>
      <c r="CZH2" s="1"/>
      <c r="CZP2" s="1"/>
      <c r="CZX2" s="1"/>
      <c r="DAF2" s="1"/>
      <c r="DAN2" s="1"/>
      <c r="DAV2" s="1"/>
      <c r="DBD2" s="1"/>
      <c r="DBL2" s="1"/>
      <c r="DBT2" s="1"/>
      <c r="DCB2" s="1"/>
      <c r="DCJ2" s="1"/>
      <c r="DCR2" s="1"/>
      <c r="DCZ2" s="1"/>
      <c r="DDH2" s="1"/>
      <c r="DDP2" s="1"/>
      <c r="DDX2" s="1"/>
      <c r="DEF2" s="1"/>
      <c r="DEN2" s="1"/>
      <c r="DEV2" s="1"/>
      <c r="DFD2" s="1"/>
      <c r="DFL2" s="1"/>
      <c r="DFT2" s="1"/>
      <c r="DGB2" s="1"/>
      <c r="DGJ2" s="1"/>
      <c r="DGR2" s="1"/>
      <c r="DGZ2" s="1"/>
      <c r="DHH2" s="1"/>
      <c r="DHP2" s="1"/>
      <c r="DHX2" s="1"/>
      <c r="DIF2" s="1"/>
      <c r="DIN2" s="1"/>
      <c r="DIV2" s="1"/>
      <c r="DJD2" s="1"/>
      <c r="DJL2" s="1"/>
      <c r="DJT2" s="1"/>
      <c r="DKB2" s="1"/>
      <c r="DKJ2" s="1"/>
      <c r="DKR2" s="1"/>
      <c r="DKZ2" s="1"/>
      <c r="DLH2" s="1"/>
      <c r="DLP2" s="1"/>
      <c r="DLX2" s="1"/>
      <c r="DMF2" s="1"/>
      <c r="DMN2" s="1"/>
      <c r="DMV2" s="1"/>
      <c r="DND2" s="1"/>
      <c r="DNL2" s="1"/>
      <c r="DNT2" s="1"/>
      <c r="DOB2" s="1"/>
      <c r="DOJ2" s="1"/>
      <c r="DOR2" s="1"/>
      <c r="DOZ2" s="1"/>
      <c r="DPH2" s="1"/>
      <c r="DPP2" s="1"/>
      <c r="DPX2" s="1"/>
      <c r="DQF2" s="1"/>
      <c r="DQN2" s="1"/>
      <c r="DQV2" s="1"/>
      <c r="DRD2" s="1"/>
      <c r="DRL2" s="1"/>
      <c r="DRT2" s="1"/>
      <c r="DSB2" s="1"/>
      <c r="DSJ2" s="1"/>
      <c r="DSR2" s="1"/>
      <c r="DSZ2" s="1"/>
      <c r="DTH2" s="1"/>
      <c r="DTP2" s="1"/>
      <c r="DTX2" s="1"/>
      <c r="DUF2" s="1"/>
      <c r="DUN2" s="1"/>
      <c r="DUV2" s="1"/>
      <c r="DVD2" s="1"/>
      <c r="DVL2" s="1"/>
      <c r="DVT2" s="1"/>
      <c r="DWB2" s="1"/>
      <c r="DWJ2" s="1"/>
      <c r="DWR2" s="1"/>
      <c r="DWZ2" s="1"/>
      <c r="DXH2" s="1"/>
      <c r="DXP2" s="1"/>
      <c r="DXX2" s="1"/>
      <c r="DYF2" s="1"/>
      <c r="DYN2" s="1"/>
      <c r="DYV2" s="1"/>
      <c r="DZD2" s="1"/>
      <c r="DZL2" s="1"/>
      <c r="DZT2" s="1"/>
      <c r="EAB2" s="1"/>
      <c r="EAJ2" s="1"/>
      <c r="EAR2" s="1"/>
      <c r="EAZ2" s="1"/>
      <c r="EBH2" s="1"/>
      <c r="EBP2" s="1"/>
      <c r="EBX2" s="1"/>
      <c r="ECF2" s="1"/>
      <c r="ECN2" s="1"/>
      <c r="ECV2" s="1"/>
      <c r="EDD2" s="1"/>
      <c r="EDL2" s="1"/>
      <c r="EDT2" s="1"/>
      <c r="EEB2" s="1"/>
      <c r="EEJ2" s="1"/>
      <c r="EER2" s="1"/>
      <c r="EEZ2" s="1"/>
      <c r="EFH2" s="1"/>
      <c r="EFP2" s="1"/>
      <c r="EFX2" s="1"/>
      <c r="EGF2" s="1"/>
      <c r="EGN2" s="1"/>
      <c r="EGV2" s="1"/>
      <c r="EHD2" s="1"/>
      <c r="EHL2" s="1"/>
      <c r="EHT2" s="1"/>
      <c r="EIB2" s="1"/>
      <c r="EIJ2" s="1"/>
      <c r="EIR2" s="1"/>
      <c r="EIZ2" s="1"/>
      <c r="EJH2" s="1"/>
      <c r="EJP2" s="1"/>
      <c r="EJX2" s="1"/>
      <c r="EKF2" s="1"/>
      <c r="EKN2" s="1"/>
      <c r="EKV2" s="1"/>
      <c r="ELD2" s="1"/>
      <c r="ELL2" s="1"/>
      <c r="ELT2" s="1"/>
      <c r="EMB2" s="1"/>
      <c r="EMJ2" s="1"/>
      <c r="EMR2" s="1"/>
      <c r="EMZ2" s="1"/>
      <c r="ENH2" s="1"/>
      <c r="ENP2" s="1"/>
      <c r="ENX2" s="1"/>
      <c r="EOF2" s="1"/>
      <c r="EON2" s="1"/>
      <c r="EOV2" s="1"/>
      <c r="EPD2" s="1"/>
      <c r="EPL2" s="1"/>
      <c r="EPT2" s="1"/>
      <c r="EQB2" s="1"/>
      <c r="EQJ2" s="1"/>
      <c r="EQR2" s="1"/>
      <c r="EQZ2" s="1"/>
      <c r="ERH2" s="1"/>
      <c r="ERP2" s="1"/>
      <c r="ERX2" s="1"/>
      <c r="ESF2" s="1"/>
      <c r="ESN2" s="1"/>
      <c r="ESV2" s="1"/>
      <c r="ETD2" s="1"/>
      <c r="ETL2" s="1"/>
      <c r="ETT2" s="1"/>
      <c r="EUB2" s="1"/>
      <c r="EUJ2" s="1"/>
      <c r="EUR2" s="1"/>
      <c r="EUZ2" s="1"/>
      <c r="EVH2" s="1"/>
      <c r="EVP2" s="1"/>
      <c r="EVX2" s="1"/>
      <c r="EWF2" s="1"/>
      <c r="EWN2" s="1"/>
      <c r="EWV2" s="1"/>
      <c r="EXD2" s="1"/>
      <c r="EXL2" s="1"/>
      <c r="EXT2" s="1"/>
      <c r="EYB2" s="1"/>
      <c r="EYJ2" s="1"/>
      <c r="EYR2" s="1"/>
      <c r="EYZ2" s="1"/>
      <c r="EZH2" s="1"/>
      <c r="EZP2" s="1"/>
      <c r="EZX2" s="1"/>
      <c r="FAF2" s="1"/>
      <c r="FAN2" s="1"/>
      <c r="FAV2" s="1"/>
      <c r="FBD2" s="1"/>
      <c r="FBL2" s="1"/>
      <c r="FBT2" s="1"/>
      <c r="FCB2" s="1"/>
      <c r="FCJ2" s="1"/>
      <c r="FCR2" s="1"/>
      <c r="FCZ2" s="1"/>
      <c r="FDH2" s="1"/>
      <c r="FDP2" s="1"/>
      <c r="FDX2" s="1"/>
      <c r="FEF2" s="1"/>
      <c r="FEN2" s="1"/>
      <c r="FEV2" s="1"/>
      <c r="FFD2" s="1"/>
      <c r="FFL2" s="1"/>
      <c r="FFT2" s="1"/>
      <c r="FGB2" s="1"/>
      <c r="FGJ2" s="1"/>
      <c r="FGR2" s="1"/>
      <c r="FGZ2" s="1"/>
      <c r="FHH2" s="1"/>
      <c r="FHP2" s="1"/>
      <c r="FHX2" s="1"/>
      <c r="FIF2" s="1"/>
      <c r="FIN2" s="1"/>
      <c r="FIV2" s="1"/>
      <c r="FJD2" s="1"/>
      <c r="FJL2" s="1"/>
      <c r="FJT2" s="1"/>
      <c r="FKB2" s="1"/>
      <c r="FKJ2" s="1"/>
      <c r="FKR2" s="1"/>
      <c r="FKZ2" s="1"/>
      <c r="FLH2" s="1"/>
      <c r="FLP2" s="1"/>
      <c r="FLX2" s="1"/>
      <c r="FMF2" s="1"/>
      <c r="FMN2" s="1"/>
      <c r="FMV2" s="1"/>
      <c r="FND2" s="1"/>
      <c r="FNL2" s="1"/>
      <c r="FNT2" s="1"/>
      <c r="FOB2" s="1"/>
      <c r="FOJ2" s="1"/>
      <c r="FOR2" s="1"/>
      <c r="FOZ2" s="1"/>
      <c r="FPH2" s="1"/>
      <c r="FPP2" s="1"/>
      <c r="FPX2" s="1"/>
      <c r="FQF2" s="1"/>
      <c r="FQN2" s="1"/>
      <c r="FQV2" s="1"/>
      <c r="FRD2" s="1"/>
      <c r="FRL2" s="1"/>
      <c r="FRT2" s="1"/>
      <c r="FSB2" s="1"/>
      <c r="FSJ2" s="1"/>
      <c r="FSR2" s="1"/>
      <c r="FSZ2" s="1"/>
      <c r="FTH2" s="1"/>
      <c r="FTP2" s="1"/>
      <c r="FTX2" s="1"/>
      <c r="FUF2" s="1"/>
      <c r="FUN2" s="1"/>
      <c r="FUV2" s="1"/>
      <c r="FVD2" s="1"/>
      <c r="FVL2" s="1"/>
      <c r="FVT2" s="1"/>
      <c r="FWB2" s="1"/>
      <c r="FWJ2" s="1"/>
      <c r="FWR2" s="1"/>
      <c r="FWZ2" s="1"/>
      <c r="FXH2" s="1"/>
      <c r="FXP2" s="1"/>
      <c r="FXX2" s="1"/>
      <c r="FYF2" s="1"/>
      <c r="FYN2" s="1"/>
      <c r="FYV2" s="1"/>
      <c r="FZD2" s="1"/>
      <c r="FZL2" s="1"/>
      <c r="FZT2" s="1"/>
      <c r="GAB2" s="1"/>
      <c r="GAJ2" s="1"/>
      <c r="GAR2" s="1"/>
      <c r="GAZ2" s="1"/>
      <c r="GBH2" s="1"/>
      <c r="GBP2" s="1"/>
      <c r="GBX2" s="1"/>
      <c r="GCF2" s="1"/>
      <c r="GCN2" s="1"/>
      <c r="GCV2" s="1"/>
      <c r="GDD2" s="1"/>
      <c r="GDL2" s="1"/>
      <c r="GDT2" s="1"/>
      <c r="GEB2" s="1"/>
      <c r="GEJ2" s="1"/>
      <c r="GER2" s="1"/>
      <c r="GEZ2" s="1"/>
      <c r="GFH2" s="1"/>
      <c r="GFP2" s="1"/>
      <c r="GFX2" s="1"/>
      <c r="GGF2" s="1"/>
      <c r="GGN2" s="1"/>
      <c r="GGV2" s="1"/>
      <c r="GHD2" s="1"/>
      <c r="GHL2" s="1"/>
      <c r="GHT2" s="1"/>
      <c r="GIB2" s="1"/>
      <c r="GIJ2" s="1"/>
      <c r="GIR2" s="1"/>
      <c r="GIZ2" s="1"/>
      <c r="GJH2" s="1"/>
      <c r="GJP2" s="1"/>
      <c r="GJX2" s="1"/>
      <c r="GKF2" s="1"/>
      <c r="GKN2" s="1"/>
      <c r="GKV2" s="1"/>
      <c r="GLD2" s="1"/>
      <c r="GLL2" s="1"/>
      <c r="GLT2" s="1"/>
      <c r="GMB2" s="1"/>
      <c r="GMJ2" s="1"/>
      <c r="GMR2" s="1"/>
      <c r="GMZ2" s="1"/>
      <c r="GNH2" s="1"/>
      <c r="GNP2" s="1"/>
      <c r="GNX2" s="1"/>
      <c r="GOF2" s="1"/>
      <c r="GON2" s="1"/>
      <c r="GOV2" s="1"/>
      <c r="GPD2" s="1"/>
      <c r="GPL2" s="1"/>
      <c r="GPT2" s="1"/>
      <c r="GQB2" s="1"/>
      <c r="GQJ2" s="1"/>
      <c r="GQR2" s="1"/>
      <c r="GQZ2" s="1"/>
      <c r="GRH2" s="1"/>
      <c r="GRP2" s="1"/>
      <c r="GRX2" s="1"/>
      <c r="GSF2" s="1"/>
      <c r="GSN2" s="1"/>
      <c r="GSV2" s="1"/>
      <c r="GTD2" s="1"/>
      <c r="GTL2" s="1"/>
      <c r="GTT2" s="1"/>
      <c r="GUB2" s="1"/>
      <c r="GUJ2" s="1"/>
      <c r="GUR2" s="1"/>
      <c r="GUZ2" s="1"/>
      <c r="GVH2" s="1"/>
      <c r="GVP2" s="1"/>
      <c r="GVX2" s="1"/>
      <c r="GWF2" s="1"/>
      <c r="GWN2" s="1"/>
      <c r="GWV2" s="1"/>
      <c r="GXD2" s="1"/>
      <c r="GXL2" s="1"/>
      <c r="GXT2" s="1"/>
      <c r="GYB2" s="1"/>
      <c r="GYJ2" s="1"/>
      <c r="GYR2" s="1"/>
      <c r="GYZ2" s="1"/>
      <c r="GZH2" s="1"/>
      <c r="GZP2" s="1"/>
      <c r="GZX2" s="1"/>
      <c r="HAF2" s="1"/>
      <c r="HAN2" s="1"/>
      <c r="HAV2" s="1"/>
      <c r="HBD2" s="1"/>
      <c r="HBL2" s="1"/>
      <c r="HBT2" s="1"/>
      <c r="HCB2" s="1"/>
      <c r="HCJ2" s="1"/>
      <c r="HCR2" s="1"/>
      <c r="HCZ2" s="1"/>
      <c r="HDH2" s="1"/>
      <c r="HDP2" s="1"/>
      <c r="HDX2" s="1"/>
      <c r="HEF2" s="1"/>
      <c r="HEN2" s="1"/>
      <c r="HEV2" s="1"/>
      <c r="HFD2" s="1"/>
      <c r="HFL2" s="1"/>
      <c r="HFT2" s="1"/>
      <c r="HGB2" s="1"/>
      <c r="HGJ2" s="1"/>
      <c r="HGR2" s="1"/>
      <c r="HGZ2" s="1"/>
      <c r="HHH2" s="1"/>
      <c r="HHP2" s="1"/>
      <c r="HHX2" s="1"/>
      <c r="HIF2" s="1"/>
      <c r="HIN2" s="1"/>
      <c r="HIV2" s="1"/>
      <c r="HJD2" s="1"/>
      <c r="HJL2" s="1"/>
      <c r="HJT2" s="1"/>
      <c r="HKB2" s="1"/>
      <c r="HKJ2" s="1"/>
      <c r="HKR2" s="1"/>
      <c r="HKZ2" s="1"/>
      <c r="HLH2" s="1"/>
      <c r="HLP2" s="1"/>
      <c r="HLX2" s="1"/>
      <c r="HMF2" s="1"/>
      <c r="HMN2" s="1"/>
      <c r="HMV2" s="1"/>
      <c r="HND2" s="1"/>
      <c r="HNL2" s="1"/>
      <c r="HNT2" s="1"/>
      <c r="HOB2" s="1"/>
      <c r="HOJ2" s="1"/>
      <c r="HOR2" s="1"/>
      <c r="HOZ2" s="1"/>
      <c r="HPH2" s="1"/>
      <c r="HPP2" s="1"/>
      <c r="HPX2" s="1"/>
      <c r="HQF2" s="1"/>
      <c r="HQN2" s="1"/>
      <c r="HQV2" s="1"/>
      <c r="HRD2" s="1"/>
      <c r="HRL2" s="1"/>
      <c r="HRT2" s="1"/>
      <c r="HSB2" s="1"/>
      <c r="HSJ2" s="1"/>
      <c r="HSR2" s="1"/>
      <c r="HSZ2" s="1"/>
      <c r="HTH2" s="1"/>
      <c r="HTP2" s="1"/>
      <c r="HTX2" s="1"/>
      <c r="HUF2" s="1"/>
      <c r="HUN2" s="1"/>
      <c r="HUV2" s="1"/>
      <c r="HVD2" s="1"/>
      <c r="HVL2" s="1"/>
      <c r="HVT2" s="1"/>
      <c r="HWB2" s="1"/>
      <c r="HWJ2" s="1"/>
      <c r="HWR2" s="1"/>
      <c r="HWZ2" s="1"/>
      <c r="HXH2" s="1"/>
      <c r="HXP2" s="1"/>
      <c r="HXX2" s="1"/>
      <c r="HYF2" s="1"/>
      <c r="HYN2" s="1"/>
      <c r="HYV2" s="1"/>
      <c r="HZD2" s="1"/>
      <c r="HZL2" s="1"/>
      <c r="HZT2" s="1"/>
      <c r="IAB2" s="1"/>
      <c r="IAJ2" s="1"/>
      <c r="IAR2" s="1"/>
      <c r="IAZ2" s="1"/>
      <c r="IBH2" s="1"/>
      <c r="IBP2" s="1"/>
      <c r="IBX2" s="1"/>
      <c r="ICF2" s="1"/>
      <c r="ICN2" s="1"/>
      <c r="ICV2" s="1"/>
      <c r="IDD2" s="1"/>
      <c r="IDL2" s="1"/>
      <c r="IDT2" s="1"/>
      <c r="IEB2" s="1"/>
      <c r="IEJ2" s="1"/>
      <c r="IER2" s="1"/>
      <c r="IEZ2" s="1"/>
      <c r="IFH2" s="1"/>
      <c r="IFP2" s="1"/>
      <c r="IFX2" s="1"/>
      <c r="IGF2" s="1"/>
      <c r="IGN2" s="1"/>
      <c r="IGV2" s="1"/>
      <c r="IHD2" s="1"/>
      <c r="IHL2" s="1"/>
      <c r="IHT2" s="1"/>
      <c r="IIB2" s="1"/>
      <c r="IIJ2" s="1"/>
      <c r="IIR2" s="1"/>
      <c r="IIZ2" s="1"/>
      <c r="IJH2" s="1"/>
      <c r="IJP2" s="1"/>
      <c r="IJX2" s="1"/>
      <c r="IKF2" s="1"/>
      <c r="IKN2" s="1"/>
      <c r="IKV2" s="1"/>
      <c r="ILD2" s="1"/>
      <c r="ILL2" s="1"/>
      <c r="ILT2" s="1"/>
      <c r="IMB2" s="1"/>
      <c r="IMJ2" s="1"/>
      <c r="IMR2" s="1"/>
      <c r="IMZ2" s="1"/>
      <c r="INH2" s="1"/>
      <c r="INP2" s="1"/>
      <c r="INX2" s="1"/>
      <c r="IOF2" s="1"/>
      <c r="ION2" s="1"/>
      <c r="IOV2" s="1"/>
      <c r="IPD2" s="1"/>
      <c r="IPL2" s="1"/>
      <c r="IPT2" s="1"/>
      <c r="IQB2" s="1"/>
      <c r="IQJ2" s="1"/>
      <c r="IQR2" s="1"/>
      <c r="IQZ2" s="1"/>
      <c r="IRH2" s="1"/>
      <c r="IRP2" s="1"/>
      <c r="IRX2" s="1"/>
      <c r="ISF2" s="1"/>
      <c r="ISN2" s="1"/>
      <c r="ISV2" s="1"/>
      <c r="ITD2" s="1"/>
      <c r="ITL2" s="1"/>
      <c r="ITT2" s="1"/>
      <c r="IUB2" s="1"/>
      <c r="IUJ2" s="1"/>
      <c r="IUR2" s="1"/>
      <c r="IUZ2" s="1"/>
      <c r="IVH2" s="1"/>
      <c r="IVP2" s="1"/>
      <c r="IVX2" s="1"/>
      <c r="IWF2" s="1"/>
      <c r="IWN2" s="1"/>
      <c r="IWV2" s="1"/>
      <c r="IXD2" s="1"/>
      <c r="IXL2" s="1"/>
      <c r="IXT2" s="1"/>
      <c r="IYB2" s="1"/>
      <c r="IYJ2" s="1"/>
      <c r="IYR2" s="1"/>
      <c r="IYZ2" s="1"/>
      <c r="IZH2" s="1"/>
      <c r="IZP2" s="1"/>
      <c r="IZX2" s="1"/>
      <c r="JAF2" s="1"/>
      <c r="JAN2" s="1"/>
      <c r="JAV2" s="1"/>
      <c r="JBD2" s="1"/>
      <c r="JBL2" s="1"/>
      <c r="JBT2" s="1"/>
      <c r="JCB2" s="1"/>
      <c r="JCJ2" s="1"/>
      <c r="JCR2" s="1"/>
      <c r="JCZ2" s="1"/>
      <c r="JDH2" s="1"/>
      <c r="JDP2" s="1"/>
      <c r="JDX2" s="1"/>
      <c r="JEF2" s="1"/>
      <c r="JEN2" s="1"/>
      <c r="JEV2" s="1"/>
      <c r="JFD2" s="1"/>
      <c r="JFL2" s="1"/>
      <c r="JFT2" s="1"/>
      <c r="JGB2" s="1"/>
      <c r="JGJ2" s="1"/>
      <c r="JGR2" s="1"/>
      <c r="JGZ2" s="1"/>
      <c r="JHH2" s="1"/>
      <c r="JHP2" s="1"/>
      <c r="JHX2" s="1"/>
      <c r="JIF2" s="1"/>
      <c r="JIN2" s="1"/>
      <c r="JIV2" s="1"/>
      <c r="JJD2" s="1"/>
      <c r="JJL2" s="1"/>
      <c r="JJT2" s="1"/>
      <c r="JKB2" s="1"/>
      <c r="JKJ2" s="1"/>
      <c r="JKR2" s="1"/>
      <c r="JKZ2" s="1"/>
      <c r="JLH2" s="1"/>
      <c r="JLP2" s="1"/>
      <c r="JLX2" s="1"/>
      <c r="JMF2" s="1"/>
      <c r="JMN2" s="1"/>
      <c r="JMV2" s="1"/>
      <c r="JND2" s="1"/>
      <c r="JNL2" s="1"/>
      <c r="JNT2" s="1"/>
      <c r="JOB2" s="1"/>
      <c r="JOJ2" s="1"/>
      <c r="JOR2" s="1"/>
      <c r="JOZ2" s="1"/>
      <c r="JPH2" s="1"/>
      <c r="JPP2" s="1"/>
      <c r="JPX2" s="1"/>
      <c r="JQF2" s="1"/>
      <c r="JQN2" s="1"/>
      <c r="JQV2" s="1"/>
      <c r="JRD2" s="1"/>
      <c r="JRL2" s="1"/>
      <c r="JRT2" s="1"/>
      <c r="JSB2" s="1"/>
      <c r="JSJ2" s="1"/>
      <c r="JSR2" s="1"/>
      <c r="JSZ2" s="1"/>
      <c r="JTH2" s="1"/>
      <c r="JTP2" s="1"/>
      <c r="JTX2" s="1"/>
      <c r="JUF2" s="1"/>
      <c r="JUN2" s="1"/>
      <c r="JUV2" s="1"/>
      <c r="JVD2" s="1"/>
      <c r="JVL2" s="1"/>
      <c r="JVT2" s="1"/>
      <c r="JWB2" s="1"/>
      <c r="JWJ2" s="1"/>
      <c r="JWR2" s="1"/>
      <c r="JWZ2" s="1"/>
      <c r="JXH2" s="1"/>
      <c r="JXP2" s="1"/>
      <c r="JXX2" s="1"/>
      <c r="JYF2" s="1"/>
      <c r="JYN2" s="1"/>
      <c r="JYV2" s="1"/>
      <c r="JZD2" s="1"/>
      <c r="JZL2" s="1"/>
      <c r="JZT2" s="1"/>
      <c r="KAB2" s="1"/>
      <c r="KAJ2" s="1"/>
      <c r="KAR2" s="1"/>
      <c r="KAZ2" s="1"/>
      <c r="KBH2" s="1"/>
      <c r="KBP2" s="1"/>
      <c r="KBX2" s="1"/>
      <c r="KCF2" s="1"/>
      <c r="KCN2" s="1"/>
      <c r="KCV2" s="1"/>
      <c r="KDD2" s="1"/>
      <c r="KDL2" s="1"/>
      <c r="KDT2" s="1"/>
      <c r="KEB2" s="1"/>
      <c r="KEJ2" s="1"/>
      <c r="KER2" s="1"/>
      <c r="KEZ2" s="1"/>
      <c r="KFH2" s="1"/>
      <c r="KFP2" s="1"/>
      <c r="KFX2" s="1"/>
      <c r="KGF2" s="1"/>
      <c r="KGN2" s="1"/>
      <c r="KGV2" s="1"/>
      <c r="KHD2" s="1"/>
      <c r="KHL2" s="1"/>
      <c r="KHT2" s="1"/>
      <c r="KIB2" s="1"/>
      <c r="KIJ2" s="1"/>
      <c r="KIR2" s="1"/>
      <c r="KIZ2" s="1"/>
      <c r="KJH2" s="1"/>
      <c r="KJP2" s="1"/>
      <c r="KJX2" s="1"/>
      <c r="KKF2" s="1"/>
      <c r="KKN2" s="1"/>
      <c r="KKV2" s="1"/>
      <c r="KLD2" s="1"/>
      <c r="KLL2" s="1"/>
      <c r="KLT2" s="1"/>
      <c r="KMB2" s="1"/>
      <c r="KMJ2" s="1"/>
      <c r="KMR2" s="1"/>
      <c r="KMZ2" s="1"/>
      <c r="KNH2" s="1"/>
      <c r="KNP2" s="1"/>
      <c r="KNX2" s="1"/>
      <c r="KOF2" s="1"/>
      <c r="KON2" s="1"/>
      <c r="KOV2" s="1"/>
      <c r="KPD2" s="1"/>
      <c r="KPL2" s="1"/>
      <c r="KPT2" s="1"/>
      <c r="KQB2" s="1"/>
      <c r="KQJ2" s="1"/>
      <c r="KQR2" s="1"/>
      <c r="KQZ2" s="1"/>
      <c r="KRH2" s="1"/>
      <c r="KRP2" s="1"/>
      <c r="KRX2" s="1"/>
      <c r="KSF2" s="1"/>
      <c r="KSN2" s="1"/>
      <c r="KSV2" s="1"/>
      <c r="KTD2" s="1"/>
      <c r="KTL2" s="1"/>
      <c r="KTT2" s="1"/>
      <c r="KUB2" s="1"/>
      <c r="KUJ2" s="1"/>
      <c r="KUR2" s="1"/>
      <c r="KUZ2" s="1"/>
      <c r="KVH2" s="1"/>
      <c r="KVP2" s="1"/>
      <c r="KVX2" s="1"/>
      <c r="KWF2" s="1"/>
      <c r="KWN2" s="1"/>
      <c r="KWV2" s="1"/>
      <c r="KXD2" s="1"/>
      <c r="KXL2" s="1"/>
      <c r="KXT2" s="1"/>
      <c r="KYB2" s="1"/>
      <c r="KYJ2" s="1"/>
      <c r="KYR2" s="1"/>
      <c r="KYZ2" s="1"/>
      <c r="KZH2" s="1"/>
      <c r="KZP2" s="1"/>
      <c r="KZX2" s="1"/>
      <c r="LAF2" s="1"/>
      <c r="LAN2" s="1"/>
      <c r="LAV2" s="1"/>
      <c r="LBD2" s="1"/>
      <c r="LBL2" s="1"/>
      <c r="LBT2" s="1"/>
      <c r="LCB2" s="1"/>
      <c r="LCJ2" s="1"/>
      <c r="LCR2" s="1"/>
      <c r="LCZ2" s="1"/>
      <c r="LDH2" s="1"/>
      <c r="LDP2" s="1"/>
      <c r="LDX2" s="1"/>
      <c r="LEF2" s="1"/>
      <c r="LEN2" s="1"/>
      <c r="LEV2" s="1"/>
      <c r="LFD2" s="1"/>
      <c r="LFL2" s="1"/>
      <c r="LFT2" s="1"/>
      <c r="LGB2" s="1"/>
      <c r="LGJ2" s="1"/>
      <c r="LGR2" s="1"/>
      <c r="LGZ2" s="1"/>
      <c r="LHH2" s="1"/>
      <c r="LHP2" s="1"/>
      <c r="LHX2" s="1"/>
      <c r="LIF2" s="1"/>
      <c r="LIN2" s="1"/>
      <c r="LIV2" s="1"/>
      <c r="LJD2" s="1"/>
      <c r="LJL2" s="1"/>
      <c r="LJT2" s="1"/>
      <c r="LKB2" s="1"/>
      <c r="LKJ2" s="1"/>
      <c r="LKR2" s="1"/>
      <c r="LKZ2" s="1"/>
      <c r="LLH2" s="1"/>
      <c r="LLP2" s="1"/>
      <c r="LLX2" s="1"/>
      <c r="LMF2" s="1"/>
      <c r="LMN2" s="1"/>
      <c r="LMV2" s="1"/>
      <c r="LND2" s="1"/>
      <c r="LNL2" s="1"/>
      <c r="LNT2" s="1"/>
      <c r="LOB2" s="1"/>
      <c r="LOJ2" s="1"/>
      <c r="LOR2" s="1"/>
      <c r="LOZ2" s="1"/>
      <c r="LPH2" s="1"/>
      <c r="LPP2" s="1"/>
      <c r="LPX2" s="1"/>
      <c r="LQF2" s="1"/>
      <c r="LQN2" s="1"/>
      <c r="LQV2" s="1"/>
      <c r="LRD2" s="1"/>
      <c r="LRL2" s="1"/>
      <c r="LRT2" s="1"/>
      <c r="LSB2" s="1"/>
      <c r="LSJ2" s="1"/>
      <c r="LSR2" s="1"/>
      <c r="LSZ2" s="1"/>
      <c r="LTH2" s="1"/>
      <c r="LTP2" s="1"/>
      <c r="LTX2" s="1"/>
      <c r="LUF2" s="1"/>
      <c r="LUN2" s="1"/>
      <c r="LUV2" s="1"/>
      <c r="LVD2" s="1"/>
      <c r="LVL2" s="1"/>
      <c r="LVT2" s="1"/>
      <c r="LWB2" s="1"/>
      <c r="LWJ2" s="1"/>
      <c r="LWR2" s="1"/>
      <c r="LWZ2" s="1"/>
      <c r="LXH2" s="1"/>
      <c r="LXP2" s="1"/>
      <c r="LXX2" s="1"/>
      <c r="LYF2" s="1"/>
      <c r="LYN2" s="1"/>
      <c r="LYV2" s="1"/>
      <c r="LZD2" s="1"/>
      <c r="LZL2" s="1"/>
      <c r="LZT2" s="1"/>
      <c r="MAB2" s="1"/>
      <c r="MAJ2" s="1"/>
      <c r="MAR2" s="1"/>
      <c r="MAZ2" s="1"/>
      <c r="MBH2" s="1"/>
      <c r="MBP2" s="1"/>
      <c r="MBX2" s="1"/>
      <c r="MCF2" s="1"/>
      <c r="MCN2" s="1"/>
      <c r="MCV2" s="1"/>
      <c r="MDD2" s="1"/>
      <c r="MDL2" s="1"/>
      <c r="MDT2" s="1"/>
      <c r="MEB2" s="1"/>
      <c r="MEJ2" s="1"/>
      <c r="MER2" s="1"/>
      <c r="MEZ2" s="1"/>
      <c r="MFH2" s="1"/>
      <c r="MFP2" s="1"/>
      <c r="MFX2" s="1"/>
      <c r="MGF2" s="1"/>
      <c r="MGN2" s="1"/>
      <c r="MGV2" s="1"/>
      <c r="MHD2" s="1"/>
      <c r="MHL2" s="1"/>
      <c r="MHT2" s="1"/>
      <c r="MIB2" s="1"/>
      <c r="MIJ2" s="1"/>
      <c r="MIR2" s="1"/>
      <c r="MIZ2" s="1"/>
      <c r="MJH2" s="1"/>
      <c r="MJP2" s="1"/>
      <c r="MJX2" s="1"/>
      <c r="MKF2" s="1"/>
      <c r="MKN2" s="1"/>
      <c r="MKV2" s="1"/>
      <c r="MLD2" s="1"/>
      <c r="MLL2" s="1"/>
      <c r="MLT2" s="1"/>
      <c r="MMB2" s="1"/>
      <c r="MMJ2" s="1"/>
      <c r="MMR2" s="1"/>
      <c r="MMZ2" s="1"/>
      <c r="MNH2" s="1"/>
      <c r="MNP2" s="1"/>
      <c r="MNX2" s="1"/>
      <c r="MOF2" s="1"/>
      <c r="MON2" s="1"/>
      <c r="MOV2" s="1"/>
      <c r="MPD2" s="1"/>
      <c r="MPL2" s="1"/>
      <c r="MPT2" s="1"/>
      <c r="MQB2" s="1"/>
      <c r="MQJ2" s="1"/>
      <c r="MQR2" s="1"/>
      <c r="MQZ2" s="1"/>
      <c r="MRH2" s="1"/>
      <c r="MRP2" s="1"/>
      <c r="MRX2" s="1"/>
      <c r="MSF2" s="1"/>
      <c r="MSN2" s="1"/>
      <c r="MSV2" s="1"/>
      <c r="MTD2" s="1"/>
      <c r="MTL2" s="1"/>
      <c r="MTT2" s="1"/>
      <c r="MUB2" s="1"/>
      <c r="MUJ2" s="1"/>
      <c r="MUR2" s="1"/>
      <c r="MUZ2" s="1"/>
      <c r="MVH2" s="1"/>
      <c r="MVP2" s="1"/>
      <c r="MVX2" s="1"/>
      <c r="MWF2" s="1"/>
      <c r="MWN2" s="1"/>
      <c r="MWV2" s="1"/>
      <c r="MXD2" s="1"/>
      <c r="MXL2" s="1"/>
      <c r="MXT2" s="1"/>
      <c r="MYB2" s="1"/>
      <c r="MYJ2" s="1"/>
      <c r="MYR2" s="1"/>
      <c r="MYZ2" s="1"/>
      <c r="MZH2" s="1"/>
      <c r="MZP2" s="1"/>
      <c r="MZX2" s="1"/>
      <c r="NAF2" s="1"/>
      <c r="NAN2" s="1"/>
      <c r="NAV2" s="1"/>
      <c r="NBD2" s="1"/>
      <c r="NBL2" s="1"/>
      <c r="NBT2" s="1"/>
      <c r="NCB2" s="1"/>
      <c r="NCJ2" s="1"/>
      <c r="NCR2" s="1"/>
      <c r="NCZ2" s="1"/>
      <c r="NDH2" s="1"/>
      <c r="NDP2" s="1"/>
      <c r="NDX2" s="1"/>
      <c r="NEF2" s="1"/>
      <c r="NEN2" s="1"/>
      <c r="NEV2" s="1"/>
      <c r="NFD2" s="1"/>
      <c r="NFL2" s="1"/>
      <c r="NFT2" s="1"/>
      <c r="NGB2" s="1"/>
      <c r="NGJ2" s="1"/>
      <c r="NGR2" s="1"/>
      <c r="NGZ2" s="1"/>
      <c r="NHH2" s="1"/>
      <c r="NHP2" s="1"/>
      <c r="NHX2" s="1"/>
      <c r="NIF2" s="1"/>
      <c r="NIN2" s="1"/>
      <c r="NIV2" s="1"/>
      <c r="NJD2" s="1"/>
      <c r="NJL2" s="1"/>
      <c r="NJT2" s="1"/>
      <c r="NKB2" s="1"/>
      <c r="NKJ2" s="1"/>
      <c r="NKR2" s="1"/>
      <c r="NKZ2" s="1"/>
      <c r="NLH2" s="1"/>
      <c r="NLP2" s="1"/>
      <c r="NLX2" s="1"/>
      <c r="NMF2" s="1"/>
      <c r="NMN2" s="1"/>
      <c r="NMV2" s="1"/>
      <c r="NND2" s="1"/>
      <c r="NNL2" s="1"/>
      <c r="NNT2" s="1"/>
      <c r="NOB2" s="1"/>
      <c r="NOJ2" s="1"/>
      <c r="NOR2" s="1"/>
      <c r="NOZ2" s="1"/>
      <c r="NPH2" s="1"/>
      <c r="NPP2" s="1"/>
      <c r="NPX2" s="1"/>
      <c r="NQF2" s="1"/>
      <c r="NQN2" s="1"/>
      <c r="NQV2" s="1"/>
      <c r="NRD2" s="1"/>
      <c r="NRL2" s="1"/>
      <c r="NRT2" s="1"/>
      <c r="NSB2" s="1"/>
      <c r="NSJ2" s="1"/>
      <c r="NSR2" s="1"/>
      <c r="NSZ2" s="1"/>
      <c r="NTH2" s="1"/>
      <c r="NTP2" s="1"/>
      <c r="NTX2" s="1"/>
      <c r="NUF2" s="1"/>
      <c r="NUN2" s="1"/>
      <c r="NUV2" s="1"/>
      <c r="NVD2" s="1"/>
      <c r="NVL2" s="1"/>
      <c r="NVT2" s="1"/>
      <c r="NWB2" s="1"/>
      <c r="NWJ2" s="1"/>
      <c r="NWR2" s="1"/>
      <c r="NWZ2" s="1"/>
      <c r="NXH2" s="1"/>
      <c r="NXP2" s="1"/>
      <c r="NXX2" s="1"/>
      <c r="NYF2" s="1"/>
      <c r="NYN2" s="1"/>
      <c r="NYV2" s="1"/>
      <c r="NZD2" s="1"/>
      <c r="NZL2" s="1"/>
      <c r="NZT2" s="1"/>
      <c r="OAB2" s="1"/>
      <c r="OAJ2" s="1"/>
      <c r="OAR2" s="1"/>
      <c r="OAZ2" s="1"/>
      <c r="OBH2" s="1"/>
      <c r="OBP2" s="1"/>
      <c r="OBX2" s="1"/>
      <c r="OCF2" s="1"/>
      <c r="OCN2" s="1"/>
      <c r="OCV2" s="1"/>
      <c r="ODD2" s="1"/>
      <c r="ODL2" s="1"/>
      <c r="ODT2" s="1"/>
      <c r="OEB2" s="1"/>
      <c r="OEJ2" s="1"/>
      <c r="OER2" s="1"/>
      <c r="OEZ2" s="1"/>
      <c r="OFH2" s="1"/>
      <c r="OFP2" s="1"/>
      <c r="OFX2" s="1"/>
      <c r="OGF2" s="1"/>
      <c r="OGN2" s="1"/>
      <c r="OGV2" s="1"/>
      <c r="OHD2" s="1"/>
      <c r="OHL2" s="1"/>
      <c r="OHT2" s="1"/>
      <c r="OIB2" s="1"/>
      <c r="OIJ2" s="1"/>
      <c r="OIR2" s="1"/>
      <c r="OIZ2" s="1"/>
      <c r="OJH2" s="1"/>
      <c r="OJP2" s="1"/>
      <c r="OJX2" s="1"/>
      <c r="OKF2" s="1"/>
      <c r="OKN2" s="1"/>
      <c r="OKV2" s="1"/>
      <c r="OLD2" s="1"/>
      <c r="OLL2" s="1"/>
      <c r="OLT2" s="1"/>
      <c r="OMB2" s="1"/>
      <c r="OMJ2" s="1"/>
      <c r="OMR2" s="1"/>
      <c r="OMZ2" s="1"/>
      <c r="ONH2" s="1"/>
      <c r="ONP2" s="1"/>
      <c r="ONX2" s="1"/>
      <c r="OOF2" s="1"/>
      <c r="OON2" s="1"/>
      <c r="OOV2" s="1"/>
      <c r="OPD2" s="1"/>
      <c r="OPL2" s="1"/>
      <c r="OPT2" s="1"/>
      <c r="OQB2" s="1"/>
      <c r="OQJ2" s="1"/>
      <c r="OQR2" s="1"/>
      <c r="OQZ2" s="1"/>
      <c r="ORH2" s="1"/>
      <c r="ORP2" s="1"/>
      <c r="ORX2" s="1"/>
      <c r="OSF2" s="1"/>
      <c r="OSN2" s="1"/>
      <c r="OSV2" s="1"/>
      <c r="OTD2" s="1"/>
      <c r="OTL2" s="1"/>
      <c r="OTT2" s="1"/>
      <c r="OUB2" s="1"/>
      <c r="OUJ2" s="1"/>
      <c r="OUR2" s="1"/>
      <c r="OUZ2" s="1"/>
      <c r="OVH2" s="1"/>
      <c r="OVP2" s="1"/>
      <c r="OVX2" s="1"/>
      <c r="OWF2" s="1"/>
      <c r="OWN2" s="1"/>
      <c r="OWV2" s="1"/>
      <c r="OXD2" s="1"/>
      <c r="OXL2" s="1"/>
      <c r="OXT2" s="1"/>
      <c r="OYB2" s="1"/>
      <c r="OYJ2" s="1"/>
      <c r="OYR2" s="1"/>
      <c r="OYZ2" s="1"/>
      <c r="OZH2" s="1"/>
      <c r="OZP2" s="1"/>
      <c r="OZX2" s="1"/>
      <c r="PAF2" s="1"/>
      <c r="PAN2" s="1"/>
      <c r="PAV2" s="1"/>
      <c r="PBD2" s="1"/>
      <c r="PBL2" s="1"/>
      <c r="PBT2" s="1"/>
      <c r="PCB2" s="1"/>
      <c r="PCJ2" s="1"/>
      <c r="PCR2" s="1"/>
      <c r="PCZ2" s="1"/>
      <c r="PDH2" s="1"/>
      <c r="PDP2" s="1"/>
      <c r="PDX2" s="1"/>
      <c r="PEF2" s="1"/>
      <c r="PEN2" s="1"/>
      <c r="PEV2" s="1"/>
      <c r="PFD2" s="1"/>
      <c r="PFL2" s="1"/>
      <c r="PFT2" s="1"/>
      <c r="PGB2" s="1"/>
      <c r="PGJ2" s="1"/>
      <c r="PGR2" s="1"/>
      <c r="PGZ2" s="1"/>
      <c r="PHH2" s="1"/>
      <c r="PHP2" s="1"/>
      <c r="PHX2" s="1"/>
      <c r="PIF2" s="1"/>
      <c r="PIN2" s="1"/>
      <c r="PIV2" s="1"/>
      <c r="PJD2" s="1"/>
      <c r="PJL2" s="1"/>
      <c r="PJT2" s="1"/>
      <c r="PKB2" s="1"/>
      <c r="PKJ2" s="1"/>
      <c r="PKR2" s="1"/>
      <c r="PKZ2" s="1"/>
      <c r="PLH2" s="1"/>
      <c r="PLP2" s="1"/>
      <c r="PLX2" s="1"/>
      <c r="PMF2" s="1"/>
      <c r="PMN2" s="1"/>
      <c r="PMV2" s="1"/>
      <c r="PND2" s="1"/>
      <c r="PNL2" s="1"/>
      <c r="PNT2" s="1"/>
      <c r="POB2" s="1"/>
      <c r="POJ2" s="1"/>
      <c r="POR2" s="1"/>
      <c r="POZ2" s="1"/>
      <c r="PPH2" s="1"/>
      <c r="PPP2" s="1"/>
      <c r="PPX2" s="1"/>
      <c r="PQF2" s="1"/>
      <c r="PQN2" s="1"/>
      <c r="PQV2" s="1"/>
      <c r="PRD2" s="1"/>
      <c r="PRL2" s="1"/>
      <c r="PRT2" s="1"/>
      <c r="PSB2" s="1"/>
      <c r="PSJ2" s="1"/>
      <c r="PSR2" s="1"/>
      <c r="PSZ2" s="1"/>
      <c r="PTH2" s="1"/>
      <c r="PTP2" s="1"/>
      <c r="PTX2" s="1"/>
      <c r="PUF2" s="1"/>
      <c r="PUN2" s="1"/>
      <c r="PUV2" s="1"/>
      <c r="PVD2" s="1"/>
      <c r="PVL2" s="1"/>
      <c r="PVT2" s="1"/>
      <c r="PWB2" s="1"/>
      <c r="PWJ2" s="1"/>
      <c r="PWR2" s="1"/>
      <c r="PWZ2" s="1"/>
      <c r="PXH2" s="1"/>
      <c r="PXP2" s="1"/>
      <c r="PXX2" s="1"/>
      <c r="PYF2" s="1"/>
      <c r="PYN2" s="1"/>
      <c r="PYV2" s="1"/>
      <c r="PZD2" s="1"/>
      <c r="PZL2" s="1"/>
      <c r="PZT2" s="1"/>
      <c r="QAB2" s="1"/>
      <c r="QAJ2" s="1"/>
      <c r="QAR2" s="1"/>
      <c r="QAZ2" s="1"/>
      <c r="QBH2" s="1"/>
      <c r="QBP2" s="1"/>
      <c r="QBX2" s="1"/>
      <c r="QCF2" s="1"/>
      <c r="QCN2" s="1"/>
      <c r="QCV2" s="1"/>
      <c r="QDD2" s="1"/>
      <c r="QDL2" s="1"/>
      <c r="QDT2" s="1"/>
      <c r="QEB2" s="1"/>
      <c r="QEJ2" s="1"/>
      <c r="QER2" s="1"/>
      <c r="QEZ2" s="1"/>
      <c r="QFH2" s="1"/>
      <c r="QFP2" s="1"/>
      <c r="QFX2" s="1"/>
      <c r="QGF2" s="1"/>
      <c r="QGN2" s="1"/>
      <c r="QGV2" s="1"/>
      <c r="QHD2" s="1"/>
      <c r="QHL2" s="1"/>
      <c r="QHT2" s="1"/>
      <c r="QIB2" s="1"/>
      <c r="QIJ2" s="1"/>
      <c r="QIR2" s="1"/>
      <c r="QIZ2" s="1"/>
      <c r="QJH2" s="1"/>
      <c r="QJP2" s="1"/>
      <c r="QJX2" s="1"/>
      <c r="QKF2" s="1"/>
      <c r="QKN2" s="1"/>
      <c r="QKV2" s="1"/>
      <c r="QLD2" s="1"/>
      <c r="QLL2" s="1"/>
      <c r="QLT2" s="1"/>
      <c r="QMB2" s="1"/>
      <c r="QMJ2" s="1"/>
      <c r="QMR2" s="1"/>
      <c r="QMZ2" s="1"/>
      <c r="QNH2" s="1"/>
      <c r="QNP2" s="1"/>
      <c r="QNX2" s="1"/>
      <c r="QOF2" s="1"/>
      <c r="QON2" s="1"/>
      <c r="QOV2" s="1"/>
      <c r="QPD2" s="1"/>
      <c r="QPL2" s="1"/>
      <c r="QPT2" s="1"/>
      <c r="QQB2" s="1"/>
      <c r="QQJ2" s="1"/>
      <c r="QQR2" s="1"/>
      <c r="QQZ2" s="1"/>
      <c r="QRH2" s="1"/>
      <c r="QRP2" s="1"/>
      <c r="QRX2" s="1"/>
      <c r="QSF2" s="1"/>
      <c r="QSN2" s="1"/>
      <c r="QSV2" s="1"/>
      <c r="QTD2" s="1"/>
      <c r="QTL2" s="1"/>
      <c r="QTT2" s="1"/>
      <c r="QUB2" s="1"/>
      <c r="QUJ2" s="1"/>
      <c r="QUR2" s="1"/>
      <c r="QUZ2" s="1"/>
      <c r="QVH2" s="1"/>
      <c r="QVP2" s="1"/>
      <c r="QVX2" s="1"/>
      <c r="QWF2" s="1"/>
      <c r="QWN2" s="1"/>
      <c r="QWV2" s="1"/>
      <c r="QXD2" s="1"/>
      <c r="QXL2" s="1"/>
      <c r="QXT2" s="1"/>
      <c r="QYB2" s="1"/>
      <c r="QYJ2" s="1"/>
      <c r="QYR2" s="1"/>
      <c r="QYZ2" s="1"/>
      <c r="QZH2" s="1"/>
      <c r="QZP2" s="1"/>
      <c r="QZX2" s="1"/>
      <c r="RAF2" s="1"/>
      <c r="RAN2" s="1"/>
      <c r="RAV2" s="1"/>
      <c r="RBD2" s="1"/>
      <c r="RBL2" s="1"/>
      <c r="RBT2" s="1"/>
      <c r="RCB2" s="1"/>
      <c r="RCJ2" s="1"/>
      <c r="RCR2" s="1"/>
      <c r="RCZ2" s="1"/>
      <c r="RDH2" s="1"/>
      <c r="RDP2" s="1"/>
      <c r="RDX2" s="1"/>
      <c r="REF2" s="1"/>
      <c r="REN2" s="1"/>
      <c r="REV2" s="1"/>
      <c r="RFD2" s="1"/>
      <c r="RFL2" s="1"/>
      <c r="RFT2" s="1"/>
      <c r="RGB2" s="1"/>
      <c r="RGJ2" s="1"/>
      <c r="RGR2" s="1"/>
      <c r="RGZ2" s="1"/>
      <c r="RHH2" s="1"/>
      <c r="RHP2" s="1"/>
      <c r="RHX2" s="1"/>
      <c r="RIF2" s="1"/>
      <c r="RIN2" s="1"/>
      <c r="RIV2" s="1"/>
      <c r="RJD2" s="1"/>
      <c r="RJL2" s="1"/>
      <c r="RJT2" s="1"/>
      <c r="RKB2" s="1"/>
      <c r="RKJ2" s="1"/>
      <c r="RKR2" s="1"/>
      <c r="RKZ2" s="1"/>
      <c r="RLH2" s="1"/>
      <c r="RLP2" s="1"/>
      <c r="RLX2" s="1"/>
      <c r="RMF2" s="1"/>
      <c r="RMN2" s="1"/>
      <c r="RMV2" s="1"/>
      <c r="RND2" s="1"/>
      <c r="RNL2" s="1"/>
      <c r="RNT2" s="1"/>
      <c r="ROB2" s="1"/>
      <c r="ROJ2" s="1"/>
      <c r="ROR2" s="1"/>
      <c r="ROZ2" s="1"/>
      <c r="RPH2" s="1"/>
      <c r="RPP2" s="1"/>
      <c r="RPX2" s="1"/>
      <c r="RQF2" s="1"/>
      <c r="RQN2" s="1"/>
      <c r="RQV2" s="1"/>
      <c r="RRD2" s="1"/>
      <c r="RRL2" s="1"/>
      <c r="RRT2" s="1"/>
      <c r="RSB2" s="1"/>
      <c r="RSJ2" s="1"/>
      <c r="RSR2" s="1"/>
      <c r="RSZ2" s="1"/>
      <c r="RTH2" s="1"/>
      <c r="RTP2" s="1"/>
      <c r="RTX2" s="1"/>
      <c r="RUF2" s="1"/>
      <c r="RUN2" s="1"/>
      <c r="RUV2" s="1"/>
      <c r="RVD2" s="1"/>
      <c r="RVL2" s="1"/>
      <c r="RVT2" s="1"/>
      <c r="RWB2" s="1"/>
      <c r="RWJ2" s="1"/>
      <c r="RWR2" s="1"/>
      <c r="RWZ2" s="1"/>
      <c r="RXH2" s="1"/>
      <c r="RXP2" s="1"/>
      <c r="RXX2" s="1"/>
      <c r="RYF2" s="1"/>
      <c r="RYN2" s="1"/>
      <c r="RYV2" s="1"/>
      <c r="RZD2" s="1"/>
      <c r="RZL2" s="1"/>
      <c r="RZT2" s="1"/>
      <c r="SAB2" s="1"/>
      <c r="SAJ2" s="1"/>
      <c r="SAR2" s="1"/>
      <c r="SAZ2" s="1"/>
      <c r="SBH2" s="1"/>
      <c r="SBP2" s="1"/>
      <c r="SBX2" s="1"/>
      <c r="SCF2" s="1"/>
      <c r="SCN2" s="1"/>
      <c r="SCV2" s="1"/>
      <c r="SDD2" s="1"/>
      <c r="SDL2" s="1"/>
      <c r="SDT2" s="1"/>
      <c r="SEB2" s="1"/>
      <c r="SEJ2" s="1"/>
      <c r="SER2" s="1"/>
      <c r="SEZ2" s="1"/>
      <c r="SFH2" s="1"/>
      <c r="SFP2" s="1"/>
      <c r="SFX2" s="1"/>
      <c r="SGF2" s="1"/>
      <c r="SGN2" s="1"/>
      <c r="SGV2" s="1"/>
      <c r="SHD2" s="1"/>
      <c r="SHL2" s="1"/>
      <c r="SHT2" s="1"/>
      <c r="SIB2" s="1"/>
      <c r="SIJ2" s="1"/>
      <c r="SIR2" s="1"/>
      <c r="SIZ2" s="1"/>
      <c r="SJH2" s="1"/>
      <c r="SJP2" s="1"/>
      <c r="SJX2" s="1"/>
      <c r="SKF2" s="1"/>
      <c r="SKN2" s="1"/>
      <c r="SKV2" s="1"/>
      <c r="SLD2" s="1"/>
      <c r="SLL2" s="1"/>
      <c r="SLT2" s="1"/>
      <c r="SMB2" s="1"/>
      <c r="SMJ2" s="1"/>
      <c r="SMR2" s="1"/>
      <c r="SMZ2" s="1"/>
      <c r="SNH2" s="1"/>
      <c r="SNP2" s="1"/>
      <c r="SNX2" s="1"/>
      <c r="SOF2" s="1"/>
      <c r="SON2" s="1"/>
      <c r="SOV2" s="1"/>
      <c r="SPD2" s="1"/>
      <c r="SPL2" s="1"/>
      <c r="SPT2" s="1"/>
      <c r="SQB2" s="1"/>
      <c r="SQJ2" s="1"/>
      <c r="SQR2" s="1"/>
      <c r="SQZ2" s="1"/>
      <c r="SRH2" s="1"/>
      <c r="SRP2" s="1"/>
      <c r="SRX2" s="1"/>
      <c r="SSF2" s="1"/>
      <c r="SSN2" s="1"/>
      <c r="SSV2" s="1"/>
      <c r="STD2" s="1"/>
      <c r="STL2" s="1"/>
      <c r="STT2" s="1"/>
      <c r="SUB2" s="1"/>
      <c r="SUJ2" s="1"/>
      <c r="SUR2" s="1"/>
      <c r="SUZ2" s="1"/>
      <c r="SVH2" s="1"/>
      <c r="SVP2" s="1"/>
      <c r="SVX2" s="1"/>
      <c r="SWF2" s="1"/>
      <c r="SWN2" s="1"/>
      <c r="SWV2" s="1"/>
      <c r="SXD2" s="1"/>
      <c r="SXL2" s="1"/>
      <c r="SXT2" s="1"/>
      <c r="SYB2" s="1"/>
      <c r="SYJ2" s="1"/>
      <c r="SYR2" s="1"/>
      <c r="SYZ2" s="1"/>
      <c r="SZH2" s="1"/>
      <c r="SZP2" s="1"/>
      <c r="SZX2" s="1"/>
      <c r="TAF2" s="1"/>
      <c r="TAN2" s="1"/>
      <c r="TAV2" s="1"/>
      <c r="TBD2" s="1"/>
      <c r="TBL2" s="1"/>
      <c r="TBT2" s="1"/>
      <c r="TCB2" s="1"/>
      <c r="TCJ2" s="1"/>
      <c r="TCR2" s="1"/>
      <c r="TCZ2" s="1"/>
      <c r="TDH2" s="1"/>
      <c r="TDP2" s="1"/>
      <c r="TDX2" s="1"/>
      <c r="TEF2" s="1"/>
      <c r="TEN2" s="1"/>
      <c r="TEV2" s="1"/>
      <c r="TFD2" s="1"/>
      <c r="TFL2" s="1"/>
      <c r="TFT2" s="1"/>
      <c r="TGB2" s="1"/>
      <c r="TGJ2" s="1"/>
      <c r="TGR2" s="1"/>
      <c r="TGZ2" s="1"/>
      <c r="THH2" s="1"/>
      <c r="THP2" s="1"/>
      <c r="THX2" s="1"/>
      <c r="TIF2" s="1"/>
      <c r="TIN2" s="1"/>
      <c r="TIV2" s="1"/>
      <c r="TJD2" s="1"/>
      <c r="TJL2" s="1"/>
      <c r="TJT2" s="1"/>
      <c r="TKB2" s="1"/>
      <c r="TKJ2" s="1"/>
      <c r="TKR2" s="1"/>
      <c r="TKZ2" s="1"/>
      <c r="TLH2" s="1"/>
      <c r="TLP2" s="1"/>
      <c r="TLX2" s="1"/>
      <c r="TMF2" s="1"/>
      <c r="TMN2" s="1"/>
      <c r="TMV2" s="1"/>
      <c r="TND2" s="1"/>
      <c r="TNL2" s="1"/>
      <c r="TNT2" s="1"/>
      <c r="TOB2" s="1"/>
      <c r="TOJ2" s="1"/>
      <c r="TOR2" s="1"/>
      <c r="TOZ2" s="1"/>
      <c r="TPH2" s="1"/>
      <c r="TPP2" s="1"/>
      <c r="TPX2" s="1"/>
      <c r="TQF2" s="1"/>
      <c r="TQN2" s="1"/>
      <c r="TQV2" s="1"/>
      <c r="TRD2" s="1"/>
      <c r="TRL2" s="1"/>
      <c r="TRT2" s="1"/>
      <c r="TSB2" s="1"/>
      <c r="TSJ2" s="1"/>
      <c r="TSR2" s="1"/>
      <c r="TSZ2" s="1"/>
      <c r="TTH2" s="1"/>
      <c r="TTP2" s="1"/>
      <c r="TTX2" s="1"/>
      <c r="TUF2" s="1"/>
      <c r="TUN2" s="1"/>
      <c r="TUV2" s="1"/>
      <c r="TVD2" s="1"/>
      <c r="TVL2" s="1"/>
      <c r="TVT2" s="1"/>
      <c r="TWB2" s="1"/>
      <c r="TWJ2" s="1"/>
      <c r="TWR2" s="1"/>
      <c r="TWZ2" s="1"/>
      <c r="TXH2" s="1"/>
      <c r="TXP2" s="1"/>
      <c r="TXX2" s="1"/>
      <c r="TYF2" s="1"/>
      <c r="TYN2" s="1"/>
      <c r="TYV2" s="1"/>
      <c r="TZD2" s="1"/>
      <c r="TZL2" s="1"/>
      <c r="TZT2" s="1"/>
      <c r="UAB2" s="1"/>
      <c r="UAJ2" s="1"/>
      <c r="UAR2" s="1"/>
      <c r="UAZ2" s="1"/>
      <c r="UBH2" s="1"/>
      <c r="UBP2" s="1"/>
      <c r="UBX2" s="1"/>
      <c r="UCF2" s="1"/>
      <c r="UCN2" s="1"/>
      <c r="UCV2" s="1"/>
      <c r="UDD2" s="1"/>
      <c r="UDL2" s="1"/>
      <c r="UDT2" s="1"/>
      <c r="UEB2" s="1"/>
      <c r="UEJ2" s="1"/>
      <c r="UER2" s="1"/>
      <c r="UEZ2" s="1"/>
      <c r="UFH2" s="1"/>
      <c r="UFP2" s="1"/>
      <c r="UFX2" s="1"/>
      <c r="UGF2" s="1"/>
      <c r="UGN2" s="1"/>
      <c r="UGV2" s="1"/>
      <c r="UHD2" s="1"/>
      <c r="UHL2" s="1"/>
      <c r="UHT2" s="1"/>
      <c r="UIB2" s="1"/>
      <c r="UIJ2" s="1"/>
      <c r="UIR2" s="1"/>
      <c r="UIZ2" s="1"/>
      <c r="UJH2" s="1"/>
      <c r="UJP2" s="1"/>
      <c r="UJX2" s="1"/>
      <c r="UKF2" s="1"/>
      <c r="UKN2" s="1"/>
      <c r="UKV2" s="1"/>
      <c r="ULD2" s="1"/>
      <c r="ULL2" s="1"/>
      <c r="ULT2" s="1"/>
      <c r="UMB2" s="1"/>
      <c r="UMJ2" s="1"/>
      <c r="UMR2" s="1"/>
      <c r="UMZ2" s="1"/>
      <c r="UNH2" s="1"/>
      <c r="UNP2" s="1"/>
      <c r="UNX2" s="1"/>
      <c r="UOF2" s="1"/>
      <c r="UON2" s="1"/>
      <c r="UOV2" s="1"/>
      <c r="UPD2" s="1"/>
      <c r="UPL2" s="1"/>
      <c r="UPT2" s="1"/>
      <c r="UQB2" s="1"/>
      <c r="UQJ2" s="1"/>
      <c r="UQR2" s="1"/>
      <c r="UQZ2" s="1"/>
      <c r="URH2" s="1"/>
      <c r="URP2" s="1"/>
      <c r="URX2" s="1"/>
      <c r="USF2" s="1"/>
      <c r="USN2" s="1"/>
      <c r="USV2" s="1"/>
      <c r="UTD2" s="1"/>
      <c r="UTL2" s="1"/>
      <c r="UTT2" s="1"/>
      <c r="UUB2" s="1"/>
      <c r="UUJ2" s="1"/>
      <c r="UUR2" s="1"/>
      <c r="UUZ2" s="1"/>
      <c r="UVH2" s="1"/>
      <c r="UVP2" s="1"/>
      <c r="UVX2" s="1"/>
      <c r="UWF2" s="1"/>
      <c r="UWN2" s="1"/>
      <c r="UWV2" s="1"/>
      <c r="UXD2" s="1"/>
      <c r="UXL2" s="1"/>
      <c r="UXT2" s="1"/>
      <c r="UYB2" s="1"/>
      <c r="UYJ2" s="1"/>
      <c r="UYR2" s="1"/>
      <c r="UYZ2" s="1"/>
      <c r="UZH2" s="1"/>
      <c r="UZP2" s="1"/>
      <c r="UZX2" s="1"/>
      <c r="VAF2" s="1"/>
      <c r="VAN2" s="1"/>
      <c r="VAV2" s="1"/>
      <c r="VBD2" s="1"/>
      <c r="VBL2" s="1"/>
      <c r="VBT2" s="1"/>
      <c r="VCB2" s="1"/>
      <c r="VCJ2" s="1"/>
      <c r="VCR2" s="1"/>
      <c r="VCZ2" s="1"/>
      <c r="VDH2" s="1"/>
      <c r="VDP2" s="1"/>
      <c r="VDX2" s="1"/>
      <c r="VEF2" s="1"/>
      <c r="VEN2" s="1"/>
      <c r="VEV2" s="1"/>
      <c r="VFD2" s="1"/>
      <c r="VFL2" s="1"/>
      <c r="VFT2" s="1"/>
      <c r="VGB2" s="1"/>
      <c r="VGJ2" s="1"/>
      <c r="VGR2" s="1"/>
      <c r="VGZ2" s="1"/>
      <c r="VHH2" s="1"/>
      <c r="VHP2" s="1"/>
      <c r="VHX2" s="1"/>
      <c r="VIF2" s="1"/>
      <c r="VIN2" s="1"/>
      <c r="VIV2" s="1"/>
      <c r="VJD2" s="1"/>
      <c r="VJL2" s="1"/>
      <c r="VJT2" s="1"/>
      <c r="VKB2" s="1"/>
      <c r="VKJ2" s="1"/>
      <c r="VKR2" s="1"/>
      <c r="VKZ2" s="1"/>
      <c r="VLH2" s="1"/>
      <c r="VLP2" s="1"/>
      <c r="VLX2" s="1"/>
      <c r="VMF2" s="1"/>
      <c r="VMN2" s="1"/>
      <c r="VMV2" s="1"/>
      <c r="VND2" s="1"/>
      <c r="VNL2" s="1"/>
      <c r="VNT2" s="1"/>
      <c r="VOB2" s="1"/>
      <c r="VOJ2" s="1"/>
      <c r="VOR2" s="1"/>
      <c r="VOZ2" s="1"/>
      <c r="VPH2" s="1"/>
      <c r="VPP2" s="1"/>
      <c r="VPX2" s="1"/>
      <c r="VQF2" s="1"/>
      <c r="VQN2" s="1"/>
      <c r="VQV2" s="1"/>
      <c r="VRD2" s="1"/>
      <c r="VRL2" s="1"/>
      <c r="VRT2" s="1"/>
      <c r="VSB2" s="1"/>
      <c r="VSJ2" s="1"/>
      <c r="VSR2" s="1"/>
      <c r="VSZ2" s="1"/>
      <c r="VTH2" s="1"/>
      <c r="VTP2" s="1"/>
      <c r="VTX2" s="1"/>
      <c r="VUF2" s="1"/>
      <c r="VUN2" s="1"/>
      <c r="VUV2" s="1"/>
      <c r="VVD2" s="1"/>
      <c r="VVL2" s="1"/>
      <c r="VVT2" s="1"/>
      <c r="VWB2" s="1"/>
      <c r="VWJ2" s="1"/>
      <c r="VWR2" s="1"/>
      <c r="VWZ2" s="1"/>
      <c r="VXH2" s="1"/>
      <c r="VXP2" s="1"/>
      <c r="VXX2" s="1"/>
      <c r="VYF2" s="1"/>
      <c r="VYN2" s="1"/>
      <c r="VYV2" s="1"/>
      <c r="VZD2" s="1"/>
      <c r="VZL2" s="1"/>
      <c r="VZT2" s="1"/>
      <c r="WAB2" s="1"/>
      <c r="WAJ2" s="1"/>
      <c r="WAR2" s="1"/>
      <c r="WAZ2" s="1"/>
      <c r="WBH2" s="1"/>
      <c r="WBP2" s="1"/>
      <c r="WBX2" s="1"/>
      <c r="WCF2" s="1"/>
      <c r="WCN2" s="1"/>
      <c r="WCV2" s="1"/>
      <c r="WDD2" s="1"/>
      <c r="WDL2" s="1"/>
      <c r="WDT2" s="1"/>
      <c r="WEB2" s="1"/>
      <c r="WEJ2" s="1"/>
      <c r="WER2" s="1"/>
      <c r="WEZ2" s="1"/>
      <c r="WFH2" s="1"/>
      <c r="WFP2" s="1"/>
      <c r="WFX2" s="1"/>
      <c r="WGF2" s="1"/>
      <c r="WGN2" s="1"/>
      <c r="WGV2" s="1"/>
      <c r="WHD2" s="1"/>
      <c r="WHL2" s="1"/>
      <c r="WHT2" s="1"/>
      <c r="WIB2" s="1"/>
      <c r="WIJ2" s="1"/>
      <c r="WIR2" s="1"/>
      <c r="WIZ2" s="1"/>
      <c r="WJH2" s="1"/>
      <c r="WJP2" s="1"/>
      <c r="WJX2" s="1"/>
      <c r="WKF2" s="1"/>
      <c r="WKN2" s="1"/>
      <c r="WKV2" s="1"/>
      <c r="WLD2" s="1"/>
      <c r="WLL2" s="1"/>
      <c r="WLT2" s="1"/>
      <c r="WMB2" s="1"/>
      <c r="WMJ2" s="1"/>
      <c r="WMR2" s="1"/>
      <c r="WMZ2" s="1"/>
      <c r="WNH2" s="1"/>
      <c r="WNP2" s="1"/>
      <c r="WNX2" s="1"/>
      <c r="WOF2" s="1"/>
      <c r="WON2" s="1"/>
      <c r="WOV2" s="1"/>
      <c r="WPD2" s="1"/>
      <c r="WPL2" s="1"/>
      <c r="WPT2" s="1"/>
      <c r="WQB2" s="1"/>
      <c r="WQJ2" s="1"/>
      <c r="WQR2" s="1"/>
      <c r="WQZ2" s="1"/>
      <c r="WRH2" s="1"/>
      <c r="WRP2" s="1"/>
      <c r="WRX2" s="1"/>
      <c r="WSF2" s="1"/>
      <c r="WSN2" s="1"/>
      <c r="WSV2" s="1"/>
      <c r="WTD2" s="1"/>
      <c r="WTL2" s="1"/>
      <c r="WTT2" s="1"/>
      <c r="WUB2" s="1"/>
      <c r="WUJ2" s="1"/>
      <c r="WUR2" s="1"/>
      <c r="WUZ2" s="1"/>
      <c r="WVH2" s="1"/>
      <c r="WVP2" s="1"/>
      <c r="WVX2" s="1"/>
      <c r="WWF2" s="1"/>
      <c r="WWN2" s="1"/>
      <c r="WWV2" s="1"/>
      <c r="WXD2" s="1"/>
      <c r="WXL2" s="1"/>
      <c r="WXT2" s="1"/>
      <c r="WYB2" s="1"/>
      <c r="WYJ2" s="1"/>
      <c r="WYR2" s="1"/>
      <c r="WYZ2" s="1"/>
      <c r="WZH2" s="1"/>
      <c r="WZP2" s="1"/>
      <c r="WZX2" s="1"/>
      <c r="XAF2" s="1"/>
      <c r="XAN2" s="1"/>
      <c r="XAV2" s="1"/>
      <c r="XBD2" s="1"/>
      <c r="XBL2" s="1"/>
      <c r="XBT2" s="1"/>
      <c r="XCB2" s="1"/>
      <c r="XCJ2" s="1"/>
      <c r="XCR2" s="1"/>
      <c r="XCZ2" s="1"/>
      <c r="XDH2" s="1"/>
      <c r="XDP2" s="1"/>
      <c r="XDX2" s="1"/>
      <c r="XEF2" s="1"/>
      <c r="XEN2" s="1"/>
      <c r="XEV2" s="1"/>
    </row>
    <row r="3" spans="1:16383" x14ac:dyDescent="0.25">
      <c r="A3" t="s">
        <v>122</v>
      </c>
    </row>
    <row r="4" spans="1:16383" x14ac:dyDescent="0.25">
      <c r="B4" s="24" t="s">
        <v>119</v>
      </c>
      <c r="C4" s="24" t="s">
        <v>120</v>
      </c>
      <c r="D4" s="24" t="s">
        <v>121</v>
      </c>
      <c r="E4" s="24" t="s">
        <v>119</v>
      </c>
      <c r="F4" s="24" t="s">
        <v>120</v>
      </c>
    </row>
    <row r="5" spans="1:16383" x14ac:dyDescent="0.25">
      <c r="A5" s="6"/>
      <c r="B5" s="25">
        <v>42916</v>
      </c>
      <c r="C5" s="25">
        <v>43008</v>
      </c>
      <c r="D5" s="25">
        <v>43190</v>
      </c>
      <c r="E5" s="25">
        <v>43281</v>
      </c>
      <c r="F5" s="25">
        <v>43373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x14ac:dyDescent="0.25">
      <c r="A6" t="s">
        <v>114</v>
      </c>
      <c r="B6" s="7">
        <f>'2'!B7/'2'!B8</f>
        <v>0.15771165749737776</v>
      </c>
      <c r="C6" s="7">
        <f>'2'!C7/'2'!C8</f>
        <v>0.1520563474584706</v>
      </c>
      <c r="D6" s="7">
        <f>'2'!D7/'2'!D8</f>
        <v>0.10311149211406725</v>
      </c>
      <c r="E6" s="7">
        <f>'2'!E7/'2'!E8</f>
        <v>0.1104960287057927</v>
      </c>
      <c r="F6" s="7">
        <f>'2'!F7/'2'!F8</f>
        <v>5.5104242641803643E-2</v>
      </c>
    </row>
    <row r="7" spans="1:16383" x14ac:dyDescent="0.25">
      <c r="A7" t="s">
        <v>51</v>
      </c>
      <c r="B7" s="7">
        <f>'2'!B35/'2'!B15</f>
        <v>0.61877658158237903</v>
      </c>
      <c r="C7" s="7">
        <f>'2'!C35/'2'!C15</f>
        <v>0.6234056183194554</v>
      </c>
      <c r="D7" s="7">
        <f>'2'!D35/'2'!D15</f>
        <v>0.35454454104392402</v>
      </c>
      <c r="E7" s="7">
        <f>'2'!E35/'2'!E15</f>
        <v>0.38786018404754141</v>
      </c>
      <c r="F7" s="7">
        <f>'2'!F35/'2'!F15</f>
        <v>-0.1942586513781058</v>
      </c>
    </row>
    <row r="8" spans="1:16383" x14ac:dyDescent="0.25">
      <c r="A8" t="s">
        <v>52</v>
      </c>
      <c r="B8" s="7">
        <f>'2'!B40/'2'!B15</f>
        <v>0.55366255030954237</v>
      </c>
      <c r="C8" s="7">
        <f>'2'!C40/'2'!C15</f>
        <v>0.5403637163888525</v>
      </c>
      <c r="D8" s="7">
        <f>'2'!D40/'2'!D15</f>
        <v>0.30914803399190577</v>
      </c>
      <c r="E8" s="7">
        <f>'2'!E40/'2'!E15</f>
        <v>0.33771099019583262</v>
      </c>
      <c r="F8" s="7">
        <f>'2'!F40/'2'!F15</f>
        <v>-0.23545272792694913</v>
      </c>
    </row>
    <row r="9" spans="1:16383" x14ac:dyDescent="0.25">
      <c r="A9" t="s">
        <v>115</v>
      </c>
      <c r="B9" s="7">
        <f>'2'!B40/'1'!B27</f>
        <v>5.5620803473318903E-3</v>
      </c>
      <c r="C9" s="7">
        <f>'2'!C40/'1'!C27</f>
        <v>8.2595720963387805E-3</v>
      </c>
      <c r="D9" s="7">
        <f>'2'!D40/'1'!D27</f>
        <v>8.2714104577110272E-4</v>
      </c>
      <c r="E9" s="7">
        <f>'2'!E40/'1'!E27</f>
        <v>1.9485072442479796E-3</v>
      </c>
      <c r="F9" s="7">
        <f>'2'!F40/'1'!F27</f>
        <v>-1.6340367519590189E-3</v>
      </c>
    </row>
    <row r="10" spans="1:16383" x14ac:dyDescent="0.25">
      <c r="A10" t="s">
        <v>116</v>
      </c>
      <c r="B10" s="7">
        <f>'2'!B40/'1'!B50</f>
        <v>3.117372269387042E-2</v>
      </c>
      <c r="C10" s="7">
        <f>'2'!C40/'1'!C50</f>
        <v>5.0514065227629044E-2</v>
      </c>
      <c r="D10" s="7">
        <f>'2'!D40/'1'!D50</f>
        <v>5.1894784901651229E-3</v>
      </c>
      <c r="E10" s="7">
        <f>'2'!E40/'1'!E50</f>
        <v>1.339502618192478E-2</v>
      </c>
      <c r="F10" s="7">
        <f>'2'!F40/'1'!F50</f>
        <v>-1.1657936242355473E-2</v>
      </c>
    </row>
    <row r="11" spans="1:16383" x14ac:dyDescent="0.25">
      <c r="A11" t="s">
        <v>53</v>
      </c>
    </row>
    <row r="12" spans="1:16383" x14ac:dyDescent="0.25">
      <c r="A12" t="s">
        <v>117</v>
      </c>
      <c r="B12" s="7">
        <f>121946936/'1'!B23</f>
        <v>1.0975706422539413E-2</v>
      </c>
      <c r="C12" s="7">
        <f>121946936/'1'!C23</f>
        <v>1.0764193474185687E-2</v>
      </c>
      <c r="D12" s="7">
        <f>121946936/'1'!D23</f>
        <v>1.0355503692542669E-2</v>
      </c>
      <c r="E12" s="7">
        <f>121946936/'1'!E23</f>
        <v>1.010663618654916E-2</v>
      </c>
      <c r="F12" s="7">
        <f>121946936/'1'!F23</f>
        <v>9.9928468872134014E-3</v>
      </c>
      <c r="G12" s="7"/>
    </row>
    <row r="13" spans="1:16383" x14ac:dyDescent="0.25">
      <c r="A13" t="s">
        <v>118</v>
      </c>
      <c r="B13" s="7">
        <f>'1'!B23/'1'!B32</f>
        <v>2.0663269520175511</v>
      </c>
      <c r="C13" s="7">
        <f>'1'!C23/'1'!C32</f>
        <v>1.8459005233272858</v>
      </c>
      <c r="D13" s="7">
        <f>'1'!D23/'1'!D32</f>
        <v>1.8166380801937732</v>
      </c>
      <c r="E13" s="7">
        <f>'1'!E23/'1'!E32</f>
        <v>1.7866069924736871</v>
      </c>
      <c r="F13" s="7">
        <f>'1'!F23/'1'!F32</f>
        <v>1.7394294041820111</v>
      </c>
    </row>
    <row r="16" spans="1:16383" x14ac:dyDescent="0.25">
      <c r="A16" s="6"/>
    </row>
    <row r="17" spans="1:8" x14ac:dyDescent="0.25">
      <c r="A17" s="6"/>
    </row>
    <row r="19" spans="1:8" x14ac:dyDescent="0.25">
      <c r="B19" s="1"/>
    </row>
    <row r="20" spans="1:8" x14ac:dyDescent="0.25">
      <c r="B20" s="1"/>
    </row>
    <row r="22" spans="1:8" x14ac:dyDescent="0.25">
      <c r="B22" s="6"/>
      <c r="C22" s="6"/>
      <c r="D22" s="6"/>
      <c r="E22" s="6"/>
      <c r="F22" s="6"/>
      <c r="G22" s="6"/>
      <c r="H2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2018-05-13T09:22:47Z</dcterms:created>
  <dcterms:modified xsi:type="dcterms:W3CDTF">2020-04-13T06:49:40Z</dcterms:modified>
</cp:coreProperties>
</file>