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VHyCdljyka7eYLLqMyyiqxmbIvg=="/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C36" i="3"/>
  <c r="B36" i="3"/>
  <c r="B35" i="3"/>
  <c r="C28" i="3"/>
  <c r="B28" i="3"/>
  <c r="C18" i="3"/>
  <c r="B18" i="3"/>
  <c r="B30" i="3" s="1"/>
  <c r="B32" i="3" s="1"/>
  <c r="C13" i="3"/>
  <c r="C35" i="3" s="1"/>
  <c r="B13" i="3"/>
  <c r="C28" i="2"/>
  <c r="B28" i="2"/>
  <c r="C22" i="2"/>
  <c r="B22" i="2"/>
  <c r="C10" i="2"/>
  <c r="B10" i="2"/>
  <c r="C8" i="2"/>
  <c r="C13" i="2" s="1"/>
  <c r="C18" i="2" s="1"/>
  <c r="C20" i="2" s="1"/>
  <c r="C25" i="2" s="1"/>
  <c r="C27" i="2" s="1"/>
  <c r="B8" i="2"/>
  <c r="B13" i="2" s="1"/>
  <c r="B18" i="2" s="1"/>
  <c r="B20" i="2" s="1"/>
  <c r="B25" i="2" s="1"/>
  <c r="B27" i="2" s="1"/>
  <c r="C43" i="1"/>
  <c r="B43" i="1"/>
  <c r="C38" i="1"/>
  <c r="B38" i="1"/>
  <c r="B35" i="1" s="1"/>
  <c r="C35" i="1"/>
  <c r="C26" i="1"/>
  <c r="B26" i="1"/>
  <c r="C21" i="1"/>
  <c r="C33" i="1" s="1"/>
  <c r="B21" i="1"/>
  <c r="B33" i="1" s="1"/>
  <c r="C17" i="1"/>
  <c r="C11" i="1"/>
  <c r="B11" i="1"/>
  <c r="C7" i="1"/>
  <c r="B7" i="1"/>
  <c r="B17" i="1" s="1"/>
  <c r="B40" i="1" l="1"/>
  <c r="B42" i="1"/>
  <c r="C40" i="1"/>
  <c r="C42" i="1"/>
  <c r="C30" i="3"/>
  <c r="C32" i="3" s="1"/>
</calcChain>
</file>

<file path=xl/sharedStrings.xml><?xml version="1.0" encoding="utf-8"?>
<sst xmlns="http://schemas.openxmlformats.org/spreadsheetml/2006/main" count="99" uniqueCount="84">
  <si>
    <t>Copper Tech</t>
  </si>
  <si>
    <t>Balance Sheet</t>
  </si>
  <si>
    <t>Cash FLow Statement</t>
  </si>
  <si>
    <t>As at quarter end</t>
  </si>
  <si>
    <t>Quarter 1</t>
  </si>
  <si>
    <t>Quarter 2</t>
  </si>
  <si>
    <t>Net Cash Flows - Operating Activities</t>
  </si>
  <si>
    <t>ASSETS</t>
  </si>
  <si>
    <t>Net Revenues</t>
  </si>
  <si>
    <t xml:space="preserve">Cash collection from customer </t>
  </si>
  <si>
    <t>Cost of goods sold</t>
  </si>
  <si>
    <t>NON CURRENT ASSETS</t>
  </si>
  <si>
    <t>Gross Profit</t>
  </si>
  <si>
    <t>Non-operating income</t>
  </si>
  <si>
    <t>Cash payment to suppliers</t>
  </si>
  <si>
    <t>Cash payment to employees</t>
  </si>
  <si>
    <t>Cash payment to others</t>
  </si>
  <si>
    <t xml:space="preserve">Property,Plant  and  Equipment </t>
  </si>
  <si>
    <t>Cash payment against income tax</t>
  </si>
  <si>
    <t>Capital Work in Progress</t>
  </si>
  <si>
    <t>CURRENT ASSETS</t>
  </si>
  <si>
    <t>Net Cash Flows - Investment Activities</t>
  </si>
  <si>
    <t>Acquisition of Property, plant and equipment</t>
  </si>
  <si>
    <t>Payment for capital work in progress</t>
  </si>
  <si>
    <t>Operating Incomes/Expenses</t>
  </si>
  <si>
    <t>Inventories</t>
  </si>
  <si>
    <t>Trade and Other Receivables</t>
  </si>
  <si>
    <t>Advances, Deposits &amp; Pre-Payments</t>
  </si>
  <si>
    <t>Net Cash Flows - Financing Activities</t>
  </si>
  <si>
    <t>Cash and Cash Equivalents</t>
  </si>
  <si>
    <t>Administrative Expenses</t>
  </si>
  <si>
    <t>Increase/decrease Share Capital</t>
  </si>
  <si>
    <t>IPO fund receivable from dhaka stock exchange</t>
  </si>
  <si>
    <t>IPO refund liability</t>
  </si>
  <si>
    <t>Financial expenses</t>
  </si>
  <si>
    <t>Selling &amp; Distribution expenses</t>
  </si>
  <si>
    <t>Increase/decrease Short term borrowing</t>
  </si>
  <si>
    <t>Total Assets</t>
  </si>
  <si>
    <t xml:space="preserve">Increase/decrease lease loan liabilities </t>
  </si>
  <si>
    <t>Operating Profit</t>
  </si>
  <si>
    <t>Increase/decrease loan liabilities (long term)</t>
  </si>
  <si>
    <t>Liabilities and Capital</t>
  </si>
  <si>
    <t>Liabilities</t>
  </si>
  <si>
    <t>Non-Operating Income/(Expenses)</t>
  </si>
  <si>
    <t>Net Change in Cash Flows</t>
  </si>
  <si>
    <t>Non Current Liabilities</t>
  </si>
  <si>
    <t>Long Term Loan</t>
  </si>
  <si>
    <t>Financial charges</t>
  </si>
  <si>
    <t>Leases</t>
  </si>
  <si>
    <t>Deferred Tax Liability</t>
  </si>
  <si>
    <t>Non Operating income</t>
  </si>
  <si>
    <t>Cash and Cash Equivalents at Beginning Period</t>
  </si>
  <si>
    <t>Current Liabilities</t>
  </si>
  <si>
    <t>Cash and Cash Equivalents at End of Period</t>
  </si>
  <si>
    <t>Current Maturity of Term Loan &amp; Lease</t>
  </si>
  <si>
    <t>Accounts Payable</t>
  </si>
  <si>
    <t>Short term Borrowings</t>
  </si>
  <si>
    <t>Profit Before contribution to WPPF</t>
  </si>
  <si>
    <t>Creditors and accruals</t>
  </si>
  <si>
    <t>Net Operating Cash Flow Per Share</t>
  </si>
  <si>
    <t>Contribution to WPPF and Welfare Fund</t>
  </si>
  <si>
    <t>Profit Before Taxation</t>
  </si>
  <si>
    <t>Shareholders’ Equity</t>
  </si>
  <si>
    <t>Share Capital</t>
  </si>
  <si>
    <t>Retained Earnings</t>
  </si>
  <si>
    <t>Shares to Calculate NOCFPS</t>
  </si>
  <si>
    <t>Provision for Taxation</t>
  </si>
  <si>
    <t>Net assets value per share</t>
  </si>
  <si>
    <t>Current</t>
  </si>
  <si>
    <t>Shares to calculate NAVPS</t>
  </si>
  <si>
    <t>Deferred</t>
  </si>
  <si>
    <t>Net Profit</t>
  </si>
  <si>
    <t>Earnings per share (par value Taka 10)</t>
  </si>
  <si>
    <t>Shares to Calculate EPS</t>
  </si>
  <si>
    <t>Bangladesh Steel Re-Rolling Mills Limited</t>
  </si>
  <si>
    <t>Ratio</t>
  </si>
  <si>
    <t>Quarter 3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</si>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</sst>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_);_(* \(#,##0\);_(* &quot;-&quot;??_);_(@_)"/>
    <numFmt numFmtId="166" formatCode="0.0%"/>
    <numFmt numFmtId="167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41" fontId="1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0" borderId="1" xfId="0" applyFont="1" applyBorder="1"/>
    <xf numFmtId="41" fontId="5" fillId="0" borderId="0" xfId="0" applyNumberFormat="1" applyFont="1"/>
    <xf numFmtId="41" fontId="6" fillId="0" borderId="0" xfId="0" applyNumberFormat="1" applyFont="1"/>
    <xf numFmtId="0" fontId="1" fillId="0" borderId="1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41" fontId="9" fillId="0" borderId="0" xfId="0" applyNumberFormat="1" applyFont="1" applyAlignment="1"/>
    <xf numFmtId="0" fontId="6" fillId="0" borderId="0" xfId="0" applyFont="1"/>
    <xf numFmtId="41" fontId="1" fillId="0" borderId="0" xfId="0" applyNumberFormat="1" applyFont="1"/>
    <xf numFmtId="41" fontId="1" fillId="0" borderId="2" xfId="0" applyNumberFormat="1" applyFont="1" applyBorder="1"/>
    <xf numFmtId="165" fontId="6" fillId="0" borderId="0" xfId="0" applyNumberFormat="1" applyFont="1"/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3" xfId="0" applyFont="1" applyBorder="1"/>
    <xf numFmtId="43" fontId="1" fillId="0" borderId="0" xfId="0" applyNumberFormat="1" applyFont="1"/>
    <xf numFmtId="43" fontId="6" fillId="0" borderId="0" xfId="0" applyNumberFormat="1" applyFont="1"/>
    <xf numFmtId="41" fontId="1" fillId="0" borderId="3" xfId="0" applyNumberFormat="1" applyFont="1" applyBorder="1"/>
    <xf numFmtId="43" fontId="1" fillId="0" borderId="4" xfId="0" applyNumberFormat="1" applyFont="1" applyBorder="1"/>
    <xf numFmtId="0" fontId="1" fillId="0" borderId="0" xfId="0" applyFont="1" applyAlignment="1">
      <alignment horizontal="right"/>
    </xf>
    <xf numFmtId="166" fontId="6" fillId="0" borderId="0" xfId="0" applyNumberFormat="1" applyFont="1"/>
    <xf numFmtId="16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9.375" customWidth="1"/>
    <col min="2" max="2" width="14" customWidth="1"/>
    <col min="3" max="3" width="14.5" customWidth="1"/>
    <col min="4" max="19" width="7.6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3</v>
      </c>
    </row>
    <row r="4" spans="1:8" ht="15.75" x14ac:dyDescent="0.25">
      <c r="A4" s="2"/>
      <c r="B4" s="3" t="s">
        <v>4</v>
      </c>
      <c r="C4" s="4" t="s">
        <v>5</v>
      </c>
    </row>
    <row r="5" spans="1:8" ht="15.75" x14ac:dyDescent="0.25">
      <c r="B5" s="5">
        <v>43738</v>
      </c>
      <c r="C5" s="6">
        <v>43830</v>
      </c>
    </row>
    <row r="6" spans="1:8" x14ac:dyDescent="0.25">
      <c r="A6" s="10" t="s">
        <v>7</v>
      </c>
      <c r="B6" s="9"/>
      <c r="C6" s="9"/>
      <c r="D6" s="9"/>
      <c r="E6" s="9"/>
      <c r="F6" s="9"/>
      <c r="G6" s="9"/>
      <c r="H6" s="9"/>
    </row>
    <row r="7" spans="1:8" x14ac:dyDescent="0.25">
      <c r="A7" s="12" t="s">
        <v>11</v>
      </c>
      <c r="B7" s="16">
        <f t="shared" ref="B7:C7" si="0">SUM(B8:B9)</f>
        <v>781013897</v>
      </c>
      <c r="C7" s="16">
        <f t="shared" si="0"/>
        <v>807394030</v>
      </c>
      <c r="D7" s="9"/>
      <c r="E7" s="9"/>
      <c r="F7" s="9"/>
      <c r="G7" s="9"/>
      <c r="H7" s="9"/>
    </row>
    <row r="8" spans="1:8" x14ac:dyDescent="0.25">
      <c r="A8" s="11" t="s">
        <v>17</v>
      </c>
      <c r="B8" s="9">
        <v>762372157</v>
      </c>
      <c r="C8" s="14">
        <v>751022348</v>
      </c>
      <c r="D8" s="9"/>
      <c r="E8" s="9"/>
      <c r="F8" s="9"/>
      <c r="G8" s="9"/>
      <c r="H8" s="9"/>
    </row>
    <row r="9" spans="1:8" x14ac:dyDescent="0.25">
      <c r="A9" s="11" t="s">
        <v>19</v>
      </c>
      <c r="B9" s="18">
        <v>18641740</v>
      </c>
      <c r="C9" s="14">
        <v>56371682</v>
      </c>
      <c r="D9" s="9"/>
      <c r="E9" s="9"/>
      <c r="F9" s="9"/>
      <c r="G9" s="9"/>
      <c r="H9" s="9"/>
    </row>
    <row r="10" spans="1:8" x14ac:dyDescent="0.25">
      <c r="B10" s="9"/>
      <c r="C10" s="9"/>
      <c r="D10" s="9"/>
      <c r="E10" s="9"/>
      <c r="F10" s="9"/>
      <c r="G10" s="9"/>
      <c r="H10" s="9"/>
    </row>
    <row r="11" spans="1:8" x14ac:dyDescent="0.25">
      <c r="A11" s="12" t="s">
        <v>20</v>
      </c>
      <c r="B11" s="16">
        <f t="shared" ref="B11:C11" si="1">SUM(B12:B15)</f>
        <v>708845575</v>
      </c>
      <c r="C11" s="16">
        <f t="shared" si="1"/>
        <v>698872604</v>
      </c>
      <c r="D11" s="9"/>
      <c r="E11" s="9"/>
      <c r="F11" s="9"/>
      <c r="G11" s="9"/>
      <c r="H11" s="9"/>
    </row>
    <row r="12" spans="1:8" x14ac:dyDescent="0.25">
      <c r="A12" s="11" t="s">
        <v>25</v>
      </c>
      <c r="B12" s="9">
        <v>405256536</v>
      </c>
      <c r="C12" s="14">
        <v>398936890</v>
      </c>
      <c r="D12" s="9"/>
      <c r="E12" s="9"/>
      <c r="F12" s="9"/>
      <c r="G12" s="9"/>
      <c r="H12" s="9"/>
    </row>
    <row r="13" spans="1:8" x14ac:dyDescent="0.25">
      <c r="A13" s="11" t="s">
        <v>26</v>
      </c>
      <c r="B13" s="9">
        <v>52791289</v>
      </c>
      <c r="C13" s="14">
        <v>92638866</v>
      </c>
      <c r="D13" s="9"/>
      <c r="E13" s="9"/>
      <c r="F13" s="9"/>
      <c r="G13" s="9"/>
      <c r="H13" s="9"/>
    </row>
    <row r="14" spans="1:8" x14ac:dyDescent="0.25">
      <c r="A14" s="11" t="s">
        <v>27</v>
      </c>
      <c r="B14" s="9">
        <v>116312436</v>
      </c>
      <c r="C14" s="14">
        <v>158024206</v>
      </c>
      <c r="D14" s="9"/>
      <c r="E14" s="9"/>
      <c r="F14" s="9"/>
      <c r="G14" s="9"/>
      <c r="H14" s="9"/>
    </row>
    <row r="15" spans="1:8" x14ac:dyDescent="0.25">
      <c r="A15" s="11" t="s">
        <v>29</v>
      </c>
      <c r="B15" s="9">
        <v>134485314</v>
      </c>
      <c r="C15" s="14">
        <v>49272642</v>
      </c>
      <c r="D15" s="9"/>
      <c r="E15" s="9"/>
      <c r="F15" s="9"/>
      <c r="G15" s="9"/>
      <c r="H15" s="9"/>
    </row>
    <row r="16" spans="1:8" x14ac:dyDescent="0.25">
      <c r="B16" s="9"/>
      <c r="C16" s="9"/>
      <c r="D16" s="9"/>
      <c r="E16" s="9"/>
      <c r="F16" s="9"/>
      <c r="G16" s="9"/>
      <c r="H16" s="9"/>
    </row>
    <row r="17" spans="1:8" x14ac:dyDescent="0.25">
      <c r="A17" s="1" t="s">
        <v>37</v>
      </c>
      <c r="B17" s="16">
        <f t="shared" ref="B17:C17" si="2">SUM(B7,B11)</f>
        <v>1489859472</v>
      </c>
      <c r="C17" s="16">
        <f t="shared" si="2"/>
        <v>1506266634</v>
      </c>
      <c r="D17" s="9"/>
      <c r="E17" s="9"/>
      <c r="F17" s="9"/>
      <c r="G17" s="9"/>
      <c r="H17" s="9"/>
    </row>
    <row r="18" spans="1:8" x14ac:dyDescent="0.25">
      <c r="A18" s="1"/>
      <c r="B18" s="9"/>
      <c r="C18" s="9"/>
      <c r="D18" s="9"/>
      <c r="E18" s="9"/>
      <c r="F18" s="9"/>
      <c r="G18" s="9"/>
      <c r="H18" s="9"/>
    </row>
    <row r="19" spans="1:8" ht="15.75" x14ac:dyDescent="0.25">
      <c r="A19" s="19" t="s">
        <v>41</v>
      </c>
      <c r="B19" s="9"/>
      <c r="C19" s="9"/>
      <c r="D19" s="9"/>
      <c r="E19" s="9"/>
      <c r="F19" s="9"/>
      <c r="G19" s="9"/>
      <c r="H19" s="9"/>
    </row>
    <row r="20" spans="1:8" ht="15.75" x14ac:dyDescent="0.25">
      <c r="A20" s="20" t="s">
        <v>42</v>
      </c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12" t="s">
        <v>45</v>
      </c>
      <c r="B21" s="16">
        <f t="shared" ref="B21:C21" si="3">SUM(B22:B24)</f>
        <v>200941540</v>
      </c>
      <c r="C21" s="16">
        <f t="shared" si="3"/>
        <v>191110673</v>
      </c>
      <c r="D21" s="9"/>
      <c r="E21" s="9"/>
      <c r="F21" s="9"/>
      <c r="G21" s="9"/>
      <c r="H21" s="9"/>
    </row>
    <row r="22" spans="1:8" ht="15.75" customHeight="1" x14ac:dyDescent="0.25">
      <c r="A22" s="15" t="s">
        <v>46</v>
      </c>
      <c r="B22" s="9">
        <v>115119943</v>
      </c>
      <c r="C22" s="14">
        <v>114936102</v>
      </c>
      <c r="D22" s="9"/>
      <c r="E22" s="9"/>
      <c r="F22" s="9"/>
      <c r="G22" s="9"/>
      <c r="H22" s="9"/>
    </row>
    <row r="23" spans="1:8" ht="15.75" customHeight="1" x14ac:dyDescent="0.25">
      <c r="A23" s="15" t="s">
        <v>48</v>
      </c>
      <c r="B23" s="9">
        <v>38389480</v>
      </c>
      <c r="C23" s="14">
        <v>26741308</v>
      </c>
      <c r="D23" s="9"/>
      <c r="E23" s="9"/>
      <c r="F23" s="9"/>
      <c r="G23" s="9"/>
      <c r="H23" s="9"/>
    </row>
    <row r="24" spans="1:8" ht="15.75" customHeight="1" x14ac:dyDescent="0.25">
      <c r="A24" s="11" t="s">
        <v>49</v>
      </c>
      <c r="B24" s="9">
        <v>47432117</v>
      </c>
      <c r="C24" s="14">
        <v>49433263</v>
      </c>
      <c r="D24" s="9"/>
      <c r="E24" s="9"/>
      <c r="F24" s="9"/>
      <c r="G24" s="9"/>
      <c r="H24" s="9"/>
    </row>
    <row r="25" spans="1:8" ht="15.75" customHeight="1" x14ac:dyDescent="0.25"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12" t="s">
        <v>52</v>
      </c>
      <c r="B26" s="16">
        <f t="shared" ref="B26:C26" si="4">SUM(B27:B31)</f>
        <v>551751145</v>
      </c>
      <c r="C26" s="16">
        <f t="shared" si="4"/>
        <v>567864845</v>
      </c>
      <c r="D26" s="9"/>
      <c r="E26" s="9"/>
      <c r="F26" s="9"/>
      <c r="G26" s="9"/>
      <c r="H26" s="9"/>
    </row>
    <row r="27" spans="1:8" ht="15.75" customHeight="1" x14ac:dyDescent="0.25">
      <c r="A27" s="11" t="s">
        <v>54</v>
      </c>
      <c r="B27" s="9">
        <v>108962277</v>
      </c>
      <c r="C27" s="14">
        <v>116100780</v>
      </c>
      <c r="D27" s="9"/>
      <c r="E27" s="9"/>
      <c r="F27" s="9"/>
      <c r="G27" s="9"/>
      <c r="H27" s="9"/>
    </row>
    <row r="28" spans="1:8" ht="15.75" customHeight="1" x14ac:dyDescent="0.25">
      <c r="A28" s="11" t="s">
        <v>55</v>
      </c>
      <c r="B28" s="9">
        <v>9723035</v>
      </c>
      <c r="C28" s="14">
        <v>13648085</v>
      </c>
      <c r="D28" s="9"/>
      <c r="E28" s="9"/>
      <c r="F28" s="9"/>
      <c r="G28" s="9"/>
      <c r="H28" s="9"/>
    </row>
    <row r="29" spans="1:8" ht="15.75" customHeight="1" x14ac:dyDescent="0.25">
      <c r="A29" s="11" t="s">
        <v>56</v>
      </c>
      <c r="B29" s="9">
        <v>367817333</v>
      </c>
      <c r="C29" s="14">
        <v>380405460</v>
      </c>
      <c r="D29" s="9"/>
      <c r="E29" s="9"/>
      <c r="F29" s="9"/>
      <c r="G29" s="9"/>
      <c r="H29" s="9"/>
    </row>
    <row r="30" spans="1:8" ht="15.75" customHeight="1" x14ac:dyDescent="0.25">
      <c r="A30" s="11" t="s">
        <v>33</v>
      </c>
      <c r="B30" s="9">
        <v>1320043</v>
      </c>
      <c r="C30" s="14">
        <v>1144309</v>
      </c>
      <c r="D30" s="9"/>
      <c r="E30" s="9"/>
      <c r="F30" s="9"/>
      <c r="G30" s="9"/>
      <c r="H30" s="9"/>
    </row>
    <row r="31" spans="1:8" ht="15.75" customHeight="1" x14ac:dyDescent="0.25">
      <c r="A31" s="11" t="s">
        <v>58</v>
      </c>
      <c r="B31" s="9">
        <v>63928457</v>
      </c>
      <c r="C31" s="14">
        <v>56566211</v>
      </c>
      <c r="D31" s="9"/>
      <c r="E31" s="9"/>
      <c r="F31" s="9"/>
      <c r="G31" s="9"/>
      <c r="H31" s="9"/>
    </row>
    <row r="32" spans="1:8" ht="15.75" customHeight="1" x14ac:dyDescent="0.25">
      <c r="A32" s="1"/>
      <c r="B32" s="9"/>
      <c r="C32" s="9"/>
      <c r="D32" s="9"/>
      <c r="E32" s="9"/>
      <c r="F32" s="9"/>
      <c r="G32" s="9"/>
      <c r="H32" s="9"/>
    </row>
    <row r="33" spans="1:19" ht="15.75" customHeight="1" x14ac:dyDescent="0.25">
      <c r="A33" s="1"/>
      <c r="B33" s="16">
        <f t="shared" ref="B33:C33" si="5">SUM(B21,B26)</f>
        <v>752692685</v>
      </c>
      <c r="C33" s="16">
        <f t="shared" si="5"/>
        <v>758975518</v>
      </c>
      <c r="D33" s="9"/>
      <c r="E33" s="9"/>
      <c r="F33" s="9"/>
      <c r="G33" s="9"/>
      <c r="H33" s="9"/>
    </row>
    <row r="34" spans="1:19" ht="15.75" customHeight="1" x14ac:dyDescent="0.25">
      <c r="A34" s="1"/>
      <c r="B34" s="9"/>
      <c r="C34" s="9"/>
      <c r="D34" s="9"/>
      <c r="E34" s="9"/>
      <c r="F34" s="9"/>
      <c r="G34" s="9"/>
      <c r="H34" s="9"/>
    </row>
    <row r="35" spans="1:19" ht="15.75" customHeight="1" x14ac:dyDescent="0.25">
      <c r="A35" s="12" t="s">
        <v>62</v>
      </c>
      <c r="B35" s="16">
        <f t="shared" ref="B35:C35" si="6">SUM(B38)</f>
        <v>737166787</v>
      </c>
      <c r="C35" s="16">
        <f t="shared" si="6"/>
        <v>747291116</v>
      </c>
      <c r="D35" s="9"/>
      <c r="E35" s="9"/>
      <c r="F35" s="9"/>
      <c r="G35" s="9"/>
      <c r="H35" s="9"/>
    </row>
    <row r="36" spans="1:19" ht="15.75" customHeight="1" x14ac:dyDescent="0.25">
      <c r="A36" s="11" t="s">
        <v>63</v>
      </c>
      <c r="B36" s="9">
        <v>600000000</v>
      </c>
      <c r="C36" s="14">
        <v>600000000</v>
      </c>
      <c r="D36" s="9"/>
      <c r="E36" s="9"/>
      <c r="F36" s="9"/>
      <c r="G36" s="9"/>
      <c r="H36" s="9"/>
    </row>
    <row r="37" spans="1:19" ht="15.75" customHeight="1" x14ac:dyDescent="0.25">
      <c r="A37" s="11" t="s">
        <v>64</v>
      </c>
      <c r="B37" s="9">
        <v>137166787</v>
      </c>
      <c r="C37" s="14">
        <v>147291116</v>
      </c>
      <c r="D37" s="9"/>
      <c r="E37" s="9"/>
      <c r="F37" s="9"/>
      <c r="G37" s="9"/>
      <c r="H37" s="9"/>
    </row>
    <row r="38" spans="1:19" ht="15.75" customHeight="1" x14ac:dyDescent="0.25">
      <c r="B38" s="16">
        <f t="shared" ref="B38:C38" si="7">SUM(B36:B37)</f>
        <v>737166787</v>
      </c>
      <c r="C38" s="16">
        <f t="shared" si="7"/>
        <v>747291116</v>
      </c>
      <c r="D38" s="9"/>
      <c r="E38" s="9"/>
      <c r="F38" s="9"/>
      <c r="G38" s="9"/>
      <c r="H38" s="9"/>
    </row>
    <row r="39" spans="1:19" ht="15.75" customHeight="1" x14ac:dyDescent="0.25">
      <c r="B39" s="9"/>
      <c r="C39" s="9"/>
      <c r="D39" s="9"/>
      <c r="E39" s="9"/>
      <c r="F39" s="9"/>
      <c r="G39" s="9"/>
      <c r="H39" s="9"/>
    </row>
    <row r="40" spans="1:19" ht="15.75" customHeight="1" x14ac:dyDescent="0.25">
      <c r="A40" s="1"/>
      <c r="B40" s="16">
        <f t="shared" ref="B40:C40" si="8">SUM(B35,B33)</f>
        <v>1489859472</v>
      </c>
      <c r="C40" s="16">
        <f t="shared" si="8"/>
        <v>1506266634</v>
      </c>
      <c r="D40" s="9"/>
      <c r="E40" s="9"/>
      <c r="F40" s="9"/>
      <c r="G40" s="9"/>
      <c r="H40" s="9"/>
    </row>
    <row r="41" spans="1:19" ht="15.75" customHeight="1" x14ac:dyDescent="0.25">
      <c r="B41" s="9"/>
      <c r="C41" s="9"/>
      <c r="D41" s="9"/>
      <c r="E41" s="9"/>
      <c r="F41" s="9"/>
      <c r="G41" s="9"/>
      <c r="H41" s="9"/>
    </row>
    <row r="42" spans="1:19" ht="15.75" customHeight="1" x14ac:dyDescent="0.25">
      <c r="A42" s="7" t="s">
        <v>67</v>
      </c>
      <c r="B42" s="22">
        <f t="shared" ref="B42:C42" si="9">B35/(B36/10)</f>
        <v>12.286113116666666</v>
      </c>
      <c r="C42" s="22">
        <f t="shared" si="9"/>
        <v>12.454851933333334</v>
      </c>
      <c r="D42" s="9"/>
      <c r="E42" s="9"/>
      <c r="F42" s="9"/>
      <c r="G42" s="9"/>
      <c r="H42" s="9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19" ht="15.75" customHeight="1" x14ac:dyDescent="0.25">
      <c r="A43" s="7" t="s">
        <v>69</v>
      </c>
      <c r="B43" s="9">
        <f t="shared" ref="B43:C43" si="10">B36/10</f>
        <v>60000000</v>
      </c>
      <c r="C43" s="9">
        <f t="shared" si="10"/>
        <v>60000000</v>
      </c>
      <c r="D43" s="9"/>
      <c r="E43" s="9"/>
      <c r="F43" s="9"/>
      <c r="G43" s="9"/>
      <c r="H43" s="9"/>
    </row>
    <row r="44" spans="1:19" ht="15.75" customHeight="1" x14ac:dyDescent="0.25">
      <c r="C44" s="9"/>
      <c r="D44" s="9"/>
      <c r="E44" s="9"/>
      <c r="F44" s="9"/>
      <c r="G44" s="9"/>
      <c r="H44" s="9"/>
    </row>
    <row r="45" spans="1:19" ht="15.75" customHeight="1" x14ac:dyDescent="0.25">
      <c r="C45" s="9"/>
      <c r="D45" s="9"/>
      <c r="E45" s="9"/>
      <c r="F45" s="9"/>
      <c r="G45" s="9"/>
      <c r="H45" s="9"/>
    </row>
    <row r="46" spans="1:19" ht="15.75" customHeight="1" x14ac:dyDescent="0.25">
      <c r="C46" s="9"/>
      <c r="D46" s="9"/>
      <c r="E46" s="9"/>
      <c r="F46" s="9"/>
      <c r="G46" s="9"/>
      <c r="H46" s="9"/>
    </row>
    <row r="47" spans="1:19" ht="15.75" customHeight="1" x14ac:dyDescent="0.25">
      <c r="C47" s="9"/>
      <c r="D47" s="9"/>
      <c r="E47" s="9"/>
      <c r="F47" s="9"/>
      <c r="G47" s="9"/>
      <c r="H47" s="9"/>
    </row>
    <row r="48" spans="1:19" ht="15.75" customHeight="1" x14ac:dyDescent="0.25">
      <c r="C48" s="9"/>
      <c r="D48" s="9"/>
      <c r="E48" s="9"/>
      <c r="F48" s="9"/>
      <c r="G48" s="9"/>
      <c r="H48" s="9"/>
    </row>
    <row r="49" spans="3:8" ht="15.75" customHeight="1" x14ac:dyDescent="0.25">
      <c r="C49" s="9"/>
      <c r="D49" s="9"/>
      <c r="E49" s="9"/>
      <c r="F49" s="9"/>
      <c r="G49" s="9"/>
      <c r="H49" s="9"/>
    </row>
    <row r="50" spans="3:8" ht="15.75" customHeight="1" x14ac:dyDescent="0.25">
      <c r="C50" s="9"/>
      <c r="D50" s="9"/>
      <c r="E50" s="9"/>
      <c r="F50" s="9"/>
      <c r="G50" s="9"/>
      <c r="H50" s="9"/>
    </row>
    <row r="51" spans="3:8" ht="15.75" customHeight="1" x14ac:dyDescent="0.25">
      <c r="C51" s="9"/>
      <c r="D51" s="9"/>
      <c r="E51" s="9"/>
      <c r="F51" s="9"/>
      <c r="G51" s="9"/>
      <c r="H51" s="9"/>
    </row>
    <row r="52" spans="3:8" ht="15.75" customHeight="1" x14ac:dyDescent="0.25">
      <c r="C52" s="9"/>
      <c r="D52" s="9"/>
      <c r="E52" s="9"/>
      <c r="F52" s="9"/>
      <c r="G52" s="9"/>
      <c r="H52" s="9"/>
    </row>
    <row r="53" spans="3:8" ht="15.75" customHeight="1" x14ac:dyDescent="0.25">
      <c r="C53" s="9"/>
      <c r="D53" s="9"/>
      <c r="E53" s="9"/>
      <c r="F53" s="9"/>
      <c r="G53" s="9"/>
      <c r="H53" s="9"/>
    </row>
    <row r="54" spans="3:8" ht="15.75" customHeight="1" x14ac:dyDescent="0.25">
      <c r="C54" s="9"/>
      <c r="D54" s="9"/>
      <c r="E54" s="9"/>
      <c r="F54" s="9"/>
      <c r="G54" s="9"/>
      <c r="H54" s="9"/>
    </row>
    <row r="55" spans="3:8" ht="15.75" customHeight="1" x14ac:dyDescent="0.2"/>
    <row r="56" spans="3:8" ht="15.75" customHeight="1" x14ac:dyDescent="0.2"/>
    <row r="57" spans="3:8" ht="15.75" customHeight="1" x14ac:dyDescent="0.2"/>
    <row r="58" spans="3:8" ht="15.75" customHeight="1" x14ac:dyDescent="0.2"/>
    <row r="59" spans="3:8" ht="15.75" customHeight="1" x14ac:dyDescent="0.2"/>
    <row r="60" spans="3:8" ht="15.75" customHeight="1" x14ac:dyDescent="0.2"/>
    <row r="61" spans="3:8" ht="15.75" customHeight="1" x14ac:dyDescent="0.2"/>
    <row r="62" spans="3:8" ht="15.75" customHeight="1" x14ac:dyDescent="0.2"/>
    <row r="63" spans="3:8" ht="15.75" customHeight="1" x14ac:dyDescent="0.2"/>
    <row r="64" spans="3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125" customWidth="1"/>
    <col min="2" max="3" width="11.75" customWidth="1"/>
    <col min="4" max="20" width="7.625" customWidth="1"/>
  </cols>
  <sheetData>
    <row r="1" spans="1:20" x14ac:dyDescent="0.25">
      <c r="A1" s="1" t="s">
        <v>0</v>
      </c>
    </row>
    <row r="2" spans="1:20" x14ac:dyDescent="0.25">
      <c r="A2" s="1" t="s">
        <v>1</v>
      </c>
    </row>
    <row r="3" spans="1:20" x14ac:dyDescent="0.25">
      <c r="A3" s="1" t="s">
        <v>3</v>
      </c>
    </row>
    <row r="4" spans="1:20" ht="15.75" x14ac:dyDescent="0.25">
      <c r="A4" s="2"/>
      <c r="B4" s="3" t="s">
        <v>4</v>
      </c>
      <c r="C4" s="4" t="s">
        <v>5</v>
      </c>
    </row>
    <row r="5" spans="1:20" ht="15.75" x14ac:dyDescent="0.25">
      <c r="B5" s="5">
        <v>43738</v>
      </c>
      <c r="C5" s="6">
        <v>43830</v>
      </c>
    </row>
    <row r="6" spans="1:20" x14ac:dyDescent="0.25">
      <c r="A6" s="7" t="s">
        <v>8</v>
      </c>
      <c r="B6" s="8">
        <v>169774752</v>
      </c>
      <c r="C6" s="9">
        <v>313435230</v>
      </c>
      <c r="D6" s="9"/>
      <c r="E6" s="1"/>
      <c r="F6" s="1"/>
      <c r="G6" s="1"/>
      <c r="H6" s="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1" t="s">
        <v>10</v>
      </c>
      <c r="B7" s="8">
        <v>122154865</v>
      </c>
      <c r="C7" s="9">
        <v>225421476</v>
      </c>
      <c r="D7" s="9"/>
      <c r="E7" s="1"/>
      <c r="F7" s="1"/>
      <c r="G7" s="1"/>
      <c r="H7" s="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7" t="s">
        <v>12</v>
      </c>
      <c r="B8" s="17">
        <f t="shared" ref="B8:C8" si="0">B6-B7</f>
        <v>47619887</v>
      </c>
      <c r="C8" s="17">
        <f t="shared" si="0"/>
        <v>88013754</v>
      </c>
      <c r="D8" s="1"/>
      <c r="E8" s="1"/>
      <c r="F8" s="1"/>
      <c r="G8" s="1"/>
      <c r="H8" s="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6"/>
      <c r="B9" s="8"/>
      <c r="C9" s="1"/>
      <c r="D9" s="1"/>
      <c r="E9" s="1"/>
      <c r="F9" s="1"/>
      <c r="G9" s="1"/>
      <c r="H9" s="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7" t="s">
        <v>24</v>
      </c>
      <c r="B10" s="16">
        <f t="shared" ref="B10:C10" si="1">SUM(B11:B12)</f>
        <v>21589746</v>
      </c>
      <c r="C10" s="16">
        <f t="shared" si="1"/>
        <v>29193149</v>
      </c>
      <c r="D10" s="1"/>
      <c r="E10" s="1"/>
      <c r="F10" s="1"/>
      <c r="G10" s="1"/>
      <c r="H10" s="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1" t="s">
        <v>30</v>
      </c>
      <c r="B11" s="8">
        <v>17723452</v>
      </c>
      <c r="C11" s="9">
        <v>21754478</v>
      </c>
      <c r="D11" s="9"/>
      <c r="E11" s="1"/>
      <c r="F11" s="1"/>
      <c r="G11" s="1"/>
      <c r="H11" s="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5" t="s">
        <v>35</v>
      </c>
      <c r="B12" s="8">
        <v>3866294</v>
      </c>
      <c r="C12" s="14">
        <v>7438671</v>
      </c>
      <c r="D12" s="9"/>
      <c r="E12" s="1"/>
      <c r="F12" s="1"/>
      <c r="G12" s="1"/>
      <c r="H12" s="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7" t="s">
        <v>39</v>
      </c>
      <c r="B13" s="16">
        <f t="shared" ref="B13:C13" si="2">B8-B10</f>
        <v>26030141</v>
      </c>
      <c r="C13" s="16">
        <f t="shared" si="2"/>
        <v>58820605</v>
      </c>
      <c r="D13" s="1"/>
      <c r="E13" s="1"/>
      <c r="F13" s="1"/>
      <c r="G13" s="1"/>
      <c r="H13" s="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21" t="s">
        <v>43</v>
      </c>
      <c r="B14" s="8"/>
      <c r="C14" s="1"/>
      <c r="D14" s="1"/>
      <c r="E14" s="1"/>
      <c r="F14" s="1"/>
      <c r="G14" s="1"/>
      <c r="H14" s="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1" t="s">
        <v>47</v>
      </c>
      <c r="B15" s="8">
        <v>17509791</v>
      </c>
      <c r="C15" s="9">
        <v>36548614</v>
      </c>
      <c r="D15" s="1"/>
      <c r="E15" s="1"/>
      <c r="F15" s="1"/>
      <c r="G15" s="1"/>
      <c r="H15" s="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1" t="s">
        <v>50</v>
      </c>
      <c r="B16" s="8">
        <v>507629</v>
      </c>
      <c r="C16" s="9">
        <v>930048</v>
      </c>
      <c r="D16" s="1"/>
      <c r="E16" s="1"/>
      <c r="F16" s="1"/>
      <c r="G16" s="1"/>
      <c r="H16" s="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5"/>
      <c r="B17" s="8"/>
      <c r="C17" s="1"/>
      <c r="D17" s="1"/>
      <c r="E17" s="1"/>
      <c r="F17" s="1"/>
      <c r="G17" s="1"/>
      <c r="H17" s="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7" t="s">
        <v>57</v>
      </c>
      <c r="B18" s="16">
        <f t="shared" ref="B18:C18" si="3">B13-B15+B16</f>
        <v>9027979</v>
      </c>
      <c r="C18" s="16">
        <f t="shared" si="3"/>
        <v>23202039</v>
      </c>
      <c r="D18" s="1"/>
      <c r="E18" s="1"/>
      <c r="F18" s="1"/>
      <c r="G18" s="1"/>
      <c r="H18" s="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5" t="s">
        <v>60</v>
      </c>
      <c r="B19" s="8">
        <v>429904</v>
      </c>
      <c r="C19" s="14">
        <v>1104859</v>
      </c>
      <c r="D19" s="1"/>
      <c r="E19" s="1"/>
      <c r="F19" s="1"/>
      <c r="G19" s="1"/>
      <c r="H19" s="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7" t="s">
        <v>61</v>
      </c>
      <c r="B20" s="16">
        <f t="shared" ref="B20:C20" si="4">B18-B19</f>
        <v>8598075</v>
      </c>
      <c r="C20" s="16">
        <f t="shared" si="4"/>
        <v>22097180</v>
      </c>
      <c r="D20" s="1"/>
      <c r="E20" s="1"/>
      <c r="F20" s="1"/>
      <c r="G20" s="1"/>
      <c r="H20" s="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25">
      <c r="A21" s="15"/>
      <c r="B21" s="8"/>
      <c r="C21" s="1"/>
      <c r="D21" s="1"/>
      <c r="E21" s="1"/>
      <c r="F21" s="1"/>
      <c r="G21" s="1"/>
      <c r="H21" s="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25">
      <c r="A22" s="12" t="s">
        <v>66</v>
      </c>
      <c r="B22" s="16">
        <f t="shared" ref="B22:C22" si="5">SUM(B23:B24)</f>
        <v>2149519</v>
      </c>
      <c r="C22" s="16">
        <f t="shared" si="5"/>
        <v>5524295</v>
      </c>
      <c r="D22" s="1"/>
      <c r="E22" s="1"/>
      <c r="F22" s="1"/>
      <c r="G22" s="1"/>
      <c r="H22" s="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25">
      <c r="A23" s="11" t="s">
        <v>68</v>
      </c>
      <c r="B23" s="8">
        <v>225867</v>
      </c>
      <c r="C23" s="9">
        <v>1599497</v>
      </c>
      <c r="D23" s="1"/>
      <c r="E23" s="1"/>
      <c r="F23" s="1"/>
      <c r="G23" s="1"/>
      <c r="H23" s="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25">
      <c r="A24" s="11" t="s">
        <v>70</v>
      </c>
      <c r="B24" s="8">
        <v>1923652</v>
      </c>
      <c r="C24" s="9">
        <v>3924798</v>
      </c>
      <c r="D24" s="1"/>
      <c r="E24" s="1"/>
      <c r="F24" s="1"/>
      <c r="G24" s="1"/>
      <c r="H24" s="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25">
      <c r="A25" s="7" t="s">
        <v>71</v>
      </c>
      <c r="B25" s="24">
        <f t="shared" ref="B25:C25" si="6">B20-B22</f>
        <v>6448556</v>
      </c>
      <c r="C25" s="24">
        <f t="shared" si="6"/>
        <v>16572885</v>
      </c>
      <c r="D25" s="1"/>
      <c r="E25" s="1"/>
      <c r="F25" s="1"/>
      <c r="G25" s="1"/>
      <c r="H25" s="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25">
      <c r="A26" s="1"/>
      <c r="B26" s="8"/>
      <c r="C26" s="1"/>
      <c r="D26" s="1"/>
      <c r="E26" s="1"/>
      <c r="F26" s="1"/>
      <c r="G26" s="1"/>
      <c r="H26" s="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25">
      <c r="A27" s="7" t="s">
        <v>72</v>
      </c>
      <c r="B27" s="25">
        <f>B25/('1'!C36/10)</f>
        <v>0.10747593333333333</v>
      </c>
      <c r="C27" s="25">
        <f>C25/('1'!C36/10)</f>
        <v>0.27621475000000001</v>
      </c>
      <c r="D27" s="1"/>
      <c r="E27" s="1"/>
      <c r="F27" s="1"/>
      <c r="G27" s="1"/>
      <c r="H27" s="1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ht="15.75" customHeight="1" x14ac:dyDescent="0.25">
      <c r="A28" s="21" t="s">
        <v>73</v>
      </c>
      <c r="B28" s="9">
        <f>'1'!C36/10</f>
        <v>60000000</v>
      </c>
      <c r="C28" s="9">
        <f>'1'!C36/10</f>
        <v>60000000</v>
      </c>
      <c r="D28" s="1"/>
      <c r="E28" s="1"/>
      <c r="F28" s="1"/>
      <c r="G28" s="1"/>
      <c r="H28" s="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25">
      <c r="A29" s="9"/>
      <c r="B29" s="1"/>
      <c r="C29" s="1"/>
      <c r="D29" s="1"/>
      <c r="E29" s="1"/>
      <c r="F29" s="1"/>
      <c r="G29" s="1"/>
      <c r="H29" s="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25">
      <c r="A30" s="9"/>
      <c r="B30" s="1"/>
      <c r="C30" s="1"/>
      <c r="D30" s="1"/>
      <c r="E30" s="1"/>
      <c r="F30" s="1"/>
      <c r="G30" s="1"/>
      <c r="H30" s="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25">
      <c r="B31" s="1"/>
      <c r="C31" s="1"/>
      <c r="D31" s="1"/>
      <c r="E31" s="1"/>
      <c r="F31" s="1"/>
      <c r="G31" s="1"/>
      <c r="H31" s="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25">
      <c r="B32" s="1"/>
      <c r="C32" s="1"/>
      <c r="D32" s="1"/>
      <c r="E32" s="1"/>
      <c r="F32" s="1"/>
      <c r="G32" s="1"/>
      <c r="H32" s="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2:20" ht="15.7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2:20" ht="15.7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2:20" ht="15.7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2:20" ht="15.7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2:20" ht="15.7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2:20" ht="15.75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2:20" ht="15.75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2:20" ht="15.75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2:20" ht="15.75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2:20" ht="15.7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2:20" ht="15.75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2:20" ht="15.75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2:20" ht="15.7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2:20" ht="15.7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2:20" ht="15.7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2:20" ht="15.75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25">
      <c r="A51" s="1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2"/>
    <row r="55" spans="1:20" ht="15.75" customHeight="1" x14ac:dyDescent="0.2"/>
    <row r="56" spans="1:20" ht="15.75" customHeight="1" x14ac:dyDescent="0.2"/>
    <row r="57" spans="1:20" ht="15.75" customHeight="1" x14ac:dyDescent="0.2"/>
    <row r="58" spans="1:20" ht="15.75" customHeight="1" x14ac:dyDescent="0.2"/>
    <row r="59" spans="1:20" ht="15.75" customHeight="1" x14ac:dyDescent="0.2"/>
    <row r="60" spans="1:20" ht="15.75" customHeight="1" x14ac:dyDescent="0.2"/>
    <row r="61" spans="1:20" ht="15.75" customHeight="1" x14ac:dyDescent="0.2"/>
    <row r="62" spans="1:20" ht="15.75" customHeight="1" x14ac:dyDescent="0.2"/>
    <row r="63" spans="1:20" ht="15.75" customHeight="1" x14ac:dyDescent="0.2"/>
    <row r="64" spans="1:2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defaultColWidth="12.625" defaultRowHeight="15" customHeight="1" x14ac:dyDescent="0.2"/>
  <cols>
    <col min="1" max="1" width="41.875" customWidth="1"/>
    <col min="2" max="2" width="12.875" customWidth="1"/>
    <col min="3" max="3" width="13.875" customWidth="1"/>
    <col min="4" max="20" width="7.625" customWidth="1"/>
  </cols>
  <sheetData>
    <row r="1" spans="1:8" x14ac:dyDescent="0.25">
      <c r="A1" s="1" t="s">
        <v>0</v>
      </c>
    </row>
    <row r="2" spans="1:8" x14ac:dyDescent="0.25">
      <c r="A2" s="1" t="s">
        <v>2</v>
      </c>
    </row>
    <row r="3" spans="1:8" x14ac:dyDescent="0.25">
      <c r="A3" s="1" t="s">
        <v>3</v>
      </c>
    </row>
    <row r="4" spans="1:8" ht="15.75" x14ac:dyDescent="0.25">
      <c r="A4" s="2"/>
      <c r="B4" s="3" t="s">
        <v>4</v>
      </c>
      <c r="C4" s="4" t="s">
        <v>5</v>
      </c>
    </row>
    <row r="5" spans="1:8" ht="15.75" x14ac:dyDescent="0.25">
      <c r="B5" s="5">
        <v>43738</v>
      </c>
      <c r="C5" s="6">
        <v>43830</v>
      </c>
    </row>
    <row r="6" spans="1:8" x14ac:dyDescent="0.25">
      <c r="A6" s="7" t="s">
        <v>6</v>
      </c>
      <c r="B6" s="8"/>
      <c r="C6" s="9"/>
      <c r="D6" s="9"/>
      <c r="E6" s="9"/>
      <c r="F6" s="9"/>
      <c r="G6" s="9"/>
      <c r="H6" s="9"/>
    </row>
    <row r="7" spans="1:8" x14ac:dyDescent="0.25">
      <c r="A7" s="13" t="s">
        <v>9</v>
      </c>
      <c r="B7" s="8">
        <v>147357450</v>
      </c>
      <c r="C7" s="14">
        <v>250490763</v>
      </c>
      <c r="D7" s="9"/>
      <c r="E7" s="9"/>
      <c r="F7" s="9"/>
      <c r="G7" s="9"/>
      <c r="H7" s="9"/>
    </row>
    <row r="8" spans="1:8" x14ac:dyDescent="0.25">
      <c r="A8" s="15" t="s">
        <v>13</v>
      </c>
      <c r="B8" s="8">
        <v>507629</v>
      </c>
      <c r="C8" s="14">
        <v>930048</v>
      </c>
      <c r="D8" s="9"/>
      <c r="E8" s="9"/>
      <c r="F8" s="9"/>
      <c r="G8" s="9"/>
      <c r="H8" s="9"/>
    </row>
    <row r="9" spans="1:8" x14ac:dyDescent="0.25">
      <c r="A9" s="11" t="s">
        <v>14</v>
      </c>
      <c r="B9" s="8">
        <v>-129322450</v>
      </c>
      <c r="C9" s="14">
        <v>-232427410</v>
      </c>
      <c r="D9" s="9"/>
      <c r="E9" s="9"/>
      <c r="F9" s="9"/>
      <c r="G9" s="9"/>
      <c r="H9" s="9"/>
    </row>
    <row r="10" spans="1:8" x14ac:dyDescent="0.25">
      <c r="A10" s="11" t="s">
        <v>15</v>
      </c>
      <c r="B10" s="8">
        <v>-7921248</v>
      </c>
      <c r="C10" s="14">
        <v>-14502272</v>
      </c>
      <c r="D10" s="9"/>
      <c r="E10" s="9"/>
      <c r="F10" s="9"/>
      <c r="G10" s="9"/>
      <c r="H10" s="9"/>
    </row>
    <row r="11" spans="1:8" x14ac:dyDescent="0.25">
      <c r="A11" s="11" t="s">
        <v>16</v>
      </c>
      <c r="B11" s="8">
        <v>-11474798</v>
      </c>
      <c r="C11" s="14">
        <v>-28818839</v>
      </c>
      <c r="D11" s="9"/>
      <c r="E11" s="9"/>
      <c r="F11" s="9"/>
      <c r="G11" s="9"/>
      <c r="H11" s="9"/>
    </row>
    <row r="12" spans="1:8" x14ac:dyDescent="0.25">
      <c r="A12" s="11" t="s">
        <v>18</v>
      </c>
      <c r="B12" s="8">
        <v>-3259170</v>
      </c>
      <c r="C12" s="14">
        <v>-11288052</v>
      </c>
      <c r="D12" s="9"/>
      <c r="E12" s="9"/>
      <c r="F12" s="9"/>
      <c r="G12" s="9"/>
      <c r="H12" s="9"/>
    </row>
    <row r="13" spans="1:8" x14ac:dyDescent="0.25">
      <c r="A13" s="1"/>
      <c r="B13" s="17">
        <f t="shared" ref="B13:C13" si="0">SUM(B7:B12)</f>
        <v>-4112587</v>
      </c>
      <c r="C13" s="17">
        <f t="shared" si="0"/>
        <v>-35615762</v>
      </c>
      <c r="D13" s="9"/>
      <c r="E13" s="9"/>
      <c r="F13" s="9"/>
      <c r="G13" s="9"/>
      <c r="H13" s="9"/>
    </row>
    <row r="14" spans="1:8" x14ac:dyDescent="0.25">
      <c r="B14" s="8"/>
      <c r="C14" s="9"/>
      <c r="D14" s="9"/>
      <c r="E14" s="9"/>
      <c r="F14" s="9"/>
      <c r="G14" s="9"/>
      <c r="H14" s="9"/>
    </row>
    <row r="15" spans="1:8" x14ac:dyDescent="0.25">
      <c r="A15" s="7" t="s">
        <v>21</v>
      </c>
      <c r="B15" s="8"/>
      <c r="C15" s="9"/>
      <c r="D15" s="9"/>
      <c r="E15" s="9"/>
      <c r="F15" s="9"/>
      <c r="G15" s="9"/>
      <c r="H15" s="9"/>
    </row>
    <row r="16" spans="1:8" x14ac:dyDescent="0.25">
      <c r="A16" s="15" t="s">
        <v>22</v>
      </c>
      <c r="B16" s="8">
        <v>0</v>
      </c>
      <c r="C16" s="14">
        <v>-35028716</v>
      </c>
      <c r="D16" s="9"/>
      <c r="E16" s="9"/>
      <c r="F16" s="9"/>
      <c r="G16" s="9"/>
      <c r="H16" s="9"/>
    </row>
    <row r="17" spans="1:8" x14ac:dyDescent="0.25">
      <c r="A17" s="15" t="s">
        <v>23</v>
      </c>
      <c r="B17" s="8">
        <v>-1418931</v>
      </c>
      <c r="C17" s="14">
        <v>-5350809</v>
      </c>
      <c r="D17" s="9"/>
      <c r="E17" s="9"/>
      <c r="F17" s="9"/>
      <c r="G17" s="9"/>
      <c r="H17" s="9"/>
    </row>
    <row r="18" spans="1:8" x14ac:dyDescent="0.25">
      <c r="A18" s="1"/>
      <c r="B18" s="17">
        <f>SUM(B17)</f>
        <v>-1418931</v>
      </c>
      <c r="C18" s="17">
        <f>SUM(C17,C16)</f>
        <v>-40379525</v>
      </c>
      <c r="D18" s="9"/>
      <c r="E18" s="9"/>
      <c r="F18" s="9"/>
      <c r="G18" s="9"/>
      <c r="H18" s="9"/>
    </row>
    <row r="19" spans="1:8" x14ac:dyDescent="0.25">
      <c r="B19" s="8"/>
      <c r="C19" s="9"/>
      <c r="D19" s="9"/>
      <c r="E19" s="9"/>
      <c r="F19" s="9"/>
      <c r="G19" s="9"/>
      <c r="H19" s="9"/>
    </row>
    <row r="20" spans="1:8" x14ac:dyDescent="0.25">
      <c r="A20" s="7" t="s">
        <v>28</v>
      </c>
      <c r="B20" s="8"/>
      <c r="C20" s="9"/>
      <c r="D20" s="9"/>
      <c r="E20" s="9"/>
      <c r="F20" s="9"/>
      <c r="G20" s="9"/>
      <c r="H20" s="9"/>
    </row>
    <row r="21" spans="1:8" ht="15.75" customHeight="1" x14ac:dyDescent="0.25">
      <c r="A21" s="15" t="s">
        <v>31</v>
      </c>
      <c r="B21" s="8">
        <v>0</v>
      </c>
      <c r="C21" s="14">
        <v>0</v>
      </c>
      <c r="D21" s="9"/>
      <c r="E21" s="9"/>
      <c r="F21" s="9"/>
      <c r="G21" s="9"/>
      <c r="H21" s="9"/>
    </row>
    <row r="22" spans="1:8" ht="15.75" customHeight="1" x14ac:dyDescent="0.25">
      <c r="A22" s="15" t="s">
        <v>32</v>
      </c>
      <c r="B22" s="8">
        <v>100000000</v>
      </c>
      <c r="C22" s="14">
        <v>100000000</v>
      </c>
      <c r="D22" s="9"/>
      <c r="E22" s="9"/>
      <c r="F22" s="9"/>
      <c r="G22" s="9"/>
      <c r="H22" s="9"/>
    </row>
    <row r="23" spans="1:8" ht="15.75" customHeight="1" x14ac:dyDescent="0.25">
      <c r="A23" s="11" t="s">
        <v>33</v>
      </c>
      <c r="B23" s="8">
        <v>-8485573</v>
      </c>
      <c r="C23" s="14">
        <v>-8661307</v>
      </c>
      <c r="D23" s="9"/>
      <c r="E23" s="9"/>
      <c r="F23" s="9"/>
      <c r="G23" s="9"/>
      <c r="H23" s="9"/>
    </row>
    <row r="24" spans="1:8" ht="15.75" customHeight="1" x14ac:dyDescent="0.25">
      <c r="A24" s="15" t="s">
        <v>34</v>
      </c>
      <c r="B24" s="8">
        <v>-15104856</v>
      </c>
      <c r="C24" s="14">
        <v>-37572642</v>
      </c>
      <c r="D24" s="9"/>
      <c r="E24" s="9"/>
      <c r="F24" s="9"/>
      <c r="G24" s="9"/>
      <c r="H24" s="9"/>
    </row>
    <row r="25" spans="1:8" ht="15.75" customHeight="1" x14ac:dyDescent="0.25">
      <c r="A25" s="11" t="s">
        <v>36</v>
      </c>
      <c r="B25" s="8">
        <v>-4701791</v>
      </c>
      <c r="C25" s="14">
        <v>7886336</v>
      </c>
      <c r="D25" s="9"/>
      <c r="E25" s="9"/>
      <c r="F25" s="9"/>
      <c r="G25" s="9"/>
      <c r="H25" s="9"/>
    </row>
    <row r="26" spans="1:8" ht="15.75" customHeight="1" x14ac:dyDescent="0.25">
      <c r="A26" s="11" t="s">
        <v>38</v>
      </c>
      <c r="B26" s="8">
        <v>9242783</v>
      </c>
      <c r="C26" s="14">
        <v>4733114</v>
      </c>
      <c r="D26" s="9"/>
      <c r="E26" s="9"/>
      <c r="F26" s="9"/>
      <c r="G26" s="9"/>
      <c r="H26" s="9"/>
    </row>
    <row r="27" spans="1:8" ht="15.75" customHeight="1" x14ac:dyDescent="0.25">
      <c r="A27" s="11" t="s">
        <v>40</v>
      </c>
      <c r="B27" s="8">
        <v>-62604341</v>
      </c>
      <c r="C27" s="14">
        <v>-62788182</v>
      </c>
      <c r="D27" s="9"/>
      <c r="E27" s="9"/>
      <c r="F27" s="9"/>
      <c r="G27" s="9"/>
      <c r="H27" s="9"/>
    </row>
    <row r="28" spans="1:8" ht="15.75" customHeight="1" x14ac:dyDescent="0.25">
      <c r="A28" s="1"/>
      <c r="B28" s="17">
        <f t="shared" ref="B28:C28" si="1">SUM(B21:B27)</f>
        <v>18346222</v>
      </c>
      <c r="C28" s="17">
        <f t="shared" si="1"/>
        <v>3597319</v>
      </c>
      <c r="D28" s="9"/>
      <c r="E28" s="9"/>
      <c r="F28" s="9"/>
      <c r="G28" s="9"/>
      <c r="H28" s="9"/>
    </row>
    <row r="29" spans="1:8" ht="15.75" customHeight="1" x14ac:dyDescent="0.25">
      <c r="B29" s="8"/>
      <c r="C29" s="9"/>
      <c r="D29" s="9"/>
      <c r="E29" s="9"/>
      <c r="F29" s="9"/>
      <c r="G29" s="9"/>
      <c r="H29" s="9"/>
    </row>
    <row r="30" spans="1:8" ht="15.75" customHeight="1" x14ac:dyDescent="0.25">
      <c r="A30" s="1" t="s">
        <v>44</v>
      </c>
      <c r="B30" s="16">
        <f t="shared" ref="B30:C30" si="2">SUM(B13,B18,B28)</f>
        <v>12814704</v>
      </c>
      <c r="C30" s="16">
        <f t="shared" si="2"/>
        <v>-72397968</v>
      </c>
      <c r="D30" s="9"/>
      <c r="E30" s="9"/>
      <c r="F30" s="9"/>
      <c r="G30" s="9"/>
      <c r="H30" s="9"/>
    </row>
    <row r="31" spans="1:8" ht="15.75" customHeight="1" x14ac:dyDescent="0.25">
      <c r="A31" s="21" t="s">
        <v>51</v>
      </c>
      <c r="B31" s="8">
        <v>121670610</v>
      </c>
      <c r="C31" s="14">
        <v>121670610</v>
      </c>
      <c r="D31" s="9"/>
      <c r="E31" s="9"/>
      <c r="F31" s="9"/>
      <c r="G31" s="9"/>
      <c r="H31" s="9"/>
    </row>
    <row r="32" spans="1:8" ht="15.75" customHeight="1" x14ac:dyDescent="0.25">
      <c r="A32" s="7" t="s">
        <v>53</v>
      </c>
      <c r="B32" s="16">
        <f t="shared" ref="B32:C32" si="3">SUM(B31,B30)</f>
        <v>134485314</v>
      </c>
      <c r="C32" s="16">
        <f t="shared" si="3"/>
        <v>49272642</v>
      </c>
      <c r="D32" s="9"/>
      <c r="E32" s="9"/>
      <c r="F32" s="9"/>
      <c r="G32" s="9"/>
      <c r="H32" s="9"/>
    </row>
    <row r="33" spans="1:20" ht="15.75" customHeight="1" x14ac:dyDescent="0.25">
      <c r="A33" s="1"/>
      <c r="B33" s="8"/>
      <c r="C33" s="9"/>
      <c r="D33" s="9"/>
      <c r="E33" s="9"/>
      <c r="F33" s="9"/>
      <c r="G33" s="9"/>
      <c r="H33" s="9"/>
    </row>
    <row r="34" spans="1:20" ht="15.75" customHeight="1" x14ac:dyDescent="0.25">
      <c r="B34" s="8"/>
      <c r="C34" s="9"/>
      <c r="D34" s="9"/>
      <c r="E34" s="9"/>
      <c r="F34" s="9"/>
      <c r="G34" s="9"/>
      <c r="H34" s="9"/>
    </row>
    <row r="35" spans="1:20" ht="15.75" customHeight="1" x14ac:dyDescent="0.25">
      <c r="A35" s="7" t="s">
        <v>59</v>
      </c>
      <c r="B35" s="22">
        <f>B13/('1'!C36/10)</f>
        <v>-6.8543116666666667E-2</v>
      </c>
      <c r="C35" s="22">
        <f>C13/('1'!C36/10)</f>
        <v>-0.59359603333333333</v>
      </c>
      <c r="D35" s="9"/>
      <c r="E35" s="9"/>
      <c r="F35" s="9"/>
      <c r="G35" s="9"/>
      <c r="H35" s="9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1:20" ht="15.75" customHeight="1" x14ac:dyDescent="0.25">
      <c r="A36" s="7" t="s">
        <v>65</v>
      </c>
      <c r="B36" s="9">
        <f>'1'!C36/10</f>
        <v>60000000</v>
      </c>
      <c r="C36" s="9">
        <f>'1'!C36/10</f>
        <v>60000000</v>
      </c>
      <c r="D36" s="9"/>
      <c r="E36" s="9"/>
      <c r="F36" s="9"/>
      <c r="G36" s="9"/>
      <c r="H36" s="9"/>
    </row>
    <row r="37" spans="1:20" ht="15.75" customHeight="1" x14ac:dyDescent="0.25">
      <c r="C37" s="9"/>
      <c r="D37" s="9"/>
      <c r="E37" s="9"/>
      <c r="F37" s="9"/>
      <c r="G37" s="9"/>
      <c r="H37" s="9"/>
    </row>
    <row r="38" spans="1:20" ht="15.75" customHeight="1" x14ac:dyDescent="0.25">
      <c r="B38" s="9"/>
      <c r="C38" s="9"/>
      <c r="D38" s="9"/>
      <c r="E38" s="9"/>
      <c r="F38" s="9"/>
      <c r="G38" s="9"/>
      <c r="H38" s="9"/>
    </row>
    <row r="39" spans="1:20" ht="15.75" customHeight="1" x14ac:dyDescent="0.25">
      <c r="B39" s="9"/>
      <c r="C39" s="9"/>
      <c r="D39" s="9"/>
      <c r="E39" s="9"/>
      <c r="F39" s="9"/>
      <c r="G39" s="9"/>
      <c r="H39" s="9"/>
    </row>
    <row r="40" spans="1:20" ht="15.75" customHeight="1" x14ac:dyDescent="0.25">
      <c r="B40" s="9"/>
      <c r="C40" s="9"/>
      <c r="D40" s="9"/>
      <c r="E40" s="9"/>
      <c r="F40" s="9"/>
      <c r="G40" s="9"/>
      <c r="H40" s="9"/>
    </row>
    <row r="41" spans="1:20" ht="15.75" customHeight="1" x14ac:dyDescent="0.25">
      <c r="B41" s="9"/>
      <c r="C41" s="9"/>
      <c r="D41" s="9"/>
      <c r="E41" s="9"/>
      <c r="F41" s="9"/>
      <c r="G41" s="9"/>
      <c r="H41" s="9"/>
    </row>
    <row r="42" spans="1:20" ht="15.75" customHeight="1" x14ac:dyDescent="0.25">
      <c r="B42" s="9"/>
      <c r="C42" s="9"/>
      <c r="D42" s="9"/>
      <c r="E42" s="9"/>
      <c r="F42" s="9"/>
      <c r="G42" s="9"/>
      <c r="H42" s="9"/>
    </row>
    <row r="43" spans="1:20" ht="15.75" customHeight="1" x14ac:dyDescent="0.25">
      <c r="B43" s="9"/>
      <c r="C43" s="9"/>
      <c r="D43" s="9"/>
      <c r="E43" s="9"/>
      <c r="F43" s="9"/>
      <c r="G43" s="9"/>
      <c r="H43" s="9"/>
    </row>
    <row r="44" spans="1:20" ht="15.75" customHeight="1" x14ac:dyDescent="0.25">
      <c r="B44" s="9"/>
      <c r="C44" s="9"/>
      <c r="D44" s="9"/>
      <c r="E44" s="9"/>
      <c r="F44" s="9"/>
      <c r="G44" s="9"/>
      <c r="H44" s="9"/>
    </row>
    <row r="45" spans="1:20" ht="15.75" customHeight="1" x14ac:dyDescent="0.25">
      <c r="B45" s="9"/>
      <c r="C45" s="9"/>
      <c r="D45" s="9"/>
      <c r="E45" s="9"/>
      <c r="F45" s="9"/>
      <c r="G45" s="9"/>
      <c r="H45" s="9"/>
    </row>
    <row r="46" spans="1:20" ht="15.75" customHeight="1" x14ac:dyDescent="0.25">
      <c r="B46" s="9"/>
      <c r="C46" s="9"/>
      <c r="D46" s="9"/>
      <c r="E46" s="9"/>
      <c r="F46" s="9"/>
      <c r="G46" s="9"/>
      <c r="H46" s="9"/>
    </row>
    <row r="47" spans="1:20" ht="15.75" customHeight="1" x14ac:dyDescent="0.25">
      <c r="B47" s="9"/>
      <c r="C47" s="9"/>
      <c r="D47" s="9"/>
      <c r="E47" s="9"/>
      <c r="F47" s="9"/>
      <c r="G47" s="9"/>
      <c r="H47" s="9"/>
    </row>
    <row r="48" spans="1:20" ht="15.75" customHeight="1" x14ac:dyDescent="0.25">
      <c r="B48" s="9"/>
      <c r="C48" s="9"/>
      <c r="D48" s="9"/>
      <c r="E48" s="9"/>
      <c r="F48" s="9"/>
      <c r="G48" s="9"/>
      <c r="H48" s="9"/>
    </row>
    <row r="49" spans="2:8" ht="15.75" customHeight="1" x14ac:dyDescent="0.25">
      <c r="B49" s="9"/>
      <c r="C49" s="9"/>
      <c r="D49" s="9"/>
      <c r="E49" s="9"/>
      <c r="F49" s="9"/>
      <c r="G49" s="9"/>
      <c r="H49" s="9"/>
    </row>
    <row r="50" spans="2:8" ht="15.75" customHeight="1" x14ac:dyDescent="0.25">
      <c r="B50" s="9"/>
      <c r="C50" s="9"/>
      <c r="D50" s="9"/>
      <c r="E50" s="9"/>
      <c r="F50" s="9"/>
      <c r="G50" s="9"/>
      <c r="H50" s="9"/>
    </row>
    <row r="51" spans="2:8" ht="15.75" customHeight="1" x14ac:dyDescent="0.25">
      <c r="B51" s="9"/>
      <c r="C51" s="9"/>
      <c r="D51" s="9"/>
      <c r="E51" s="9"/>
      <c r="F51" s="9"/>
      <c r="G51" s="9"/>
      <c r="H51" s="9"/>
    </row>
    <row r="52" spans="2:8" ht="15.75" customHeight="1" x14ac:dyDescent="0.25">
      <c r="B52" s="9"/>
      <c r="C52" s="9"/>
      <c r="D52" s="9"/>
      <c r="E52" s="9"/>
      <c r="F52" s="9"/>
      <c r="G52" s="9"/>
      <c r="H52" s="9"/>
    </row>
    <row r="53" spans="2:8" ht="15.75" customHeight="1" x14ac:dyDescent="0.25">
      <c r="B53" s="9"/>
      <c r="C53" s="9"/>
      <c r="D53" s="9"/>
      <c r="E53" s="9"/>
      <c r="F53" s="9"/>
      <c r="G53" s="9"/>
      <c r="H53" s="9"/>
    </row>
    <row r="54" spans="2:8" ht="15.75" customHeight="1" x14ac:dyDescent="0.25">
      <c r="B54" s="9"/>
      <c r="C54" s="9"/>
      <c r="D54" s="9"/>
      <c r="E54" s="9"/>
      <c r="F54" s="9"/>
      <c r="G54" s="9"/>
      <c r="H54" s="9"/>
    </row>
    <row r="55" spans="2:8" ht="15.75" customHeight="1" x14ac:dyDescent="0.25">
      <c r="B55" s="9"/>
      <c r="C55" s="9"/>
      <c r="D55" s="9"/>
      <c r="E55" s="9"/>
      <c r="F55" s="9"/>
      <c r="G55" s="9"/>
      <c r="H55" s="9"/>
    </row>
    <row r="56" spans="2:8" ht="15.75" customHeight="1" x14ac:dyDescent="0.25">
      <c r="B56" s="9"/>
      <c r="C56" s="9"/>
      <c r="D56" s="9"/>
      <c r="E56" s="9"/>
      <c r="F56" s="9"/>
      <c r="G56" s="9"/>
      <c r="H56" s="9"/>
    </row>
    <row r="57" spans="2:8" ht="15.75" customHeight="1" x14ac:dyDescent="0.25">
      <c r="B57" s="9"/>
      <c r="C57" s="9"/>
      <c r="D57" s="9"/>
      <c r="E57" s="9"/>
      <c r="F57" s="9"/>
      <c r="G57" s="9"/>
      <c r="H57" s="9"/>
    </row>
    <row r="58" spans="2:8" ht="15.75" customHeight="1" x14ac:dyDescent="0.25">
      <c r="B58" s="9"/>
      <c r="C58" s="9"/>
      <c r="D58" s="9"/>
      <c r="E58" s="9"/>
      <c r="F58" s="9"/>
      <c r="G58" s="9"/>
      <c r="H58" s="9"/>
    </row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6.875" customWidth="1"/>
    <col min="2" max="2" width="10.875" customWidth="1"/>
    <col min="3" max="3" width="11.375" customWidth="1"/>
    <col min="4" max="4" width="9.375" customWidth="1"/>
    <col min="5" max="5" width="9.75" customWidth="1"/>
    <col min="6" max="6" width="10.125" customWidth="1"/>
    <col min="7" max="26" width="7.625" customWidth="1"/>
  </cols>
  <sheetData>
    <row r="1" spans="1:6" x14ac:dyDescent="0.25">
      <c r="A1" s="1" t="s">
        <v>74</v>
      </c>
    </row>
    <row r="2" spans="1:6" x14ac:dyDescent="0.25">
      <c r="A2" s="1" t="s">
        <v>75</v>
      </c>
    </row>
    <row r="3" spans="1:6" x14ac:dyDescent="0.25">
      <c r="A3" s="1" t="s">
        <v>3</v>
      </c>
    </row>
    <row r="4" spans="1:6" ht="15.75" x14ac:dyDescent="0.25">
      <c r="A4" s="2"/>
      <c r="B4" s="26" t="s">
        <v>76</v>
      </c>
      <c r="C4" s="26" t="s">
        <v>5</v>
      </c>
      <c r="D4" s="26" t="s">
        <v>76</v>
      </c>
      <c r="E4" s="26" t="s">
        <v>4</v>
      </c>
      <c r="F4" s="26" t="s">
        <v>5</v>
      </c>
    </row>
    <row r="5" spans="1:6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</row>
    <row r="6" spans="1:6" x14ac:dyDescent="0.25">
      <c r="A6" s="11" t="s">
        <v>77</v>
      </c>
      <c r="B6" s="27" t="e">
        <f t="shared" ref="B6:F6" si="0">#REF!/#REF!</f>
        <v>#REF!</v>
      </c>
      <c r="C6" s="27" t="e">
        <f t="shared" si="0"/>
        <v>#REF!</v>
      </c>
      <c r="D6" s="27" t="e">
        <f t="shared" si="0"/>
        <v>#REF!</v>
      </c>
      <c r="E6" s="27" t="e">
        <f t="shared" si="0"/>
        <v>#REF!</v>
      </c>
      <c r="F6" s="27" t="e">
        <f t="shared" si="0"/>
        <v>#REF!</v>
      </c>
    </row>
    <row r="7" spans="1:6" x14ac:dyDescent="0.25">
      <c r="A7" s="11" t="s">
        <v>78</v>
      </c>
      <c r="B7" s="27" t="e">
        <f t="shared" ref="B7:F7" si="1">#REF!/#REF!</f>
        <v>#REF!</v>
      </c>
      <c r="C7" s="27" t="e">
        <f t="shared" si="1"/>
        <v>#REF!</v>
      </c>
      <c r="D7" s="27" t="e">
        <f t="shared" si="1"/>
        <v>#REF!</v>
      </c>
      <c r="E7" s="27" t="e">
        <f t="shared" si="1"/>
        <v>#REF!</v>
      </c>
      <c r="F7" s="27" t="e">
        <f t="shared" si="1"/>
        <v>#REF!</v>
      </c>
    </row>
    <row r="8" spans="1:6" x14ac:dyDescent="0.25">
      <c r="A8" s="11" t="s">
        <v>79</v>
      </c>
      <c r="B8" s="27" t="e">
        <f t="shared" ref="B8:F8" si="2">#REF!/#REF!</f>
        <v>#REF!</v>
      </c>
      <c r="C8" s="27" t="e">
        <f t="shared" si="2"/>
        <v>#REF!</v>
      </c>
      <c r="D8" s="27" t="e">
        <f t="shared" si="2"/>
        <v>#REF!</v>
      </c>
      <c r="E8" s="27" t="e">
        <f t="shared" si="2"/>
        <v>#REF!</v>
      </c>
      <c r="F8" s="27" t="e">
        <f t="shared" si="2"/>
        <v>#REF!</v>
      </c>
    </row>
    <row r="9" spans="1:6" x14ac:dyDescent="0.25">
      <c r="A9" s="11" t="s">
        <v>80</v>
      </c>
      <c r="B9" s="28" t="e">
        <f t="shared" ref="B9:F9" si="3">#REF!/#REF!</f>
        <v>#REF!</v>
      </c>
      <c r="C9" s="28" t="e">
        <f t="shared" si="3"/>
        <v>#REF!</v>
      </c>
      <c r="D9" s="28" t="e">
        <f t="shared" si="3"/>
        <v>#REF!</v>
      </c>
      <c r="E9" s="28" t="e">
        <f t="shared" si="3"/>
        <v>#REF!</v>
      </c>
      <c r="F9" s="28" t="e">
        <f t="shared" si="3"/>
        <v>#REF!</v>
      </c>
    </row>
    <row r="10" spans="1:6" x14ac:dyDescent="0.25">
      <c r="A10" s="11" t="s">
        <v>81</v>
      </c>
      <c r="B10" s="27" t="e">
        <f t="shared" ref="B10:F10" si="4">#REF!/#REF!</f>
        <v>#REF!</v>
      </c>
      <c r="C10" s="27" t="e">
        <f t="shared" si="4"/>
        <v>#REF!</v>
      </c>
      <c r="D10" s="27" t="e">
        <f t="shared" si="4"/>
        <v>#REF!</v>
      </c>
      <c r="E10" s="27" t="e">
        <f t="shared" si="4"/>
        <v>#REF!</v>
      </c>
      <c r="F10" s="27" t="e">
        <f t="shared" si="4"/>
        <v>#REF!</v>
      </c>
    </row>
    <row r="11" spans="1:6" x14ac:dyDescent="0.25">
      <c r="A11" s="11" t="s">
        <v>82</v>
      </c>
      <c r="B11" s="27" t="e">
        <f t="shared" ref="B11:F11" si="5">#REF!/#REF!</f>
        <v>#REF!</v>
      </c>
      <c r="C11" s="27" t="e">
        <f t="shared" si="5"/>
        <v>#REF!</v>
      </c>
      <c r="D11" s="27" t="e">
        <f t="shared" si="5"/>
        <v>#REF!</v>
      </c>
      <c r="E11" s="27" t="e">
        <f t="shared" si="5"/>
        <v>#REF!</v>
      </c>
      <c r="F11" s="27" t="e">
        <f t="shared" si="5"/>
        <v>#REF!</v>
      </c>
    </row>
    <row r="12" spans="1:6" x14ac:dyDescent="0.25">
      <c r="A12" s="11" t="s">
        <v>83</v>
      </c>
      <c r="B12" s="27" t="e">
        <f t="shared" ref="B12:F12" si="6">#REF!/(#REF!+#REF!)</f>
        <v>#REF!</v>
      </c>
      <c r="C12" s="27" t="e">
        <f t="shared" si="6"/>
        <v>#REF!</v>
      </c>
      <c r="D12" s="27" t="e">
        <f t="shared" si="6"/>
        <v>#REF!</v>
      </c>
      <c r="E12" s="27" t="e">
        <f t="shared" si="6"/>
        <v>#REF!</v>
      </c>
      <c r="F12" s="27" t="e">
        <f t="shared" si="6"/>
        <v>#REF!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2020-04-11T14:47:54Z</dcterms:modified>
</cp:coreProperties>
</file>