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Mo/+3UiVNy2DhslKJcf7ZRTNAtA=="/>
    </ext>
  </extLst>
</workbook>
</file>

<file path=xl/calcChain.xml><?xml version="1.0" encoding="utf-8"?>
<calcChain xmlns="http://schemas.openxmlformats.org/spreadsheetml/2006/main">
  <c r="D11" i="4" l="1"/>
  <c r="F9" i="4"/>
  <c r="E9" i="4"/>
  <c r="C9" i="4"/>
  <c r="B9" i="4"/>
  <c r="H35" i="3"/>
  <c r="G35" i="3"/>
  <c r="F35" i="3"/>
  <c r="E35" i="3"/>
  <c r="D35" i="3"/>
  <c r="C35" i="3"/>
  <c r="B35" i="3"/>
  <c r="H34" i="3"/>
  <c r="G34" i="3"/>
  <c r="D34" i="3"/>
  <c r="C34" i="3"/>
  <c r="E31" i="3"/>
  <c r="H28" i="3"/>
  <c r="G28" i="3"/>
  <c r="F28" i="3"/>
  <c r="E28" i="3"/>
  <c r="D28" i="3"/>
  <c r="C28" i="3"/>
  <c r="B28" i="3"/>
  <c r="E27" i="3"/>
  <c r="E22" i="3"/>
  <c r="H18" i="3"/>
  <c r="G18" i="3"/>
  <c r="F18" i="3"/>
  <c r="D18" i="3"/>
  <c r="C18" i="3"/>
  <c r="B18" i="3"/>
  <c r="E16" i="3"/>
  <c r="E18" i="3" s="1"/>
  <c r="H13" i="3"/>
  <c r="H30" i="3" s="1"/>
  <c r="H32" i="3" s="1"/>
  <c r="G13" i="3"/>
  <c r="G30" i="3" s="1"/>
  <c r="G32" i="3" s="1"/>
  <c r="F13" i="3"/>
  <c r="F34" i="3" s="1"/>
  <c r="D13" i="3"/>
  <c r="D30" i="3" s="1"/>
  <c r="D32" i="3" s="1"/>
  <c r="C13" i="3"/>
  <c r="C30" i="3" s="1"/>
  <c r="C32" i="3" s="1"/>
  <c r="B13" i="3"/>
  <c r="B34" i="3" s="1"/>
  <c r="E10" i="3"/>
  <c r="E9" i="3"/>
  <c r="E13" i="3" s="1"/>
  <c r="H25" i="2"/>
  <c r="G25" i="2"/>
  <c r="F25" i="2"/>
  <c r="E25" i="2"/>
  <c r="D25" i="2"/>
  <c r="C25" i="2"/>
  <c r="B25" i="2"/>
  <c r="D19" i="2"/>
  <c r="H16" i="2"/>
  <c r="H18" i="2" s="1"/>
  <c r="H22" i="2" s="1"/>
  <c r="H24" i="2" s="1"/>
  <c r="D16" i="2"/>
  <c r="D18" i="2" s="1"/>
  <c r="D22" i="2" s="1"/>
  <c r="H12" i="2"/>
  <c r="G12" i="2"/>
  <c r="G16" i="2" s="1"/>
  <c r="G18" i="2" s="1"/>
  <c r="G22" i="2" s="1"/>
  <c r="G24" i="2" s="1"/>
  <c r="D12" i="2"/>
  <c r="C12" i="2"/>
  <c r="C11" i="4" s="1"/>
  <c r="H10" i="2"/>
  <c r="G10" i="2"/>
  <c r="F10" i="2"/>
  <c r="E10" i="2"/>
  <c r="D10" i="2"/>
  <c r="C10" i="2"/>
  <c r="B10" i="2"/>
  <c r="H8" i="2"/>
  <c r="G8" i="2"/>
  <c r="F8" i="2"/>
  <c r="F12" i="2" s="1"/>
  <c r="E8" i="2"/>
  <c r="E12" i="2" s="1"/>
  <c r="D8" i="2"/>
  <c r="C8" i="2"/>
  <c r="B8" i="2"/>
  <c r="B12" i="2" s="1"/>
  <c r="H50" i="1"/>
  <c r="G50" i="1"/>
  <c r="F50" i="1"/>
  <c r="E50" i="1"/>
  <c r="D50" i="1"/>
  <c r="C50" i="1"/>
  <c r="B50" i="1"/>
  <c r="H44" i="1"/>
  <c r="G44" i="1"/>
  <c r="G40" i="1" s="1"/>
  <c r="G49" i="1" s="1"/>
  <c r="F44" i="1"/>
  <c r="F40" i="1" s="1"/>
  <c r="E44" i="1"/>
  <c r="E40" i="1" s="1"/>
  <c r="D44" i="1"/>
  <c r="C44" i="1"/>
  <c r="C40" i="1" s="1"/>
  <c r="B44" i="1"/>
  <c r="B40" i="1" s="1"/>
  <c r="H40" i="1"/>
  <c r="H49" i="1" s="1"/>
  <c r="D40" i="1"/>
  <c r="D8" i="4" s="1"/>
  <c r="H38" i="1"/>
  <c r="H47" i="1" s="1"/>
  <c r="G38" i="1"/>
  <c r="G47" i="1" s="1"/>
  <c r="E38" i="1"/>
  <c r="E47" i="1" s="1"/>
  <c r="C38" i="1"/>
  <c r="C47" i="1" s="1"/>
  <c r="B38" i="1"/>
  <c r="F26" i="1"/>
  <c r="F38" i="1" s="1"/>
  <c r="F47" i="1" s="1"/>
  <c r="D26" i="1"/>
  <c r="D9" i="4" s="1"/>
  <c r="H18" i="1"/>
  <c r="F18" i="1"/>
  <c r="E18" i="1"/>
  <c r="D18" i="1"/>
  <c r="B18" i="1"/>
  <c r="H7" i="1"/>
  <c r="G7" i="1"/>
  <c r="G18" i="1" s="1"/>
  <c r="F7" i="1"/>
  <c r="E7" i="1"/>
  <c r="D7" i="1"/>
  <c r="C7" i="1"/>
  <c r="C18" i="1" s="1"/>
  <c r="B7" i="1"/>
  <c r="B8" i="4" l="1"/>
  <c r="B49" i="1"/>
  <c r="B47" i="1"/>
  <c r="D10" i="4"/>
  <c r="D6" i="4"/>
  <c r="D24" i="2"/>
  <c r="D12" i="4"/>
  <c r="D7" i="4"/>
  <c r="C49" i="1"/>
  <c r="C8" i="4"/>
  <c r="E11" i="4"/>
  <c r="E16" i="2"/>
  <c r="E18" i="2" s="1"/>
  <c r="E22" i="2" s="1"/>
  <c r="E8" i="4"/>
  <c r="E49" i="1"/>
  <c r="F8" i="4"/>
  <c r="F49" i="1"/>
  <c r="B11" i="4"/>
  <c r="B16" i="2"/>
  <c r="B18" i="2" s="1"/>
  <c r="B22" i="2" s="1"/>
  <c r="F11" i="4"/>
  <c r="F16" i="2"/>
  <c r="F18" i="2" s="1"/>
  <c r="F22" i="2" s="1"/>
  <c r="E30" i="3"/>
  <c r="E32" i="3" s="1"/>
  <c r="E34" i="3"/>
  <c r="B30" i="3"/>
  <c r="B32" i="3" s="1"/>
  <c r="D38" i="1"/>
  <c r="D47" i="1" s="1"/>
  <c r="F30" i="3"/>
  <c r="F32" i="3" s="1"/>
  <c r="D49" i="1"/>
  <c r="C16" i="2"/>
  <c r="C18" i="2" s="1"/>
  <c r="C22" i="2" s="1"/>
  <c r="E24" i="2" l="1"/>
  <c r="E12" i="4"/>
  <c r="E7" i="4"/>
  <c r="E10" i="4"/>
  <c r="E6" i="4"/>
  <c r="C7" i="4"/>
  <c r="C10" i="4"/>
  <c r="C6" i="4"/>
  <c r="C24" i="2"/>
  <c r="C12" i="4"/>
  <c r="B12" i="4"/>
  <c r="B7" i="4"/>
  <c r="B10" i="4"/>
  <c r="B6" i="4"/>
  <c r="B24" i="2"/>
  <c r="F12" i="4"/>
  <c r="F7" i="4"/>
  <c r="F10" i="4"/>
  <c r="F6" i="4"/>
  <c r="F24" i="2"/>
</calcChain>
</file>

<file path=xl/sharedStrings.xml><?xml version="1.0" encoding="utf-8"?>
<sst xmlns="http://schemas.openxmlformats.org/spreadsheetml/2006/main" count="119" uniqueCount="89">
  <si>
    <t>DELTA SPINNERS LIMITED</t>
  </si>
  <si>
    <t>Income Statement</t>
  </si>
  <si>
    <t>As at quarter end</t>
  </si>
  <si>
    <t>Balance Sheet</t>
  </si>
  <si>
    <t>Cash Flow Statement</t>
  </si>
  <si>
    <t>Quarter 2</t>
  </si>
  <si>
    <t>Quarter 3</t>
  </si>
  <si>
    <t>Quarter 1</t>
  </si>
  <si>
    <t>Net Revenues</t>
  </si>
  <si>
    <t>ASSETS</t>
  </si>
  <si>
    <t>Net Cash Flows - Operating Activities</t>
  </si>
  <si>
    <t>Cash Received from customer</t>
  </si>
  <si>
    <t>Cost of goods sold</t>
  </si>
  <si>
    <t>NON CURRENT ASSETS</t>
  </si>
  <si>
    <t>Non operating income</t>
  </si>
  <si>
    <t>Gross Profit</t>
  </si>
  <si>
    <t>Payment for cost and expenses</t>
  </si>
  <si>
    <t>Property,Plant  and  Equipment</t>
  </si>
  <si>
    <t>Operating Incomes/Expenses</t>
  </si>
  <si>
    <t>Financial Expense</t>
  </si>
  <si>
    <t>Unallocated apital Expenditure</t>
  </si>
  <si>
    <t>Administrtive &amp; Selling Expense</t>
  </si>
  <si>
    <t>Capital work in progress</t>
  </si>
  <si>
    <t>WPP Fund paid during the year</t>
  </si>
  <si>
    <t>Operating Profit</t>
  </si>
  <si>
    <t>Income tax paid</t>
  </si>
  <si>
    <t>CURRENT ASSETS</t>
  </si>
  <si>
    <t>Non-Operating Income/(Expenses)</t>
  </si>
  <si>
    <t>Financial Expenses</t>
  </si>
  <si>
    <t>Other Income</t>
  </si>
  <si>
    <t>Inventories</t>
  </si>
  <si>
    <t>Profit Before contribution to WPPF</t>
  </si>
  <si>
    <t>Trade &amp; Other Receivables</t>
  </si>
  <si>
    <t>Contribution to WPPF</t>
  </si>
  <si>
    <t>Advances, Deposits and Pre-payments</t>
  </si>
  <si>
    <t>Net Cash Flows - Investment Activities</t>
  </si>
  <si>
    <t>Profit Before Taxation</t>
  </si>
  <si>
    <t>Cash &amp; Cash Equivalent</t>
  </si>
  <si>
    <t>Acquisition of Fixed Assets</t>
  </si>
  <si>
    <t>Provision for Taxation</t>
  </si>
  <si>
    <t>Current</t>
  </si>
  <si>
    <t>Deferred</t>
  </si>
  <si>
    <t>Net Profit</t>
  </si>
  <si>
    <t>Liabilities and Capital</t>
  </si>
  <si>
    <t>Earnings per share (par value Taka 10)</t>
  </si>
  <si>
    <t>Net Cash Flows - Financing Activities</t>
  </si>
  <si>
    <t>Liabilities</t>
  </si>
  <si>
    <t>Increase/decrease in short term loan from bank</t>
  </si>
  <si>
    <t>Increase/decrease in long term loan from bank</t>
  </si>
  <si>
    <t>Non Current Liabilities</t>
  </si>
  <si>
    <t>Working capital loan Increase/Decrease</t>
  </si>
  <si>
    <t>long Term Loan</t>
  </si>
  <si>
    <t>Shares to Calculate EPS</t>
  </si>
  <si>
    <t>Rights Issue</t>
  </si>
  <si>
    <t>Deferred tax liability</t>
  </si>
  <si>
    <t>Financial expenses paid</t>
  </si>
  <si>
    <t>Interset on loan</t>
  </si>
  <si>
    <t>Current Liabilities</t>
  </si>
  <si>
    <t>Dividend paid</t>
  </si>
  <si>
    <t>Short term borrowings</t>
  </si>
  <si>
    <t>Current portion of long term borrowings</t>
  </si>
  <si>
    <t>Net Change in Cash Flows</t>
  </si>
  <si>
    <t>interest payable to bdbl</t>
  </si>
  <si>
    <t>Trade and Other Payables</t>
  </si>
  <si>
    <t>Cash and Cash Equivalents at Beginning Period</t>
  </si>
  <si>
    <t>WPPF</t>
  </si>
  <si>
    <t>Cash and Cash Equivalents at End of Period</t>
  </si>
  <si>
    <t xml:space="preserve">Unclaimed Dividend </t>
  </si>
  <si>
    <t>Unpaid dividend( Directors)</t>
  </si>
  <si>
    <t>Net Operating Cash Flow Per Share</t>
  </si>
  <si>
    <t>Provision for current tax</t>
  </si>
  <si>
    <t>Deferred tax liabiliity</t>
  </si>
  <si>
    <t>liabilities for expesnes</t>
  </si>
  <si>
    <t>Shares to Calculate NOCFPS</t>
  </si>
  <si>
    <t>Shareholders’ Equity</t>
  </si>
  <si>
    <t>Share Capital</t>
  </si>
  <si>
    <t>Revalution reserve</t>
  </si>
  <si>
    <t>Retained Earnings</t>
  </si>
  <si>
    <t>Non-controlling interest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</si>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</sst>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_);_(* \(#,##0\);_(* &quot;-&quot;??_);_(@_)"/>
    <numFmt numFmtId="166" formatCode="0.0%"/>
    <numFmt numFmtId="167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u/>
      <sz val="11"/>
      <color theme="1"/>
      <name val="Calibri"/>
    </font>
    <font>
      <b/>
      <sz val="11"/>
      <color rgb="FF000000"/>
      <name val="Arial"/>
    </font>
    <font>
      <b/>
      <u/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41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1" fillId="0" borderId="1" xfId="0" applyFont="1" applyBorder="1"/>
    <xf numFmtId="165" fontId="2" fillId="0" borderId="0" xfId="0" applyNumberFormat="1" applyFont="1"/>
    <xf numFmtId="0" fontId="1" fillId="0" borderId="1" xfId="0" applyFont="1" applyBorder="1" applyAlignment="1">
      <alignment horizontal="left"/>
    </xf>
    <xf numFmtId="165" fontId="5" fillId="0" borderId="0" xfId="0" applyNumberFormat="1" applyFont="1" applyAlignment="1"/>
    <xf numFmtId="165" fontId="2" fillId="0" borderId="1" xfId="0" applyNumberFormat="1" applyFont="1" applyBorder="1"/>
    <xf numFmtId="0" fontId="6" fillId="0" borderId="0" xfId="0" applyFont="1"/>
    <xf numFmtId="0" fontId="7" fillId="0" borderId="0" xfId="0" applyFont="1"/>
    <xf numFmtId="165" fontId="1" fillId="0" borderId="2" xfId="0" applyNumberFormat="1" applyFont="1" applyBorder="1"/>
    <xf numFmtId="165" fontId="1" fillId="0" borderId="0" xfId="0" applyNumberFormat="1" applyFont="1"/>
    <xf numFmtId="41" fontId="1" fillId="0" borderId="0" xfId="0" applyNumberFormat="1" applyFont="1"/>
    <xf numFmtId="0" fontId="1" fillId="0" borderId="3" xfId="0" applyFont="1" applyBorder="1"/>
    <xf numFmtId="165" fontId="8" fillId="0" borderId="0" xfId="0" applyNumberFormat="1" applyFont="1" applyAlignment="1"/>
    <xf numFmtId="0" fontId="2" fillId="0" borderId="0" xfId="0" applyFont="1" applyAlignment="1">
      <alignment wrapText="1"/>
    </xf>
    <xf numFmtId="165" fontId="1" fillId="0" borderId="3" xfId="0" applyNumberFormat="1" applyFont="1" applyBorder="1"/>
    <xf numFmtId="3" fontId="1" fillId="0" borderId="0" xfId="0" applyNumberFormat="1" applyFont="1"/>
    <xf numFmtId="0" fontId="3" fillId="0" borderId="1" xfId="0" applyFont="1" applyBorder="1" applyAlignment="1">
      <alignment horizontal="left"/>
    </xf>
    <xf numFmtId="2" fontId="1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41" fontId="2" fillId="0" borderId="0" xfId="0" applyNumberFormat="1" applyFont="1"/>
    <xf numFmtId="2" fontId="1" fillId="0" borderId="0" xfId="0" applyNumberFormat="1" applyFont="1"/>
    <xf numFmtId="3" fontId="2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0" borderId="0" xfId="0" applyNumberFormat="1" applyFont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2" width="14.75" customWidth="1"/>
    <col min="3" max="4" width="12.5" customWidth="1"/>
    <col min="5" max="6" width="14.75" customWidth="1"/>
    <col min="7" max="7" width="13.25" customWidth="1"/>
    <col min="8" max="8" width="12.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6</v>
      </c>
      <c r="F4" s="5" t="s">
        <v>6</v>
      </c>
      <c r="G4" s="6" t="s">
        <v>7</v>
      </c>
      <c r="H4" s="6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2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8">
        <v>43738</v>
      </c>
      <c r="H5" s="8">
        <v>43830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 t="s">
        <v>13</v>
      </c>
      <c r="B7" s="17">
        <f t="shared" ref="B7:H7" si="0">SUM(B8:B10)</f>
        <v>2012800000</v>
      </c>
      <c r="C7" s="17">
        <f t="shared" si="0"/>
        <v>2013600000</v>
      </c>
      <c r="D7" s="17">
        <f t="shared" si="0"/>
        <v>1963000000</v>
      </c>
      <c r="E7" s="17">
        <f t="shared" si="0"/>
        <v>1926200000</v>
      </c>
      <c r="F7" s="17">
        <f t="shared" si="0"/>
        <v>1896900000</v>
      </c>
      <c r="G7" s="17">
        <f t="shared" si="0"/>
        <v>1894400000</v>
      </c>
      <c r="H7" s="17">
        <f t="shared" si="0"/>
        <v>1866300000</v>
      </c>
      <c r="I7" s="10"/>
      <c r="J7" s="10"/>
      <c r="K7" s="1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17</v>
      </c>
      <c r="B8" s="10">
        <v>1141300000</v>
      </c>
      <c r="C8" s="10">
        <v>1122700000</v>
      </c>
      <c r="D8" s="10">
        <v>1963000000</v>
      </c>
      <c r="E8" s="10">
        <v>1926200000</v>
      </c>
      <c r="F8" s="10">
        <v>1896900000</v>
      </c>
      <c r="G8" s="12">
        <v>1894400000</v>
      </c>
      <c r="H8" s="12">
        <v>1866300000</v>
      </c>
      <c r="I8" s="10"/>
      <c r="J8" s="10"/>
      <c r="K8" s="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20</v>
      </c>
      <c r="B9" s="10">
        <v>0</v>
      </c>
      <c r="C9" s="10"/>
      <c r="D9" s="10"/>
      <c r="E9" s="10"/>
      <c r="F9" s="10"/>
      <c r="G9" s="10"/>
      <c r="H9" s="10"/>
      <c r="I9" s="10"/>
      <c r="J9" s="10"/>
      <c r="K9" s="1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22</v>
      </c>
      <c r="B10" s="10">
        <v>871500000</v>
      </c>
      <c r="C10" s="10">
        <v>890900000</v>
      </c>
      <c r="D10" s="10"/>
      <c r="E10" s="10"/>
      <c r="F10" s="10"/>
      <c r="G10" s="10"/>
      <c r="H10" s="10"/>
      <c r="I10" s="10"/>
      <c r="J10" s="10"/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5" t="s">
        <v>26</v>
      </c>
      <c r="B12" s="17">
        <v>1735800000</v>
      </c>
      <c r="C12" s="17">
        <v>1752200000</v>
      </c>
      <c r="D12" s="17">
        <v>1721200000</v>
      </c>
      <c r="E12" s="17">
        <v>1776300000</v>
      </c>
      <c r="F12" s="17">
        <v>1817000000</v>
      </c>
      <c r="G12" s="20">
        <v>1626800000</v>
      </c>
      <c r="H12" s="12">
        <v>1668100000</v>
      </c>
      <c r="I12" s="10"/>
      <c r="J12" s="10"/>
      <c r="K12" s="1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7">
        <f t="shared" ref="B18:H18" si="1">B7+B12</f>
        <v>3748600000</v>
      </c>
      <c r="C18" s="17">
        <f t="shared" si="1"/>
        <v>3765800000</v>
      </c>
      <c r="D18" s="17">
        <f t="shared" si="1"/>
        <v>3684200000</v>
      </c>
      <c r="E18" s="17">
        <f t="shared" si="1"/>
        <v>3702500000</v>
      </c>
      <c r="F18" s="17">
        <f t="shared" si="1"/>
        <v>3713900000</v>
      </c>
      <c r="G18" s="17">
        <f t="shared" si="1"/>
        <v>3521200000</v>
      </c>
      <c r="H18" s="17">
        <f t="shared" si="1"/>
        <v>3534400000</v>
      </c>
      <c r="I18" s="10"/>
      <c r="J18" s="10"/>
      <c r="K18" s="10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7"/>
      <c r="C19" s="17"/>
      <c r="D19" s="17"/>
      <c r="E19" s="17"/>
      <c r="F19" s="17"/>
      <c r="G19" s="10"/>
      <c r="H19" s="10"/>
      <c r="I19" s="10"/>
      <c r="J19" s="10"/>
      <c r="K19" s="1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4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6" t="s">
        <v>46</v>
      </c>
      <c r="B21" s="17"/>
      <c r="C21" s="17"/>
      <c r="D21" s="17"/>
      <c r="E21" s="17"/>
      <c r="F21" s="17"/>
      <c r="G21" s="10"/>
      <c r="H21" s="10"/>
      <c r="I21" s="10"/>
      <c r="J21" s="10"/>
      <c r="K21" s="1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5" t="s">
        <v>49</v>
      </c>
      <c r="B22" s="17">
        <v>487200000</v>
      </c>
      <c r="C22" s="17">
        <v>511300000</v>
      </c>
      <c r="D22" s="17">
        <v>597900000</v>
      </c>
      <c r="E22" s="17">
        <v>597200000</v>
      </c>
      <c r="F22" s="17">
        <v>607100000</v>
      </c>
      <c r="G22" s="20">
        <v>550500000</v>
      </c>
      <c r="H22" s="20">
        <v>556200000</v>
      </c>
      <c r="I22" s="10"/>
      <c r="J22" s="10"/>
      <c r="K22" s="10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5" t="s">
        <v>57</v>
      </c>
      <c r="B26" s="17">
        <v>1063400000</v>
      </c>
      <c r="C26" s="17">
        <v>1045900000</v>
      </c>
      <c r="D26" s="17">
        <f>848900000+100000</f>
        <v>849000000</v>
      </c>
      <c r="E26" s="17">
        <v>857700000</v>
      </c>
      <c r="F26" s="17">
        <f>850100000-2500000</f>
        <v>847600000</v>
      </c>
      <c r="G26" s="20">
        <v>695100000</v>
      </c>
      <c r="H26" s="20">
        <v>691200000</v>
      </c>
      <c r="I26" s="10"/>
      <c r="J26" s="10"/>
      <c r="K26" s="1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70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72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"/>
      <c r="B38" s="17">
        <f t="shared" ref="B38:H38" si="2">B26+B22</f>
        <v>1550600000</v>
      </c>
      <c r="C38" s="17">
        <f t="shared" si="2"/>
        <v>1557200000</v>
      </c>
      <c r="D38" s="17">
        <f t="shared" si="2"/>
        <v>1446900000</v>
      </c>
      <c r="E38" s="17">
        <f t="shared" si="2"/>
        <v>1454900000</v>
      </c>
      <c r="F38" s="17">
        <f t="shared" si="2"/>
        <v>1454700000</v>
      </c>
      <c r="G38" s="17">
        <f t="shared" si="2"/>
        <v>1245600000</v>
      </c>
      <c r="H38" s="17">
        <f t="shared" si="2"/>
        <v>1247400000</v>
      </c>
      <c r="I38" s="10"/>
      <c r="J38" s="10"/>
      <c r="K38" s="1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"/>
      <c r="B39" s="17"/>
      <c r="C39" s="17"/>
      <c r="D39" s="17"/>
      <c r="E39" s="17"/>
      <c r="F39" s="10"/>
      <c r="G39" s="10"/>
      <c r="H39" s="10"/>
      <c r="I39" s="10"/>
      <c r="J39" s="10"/>
      <c r="K39" s="10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5" t="s">
        <v>74</v>
      </c>
      <c r="B40" s="17">
        <f t="shared" ref="B40:H40" si="3">B44+B45</f>
        <v>2200500000</v>
      </c>
      <c r="C40" s="17">
        <f t="shared" si="3"/>
        <v>2211000000</v>
      </c>
      <c r="D40" s="17">
        <f t="shared" si="3"/>
        <v>2237300000</v>
      </c>
      <c r="E40" s="17">
        <f t="shared" si="3"/>
        <v>2247600000</v>
      </c>
      <c r="F40" s="17">
        <f t="shared" si="3"/>
        <v>2259200000</v>
      </c>
      <c r="G40" s="17">
        <f t="shared" si="3"/>
        <v>2275600000</v>
      </c>
      <c r="H40" s="17">
        <f t="shared" si="3"/>
        <v>2286900000</v>
      </c>
      <c r="I40" s="10"/>
      <c r="J40" s="10"/>
      <c r="K40" s="1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75</v>
      </c>
      <c r="B41" s="10">
        <v>1513500000</v>
      </c>
      <c r="C41" s="10">
        <v>1664800000</v>
      </c>
      <c r="D41" s="10">
        <v>1664800000</v>
      </c>
      <c r="E41" s="10">
        <v>1664800000</v>
      </c>
      <c r="F41" s="10">
        <v>1664800000</v>
      </c>
      <c r="G41" s="12">
        <v>1664800000</v>
      </c>
      <c r="H41" s="12">
        <v>1664800000</v>
      </c>
      <c r="I41" s="10"/>
      <c r="J41" s="10"/>
      <c r="K41" s="1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76</v>
      </c>
      <c r="B42" s="10">
        <v>352600000</v>
      </c>
      <c r="C42" s="10">
        <v>346600000</v>
      </c>
      <c r="D42" s="10">
        <v>338800000</v>
      </c>
      <c r="E42" s="10">
        <v>333400000</v>
      </c>
      <c r="F42" s="10">
        <v>328000000</v>
      </c>
      <c r="G42" s="12">
        <v>323500000</v>
      </c>
      <c r="H42" s="12">
        <v>319600000</v>
      </c>
      <c r="I42" s="10"/>
      <c r="J42" s="10"/>
      <c r="K42" s="1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77</v>
      </c>
      <c r="B43" s="10">
        <v>331900000</v>
      </c>
      <c r="C43" s="10">
        <v>197200000</v>
      </c>
      <c r="D43" s="10">
        <v>231300000</v>
      </c>
      <c r="E43" s="10">
        <v>247000000</v>
      </c>
      <c r="F43" s="10">
        <v>264000000</v>
      </c>
      <c r="G43" s="12">
        <v>284900000</v>
      </c>
      <c r="H43" s="12">
        <v>300100000</v>
      </c>
      <c r="I43" s="10"/>
      <c r="J43" s="10"/>
      <c r="K43" s="10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"/>
      <c r="B44" s="17">
        <f t="shared" ref="B44:H44" si="4">SUM(B41:B43)</f>
        <v>2198000000</v>
      </c>
      <c r="C44" s="17">
        <f t="shared" si="4"/>
        <v>2208600000</v>
      </c>
      <c r="D44" s="17">
        <f t="shared" si="4"/>
        <v>2234900000</v>
      </c>
      <c r="E44" s="17">
        <f t="shared" si="4"/>
        <v>2245200000</v>
      </c>
      <c r="F44" s="17">
        <f t="shared" si="4"/>
        <v>2256800000</v>
      </c>
      <c r="G44" s="17">
        <f t="shared" si="4"/>
        <v>2273200000</v>
      </c>
      <c r="H44" s="17">
        <f t="shared" si="4"/>
        <v>2284500000</v>
      </c>
      <c r="I44" s="10"/>
      <c r="J44" s="10"/>
      <c r="K44" s="1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5" t="s">
        <v>78</v>
      </c>
      <c r="B45" s="10">
        <v>2500000</v>
      </c>
      <c r="C45" s="10">
        <v>2400000</v>
      </c>
      <c r="D45" s="10">
        <v>2400000</v>
      </c>
      <c r="E45" s="10">
        <v>2400000</v>
      </c>
      <c r="F45" s="10">
        <v>2400000</v>
      </c>
      <c r="G45" s="12">
        <v>2400000</v>
      </c>
      <c r="H45" s="12">
        <v>2400000</v>
      </c>
      <c r="I45" s="10"/>
      <c r="J45" s="10"/>
      <c r="K45" s="1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"/>
      <c r="B47" s="17">
        <f t="shared" ref="B47:G47" si="5">B38+B40</f>
        <v>3751100000</v>
      </c>
      <c r="C47" s="17">
        <f t="shared" si="5"/>
        <v>3768200000</v>
      </c>
      <c r="D47" s="17">
        <f t="shared" si="5"/>
        <v>3684200000</v>
      </c>
      <c r="E47" s="17">
        <f t="shared" si="5"/>
        <v>3702500000</v>
      </c>
      <c r="F47" s="17">
        <f t="shared" si="5"/>
        <v>3713900000</v>
      </c>
      <c r="G47" s="17">
        <f t="shared" si="5"/>
        <v>3521200000</v>
      </c>
      <c r="H47" s="17">
        <f>H38+H40+100000</f>
        <v>3534400000</v>
      </c>
      <c r="I47" s="10"/>
      <c r="J47" s="10"/>
      <c r="K47" s="1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9"/>
      <c r="E48" s="29"/>
      <c r="F48" s="2"/>
      <c r="G48" s="10"/>
      <c r="H48" s="10"/>
      <c r="I48" s="10"/>
      <c r="J48" s="10"/>
      <c r="K48" s="1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9" t="s">
        <v>79</v>
      </c>
      <c r="B49" s="28">
        <f t="shared" ref="B49:H49" si="6">B40/(B41/10)</f>
        <v>14.539147670961349</v>
      </c>
      <c r="C49" s="28">
        <f t="shared" si="6"/>
        <v>13.280874579529073</v>
      </c>
      <c r="D49" s="28">
        <f t="shared" si="6"/>
        <v>13.438851513695338</v>
      </c>
      <c r="E49" s="28">
        <f t="shared" si="6"/>
        <v>13.50072080730418</v>
      </c>
      <c r="F49" s="28">
        <f t="shared" si="6"/>
        <v>13.570398846708313</v>
      </c>
      <c r="G49" s="28">
        <f t="shared" si="6"/>
        <v>13.668909178279673</v>
      </c>
      <c r="H49" s="28">
        <f t="shared" si="6"/>
        <v>13.736785199423354</v>
      </c>
      <c r="I49" s="10"/>
      <c r="J49" s="10"/>
      <c r="K49" s="1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9" t="s">
        <v>80</v>
      </c>
      <c r="B50" s="10">
        <f t="shared" ref="B50:H50" si="7">B41/10</f>
        <v>151350000</v>
      </c>
      <c r="C50" s="10">
        <f t="shared" si="7"/>
        <v>166480000</v>
      </c>
      <c r="D50" s="10">
        <f t="shared" si="7"/>
        <v>166480000</v>
      </c>
      <c r="E50" s="10">
        <f t="shared" si="7"/>
        <v>166480000</v>
      </c>
      <c r="F50" s="10">
        <f t="shared" si="7"/>
        <v>166480000</v>
      </c>
      <c r="G50" s="10">
        <f t="shared" si="7"/>
        <v>166480000</v>
      </c>
      <c r="H50" s="10">
        <f t="shared" si="7"/>
        <v>166480000</v>
      </c>
      <c r="I50" s="10"/>
      <c r="J50" s="10"/>
      <c r="K50" s="1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7"/>
      <c r="B51" s="2"/>
      <c r="C51" s="2"/>
      <c r="D51" s="2"/>
      <c r="E51" s="29"/>
      <c r="F51" s="29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9"/>
      <c r="F52" s="29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10"/>
      <c r="E54" s="10"/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10"/>
      <c r="H56" s="10"/>
      <c r="I56" s="10"/>
      <c r="J56" s="10"/>
      <c r="K56" s="1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10"/>
      <c r="H57" s="10"/>
      <c r="I57" s="10"/>
      <c r="J57" s="10"/>
      <c r="K57" s="1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10"/>
      <c r="H58" s="10"/>
      <c r="I58" s="10"/>
      <c r="J58" s="10"/>
      <c r="K58" s="1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10"/>
      <c r="H59" s="10"/>
      <c r="I59" s="10"/>
      <c r="J59" s="10"/>
      <c r="K59" s="10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10"/>
      <c r="H60" s="10"/>
      <c r="I60" s="10"/>
      <c r="J60" s="10"/>
      <c r="K60" s="1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10"/>
      <c r="H61" s="10"/>
      <c r="I61" s="10"/>
      <c r="J61" s="10"/>
      <c r="K61" s="10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10"/>
      <c r="H62" s="10"/>
      <c r="I62" s="10"/>
      <c r="J62" s="10"/>
      <c r="K62" s="1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10"/>
      <c r="H63" s="10"/>
      <c r="I63" s="10"/>
      <c r="J63" s="10"/>
      <c r="K63" s="10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10"/>
      <c r="H64" s="10"/>
      <c r="I64" s="10"/>
      <c r="J64" s="10"/>
      <c r="K64" s="10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10"/>
      <c r="H65" s="10"/>
      <c r="I65" s="10"/>
      <c r="J65" s="10"/>
      <c r="K65" s="1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10"/>
      <c r="H66" s="10"/>
      <c r="I66" s="10"/>
      <c r="J66" s="10"/>
      <c r="K66" s="1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10"/>
      <c r="H67" s="10"/>
      <c r="I67" s="10"/>
      <c r="J67" s="10"/>
      <c r="K67" s="1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7.75" customWidth="1"/>
    <col min="2" max="2" width="14.75" customWidth="1"/>
    <col min="3" max="3" width="12.875" customWidth="1"/>
    <col min="4" max="4" width="13.625" customWidth="1"/>
    <col min="5" max="6" width="14.75" customWidth="1"/>
    <col min="7" max="7" width="12.625" customWidth="1"/>
    <col min="8" max="8" width="14" customWidth="1"/>
    <col min="9" max="26" width="7.625" customWidth="1"/>
  </cols>
  <sheetData>
    <row r="1" spans="1:12" x14ac:dyDescent="0.25">
      <c r="A1" s="1" t="s">
        <v>0</v>
      </c>
      <c r="E1" s="2"/>
    </row>
    <row r="2" spans="1:12" ht="15.75" x14ac:dyDescent="0.25">
      <c r="A2" s="1" t="s">
        <v>1</v>
      </c>
      <c r="B2" s="3"/>
      <c r="C2" s="3"/>
      <c r="D2" s="3"/>
      <c r="E2" s="3"/>
    </row>
    <row r="3" spans="1:12" ht="15.75" x14ac:dyDescent="0.25">
      <c r="A3" s="4" t="s">
        <v>2</v>
      </c>
      <c r="B3" s="3"/>
      <c r="C3" s="3"/>
      <c r="D3" s="3"/>
      <c r="E3" s="3"/>
    </row>
    <row r="4" spans="1:12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6" t="s">
        <v>5</v>
      </c>
    </row>
    <row r="5" spans="1:12" ht="15.75" x14ac:dyDescent="0.25">
      <c r="A5" s="3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8">
        <v>43738</v>
      </c>
      <c r="H5" s="8">
        <v>43830</v>
      </c>
    </row>
    <row r="6" spans="1:12" x14ac:dyDescent="0.25">
      <c r="A6" s="9" t="s">
        <v>8</v>
      </c>
      <c r="B6" s="10">
        <v>521800000</v>
      </c>
      <c r="C6" s="10">
        <v>781700000</v>
      </c>
      <c r="D6" s="10">
        <v>285300000</v>
      </c>
      <c r="E6" s="10">
        <v>546300000</v>
      </c>
      <c r="F6" s="10">
        <v>825300000</v>
      </c>
      <c r="G6" s="12">
        <v>271803000</v>
      </c>
      <c r="H6" s="12">
        <v>547875000</v>
      </c>
      <c r="I6" s="10"/>
      <c r="J6" s="10"/>
      <c r="K6" s="10"/>
      <c r="L6" s="10"/>
    </row>
    <row r="7" spans="1:12" x14ac:dyDescent="0.25">
      <c r="A7" s="4" t="s">
        <v>12</v>
      </c>
      <c r="B7" s="13">
        <v>445500000</v>
      </c>
      <c r="C7" s="13">
        <v>652900000</v>
      </c>
      <c r="D7" s="13">
        <v>244900000</v>
      </c>
      <c r="E7" s="13">
        <v>466300000</v>
      </c>
      <c r="F7" s="10">
        <v>699300000</v>
      </c>
      <c r="G7" s="12">
        <v>233652000</v>
      </c>
      <c r="H7" s="12">
        <v>470088000</v>
      </c>
      <c r="I7" s="10"/>
      <c r="J7" s="10"/>
      <c r="K7" s="10"/>
      <c r="L7" s="10"/>
    </row>
    <row r="8" spans="1:12" x14ac:dyDescent="0.25">
      <c r="A8" s="9" t="s">
        <v>15</v>
      </c>
      <c r="B8" s="16">
        <f t="shared" ref="B8:H8" si="0">B6-B7</f>
        <v>76300000</v>
      </c>
      <c r="C8" s="16">
        <f t="shared" si="0"/>
        <v>128800000</v>
      </c>
      <c r="D8" s="16">
        <f t="shared" si="0"/>
        <v>40400000</v>
      </c>
      <c r="E8" s="16">
        <f t="shared" si="0"/>
        <v>80000000</v>
      </c>
      <c r="F8" s="16">
        <f t="shared" si="0"/>
        <v>126000000</v>
      </c>
      <c r="G8" s="16">
        <f t="shared" si="0"/>
        <v>38151000</v>
      </c>
      <c r="H8" s="16">
        <f t="shared" si="0"/>
        <v>77787000</v>
      </c>
      <c r="I8" s="10"/>
      <c r="J8" s="10"/>
      <c r="K8" s="10"/>
      <c r="L8" s="10"/>
    </row>
    <row r="9" spans="1:12" x14ac:dyDescent="0.25">
      <c r="A9" s="18"/>
      <c r="B9" s="17"/>
      <c r="C9" s="17"/>
      <c r="D9" s="17"/>
      <c r="E9" s="17"/>
      <c r="F9" s="17"/>
      <c r="G9" s="10"/>
      <c r="H9" s="10"/>
      <c r="I9" s="10"/>
      <c r="J9" s="10"/>
      <c r="K9" s="10"/>
      <c r="L9" s="10"/>
    </row>
    <row r="10" spans="1:12" x14ac:dyDescent="0.25">
      <c r="A10" s="9" t="s">
        <v>18</v>
      </c>
      <c r="B10" s="17">
        <f t="shared" ref="B10:H10" si="1">SUM(B11)</f>
        <v>17000000</v>
      </c>
      <c r="C10" s="17">
        <f t="shared" si="1"/>
        <v>27500000</v>
      </c>
      <c r="D10" s="17">
        <f t="shared" si="1"/>
        <v>9600000</v>
      </c>
      <c r="E10" s="17">
        <f t="shared" si="1"/>
        <v>18200000</v>
      </c>
      <c r="F10" s="17">
        <f t="shared" si="1"/>
        <v>27500000</v>
      </c>
      <c r="G10" s="17">
        <f t="shared" si="1"/>
        <v>8103000</v>
      </c>
      <c r="H10" s="17">
        <f t="shared" si="1"/>
        <v>16391000</v>
      </c>
      <c r="I10" s="10"/>
      <c r="J10" s="10"/>
      <c r="K10" s="10"/>
      <c r="L10" s="10"/>
    </row>
    <row r="11" spans="1:12" x14ac:dyDescent="0.25">
      <c r="A11" s="2" t="s">
        <v>21</v>
      </c>
      <c r="B11" s="10">
        <v>17000000</v>
      </c>
      <c r="C11" s="10">
        <v>27500000</v>
      </c>
      <c r="D11" s="10">
        <v>9600000</v>
      </c>
      <c r="E11" s="10">
        <v>18200000</v>
      </c>
      <c r="F11" s="10">
        <v>27500000</v>
      </c>
      <c r="G11" s="12">
        <v>8103000</v>
      </c>
      <c r="H11" s="12">
        <v>16391000</v>
      </c>
      <c r="I11" s="10"/>
      <c r="J11" s="10"/>
      <c r="K11" s="10"/>
      <c r="L11" s="10"/>
    </row>
    <row r="12" spans="1:12" x14ac:dyDescent="0.25">
      <c r="A12" s="19" t="s">
        <v>24</v>
      </c>
      <c r="B12" s="17">
        <f t="shared" ref="B12:H12" si="2">B8-B10</f>
        <v>59300000</v>
      </c>
      <c r="C12" s="17">
        <f t="shared" si="2"/>
        <v>101300000</v>
      </c>
      <c r="D12" s="17">
        <f t="shared" si="2"/>
        <v>30800000</v>
      </c>
      <c r="E12" s="17">
        <f t="shared" si="2"/>
        <v>61800000</v>
      </c>
      <c r="F12" s="17">
        <f t="shared" si="2"/>
        <v>98500000</v>
      </c>
      <c r="G12" s="17">
        <f t="shared" si="2"/>
        <v>30048000</v>
      </c>
      <c r="H12" s="17">
        <f t="shared" si="2"/>
        <v>61396000</v>
      </c>
      <c r="I12" s="10"/>
      <c r="J12" s="10"/>
      <c r="K12" s="10"/>
      <c r="L12" s="10"/>
    </row>
    <row r="13" spans="1:12" x14ac:dyDescent="0.25">
      <c r="A13" s="19" t="s">
        <v>27</v>
      </c>
      <c r="B13" s="17"/>
      <c r="C13" s="17"/>
      <c r="D13" s="17"/>
      <c r="E13" s="17"/>
      <c r="F13" s="17"/>
      <c r="G13" s="10"/>
      <c r="H13" s="10"/>
      <c r="I13" s="10"/>
      <c r="J13" s="10"/>
      <c r="K13" s="10"/>
      <c r="L13" s="10"/>
    </row>
    <row r="14" spans="1:12" x14ac:dyDescent="0.25">
      <c r="A14" s="2" t="s">
        <v>28</v>
      </c>
      <c r="B14" s="10">
        <v>35600000</v>
      </c>
      <c r="C14" s="10">
        <v>63100000</v>
      </c>
      <c r="D14" s="10">
        <v>16400000</v>
      </c>
      <c r="E14" s="10">
        <v>32300000</v>
      </c>
      <c r="F14" s="10">
        <v>52300000</v>
      </c>
      <c r="G14" s="12">
        <v>16087000</v>
      </c>
      <c r="H14" s="12">
        <v>34861000</v>
      </c>
      <c r="I14" s="10"/>
      <c r="J14" s="10"/>
      <c r="K14" s="10"/>
      <c r="L14" s="10"/>
    </row>
    <row r="15" spans="1:12" x14ac:dyDescent="0.25">
      <c r="A15" s="2" t="s">
        <v>29</v>
      </c>
      <c r="B15" s="10"/>
      <c r="C15" s="10">
        <v>0</v>
      </c>
      <c r="D15" s="10">
        <v>1400000</v>
      </c>
      <c r="E15" s="10">
        <v>1400000</v>
      </c>
      <c r="F15" s="10">
        <v>1400000</v>
      </c>
      <c r="G15" s="12">
        <v>0</v>
      </c>
      <c r="H15" s="12">
        <v>0</v>
      </c>
      <c r="I15" s="10"/>
      <c r="J15" s="10"/>
      <c r="K15" s="10"/>
      <c r="L15" s="10"/>
    </row>
    <row r="16" spans="1:12" x14ac:dyDescent="0.25">
      <c r="A16" s="9" t="s">
        <v>31</v>
      </c>
      <c r="B16" s="17">
        <f t="shared" ref="B16:H16" si="3">B12-B14+B15</f>
        <v>23700000</v>
      </c>
      <c r="C16" s="17">
        <f t="shared" si="3"/>
        <v>38200000</v>
      </c>
      <c r="D16" s="17">
        <f t="shared" si="3"/>
        <v>15800000</v>
      </c>
      <c r="E16" s="17">
        <f t="shared" si="3"/>
        <v>30900000</v>
      </c>
      <c r="F16" s="17">
        <f t="shared" si="3"/>
        <v>47600000</v>
      </c>
      <c r="G16" s="17">
        <f t="shared" si="3"/>
        <v>13961000</v>
      </c>
      <c r="H16" s="17">
        <f t="shared" si="3"/>
        <v>26535000</v>
      </c>
      <c r="I16" s="10"/>
      <c r="J16" s="10"/>
      <c r="K16" s="10"/>
      <c r="L16" s="10"/>
    </row>
    <row r="17" spans="1:12" x14ac:dyDescent="0.25">
      <c r="A17" s="2" t="s">
        <v>33</v>
      </c>
      <c r="B17" s="10">
        <v>1100000</v>
      </c>
      <c r="C17" s="10">
        <v>1800000</v>
      </c>
      <c r="D17" s="10">
        <v>700000</v>
      </c>
      <c r="E17" s="10">
        <v>1500000</v>
      </c>
      <c r="F17" s="10">
        <v>2300000</v>
      </c>
      <c r="G17" s="12">
        <v>665000</v>
      </c>
      <c r="H17" s="12">
        <v>1264000</v>
      </c>
      <c r="I17" s="10"/>
      <c r="J17" s="10"/>
      <c r="K17" s="10"/>
      <c r="L17" s="10"/>
    </row>
    <row r="18" spans="1:12" x14ac:dyDescent="0.25">
      <c r="A18" s="9" t="s">
        <v>36</v>
      </c>
      <c r="B18" s="17">
        <f t="shared" ref="B18:H18" si="4">B16-B17</f>
        <v>22600000</v>
      </c>
      <c r="C18" s="17">
        <f t="shared" si="4"/>
        <v>36400000</v>
      </c>
      <c r="D18" s="17">
        <f t="shared" si="4"/>
        <v>15100000</v>
      </c>
      <c r="E18" s="17">
        <f t="shared" si="4"/>
        <v>29400000</v>
      </c>
      <c r="F18" s="17">
        <f t="shared" si="4"/>
        <v>45300000</v>
      </c>
      <c r="G18" s="17">
        <f t="shared" si="4"/>
        <v>13296000</v>
      </c>
      <c r="H18" s="17">
        <f t="shared" si="4"/>
        <v>25271000</v>
      </c>
      <c r="I18" s="10"/>
      <c r="J18" s="10"/>
      <c r="K18" s="10"/>
      <c r="L18" s="10"/>
    </row>
    <row r="19" spans="1:12" x14ac:dyDescent="0.25">
      <c r="A19" s="15" t="s">
        <v>39</v>
      </c>
      <c r="B19" s="17">
        <v>5400000</v>
      </c>
      <c r="C19" s="17">
        <v>8400000</v>
      </c>
      <c r="D19" s="17">
        <f>D20+D21</f>
        <v>0</v>
      </c>
      <c r="E19" s="17">
        <v>8400000</v>
      </c>
      <c r="F19" s="17">
        <v>12800000</v>
      </c>
      <c r="G19" s="20">
        <v>3897000</v>
      </c>
      <c r="H19" s="20">
        <v>5175000</v>
      </c>
      <c r="I19" s="10"/>
      <c r="J19" s="10"/>
      <c r="K19" s="10"/>
      <c r="L19" s="10"/>
    </row>
    <row r="20" spans="1:12" x14ac:dyDescent="0.25">
      <c r="A20" s="2" t="s">
        <v>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5.75" customHeight="1" x14ac:dyDescent="0.25">
      <c r="A21" s="2" t="s">
        <v>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ht="15.75" customHeight="1" x14ac:dyDescent="0.25">
      <c r="A22" s="9" t="s">
        <v>42</v>
      </c>
      <c r="B22" s="22">
        <f>B18-B19</f>
        <v>17200000</v>
      </c>
      <c r="C22" s="22">
        <f>(C18-C19)-2</f>
        <v>27999998</v>
      </c>
      <c r="D22" s="22">
        <f t="shared" ref="D22:H22" si="5">D18-D19</f>
        <v>15100000</v>
      </c>
      <c r="E22" s="22">
        <f t="shared" si="5"/>
        <v>21000000</v>
      </c>
      <c r="F22" s="22">
        <f t="shared" si="5"/>
        <v>32500000</v>
      </c>
      <c r="G22" s="22">
        <f t="shared" si="5"/>
        <v>9399000</v>
      </c>
      <c r="H22" s="22">
        <f t="shared" si="5"/>
        <v>20096000</v>
      </c>
      <c r="I22" s="10"/>
      <c r="J22" s="10"/>
      <c r="K22" s="10"/>
      <c r="L22" s="10"/>
    </row>
    <row r="23" spans="1:12" ht="15.75" customHeight="1" x14ac:dyDescent="0.25">
      <c r="A23" s="1"/>
      <c r="B23" s="1"/>
      <c r="C23" s="23"/>
      <c r="D23" s="23"/>
      <c r="E23" s="23"/>
      <c r="F23" s="23"/>
      <c r="G23" s="10"/>
      <c r="H23" s="10"/>
      <c r="I23" s="10"/>
      <c r="J23" s="10"/>
      <c r="K23" s="10"/>
      <c r="L23" s="10"/>
    </row>
    <row r="24" spans="1:12" ht="15.75" customHeight="1" x14ac:dyDescent="0.25">
      <c r="A24" s="9" t="s">
        <v>44</v>
      </c>
      <c r="B24" s="25">
        <f>B22/('1'!B41/10)</f>
        <v>0.11364387182028411</v>
      </c>
      <c r="C24" s="25">
        <f>C22/('1'!C41/10)</f>
        <v>0.16818835896203749</v>
      </c>
      <c r="D24" s="25">
        <f>D22/('1'!D41/10)</f>
        <v>9.0701585776069196E-2</v>
      </c>
      <c r="E24" s="25">
        <f>E22/('1'!E41/10)</f>
        <v>0.12614127823161941</v>
      </c>
      <c r="F24" s="25">
        <f>F22/('1'!F41/10)</f>
        <v>0.19521864488226814</v>
      </c>
      <c r="G24" s="25">
        <f>G22/('1'!G41/10)</f>
        <v>5.6457232099951946E-2</v>
      </c>
      <c r="H24" s="25">
        <f>H22/('1'!H41/10)</f>
        <v>0.12071119654012494</v>
      </c>
      <c r="I24" s="10"/>
      <c r="J24" s="10"/>
      <c r="K24" s="10"/>
      <c r="L24" s="10"/>
    </row>
    <row r="25" spans="1:12" ht="15.75" customHeight="1" x14ac:dyDescent="0.25">
      <c r="A25" s="19" t="s">
        <v>52</v>
      </c>
      <c r="B25" s="17">
        <f>'1'!B41/10</f>
        <v>151350000</v>
      </c>
      <c r="C25" s="17">
        <f>'1'!C41/10</f>
        <v>166480000</v>
      </c>
      <c r="D25" s="17">
        <f>'1'!D41/10</f>
        <v>166480000</v>
      </c>
      <c r="E25" s="17">
        <f>'1'!E41/10</f>
        <v>166480000</v>
      </c>
      <c r="F25" s="17">
        <f>'1'!F41/10</f>
        <v>166480000</v>
      </c>
      <c r="G25" s="17">
        <f>'1'!G41/10</f>
        <v>166480000</v>
      </c>
      <c r="H25" s="17">
        <f>'1'!H41/10</f>
        <v>166480000</v>
      </c>
      <c r="I25" s="10"/>
      <c r="J25" s="10"/>
      <c r="K25" s="10"/>
      <c r="L25" s="10"/>
    </row>
    <row r="26" spans="1:12" ht="15.75" customHeight="1" x14ac:dyDescent="0.25">
      <c r="A26" s="27"/>
      <c r="E26" s="2"/>
      <c r="G26" s="10"/>
      <c r="H26" s="10"/>
      <c r="I26" s="10"/>
      <c r="J26" s="10"/>
      <c r="K26" s="10"/>
      <c r="L26" s="10"/>
    </row>
    <row r="27" spans="1:12" ht="15.75" customHeight="1" x14ac:dyDescent="0.25">
      <c r="E27" s="2"/>
      <c r="G27" s="10"/>
      <c r="H27" s="10"/>
      <c r="I27" s="10"/>
      <c r="J27" s="10"/>
      <c r="K27" s="10"/>
      <c r="L27" s="10"/>
    </row>
    <row r="28" spans="1:12" ht="15.75" customHeight="1" x14ac:dyDescent="0.25">
      <c r="E28" s="2"/>
      <c r="G28" s="10"/>
      <c r="H28" s="10"/>
      <c r="I28" s="10"/>
      <c r="J28" s="10"/>
      <c r="K28" s="10"/>
      <c r="L28" s="10"/>
    </row>
    <row r="29" spans="1:12" ht="15.75" customHeight="1" x14ac:dyDescent="0.25">
      <c r="E29" s="2"/>
      <c r="G29" s="10"/>
      <c r="H29" s="10"/>
      <c r="I29" s="10"/>
      <c r="J29" s="10"/>
      <c r="K29" s="10"/>
      <c r="L29" s="10"/>
    </row>
    <row r="30" spans="1:12" ht="15.75" customHeight="1" x14ac:dyDescent="0.25">
      <c r="E30" s="2"/>
      <c r="G30" s="10"/>
      <c r="H30" s="10"/>
      <c r="I30" s="10"/>
      <c r="J30" s="10"/>
      <c r="K30" s="10"/>
      <c r="L30" s="10"/>
    </row>
    <row r="31" spans="1:12" ht="15.75" customHeight="1" x14ac:dyDescent="0.25">
      <c r="E31" s="2"/>
      <c r="G31" s="10"/>
      <c r="H31" s="10"/>
      <c r="I31" s="10"/>
      <c r="J31" s="10"/>
      <c r="K31" s="10"/>
      <c r="L31" s="10"/>
    </row>
    <row r="32" spans="1:12" ht="15.75" customHeight="1" x14ac:dyDescent="0.25">
      <c r="E32" s="2"/>
      <c r="G32" s="10"/>
      <c r="H32" s="10"/>
      <c r="I32" s="10"/>
      <c r="J32" s="10"/>
      <c r="K32" s="10"/>
      <c r="L32" s="10"/>
    </row>
    <row r="33" spans="1:12" ht="15.75" customHeight="1" x14ac:dyDescent="0.25">
      <c r="E33" s="2"/>
      <c r="G33" s="10"/>
      <c r="H33" s="10"/>
      <c r="I33" s="10"/>
      <c r="J33" s="10"/>
      <c r="K33" s="10"/>
      <c r="L33" s="10"/>
    </row>
    <row r="34" spans="1:12" ht="15.75" customHeight="1" x14ac:dyDescent="0.25">
      <c r="E34" s="2"/>
    </row>
    <row r="35" spans="1:12" ht="15.75" customHeight="1" x14ac:dyDescent="0.25">
      <c r="E35" s="2"/>
    </row>
    <row r="36" spans="1:12" ht="15.75" customHeight="1" x14ac:dyDescent="0.25">
      <c r="E36" s="2"/>
    </row>
    <row r="37" spans="1:12" ht="15.75" customHeight="1" x14ac:dyDescent="0.25">
      <c r="E37" s="2"/>
    </row>
    <row r="38" spans="1:12" ht="15.75" customHeight="1" x14ac:dyDescent="0.25">
      <c r="E38" s="2"/>
    </row>
    <row r="39" spans="1:12" ht="15.75" customHeight="1" x14ac:dyDescent="0.25">
      <c r="E39" s="2"/>
    </row>
    <row r="40" spans="1:12" ht="15.75" customHeight="1" x14ac:dyDescent="0.25">
      <c r="E40" s="2"/>
    </row>
    <row r="41" spans="1:12" ht="15.75" customHeight="1" x14ac:dyDescent="0.25">
      <c r="E41" s="2"/>
    </row>
    <row r="42" spans="1:12" ht="15.75" customHeight="1" x14ac:dyDescent="0.25">
      <c r="E42" s="2"/>
    </row>
    <row r="43" spans="1:12" ht="15.75" customHeight="1" x14ac:dyDescent="0.25">
      <c r="E43" s="2"/>
    </row>
    <row r="44" spans="1:12" ht="15.75" customHeight="1" x14ac:dyDescent="0.25">
      <c r="E44" s="2"/>
    </row>
    <row r="45" spans="1:12" ht="15.75" customHeight="1" x14ac:dyDescent="0.25">
      <c r="E45" s="2"/>
    </row>
    <row r="46" spans="1:12" ht="15.75" customHeight="1" x14ac:dyDescent="0.25">
      <c r="E46" s="2"/>
    </row>
    <row r="47" spans="1:12" ht="15.75" customHeight="1" x14ac:dyDescent="0.25">
      <c r="A47" s="2"/>
      <c r="E47" s="2"/>
    </row>
    <row r="48" spans="1:12" ht="15.75" customHeight="1" x14ac:dyDescent="0.25">
      <c r="E48" s="2"/>
    </row>
    <row r="49" spans="5:5" ht="15.75" customHeight="1" x14ac:dyDescent="0.25">
      <c r="E49" s="2"/>
    </row>
    <row r="50" spans="5:5" ht="15.75" customHeight="1" x14ac:dyDescent="0.25">
      <c r="E50" s="2"/>
    </row>
    <row r="51" spans="5:5" ht="15.75" customHeight="1" x14ac:dyDescent="0.25">
      <c r="E51" s="2"/>
    </row>
    <row r="52" spans="5:5" ht="15.75" customHeight="1" x14ac:dyDescent="0.25">
      <c r="E52" s="2"/>
    </row>
    <row r="53" spans="5:5" ht="15.75" customHeight="1" x14ac:dyDescent="0.25">
      <c r="E53" s="2"/>
    </row>
    <row r="54" spans="5:5" ht="15.75" customHeight="1" x14ac:dyDescent="0.25">
      <c r="E54" s="2"/>
    </row>
    <row r="55" spans="5:5" ht="15.75" customHeight="1" x14ac:dyDescent="0.25">
      <c r="E55" s="2"/>
    </row>
    <row r="56" spans="5:5" ht="15.75" customHeight="1" x14ac:dyDescent="0.25">
      <c r="E56" s="2"/>
    </row>
    <row r="57" spans="5:5" ht="15.75" customHeight="1" x14ac:dyDescent="0.25">
      <c r="E57" s="2"/>
    </row>
    <row r="58" spans="5:5" ht="15.75" customHeight="1" x14ac:dyDescent="0.25">
      <c r="E58" s="2"/>
    </row>
    <row r="59" spans="5:5" ht="15.75" customHeight="1" x14ac:dyDescent="0.25">
      <c r="E59" s="2"/>
    </row>
    <row r="60" spans="5:5" ht="15.75" customHeight="1" x14ac:dyDescent="0.25">
      <c r="E60" s="2"/>
    </row>
    <row r="61" spans="5:5" ht="15.75" customHeight="1" x14ac:dyDescent="0.25">
      <c r="E61" s="2"/>
    </row>
    <row r="62" spans="5:5" ht="15.75" customHeight="1" x14ac:dyDescent="0.25">
      <c r="E62" s="2"/>
    </row>
    <row r="63" spans="5:5" ht="15.75" customHeight="1" x14ac:dyDescent="0.25">
      <c r="E63" s="2"/>
    </row>
    <row r="64" spans="5:5" ht="15.75" customHeight="1" x14ac:dyDescent="0.25">
      <c r="E64" s="2"/>
    </row>
    <row r="65" spans="5:5" ht="15.75" customHeight="1" x14ac:dyDescent="0.25">
      <c r="E65" s="2"/>
    </row>
    <row r="66" spans="5:5" ht="15.75" customHeight="1" x14ac:dyDescent="0.25">
      <c r="E66" s="2"/>
    </row>
    <row r="67" spans="5:5" ht="15.75" customHeight="1" x14ac:dyDescent="0.25">
      <c r="E67" s="2"/>
    </row>
    <row r="68" spans="5:5" ht="15.75" customHeight="1" x14ac:dyDescent="0.25">
      <c r="E68" s="2"/>
    </row>
    <row r="69" spans="5:5" ht="15.75" customHeight="1" x14ac:dyDescent="0.25">
      <c r="E69" s="2"/>
    </row>
    <row r="70" spans="5:5" ht="15.75" customHeight="1" x14ac:dyDescent="0.25">
      <c r="E70" s="2"/>
    </row>
    <row r="71" spans="5:5" ht="15.75" customHeight="1" x14ac:dyDescent="0.25">
      <c r="E71" s="2"/>
    </row>
    <row r="72" spans="5:5" ht="15.75" customHeight="1" x14ac:dyDescent="0.25">
      <c r="E72" s="2"/>
    </row>
    <row r="73" spans="5:5" ht="15.75" customHeight="1" x14ac:dyDescent="0.25">
      <c r="E73" s="2"/>
    </row>
    <row r="74" spans="5:5" ht="15.75" customHeight="1" x14ac:dyDescent="0.25">
      <c r="E74" s="2"/>
    </row>
    <row r="75" spans="5:5" ht="15.75" customHeight="1" x14ac:dyDescent="0.25">
      <c r="E75" s="2"/>
    </row>
    <row r="76" spans="5:5" ht="15.75" customHeight="1" x14ac:dyDescent="0.25">
      <c r="E76" s="2"/>
    </row>
    <row r="77" spans="5:5" ht="15.75" customHeight="1" x14ac:dyDescent="0.25">
      <c r="E77" s="2"/>
    </row>
    <row r="78" spans="5:5" ht="15.75" customHeight="1" x14ac:dyDescent="0.25">
      <c r="E78" s="2"/>
    </row>
    <row r="79" spans="5:5" ht="15.75" customHeight="1" x14ac:dyDescent="0.25">
      <c r="E79" s="2"/>
    </row>
    <row r="80" spans="5:5" ht="15.75" customHeight="1" x14ac:dyDescent="0.25">
      <c r="E80" s="2"/>
    </row>
    <row r="81" spans="5:5" ht="15.75" customHeight="1" x14ac:dyDescent="0.25">
      <c r="E81" s="2"/>
    </row>
    <row r="82" spans="5:5" ht="15.75" customHeight="1" x14ac:dyDescent="0.25">
      <c r="E82" s="2"/>
    </row>
    <row r="83" spans="5:5" ht="15.75" customHeight="1" x14ac:dyDescent="0.25">
      <c r="E83" s="2"/>
    </row>
    <row r="84" spans="5:5" ht="15.75" customHeight="1" x14ac:dyDescent="0.25">
      <c r="E84" s="2"/>
    </row>
    <row r="85" spans="5:5" ht="15.75" customHeight="1" x14ac:dyDescent="0.25">
      <c r="E85" s="2"/>
    </row>
    <row r="86" spans="5:5" ht="15.75" customHeight="1" x14ac:dyDescent="0.25">
      <c r="E86" s="2"/>
    </row>
    <row r="87" spans="5:5" ht="15.75" customHeight="1" x14ac:dyDescent="0.25">
      <c r="E87" s="2"/>
    </row>
    <row r="88" spans="5:5" ht="15.75" customHeight="1" x14ac:dyDescent="0.25">
      <c r="E88" s="2"/>
    </row>
    <row r="89" spans="5:5" ht="15.75" customHeight="1" x14ac:dyDescent="0.25">
      <c r="E89" s="2"/>
    </row>
    <row r="90" spans="5:5" ht="15.75" customHeight="1" x14ac:dyDescent="0.25">
      <c r="E90" s="2"/>
    </row>
    <row r="91" spans="5:5" ht="15.75" customHeight="1" x14ac:dyDescent="0.25">
      <c r="E91" s="2"/>
    </row>
    <row r="92" spans="5:5" ht="15.75" customHeight="1" x14ac:dyDescent="0.25">
      <c r="E92" s="2"/>
    </row>
    <row r="93" spans="5:5" ht="15.75" customHeight="1" x14ac:dyDescent="0.25">
      <c r="E93" s="2"/>
    </row>
    <row r="94" spans="5:5" ht="15.75" customHeight="1" x14ac:dyDescent="0.25">
      <c r="E94" s="2"/>
    </row>
    <row r="95" spans="5:5" ht="15.75" customHeight="1" x14ac:dyDescent="0.25">
      <c r="E95" s="2"/>
    </row>
    <row r="96" spans="5:5" ht="15.75" customHeight="1" x14ac:dyDescent="0.25">
      <c r="E96" s="2"/>
    </row>
    <row r="97" spans="5:5" ht="15.75" customHeight="1" x14ac:dyDescent="0.25">
      <c r="E97" s="2"/>
    </row>
    <row r="98" spans="5:5" ht="15.75" customHeight="1" x14ac:dyDescent="0.25">
      <c r="E98" s="2"/>
    </row>
    <row r="99" spans="5:5" ht="15.75" customHeight="1" x14ac:dyDescent="0.25">
      <c r="E99" s="2"/>
    </row>
    <row r="100" spans="5:5" ht="15.75" customHeight="1" x14ac:dyDescent="0.25">
      <c r="E100" s="2"/>
    </row>
    <row r="101" spans="5:5" ht="15.75" customHeight="1" x14ac:dyDescent="0.25">
      <c r="E101" s="2"/>
    </row>
    <row r="102" spans="5:5" ht="15.75" customHeight="1" x14ac:dyDescent="0.25">
      <c r="E102" s="2"/>
    </row>
    <row r="103" spans="5:5" ht="15.75" customHeight="1" x14ac:dyDescent="0.25">
      <c r="E103" s="2"/>
    </row>
    <row r="104" spans="5:5" ht="15.75" customHeight="1" x14ac:dyDescent="0.25">
      <c r="E104" s="2"/>
    </row>
    <row r="105" spans="5:5" ht="15.75" customHeight="1" x14ac:dyDescent="0.25">
      <c r="E105" s="2"/>
    </row>
    <row r="106" spans="5:5" ht="15.75" customHeight="1" x14ac:dyDescent="0.25">
      <c r="E106" s="2"/>
    </row>
    <row r="107" spans="5:5" ht="15.75" customHeight="1" x14ac:dyDescent="0.25">
      <c r="E107" s="2"/>
    </row>
    <row r="108" spans="5:5" ht="15.75" customHeight="1" x14ac:dyDescent="0.25">
      <c r="E108" s="2"/>
    </row>
    <row r="109" spans="5:5" ht="15.75" customHeight="1" x14ac:dyDescent="0.25">
      <c r="E109" s="2"/>
    </row>
    <row r="110" spans="5:5" ht="15.75" customHeight="1" x14ac:dyDescent="0.25">
      <c r="E110" s="2"/>
    </row>
    <row r="111" spans="5:5" ht="15.75" customHeight="1" x14ac:dyDescent="0.25">
      <c r="E111" s="2"/>
    </row>
    <row r="112" spans="5:5" ht="15.75" customHeight="1" x14ac:dyDescent="0.25">
      <c r="E112" s="2"/>
    </row>
    <row r="113" spans="5:5" ht="15.75" customHeight="1" x14ac:dyDescent="0.25">
      <c r="E113" s="2"/>
    </row>
    <row r="114" spans="5:5" ht="15.75" customHeight="1" x14ac:dyDescent="0.25">
      <c r="E114" s="2"/>
    </row>
    <row r="115" spans="5:5" ht="15.75" customHeight="1" x14ac:dyDescent="0.25">
      <c r="E115" s="2"/>
    </row>
    <row r="116" spans="5:5" ht="15.75" customHeight="1" x14ac:dyDescent="0.25">
      <c r="E116" s="2"/>
    </row>
    <row r="117" spans="5:5" ht="15.75" customHeight="1" x14ac:dyDescent="0.25">
      <c r="E117" s="2"/>
    </row>
    <row r="118" spans="5:5" ht="15.75" customHeight="1" x14ac:dyDescent="0.25">
      <c r="E118" s="2"/>
    </row>
    <row r="119" spans="5:5" ht="15.75" customHeight="1" x14ac:dyDescent="0.25">
      <c r="E119" s="2"/>
    </row>
    <row r="120" spans="5:5" ht="15.75" customHeight="1" x14ac:dyDescent="0.25">
      <c r="E120" s="2"/>
    </row>
    <row r="121" spans="5:5" ht="15.75" customHeight="1" x14ac:dyDescent="0.25">
      <c r="E121" s="2"/>
    </row>
    <row r="122" spans="5:5" ht="15.75" customHeight="1" x14ac:dyDescent="0.25">
      <c r="E122" s="2"/>
    </row>
    <row r="123" spans="5:5" ht="15.75" customHeight="1" x14ac:dyDescent="0.25">
      <c r="E123" s="2"/>
    </row>
    <row r="124" spans="5:5" ht="15.75" customHeight="1" x14ac:dyDescent="0.25">
      <c r="E124" s="2"/>
    </row>
    <row r="125" spans="5:5" ht="15.75" customHeight="1" x14ac:dyDescent="0.25">
      <c r="E125" s="2"/>
    </row>
    <row r="126" spans="5:5" ht="15.75" customHeight="1" x14ac:dyDescent="0.25">
      <c r="E126" s="2"/>
    </row>
    <row r="127" spans="5:5" ht="15.75" customHeight="1" x14ac:dyDescent="0.25">
      <c r="E127" s="2"/>
    </row>
    <row r="128" spans="5:5" ht="15.75" customHeight="1" x14ac:dyDescent="0.25">
      <c r="E128" s="2"/>
    </row>
    <row r="129" spans="5:5" ht="15.75" customHeight="1" x14ac:dyDescent="0.25">
      <c r="E129" s="2"/>
    </row>
    <row r="130" spans="5:5" ht="15.75" customHeight="1" x14ac:dyDescent="0.25">
      <c r="E130" s="2"/>
    </row>
    <row r="131" spans="5:5" ht="15.75" customHeight="1" x14ac:dyDescent="0.25">
      <c r="E131" s="2"/>
    </row>
    <row r="132" spans="5:5" ht="15.75" customHeight="1" x14ac:dyDescent="0.25">
      <c r="E132" s="2"/>
    </row>
    <row r="133" spans="5:5" ht="15.75" customHeight="1" x14ac:dyDescent="0.25">
      <c r="E133" s="2"/>
    </row>
    <row r="134" spans="5:5" ht="15.75" customHeight="1" x14ac:dyDescent="0.25">
      <c r="E134" s="2"/>
    </row>
    <row r="135" spans="5:5" ht="15.75" customHeight="1" x14ac:dyDescent="0.25">
      <c r="E135" s="2"/>
    </row>
    <row r="136" spans="5:5" ht="15.75" customHeight="1" x14ac:dyDescent="0.25">
      <c r="E136" s="2"/>
    </row>
    <row r="137" spans="5:5" ht="15.75" customHeight="1" x14ac:dyDescent="0.25">
      <c r="E137" s="2"/>
    </row>
    <row r="138" spans="5:5" ht="15.75" customHeight="1" x14ac:dyDescent="0.25">
      <c r="E138" s="2"/>
    </row>
    <row r="139" spans="5:5" ht="15.75" customHeight="1" x14ac:dyDescent="0.25">
      <c r="E139" s="2"/>
    </row>
    <row r="140" spans="5:5" ht="15.75" customHeight="1" x14ac:dyDescent="0.25">
      <c r="E140" s="2"/>
    </row>
    <row r="141" spans="5:5" ht="15.75" customHeight="1" x14ac:dyDescent="0.25">
      <c r="E141" s="2"/>
    </row>
    <row r="142" spans="5:5" ht="15.75" customHeight="1" x14ac:dyDescent="0.25">
      <c r="E142" s="2"/>
    </row>
    <row r="143" spans="5:5" ht="15.75" customHeight="1" x14ac:dyDescent="0.25">
      <c r="E143" s="2"/>
    </row>
    <row r="144" spans="5:5" ht="15.75" customHeight="1" x14ac:dyDescent="0.25">
      <c r="E144" s="2"/>
    </row>
    <row r="145" spans="5:5" ht="15.75" customHeight="1" x14ac:dyDescent="0.25">
      <c r="E145" s="2"/>
    </row>
    <row r="146" spans="5:5" ht="15.75" customHeight="1" x14ac:dyDescent="0.25">
      <c r="E146" s="2"/>
    </row>
    <row r="147" spans="5:5" ht="15.75" customHeight="1" x14ac:dyDescent="0.25">
      <c r="E147" s="2"/>
    </row>
    <row r="148" spans="5:5" ht="15.75" customHeight="1" x14ac:dyDescent="0.25">
      <c r="E148" s="2"/>
    </row>
    <row r="149" spans="5:5" ht="15.75" customHeight="1" x14ac:dyDescent="0.25">
      <c r="E149" s="2"/>
    </row>
    <row r="150" spans="5:5" ht="15.75" customHeight="1" x14ac:dyDescent="0.25">
      <c r="E150" s="2"/>
    </row>
    <row r="151" spans="5:5" ht="15.75" customHeight="1" x14ac:dyDescent="0.25">
      <c r="E151" s="2"/>
    </row>
    <row r="152" spans="5:5" ht="15.75" customHeight="1" x14ac:dyDescent="0.25">
      <c r="E152" s="2"/>
    </row>
    <row r="153" spans="5:5" ht="15.75" customHeight="1" x14ac:dyDescent="0.25">
      <c r="E153" s="2"/>
    </row>
    <row r="154" spans="5:5" ht="15.75" customHeight="1" x14ac:dyDescent="0.25">
      <c r="E154" s="2"/>
    </row>
    <row r="155" spans="5:5" ht="15.75" customHeight="1" x14ac:dyDescent="0.25">
      <c r="E155" s="2"/>
    </row>
    <row r="156" spans="5:5" ht="15.75" customHeight="1" x14ac:dyDescent="0.25">
      <c r="E156" s="2"/>
    </row>
    <row r="157" spans="5:5" ht="15.75" customHeight="1" x14ac:dyDescent="0.25">
      <c r="E157" s="2"/>
    </row>
    <row r="158" spans="5:5" ht="15.75" customHeight="1" x14ac:dyDescent="0.25">
      <c r="E158" s="2"/>
    </row>
    <row r="159" spans="5:5" ht="15.75" customHeight="1" x14ac:dyDescent="0.25">
      <c r="E159" s="2"/>
    </row>
    <row r="160" spans="5:5" ht="15.75" customHeight="1" x14ac:dyDescent="0.25">
      <c r="E160" s="2"/>
    </row>
    <row r="161" spans="5:5" ht="15.75" customHeight="1" x14ac:dyDescent="0.25">
      <c r="E161" s="2"/>
    </row>
    <row r="162" spans="5:5" ht="15.75" customHeight="1" x14ac:dyDescent="0.25">
      <c r="E162" s="2"/>
    </row>
    <row r="163" spans="5:5" ht="15.75" customHeight="1" x14ac:dyDescent="0.25">
      <c r="E163" s="2"/>
    </row>
    <row r="164" spans="5:5" ht="15.75" customHeight="1" x14ac:dyDescent="0.25">
      <c r="E164" s="2"/>
    </row>
    <row r="165" spans="5:5" ht="15.75" customHeight="1" x14ac:dyDescent="0.25">
      <c r="E165" s="2"/>
    </row>
    <row r="166" spans="5:5" ht="15.75" customHeight="1" x14ac:dyDescent="0.25">
      <c r="E166" s="2"/>
    </row>
    <row r="167" spans="5:5" ht="15.75" customHeight="1" x14ac:dyDescent="0.25">
      <c r="E167" s="2"/>
    </row>
    <row r="168" spans="5:5" ht="15.75" customHeight="1" x14ac:dyDescent="0.25">
      <c r="E168" s="2"/>
    </row>
    <row r="169" spans="5:5" ht="15.75" customHeight="1" x14ac:dyDescent="0.25">
      <c r="E169" s="2"/>
    </row>
    <row r="170" spans="5:5" ht="15.75" customHeight="1" x14ac:dyDescent="0.25">
      <c r="E170" s="2"/>
    </row>
    <row r="171" spans="5:5" ht="15.75" customHeight="1" x14ac:dyDescent="0.25">
      <c r="E171" s="2"/>
    </row>
    <row r="172" spans="5:5" ht="15.75" customHeight="1" x14ac:dyDescent="0.25">
      <c r="E172" s="2"/>
    </row>
    <row r="173" spans="5:5" ht="15.75" customHeight="1" x14ac:dyDescent="0.25">
      <c r="E173" s="2"/>
    </row>
    <row r="174" spans="5:5" ht="15.75" customHeight="1" x14ac:dyDescent="0.25">
      <c r="E174" s="2"/>
    </row>
    <row r="175" spans="5:5" ht="15.75" customHeight="1" x14ac:dyDescent="0.25">
      <c r="E175" s="2"/>
    </row>
    <row r="176" spans="5:5" ht="15.75" customHeight="1" x14ac:dyDescent="0.25">
      <c r="E176" s="2"/>
    </row>
    <row r="177" spans="5:5" ht="15.75" customHeight="1" x14ac:dyDescent="0.25">
      <c r="E177" s="2"/>
    </row>
    <row r="178" spans="5:5" ht="15.75" customHeight="1" x14ac:dyDescent="0.25">
      <c r="E178" s="2"/>
    </row>
    <row r="179" spans="5:5" ht="15.75" customHeight="1" x14ac:dyDescent="0.25">
      <c r="E179" s="2"/>
    </row>
    <row r="180" spans="5:5" ht="15.75" customHeight="1" x14ac:dyDescent="0.25">
      <c r="E180" s="2"/>
    </row>
    <row r="181" spans="5:5" ht="15.75" customHeight="1" x14ac:dyDescent="0.25">
      <c r="E181" s="2"/>
    </row>
    <row r="182" spans="5:5" ht="15.75" customHeight="1" x14ac:dyDescent="0.25">
      <c r="E182" s="2"/>
    </row>
    <row r="183" spans="5:5" ht="15.75" customHeight="1" x14ac:dyDescent="0.25">
      <c r="E183" s="2"/>
    </row>
    <row r="184" spans="5:5" ht="15.75" customHeight="1" x14ac:dyDescent="0.25">
      <c r="E184" s="2"/>
    </row>
    <row r="185" spans="5:5" ht="15.75" customHeight="1" x14ac:dyDescent="0.25">
      <c r="E185" s="2"/>
    </row>
    <row r="186" spans="5:5" ht="15.75" customHeight="1" x14ac:dyDescent="0.25">
      <c r="E186" s="2"/>
    </row>
    <row r="187" spans="5:5" ht="15.75" customHeight="1" x14ac:dyDescent="0.25">
      <c r="E187" s="2"/>
    </row>
    <row r="188" spans="5:5" ht="15.75" customHeight="1" x14ac:dyDescent="0.25">
      <c r="E188" s="2"/>
    </row>
    <row r="189" spans="5:5" ht="15.75" customHeight="1" x14ac:dyDescent="0.25">
      <c r="E189" s="2"/>
    </row>
    <row r="190" spans="5:5" ht="15.75" customHeight="1" x14ac:dyDescent="0.25">
      <c r="E190" s="2"/>
    </row>
    <row r="191" spans="5:5" ht="15.75" customHeight="1" x14ac:dyDescent="0.25">
      <c r="E191" s="2"/>
    </row>
    <row r="192" spans="5:5" ht="15.75" customHeight="1" x14ac:dyDescent="0.25">
      <c r="E192" s="2"/>
    </row>
    <row r="193" spans="5:5" ht="15.75" customHeight="1" x14ac:dyDescent="0.25">
      <c r="E193" s="2"/>
    </row>
    <row r="194" spans="5:5" ht="15.75" customHeight="1" x14ac:dyDescent="0.25">
      <c r="E194" s="2"/>
    </row>
    <row r="195" spans="5:5" ht="15.75" customHeight="1" x14ac:dyDescent="0.25">
      <c r="E195" s="2"/>
    </row>
    <row r="196" spans="5:5" ht="15.75" customHeight="1" x14ac:dyDescent="0.25">
      <c r="E196" s="2"/>
    </row>
    <row r="197" spans="5:5" ht="15.75" customHeight="1" x14ac:dyDescent="0.25">
      <c r="E197" s="2"/>
    </row>
    <row r="198" spans="5:5" ht="15.75" customHeight="1" x14ac:dyDescent="0.25">
      <c r="E198" s="2"/>
    </row>
    <row r="199" spans="5:5" ht="15.75" customHeight="1" x14ac:dyDescent="0.25">
      <c r="E199" s="2"/>
    </row>
    <row r="200" spans="5:5" ht="15.75" customHeight="1" x14ac:dyDescent="0.25">
      <c r="E200" s="2"/>
    </row>
    <row r="201" spans="5:5" ht="15.75" customHeight="1" x14ac:dyDescent="0.25">
      <c r="E201" s="2"/>
    </row>
    <row r="202" spans="5:5" ht="15.75" customHeight="1" x14ac:dyDescent="0.25">
      <c r="E202" s="2"/>
    </row>
    <row r="203" spans="5:5" ht="15.75" customHeight="1" x14ac:dyDescent="0.25">
      <c r="E203" s="2"/>
    </row>
    <row r="204" spans="5:5" ht="15.75" customHeight="1" x14ac:dyDescent="0.25">
      <c r="E204" s="2"/>
    </row>
    <row r="205" spans="5:5" ht="15.75" customHeight="1" x14ac:dyDescent="0.25">
      <c r="E205" s="2"/>
    </row>
    <row r="206" spans="5:5" ht="15.75" customHeight="1" x14ac:dyDescent="0.25">
      <c r="E206" s="2"/>
    </row>
    <row r="207" spans="5:5" ht="15.75" customHeight="1" x14ac:dyDescent="0.25">
      <c r="E207" s="2"/>
    </row>
    <row r="208" spans="5:5" ht="15.75" customHeight="1" x14ac:dyDescent="0.25">
      <c r="E208" s="2"/>
    </row>
    <row r="209" spans="5:5" ht="15.75" customHeight="1" x14ac:dyDescent="0.25">
      <c r="E209" s="2"/>
    </row>
    <row r="210" spans="5:5" ht="15.75" customHeight="1" x14ac:dyDescent="0.25">
      <c r="E210" s="2"/>
    </row>
    <row r="211" spans="5:5" ht="15.75" customHeight="1" x14ac:dyDescent="0.25">
      <c r="E211" s="2"/>
    </row>
    <row r="212" spans="5:5" ht="15.75" customHeight="1" x14ac:dyDescent="0.25">
      <c r="E212" s="2"/>
    </row>
    <row r="213" spans="5:5" ht="15.75" customHeight="1" x14ac:dyDescent="0.25">
      <c r="E213" s="2"/>
    </row>
    <row r="214" spans="5:5" ht="15.75" customHeight="1" x14ac:dyDescent="0.25">
      <c r="E214" s="2"/>
    </row>
    <row r="215" spans="5:5" ht="15.75" customHeight="1" x14ac:dyDescent="0.25">
      <c r="E215" s="2"/>
    </row>
    <row r="216" spans="5:5" ht="15.75" customHeight="1" x14ac:dyDescent="0.25">
      <c r="E216" s="2"/>
    </row>
    <row r="217" spans="5:5" ht="15.75" customHeight="1" x14ac:dyDescent="0.25">
      <c r="E217" s="2"/>
    </row>
    <row r="218" spans="5:5" ht="15.75" customHeight="1" x14ac:dyDescent="0.25">
      <c r="E218" s="2"/>
    </row>
    <row r="219" spans="5:5" ht="15.75" customHeight="1" x14ac:dyDescent="0.25">
      <c r="E219" s="2"/>
    </row>
    <row r="220" spans="5:5" ht="15.75" customHeight="1" x14ac:dyDescent="0.25">
      <c r="E220" s="2"/>
    </row>
    <row r="221" spans="5:5" ht="15.75" customHeight="1" x14ac:dyDescent="0.25">
      <c r="E221" s="2"/>
    </row>
    <row r="222" spans="5:5" ht="15.75" customHeight="1" x14ac:dyDescent="0.25">
      <c r="E222" s="2"/>
    </row>
    <row r="223" spans="5:5" ht="15.75" customHeight="1" x14ac:dyDescent="0.25">
      <c r="E223" s="2"/>
    </row>
    <row r="224" spans="5:5" ht="15.75" customHeight="1" x14ac:dyDescent="0.25">
      <c r="E224" s="2"/>
    </row>
    <row r="225" spans="5:5" ht="15.75" customHeight="1" x14ac:dyDescent="0.25">
      <c r="E225" s="2"/>
    </row>
    <row r="226" spans="5:5" ht="15.75" customHeight="1" x14ac:dyDescent="0.25">
      <c r="E226" s="2"/>
    </row>
    <row r="227" spans="5:5" ht="15.75" customHeight="1" x14ac:dyDescent="0.25">
      <c r="E227" s="2"/>
    </row>
    <row r="228" spans="5:5" ht="15.75" customHeight="1" x14ac:dyDescent="0.25">
      <c r="E228" s="2"/>
    </row>
    <row r="229" spans="5:5" ht="15.75" customHeight="1" x14ac:dyDescent="0.25">
      <c r="E229" s="2"/>
    </row>
    <row r="230" spans="5:5" ht="15.75" customHeight="1" x14ac:dyDescent="0.25">
      <c r="E230" s="2"/>
    </row>
    <row r="231" spans="5:5" ht="15.75" customHeight="1" x14ac:dyDescent="0.25">
      <c r="E231" s="2"/>
    </row>
    <row r="232" spans="5:5" ht="15.75" customHeight="1" x14ac:dyDescent="0.25">
      <c r="E232" s="2"/>
    </row>
    <row r="233" spans="5:5" ht="15.75" customHeight="1" x14ac:dyDescent="0.25">
      <c r="E233" s="2"/>
    </row>
    <row r="234" spans="5:5" ht="15.75" customHeight="1" x14ac:dyDescent="0.25">
      <c r="E234" s="2"/>
    </row>
    <row r="235" spans="5:5" ht="15.75" customHeight="1" x14ac:dyDescent="0.25">
      <c r="E235" s="2"/>
    </row>
    <row r="236" spans="5:5" ht="15.75" customHeight="1" x14ac:dyDescent="0.25">
      <c r="E236" s="2"/>
    </row>
    <row r="237" spans="5:5" ht="15.75" customHeight="1" x14ac:dyDescent="0.25">
      <c r="E237" s="2"/>
    </row>
    <row r="238" spans="5:5" ht="15.75" customHeight="1" x14ac:dyDescent="0.25">
      <c r="E238" s="2"/>
    </row>
    <row r="239" spans="5:5" ht="15.75" customHeight="1" x14ac:dyDescent="0.25">
      <c r="E239" s="2"/>
    </row>
    <row r="240" spans="5:5" ht="15.75" customHeight="1" x14ac:dyDescent="0.25">
      <c r="E240" s="2"/>
    </row>
    <row r="241" spans="5:5" ht="15.75" customHeight="1" x14ac:dyDescent="0.25">
      <c r="E241" s="2"/>
    </row>
    <row r="242" spans="5:5" ht="15.75" customHeight="1" x14ac:dyDescent="0.25">
      <c r="E242" s="2"/>
    </row>
    <row r="243" spans="5:5" ht="15.75" customHeight="1" x14ac:dyDescent="0.25">
      <c r="E243" s="2"/>
    </row>
    <row r="244" spans="5:5" ht="15.75" customHeight="1" x14ac:dyDescent="0.25">
      <c r="E244" s="2"/>
    </row>
    <row r="245" spans="5:5" ht="15.75" customHeight="1" x14ac:dyDescent="0.25">
      <c r="E245" s="2"/>
    </row>
    <row r="246" spans="5:5" ht="15.75" customHeight="1" x14ac:dyDescent="0.25">
      <c r="E246" s="2"/>
    </row>
    <row r="247" spans="5:5" ht="15.75" customHeight="1" x14ac:dyDescent="0.25">
      <c r="E247" s="2"/>
    </row>
    <row r="248" spans="5:5" ht="15.75" customHeight="1" x14ac:dyDescent="0.25">
      <c r="E248" s="2"/>
    </row>
    <row r="249" spans="5:5" ht="15.75" customHeight="1" x14ac:dyDescent="0.25">
      <c r="E249" s="2"/>
    </row>
    <row r="250" spans="5:5" ht="15.75" customHeight="1" x14ac:dyDescent="0.25">
      <c r="E250" s="2"/>
    </row>
    <row r="251" spans="5:5" ht="15.75" customHeight="1" x14ac:dyDescent="0.25">
      <c r="E251" s="2"/>
    </row>
    <row r="252" spans="5:5" ht="15.75" customHeight="1" x14ac:dyDescent="0.25">
      <c r="E252" s="2"/>
    </row>
    <row r="253" spans="5:5" ht="15.75" customHeight="1" x14ac:dyDescent="0.25">
      <c r="E253" s="2"/>
    </row>
    <row r="254" spans="5:5" ht="15.75" customHeight="1" x14ac:dyDescent="0.25">
      <c r="E254" s="2"/>
    </row>
    <row r="255" spans="5:5" ht="15.75" customHeight="1" x14ac:dyDescent="0.25">
      <c r="E255" s="2"/>
    </row>
    <row r="256" spans="5:5" ht="15.75" customHeight="1" x14ac:dyDescent="0.25">
      <c r="E256" s="2"/>
    </row>
    <row r="257" spans="5:5" ht="15.75" customHeight="1" x14ac:dyDescent="0.25">
      <c r="E257" s="2"/>
    </row>
    <row r="258" spans="5:5" ht="15.75" customHeight="1" x14ac:dyDescent="0.25">
      <c r="E258" s="2"/>
    </row>
    <row r="259" spans="5:5" ht="15.75" customHeight="1" x14ac:dyDescent="0.25">
      <c r="E259" s="2"/>
    </row>
    <row r="260" spans="5:5" ht="15.75" customHeight="1" x14ac:dyDescent="0.25">
      <c r="E260" s="2"/>
    </row>
    <row r="261" spans="5:5" ht="15.75" customHeight="1" x14ac:dyDescent="0.25">
      <c r="E261" s="2"/>
    </row>
    <row r="262" spans="5:5" ht="15.75" customHeight="1" x14ac:dyDescent="0.25">
      <c r="E262" s="2"/>
    </row>
    <row r="263" spans="5:5" ht="15.75" customHeight="1" x14ac:dyDescent="0.25">
      <c r="E263" s="2"/>
    </row>
    <row r="264" spans="5:5" ht="15.75" customHeight="1" x14ac:dyDescent="0.25">
      <c r="E264" s="2"/>
    </row>
    <row r="265" spans="5:5" ht="15.75" customHeight="1" x14ac:dyDescent="0.25">
      <c r="E265" s="2"/>
    </row>
    <row r="266" spans="5:5" ht="15.75" customHeight="1" x14ac:dyDescent="0.25">
      <c r="E266" s="2"/>
    </row>
    <row r="267" spans="5:5" ht="15.75" customHeight="1" x14ac:dyDescent="0.25">
      <c r="E267" s="2"/>
    </row>
    <row r="268" spans="5:5" ht="15.75" customHeight="1" x14ac:dyDescent="0.25">
      <c r="E268" s="2"/>
    </row>
    <row r="269" spans="5:5" ht="15.75" customHeight="1" x14ac:dyDescent="0.25">
      <c r="E269" s="2"/>
    </row>
    <row r="270" spans="5:5" ht="15.75" customHeight="1" x14ac:dyDescent="0.25">
      <c r="E270" s="2"/>
    </row>
    <row r="271" spans="5:5" ht="15.75" customHeight="1" x14ac:dyDescent="0.25">
      <c r="E271" s="2"/>
    </row>
    <row r="272" spans="5:5" ht="15.75" customHeight="1" x14ac:dyDescent="0.25">
      <c r="E272" s="2"/>
    </row>
    <row r="273" spans="5:5" ht="15.75" customHeight="1" x14ac:dyDescent="0.25">
      <c r="E273" s="2"/>
    </row>
    <row r="274" spans="5:5" ht="15.75" customHeight="1" x14ac:dyDescent="0.25">
      <c r="E274" s="2"/>
    </row>
    <row r="275" spans="5:5" ht="15.75" customHeight="1" x14ac:dyDescent="0.25">
      <c r="E275" s="2"/>
    </row>
    <row r="276" spans="5:5" ht="15.75" customHeight="1" x14ac:dyDescent="0.25">
      <c r="E276" s="2"/>
    </row>
    <row r="277" spans="5:5" ht="15.75" customHeight="1" x14ac:dyDescent="0.25">
      <c r="E277" s="2"/>
    </row>
    <row r="278" spans="5:5" ht="15.75" customHeight="1" x14ac:dyDescent="0.25">
      <c r="E278" s="2"/>
    </row>
    <row r="279" spans="5:5" ht="15.75" customHeight="1" x14ac:dyDescent="0.25">
      <c r="E279" s="2"/>
    </row>
    <row r="280" spans="5:5" ht="15.75" customHeight="1" x14ac:dyDescent="0.25">
      <c r="E280" s="2"/>
    </row>
    <row r="281" spans="5:5" ht="15.75" customHeight="1" x14ac:dyDescent="0.25">
      <c r="E281" s="2"/>
    </row>
    <row r="282" spans="5:5" ht="15.75" customHeight="1" x14ac:dyDescent="0.25">
      <c r="E282" s="2"/>
    </row>
    <row r="283" spans="5:5" ht="15.75" customHeight="1" x14ac:dyDescent="0.25">
      <c r="E283" s="2"/>
    </row>
    <row r="284" spans="5:5" ht="15.75" customHeight="1" x14ac:dyDescent="0.25">
      <c r="E284" s="2"/>
    </row>
    <row r="285" spans="5:5" ht="15.75" customHeight="1" x14ac:dyDescent="0.25">
      <c r="E285" s="2"/>
    </row>
    <row r="286" spans="5:5" ht="15.75" customHeight="1" x14ac:dyDescent="0.25">
      <c r="E286" s="2"/>
    </row>
    <row r="287" spans="5:5" ht="15.75" customHeight="1" x14ac:dyDescent="0.25">
      <c r="E287" s="2"/>
    </row>
    <row r="288" spans="5:5" ht="15.75" customHeight="1" x14ac:dyDescent="0.25">
      <c r="E288" s="2"/>
    </row>
    <row r="289" spans="5:5" ht="15.75" customHeight="1" x14ac:dyDescent="0.25">
      <c r="E289" s="2"/>
    </row>
    <row r="290" spans="5:5" ht="15.75" customHeight="1" x14ac:dyDescent="0.25">
      <c r="E290" s="2"/>
    </row>
    <row r="291" spans="5:5" ht="15.75" customHeight="1" x14ac:dyDescent="0.25">
      <c r="E291" s="2"/>
    </row>
    <row r="292" spans="5:5" ht="15.75" customHeight="1" x14ac:dyDescent="0.25">
      <c r="E292" s="2"/>
    </row>
    <row r="293" spans="5:5" ht="15.75" customHeight="1" x14ac:dyDescent="0.25">
      <c r="E293" s="2"/>
    </row>
    <row r="294" spans="5:5" ht="15.75" customHeight="1" x14ac:dyDescent="0.25">
      <c r="E294" s="2"/>
    </row>
    <row r="295" spans="5:5" ht="15.75" customHeight="1" x14ac:dyDescent="0.25">
      <c r="E295" s="2"/>
    </row>
    <row r="296" spans="5:5" ht="15.75" customHeight="1" x14ac:dyDescent="0.25">
      <c r="E296" s="2"/>
    </row>
    <row r="297" spans="5:5" ht="15.75" customHeight="1" x14ac:dyDescent="0.25">
      <c r="E297" s="2"/>
    </row>
    <row r="298" spans="5:5" ht="15.75" customHeight="1" x14ac:dyDescent="0.25">
      <c r="E298" s="2"/>
    </row>
    <row r="299" spans="5:5" ht="15.75" customHeight="1" x14ac:dyDescent="0.25">
      <c r="E299" s="2"/>
    </row>
    <row r="300" spans="5:5" ht="15.75" customHeight="1" x14ac:dyDescent="0.25">
      <c r="E300" s="2"/>
    </row>
    <row r="301" spans="5:5" ht="15.75" customHeight="1" x14ac:dyDescent="0.25">
      <c r="E301" s="2"/>
    </row>
    <row r="302" spans="5:5" ht="15.75" customHeight="1" x14ac:dyDescent="0.25">
      <c r="E302" s="2"/>
    </row>
    <row r="303" spans="5:5" ht="15.75" customHeight="1" x14ac:dyDescent="0.25">
      <c r="E303" s="2"/>
    </row>
    <row r="304" spans="5:5" ht="15.75" customHeight="1" x14ac:dyDescent="0.25">
      <c r="E304" s="2"/>
    </row>
    <row r="305" spans="5:5" ht="15.75" customHeight="1" x14ac:dyDescent="0.25">
      <c r="E305" s="2"/>
    </row>
    <row r="306" spans="5:5" ht="15.75" customHeight="1" x14ac:dyDescent="0.25">
      <c r="E306" s="2"/>
    </row>
    <row r="307" spans="5:5" ht="15.75" customHeight="1" x14ac:dyDescent="0.25">
      <c r="E307" s="2"/>
    </row>
    <row r="308" spans="5:5" ht="15.75" customHeight="1" x14ac:dyDescent="0.25">
      <c r="E308" s="2"/>
    </row>
    <row r="309" spans="5:5" ht="15.75" customHeight="1" x14ac:dyDescent="0.25">
      <c r="E309" s="2"/>
    </row>
    <row r="310" spans="5:5" ht="15.75" customHeight="1" x14ac:dyDescent="0.25">
      <c r="E310" s="2"/>
    </row>
    <row r="311" spans="5:5" ht="15.75" customHeight="1" x14ac:dyDescent="0.25">
      <c r="E311" s="2"/>
    </row>
    <row r="312" spans="5:5" ht="15.75" customHeight="1" x14ac:dyDescent="0.25">
      <c r="E312" s="2"/>
    </row>
    <row r="313" spans="5:5" ht="15.75" customHeight="1" x14ac:dyDescent="0.25">
      <c r="E313" s="2"/>
    </row>
    <row r="314" spans="5:5" ht="15.75" customHeight="1" x14ac:dyDescent="0.25">
      <c r="E314" s="2"/>
    </row>
    <row r="315" spans="5:5" ht="15.75" customHeight="1" x14ac:dyDescent="0.25">
      <c r="E315" s="2"/>
    </row>
    <row r="316" spans="5:5" ht="15.75" customHeight="1" x14ac:dyDescent="0.25">
      <c r="E316" s="2"/>
    </row>
    <row r="317" spans="5:5" ht="15.75" customHeight="1" x14ac:dyDescent="0.25">
      <c r="E317" s="2"/>
    </row>
    <row r="318" spans="5:5" ht="15.75" customHeight="1" x14ac:dyDescent="0.25">
      <c r="E318" s="2"/>
    </row>
    <row r="319" spans="5:5" ht="15.75" customHeight="1" x14ac:dyDescent="0.25">
      <c r="E319" s="2"/>
    </row>
    <row r="320" spans="5:5" ht="15.75" customHeight="1" x14ac:dyDescent="0.25">
      <c r="E320" s="2"/>
    </row>
    <row r="321" spans="5:5" ht="15.75" customHeight="1" x14ac:dyDescent="0.25">
      <c r="E321" s="2"/>
    </row>
    <row r="322" spans="5:5" ht="15.75" customHeight="1" x14ac:dyDescent="0.25">
      <c r="E322" s="2"/>
    </row>
    <row r="323" spans="5:5" ht="15.75" customHeight="1" x14ac:dyDescent="0.25">
      <c r="E323" s="2"/>
    </row>
    <row r="324" spans="5:5" ht="15.75" customHeight="1" x14ac:dyDescent="0.25">
      <c r="E324" s="2"/>
    </row>
    <row r="325" spans="5:5" ht="15.75" customHeight="1" x14ac:dyDescent="0.25">
      <c r="E325" s="2"/>
    </row>
    <row r="326" spans="5:5" ht="15.75" customHeight="1" x14ac:dyDescent="0.25">
      <c r="E326" s="2"/>
    </row>
    <row r="327" spans="5:5" ht="15.75" customHeight="1" x14ac:dyDescent="0.25">
      <c r="E327" s="2"/>
    </row>
    <row r="328" spans="5:5" ht="15.75" customHeight="1" x14ac:dyDescent="0.25">
      <c r="E328" s="2"/>
    </row>
    <row r="329" spans="5:5" ht="15.75" customHeight="1" x14ac:dyDescent="0.25">
      <c r="E329" s="2"/>
    </row>
    <row r="330" spans="5:5" ht="15.75" customHeight="1" x14ac:dyDescent="0.25">
      <c r="E330" s="2"/>
    </row>
    <row r="331" spans="5:5" ht="15.75" customHeight="1" x14ac:dyDescent="0.25">
      <c r="E331" s="2"/>
    </row>
    <row r="332" spans="5:5" ht="15.75" customHeight="1" x14ac:dyDescent="0.25">
      <c r="E332" s="2"/>
    </row>
    <row r="333" spans="5:5" ht="15.75" customHeight="1" x14ac:dyDescent="0.25">
      <c r="E333" s="2"/>
    </row>
    <row r="334" spans="5:5" ht="15.75" customHeight="1" x14ac:dyDescent="0.25">
      <c r="E334" s="2"/>
    </row>
    <row r="335" spans="5:5" ht="15.75" customHeight="1" x14ac:dyDescent="0.25">
      <c r="E335" s="2"/>
    </row>
    <row r="336" spans="5:5" ht="15.75" customHeight="1" x14ac:dyDescent="0.25">
      <c r="E336" s="2"/>
    </row>
    <row r="337" spans="5:5" ht="15.75" customHeight="1" x14ac:dyDescent="0.25">
      <c r="E337" s="2"/>
    </row>
    <row r="338" spans="5:5" ht="15.75" customHeight="1" x14ac:dyDescent="0.25">
      <c r="E338" s="2"/>
    </row>
    <row r="339" spans="5:5" ht="15.75" customHeight="1" x14ac:dyDescent="0.25">
      <c r="E339" s="2"/>
    </row>
    <row r="340" spans="5:5" ht="15.75" customHeight="1" x14ac:dyDescent="0.25">
      <c r="E340" s="2"/>
    </row>
    <row r="341" spans="5:5" ht="15.75" customHeight="1" x14ac:dyDescent="0.25">
      <c r="E341" s="2"/>
    </row>
    <row r="342" spans="5:5" ht="15.75" customHeight="1" x14ac:dyDescent="0.25">
      <c r="E342" s="2"/>
    </row>
    <row r="343" spans="5:5" ht="15.75" customHeight="1" x14ac:dyDescent="0.25">
      <c r="E343" s="2"/>
    </row>
    <row r="344" spans="5:5" ht="15.75" customHeight="1" x14ac:dyDescent="0.25">
      <c r="E344" s="2"/>
    </row>
    <row r="345" spans="5:5" ht="15.75" customHeight="1" x14ac:dyDescent="0.25">
      <c r="E345" s="2"/>
    </row>
    <row r="346" spans="5:5" ht="15.75" customHeight="1" x14ac:dyDescent="0.25">
      <c r="E346" s="2"/>
    </row>
    <row r="347" spans="5:5" ht="15.75" customHeight="1" x14ac:dyDescent="0.25">
      <c r="E347" s="2"/>
    </row>
    <row r="348" spans="5:5" ht="15.75" customHeight="1" x14ac:dyDescent="0.25">
      <c r="E348" s="2"/>
    </row>
    <row r="349" spans="5:5" ht="15.75" customHeight="1" x14ac:dyDescent="0.25">
      <c r="E349" s="2"/>
    </row>
    <row r="350" spans="5:5" ht="15.75" customHeight="1" x14ac:dyDescent="0.25">
      <c r="E350" s="2"/>
    </row>
    <row r="351" spans="5:5" ht="15.75" customHeight="1" x14ac:dyDescent="0.25">
      <c r="E351" s="2"/>
    </row>
    <row r="352" spans="5:5" ht="15.75" customHeight="1" x14ac:dyDescent="0.25">
      <c r="E352" s="2"/>
    </row>
    <row r="353" spans="5:5" ht="15.75" customHeight="1" x14ac:dyDescent="0.25">
      <c r="E353" s="2"/>
    </row>
    <row r="354" spans="5:5" ht="15.75" customHeight="1" x14ac:dyDescent="0.25">
      <c r="E354" s="2"/>
    </row>
    <row r="355" spans="5:5" ht="15.75" customHeight="1" x14ac:dyDescent="0.25">
      <c r="E355" s="2"/>
    </row>
    <row r="356" spans="5:5" ht="15.75" customHeight="1" x14ac:dyDescent="0.25">
      <c r="E356" s="2"/>
    </row>
    <row r="357" spans="5:5" ht="15.75" customHeight="1" x14ac:dyDescent="0.25">
      <c r="E357" s="2"/>
    </row>
    <row r="358" spans="5:5" ht="15.75" customHeight="1" x14ac:dyDescent="0.25">
      <c r="E358" s="2"/>
    </row>
    <row r="359" spans="5:5" ht="15.75" customHeight="1" x14ac:dyDescent="0.25">
      <c r="E359" s="2"/>
    </row>
    <row r="360" spans="5:5" ht="15.75" customHeight="1" x14ac:dyDescent="0.25">
      <c r="E360" s="2"/>
    </row>
    <row r="361" spans="5:5" ht="15.75" customHeight="1" x14ac:dyDescent="0.25">
      <c r="E361" s="2"/>
    </row>
    <row r="362" spans="5:5" ht="15.75" customHeight="1" x14ac:dyDescent="0.25">
      <c r="E362" s="2"/>
    </row>
    <row r="363" spans="5:5" ht="15.75" customHeight="1" x14ac:dyDescent="0.25">
      <c r="E363" s="2"/>
    </row>
    <row r="364" spans="5:5" ht="15.75" customHeight="1" x14ac:dyDescent="0.25">
      <c r="E364" s="2"/>
    </row>
    <row r="365" spans="5:5" ht="15.75" customHeight="1" x14ac:dyDescent="0.25">
      <c r="E365" s="2"/>
    </row>
    <row r="366" spans="5:5" ht="15.75" customHeight="1" x14ac:dyDescent="0.25">
      <c r="E366" s="2"/>
    </row>
    <row r="367" spans="5:5" ht="15.75" customHeight="1" x14ac:dyDescent="0.25">
      <c r="E367" s="2"/>
    </row>
    <row r="368" spans="5:5" ht="15.75" customHeight="1" x14ac:dyDescent="0.25">
      <c r="E368" s="2"/>
    </row>
    <row r="369" spans="5:5" ht="15.75" customHeight="1" x14ac:dyDescent="0.25">
      <c r="E369" s="2"/>
    </row>
    <row r="370" spans="5:5" ht="15.75" customHeight="1" x14ac:dyDescent="0.25">
      <c r="E370" s="2"/>
    </row>
    <row r="371" spans="5:5" ht="15.75" customHeight="1" x14ac:dyDescent="0.25">
      <c r="E371" s="2"/>
    </row>
    <row r="372" spans="5:5" ht="15.75" customHeight="1" x14ac:dyDescent="0.25">
      <c r="E372" s="2"/>
    </row>
    <row r="373" spans="5:5" ht="15.75" customHeight="1" x14ac:dyDescent="0.25">
      <c r="E373" s="2"/>
    </row>
    <row r="374" spans="5:5" ht="15.75" customHeight="1" x14ac:dyDescent="0.25">
      <c r="E374" s="2"/>
    </row>
    <row r="375" spans="5:5" ht="15.75" customHeight="1" x14ac:dyDescent="0.25">
      <c r="E375" s="2"/>
    </row>
    <row r="376" spans="5:5" ht="15.75" customHeight="1" x14ac:dyDescent="0.25">
      <c r="E376" s="2"/>
    </row>
    <row r="377" spans="5:5" ht="15.75" customHeight="1" x14ac:dyDescent="0.25">
      <c r="E377" s="2"/>
    </row>
    <row r="378" spans="5:5" ht="15.75" customHeight="1" x14ac:dyDescent="0.25">
      <c r="E378" s="2"/>
    </row>
    <row r="379" spans="5:5" ht="15.75" customHeight="1" x14ac:dyDescent="0.25">
      <c r="E379" s="2"/>
    </row>
    <row r="380" spans="5:5" ht="15.75" customHeight="1" x14ac:dyDescent="0.25">
      <c r="E380" s="2"/>
    </row>
    <row r="381" spans="5:5" ht="15.75" customHeight="1" x14ac:dyDescent="0.25">
      <c r="E381" s="2"/>
    </row>
    <row r="382" spans="5:5" ht="15.75" customHeight="1" x14ac:dyDescent="0.25">
      <c r="E382" s="2"/>
    </row>
    <row r="383" spans="5:5" ht="15.75" customHeight="1" x14ac:dyDescent="0.25">
      <c r="E383" s="2"/>
    </row>
    <row r="384" spans="5:5" ht="15.75" customHeight="1" x14ac:dyDescent="0.25">
      <c r="E384" s="2"/>
    </row>
    <row r="385" spans="5:5" ht="15.75" customHeight="1" x14ac:dyDescent="0.25">
      <c r="E385" s="2"/>
    </row>
    <row r="386" spans="5:5" ht="15.75" customHeight="1" x14ac:dyDescent="0.25">
      <c r="E386" s="2"/>
    </row>
    <row r="387" spans="5:5" ht="15.75" customHeight="1" x14ac:dyDescent="0.25">
      <c r="E387" s="2"/>
    </row>
    <row r="388" spans="5:5" ht="15.75" customHeight="1" x14ac:dyDescent="0.25">
      <c r="E388" s="2"/>
    </row>
    <row r="389" spans="5:5" ht="15.75" customHeight="1" x14ac:dyDescent="0.25">
      <c r="E389" s="2"/>
    </row>
    <row r="390" spans="5:5" ht="15.75" customHeight="1" x14ac:dyDescent="0.25">
      <c r="E390" s="2"/>
    </row>
    <row r="391" spans="5:5" ht="15.75" customHeight="1" x14ac:dyDescent="0.25">
      <c r="E391" s="2"/>
    </row>
    <row r="392" spans="5:5" ht="15.75" customHeight="1" x14ac:dyDescent="0.25">
      <c r="E392" s="2"/>
    </row>
    <row r="393" spans="5:5" ht="15.75" customHeight="1" x14ac:dyDescent="0.25">
      <c r="E393" s="2"/>
    </row>
    <row r="394" spans="5:5" ht="15.75" customHeight="1" x14ac:dyDescent="0.25">
      <c r="E394" s="2"/>
    </row>
    <row r="395" spans="5:5" ht="15.75" customHeight="1" x14ac:dyDescent="0.25">
      <c r="E395" s="2"/>
    </row>
    <row r="396" spans="5:5" ht="15.75" customHeight="1" x14ac:dyDescent="0.25">
      <c r="E396" s="2"/>
    </row>
    <row r="397" spans="5:5" ht="15.75" customHeight="1" x14ac:dyDescent="0.25">
      <c r="E397" s="2"/>
    </row>
    <row r="398" spans="5:5" ht="15.75" customHeight="1" x14ac:dyDescent="0.25">
      <c r="E398" s="2"/>
    </row>
    <row r="399" spans="5:5" ht="15.75" customHeight="1" x14ac:dyDescent="0.25">
      <c r="E399" s="2"/>
    </row>
    <row r="400" spans="5:5" ht="15.75" customHeight="1" x14ac:dyDescent="0.25">
      <c r="E400" s="2"/>
    </row>
    <row r="401" spans="5:5" ht="15.75" customHeight="1" x14ac:dyDescent="0.25">
      <c r="E401" s="2"/>
    </row>
    <row r="402" spans="5:5" ht="15.75" customHeight="1" x14ac:dyDescent="0.25">
      <c r="E402" s="2"/>
    </row>
    <row r="403" spans="5:5" ht="15.75" customHeight="1" x14ac:dyDescent="0.25">
      <c r="E403" s="2"/>
    </row>
    <row r="404" spans="5:5" ht="15.75" customHeight="1" x14ac:dyDescent="0.25">
      <c r="E404" s="2"/>
    </row>
    <row r="405" spans="5:5" ht="15.75" customHeight="1" x14ac:dyDescent="0.25">
      <c r="E405" s="2"/>
    </row>
    <row r="406" spans="5:5" ht="15.75" customHeight="1" x14ac:dyDescent="0.25">
      <c r="E406" s="2"/>
    </row>
    <row r="407" spans="5:5" ht="15.75" customHeight="1" x14ac:dyDescent="0.25">
      <c r="E407" s="2"/>
    </row>
    <row r="408" spans="5:5" ht="15.75" customHeight="1" x14ac:dyDescent="0.25">
      <c r="E408" s="2"/>
    </row>
    <row r="409" spans="5:5" ht="15.75" customHeight="1" x14ac:dyDescent="0.25">
      <c r="E409" s="2"/>
    </row>
    <row r="410" spans="5:5" ht="15.75" customHeight="1" x14ac:dyDescent="0.25">
      <c r="E410" s="2"/>
    </row>
    <row r="411" spans="5:5" ht="15.75" customHeight="1" x14ac:dyDescent="0.25">
      <c r="E411" s="2"/>
    </row>
    <row r="412" spans="5:5" ht="15.75" customHeight="1" x14ac:dyDescent="0.25">
      <c r="E412" s="2"/>
    </row>
    <row r="413" spans="5:5" ht="15.75" customHeight="1" x14ac:dyDescent="0.25">
      <c r="E413" s="2"/>
    </row>
    <row r="414" spans="5:5" ht="15.75" customHeight="1" x14ac:dyDescent="0.25">
      <c r="E414" s="2"/>
    </row>
    <row r="415" spans="5:5" ht="15.75" customHeight="1" x14ac:dyDescent="0.25">
      <c r="E415" s="2"/>
    </row>
    <row r="416" spans="5:5" ht="15.75" customHeight="1" x14ac:dyDescent="0.25">
      <c r="E416" s="2"/>
    </row>
    <row r="417" spans="5:5" ht="15.75" customHeight="1" x14ac:dyDescent="0.25">
      <c r="E417" s="2"/>
    </row>
    <row r="418" spans="5:5" ht="15.75" customHeight="1" x14ac:dyDescent="0.25">
      <c r="E418" s="2"/>
    </row>
    <row r="419" spans="5:5" ht="15.75" customHeight="1" x14ac:dyDescent="0.25">
      <c r="E419" s="2"/>
    </row>
    <row r="420" spans="5:5" ht="15.75" customHeight="1" x14ac:dyDescent="0.25">
      <c r="E420" s="2"/>
    </row>
    <row r="421" spans="5:5" ht="15.75" customHeight="1" x14ac:dyDescent="0.25">
      <c r="E421" s="2"/>
    </row>
    <row r="422" spans="5:5" ht="15.75" customHeight="1" x14ac:dyDescent="0.25">
      <c r="E422" s="2"/>
    </row>
    <row r="423" spans="5:5" ht="15.75" customHeight="1" x14ac:dyDescent="0.25">
      <c r="E423" s="2"/>
    </row>
    <row r="424" spans="5:5" ht="15.75" customHeight="1" x14ac:dyDescent="0.25">
      <c r="E424" s="2"/>
    </row>
    <row r="425" spans="5:5" ht="15.75" customHeight="1" x14ac:dyDescent="0.25">
      <c r="E425" s="2"/>
    </row>
    <row r="426" spans="5:5" ht="15.75" customHeight="1" x14ac:dyDescent="0.25">
      <c r="E426" s="2"/>
    </row>
    <row r="427" spans="5:5" ht="15.75" customHeight="1" x14ac:dyDescent="0.25">
      <c r="E427" s="2"/>
    </row>
    <row r="428" spans="5:5" ht="15.75" customHeight="1" x14ac:dyDescent="0.25">
      <c r="E428" s="2"/>
    </row>
    <row r="429" spans="5:5" ht="15.75" customHeight="1" x14ac:dyDescent="0.25">
      <c r="E429" s="2"/>
    </row>
    <row r="430" spans="5:5" ht="15.75" customHeight="1" x14ac:dyDescent="0.25">
      <c r="E430" s="2"/>
    </row>
    <row r="431" spans="5:5" ht="15.75" customHeight="1" x14ac:dyDescent="0.25">
      <c r="E431" s="2"/>
    </row>
    <row r="432" spans="5:5" ht="15.75" customHeight="1" x14ac:dyDescent="0.25">
      <c r="E432" s="2"/>
    </row>
    <row r="433" spans="5:5" ht="15.75" customHeight="1" x14ac:dyDescent="0.25">
      <c r="E433" s="2"/>
    </row>
    <row r="434" spans="5:5" ht="15.75" customHeight="1" x14ac:dyDescent="0.25">
      <c r="E434" s="2"/>
    </row>
    <row r="435" spans="5:5" ht="15.75" customHeight="1" x14ac:dyDescent="0.25">
      <c r="E435" s="2"/>
    </row>
    <row r="436" spans="5:5" ht="15.75" customHeight="1" x14ac:dyDescent="0.25">
      <c r="E436" s="2"/>
    </row>
    <row r="437" spans="5:5" ht="15.75" customHeight="1" x14ac:dyDescent="0.25">
      <c r="E437" s="2"/>
    </row>
    <row r="438" spans="5:5" ht="15.75" customHeight="1" x14ac:dyDescent="0.25">
      <c r="E438" s="2"/>
    </row>
    <row r="439" spans="5:5" ht="15.75" customHeight="1" x14ac:dyDescent="0.25">
      <c r="E439" s="2"/>
    </row>
    <row r="440" spans="5:5" ht="15.75" customHeight="1" x14ac:dyDescent="0.25">
      <c r="E440" s="2"/>
    </row>
    <row r="441" spans="5:5" ht="15.75" customHeight="1" x14ac:dyDescent="0.25">
      <c r="E441" s="2"/>
    </row>
    <row r="442" spans="5:5" ht="15.75" customHeight="1" x14ac:dyDescent="0.25">
      <c r="E442" s="2"/>
    </row>
    <row r="443" spans="5:5" ht="15.75" customHeight="1" x14ac:dyDescent="0.25">
      <c r="E443" s="2"/>
    </row>
    <row r="444" spans="5:5" ht="15.75" customHeight="1" x14ac:dyDescent="0.25">
      <c r="E444" s="2"/>
    </row>
    <row r="445" spans="5:5" ht="15.75" customHeight="1" x14ac:dyDescent="0.25">
      <c r="E445" s="2"/>
    </row>
    <row r="446" spans="5:5" ht="15.75" customHeight="1" x14ac:dyDescent="0.25">
      <c r="E446" s="2"/>
    </row>
    <row r="447" spans="5:5" ht="15.75" customHeight="1" x14ac:dyDescent="0.25">
      <c r="E447" s="2"/>
    </row>
    <row r="448" spans="5:5" ht="15.75" customHeight="1" x14ac:dyDescent="0.25">
      <c r="E448" s="2"/>
    </row>
    <row r="449" spans="5:5" ht="15.75" customHeight="1" x14ac:dyDescent="0.25">
      <c r="E449" s="2"/>
    </row>
    <row r="450" spans="5:5" ht="15.75" customHeight="1" x14ac:dyDescent="0.25">
      <c r="E450" s="2"/>
    </row>
    <row r="451" spans="5:5" ht="15.75" customHeight="1" x14ac:dyDescent="0.25">
      <c r="E451" s="2"/>
    </row>
    <row r="452" spans="5:5" ht="15.75" customHeight="1" x14ac:dyDescent="0.25">
      <c r="E452" s="2"/>
    </row>
    <row r="453" spans="5:5" ht="15.75" customHeight="1" x14ac:dyDescent="0.25">
      <c r="E453" s="2"/>
    </row>
    <row r="454" spans="5:5" ht="15.75" customHeight="1" x14ac:dyDescent="0.25">
      <c r="E454" s="2"/>
    </row>
    <row r="455" spans="5:5" ht="15.75" customHeight="1" x14ac:dyDescent="0.25">
      <c r="E455" s="2"/>
    </row>
    <row r="456" spans="5:5" ht="15.75" customHeight="1" x14ac:dyDescent="0.25">
      <c r="E456" s="2"/>
    </row>
    <row r="457" spans="5:5" ht="15.75" customHeight="1" x14ac:dyDescent="0.25">
      <c r="E457" s="2"/>
    </row>
    <row r="458" spans="5:5" ht="15.75" customHeight="1" x14ac:dyDescent="0.25">
      <c r="E458" s="2"/>
    </row>
    <row r="459" spans="5:5" ht="15.75" customHeight="1" x14ac:dyDescent="0.25">
      <c r="E459" s="2"/>
    </row>
    <row r="460" spans="5:5" ht="15.75" customHeight="1" x14ac:dyDescent="0.25">
      <c r="E460" s="2"/>
    </row>
    <row r="461" spans="5:5" ht="15.75" customHeight="1" x14ac:dyDescent="0.25">
      <c r="E461" s="2"/>
    </row>
    <row r="462" spans="5:5" ht="15.75" customHeight="1" x14ac:dyDescent="0.25">
      <c r="E462" s="2"/>
    </row>
    <row r="463" spans="5:5" ht="15.75" customHeight="1" x14ac:dyDescent="0.25">
      <c r="E463" s="2"/>
    </row>
    <row r="464" spans="5:5" ht="15.75" customHeight="1" x14ac:dyDescent="0.25">
      <c r="E464" s="2"/>
    </row>
    <row r="465" spans="5:5" ht="15.75" customHeight="1" x14ac:dyDescent="0.25">
      <c r="E465" s="2"/>
    </row>
    <row r="466" spans="5:5" ht="15.75" customHeight="1" x14ac:dyDescent="0.25">
      <c r="E466" s="2"/>
    </row>
    <row r="467" spans="5:5" ht="15.75" customHeight="1" x14ac:dyDescent="0.25">
      <c r="E467" s="2"/>
    </row>
    <row r="468" spans="5:5" ht="15.75" customHeight="1" x14ac:dyDescent="0.25">
      <c r="E468" s="2"/>
    </row>
    <row r="469" spans="5:5" ht="15.75" customHeight="1" x14ac:dyDescent="0.25">
      <c r="E469" s="2"/>
    </row>
    <row r="470" spans="5:5" ht="15.75" customHeight="1" x14ac:dyDescent="0.25">
      <c r="E470" s="2"/>
    </row>
    <row r="471" spans="5:5" ht="15.75" customHeight="1" x14ac:dyDescent="0.25">
      <c r="E471" s="2"/>
    </row>
    <row r="472" spans="5:5" ht="15.75" customHeight="1" x14ac:dyDescent="0.25">
      <c r="E472" s="2"/>
    </row>
    <row r="473" spans="5:5" ht="15.75" customHeight="1" x14ac:dyDescent="0.25">
      <c r="E473" s="2"/>
    </row>
    <row r="474" spans="5:5" ht="15.75" customHeight="1" x14ac:dyDescent="0.25">
      <c r="E474" s="2"/>
    </row>
    <row r="475" spans="5:5" ht="15.75" customHeight="1" x14ac:dyDescent="0.25">
      <c r="E475" s="2"/>
    </row>
    <row r="476" spans="5:5" ht="15.75" customHeight="1" x14ac:dyDescent="0.25">
      <c r="E476" s="2"/>
    </row>
    <row r="477" spans="5:5" ht="15.75" customHeight="1" x14ac:dyDescent="0.25">
      <c r="E477" s="2"/>
    </row>
    <row r="478" spans="5:5" ht="15.75" customHeight="1" x14ac:dyDescent="0.25">
      <c r="E478" s="2"/>
    </row>
    <row r="479" spans="5:5" ht="15.75" customHeight="1" x14ac:dyDescent="0.25">
      <c r="E479" s="2"/>
    </row>
    <row r="480" spans="5:5" ht="15.75" customHeight="1" x14ac:dyDescent="0.25">
      <c r="E480" s="2"/>
    </row>
    <row r="481" spans="5:5" ht="15.75" customHeight="1" x14ac:dyDescent="0.25">
      <c r="E481" s="2"/>
    </row>
    <row r="482" spans="5:5" ht="15.75" customHeight="1" x14ac:dyDescent="0.25">
      <c r="E482" s="2"/>
    </row>
    <row r="483" spans="5:5" ht="15.75" customHeight="1" x14ac:dyDescent="0.25">
      <c r="E483" s="2"/>
    </row>
    <row r="484" spans="5:5" ht="15.75" customHeight="1" x14ac:dyDescent="0.25">
      <c r="E484" s="2"/>
    </row>
    <row r="485" spans="5:5" ht="15.75" customHeight="1" x14ac:dyDescent="0.25">
      <c r="E485" s="2"/>
    </row>
    <row r="486" spans="5:5" ht="15.75" customHeight="1" x14ac:dyDescent="0.25">
      <c r="E486" s="2"/>
    </row>
    <row r="487" spans="5:5" ht="15.75" customHeight="1" x14ac:dyDescent="0.25">
      <c r="E487" s="2"/>
    </row>
    <row r="488" spans="5:5" ht="15.75" customHeight="1" x14ac:dyDescent="0.25">
      <c r="E488" s="2"/>
    </row>
    <row r="489" spans="5:5" ht="15.75" customHeight="1" x14ac:dyDescent="0.25">
      <c r="E489" s="2"/>
    </row>
    <row r="490" spans="5:5" ht="15.75" customHeight="1" x14ac:dyDescent="0.25">
      <c r="E490" s="2"/>
    </row>
    <row r="491" spans="5:5" ht="15.75" customHeight="1" x14ac:dyDescent="0.25">
      <c r="E491" s="2"/>
    </row>
    <row r="492" spans="5:5" ht="15.75" customHeight="1" x14ac:dyDescent="0.25">
      <c r="E492" s="2"/>
    </row>
    <row r="493" spans="5:5" ht="15.75" customHeight="1" x14ac:dyDescent="0.25">
      <c r="E493" s="2"/>
    </row>
    <row r="494" spans="5:5" ht="15.75" customHeight="1" x14ac:dyDescent="0.25">
      <c r="E494" s="2"/>
    </row>
    <row r="495" spans="5:5" ht="15.75" customHeight="1" x14ac:dyDescent="0.25">
      <c r="E495" s="2"/>
    </row>
    <row r="496" spans="5:5" ht="15.75" customHeight="1" x14ac:dyDescent="0.25">
      <c r="E496" s="2"/>
    </row>
    <row r="497" spans="5:5" ht="15.75" customHeight="1" x14ac:dyDescent="0.25">
      <c r="E497" s="2"/>
    </row>
    <row r="498" spans="5:5" ht="15.75" customHeight="1" x14ac:dyDescent="0.25">
      <c r="E498" s="2"/>
    </row>
    <row r="499" spans="5:5" ht="15.75" customHeight="1" x14ac:dyDescent="0.25">
      <c r="E499" s="2"/>
    </row>
    <row r="500" spans="5:5" ht="15.75" customHeight="1" x14ac:dyDescent="0.25">
      <c r="E500" s="2"/>
    </row>
    <row r="501" spans="5:5" ht="15.75" customHeight="1" x14ac:dyDescent="0.25">
      <c r="E501" s="2"/>
    </row>
    <row r="502" spans="5:5" ht="15.75" customHeight="1" x14ac:dyDescent="0.25">
      <c r="E502" s="2"/>
    </row>
    <row r="503" spans="5:5" ht="15.75" customHeight="1" x14ac:dyDescent="0.25">
      <c r="E503" s="2"/>
    </row>
    <row r="504" spans="5:5" ht="15.75" customHeight="1" x14ac:dyDescent="0.25">
      <c r="E504" s="2"/>
    </row>
    <row r="505" spans="5:5" ht="15.75" customHeight="1" x14ac:dyDescent="0.25">
      <c r="E505" s="2"/>
    </row>
    <row r="506" spans="5:5" ht="15.75" customHeight="1" x14ac:dyDescent="0.25">
      <c r="E506" s="2"/>
    </row>
    <row r="507" spans="5:5" ht="15.75" customHeight="1" x14ac:dyDescent="0.25">
      <c r="E507" s="2"/>
    </row>
    <row r="508" spans="5:5" ht="15.75" customHeight="1" x14ac:dyDescent="0.25">
      <c r="E508" s="2"/>
    </row>
    <row r="509" spans="5:5" ht="15.75" customHeight="1" x14ac:dyDescent="0.25">
      <c r="E509" s="2"/>
    </row>
    <row r="510" spans="5:5" ht="15.75" customHeight="1" x14ac:dyDescent="0.25">
      <c r="E510" s="2"/>
    </row>
    <row r="511" spans="5:5" ht="15.75" customHeight="1" x14ac:dyDescent="0.25">
      <c r="E511" s="2"/>
    </row>
    <row r="512" spans="5:5" ht="15.75" customHeight="1" x14ac:dyDescent="0.25">
      <c r="E512" s="2"/>
    </row>
    <row r="513" spans="5:5" ht="15.75" customHeight="1" x14ac:dyDescent="0.25">
      <c r="E513" s="2"/>
    </row>
    <row r="514" spans="5:5" ht="15.75" customHeight="1" x14ac:dyDescent="0.25">
      <c r="E514" s="2"/>
    </row>
    <row r="515" spans="5:5" ht="15.75" customHeight="1" x14ac:dyDescent="0.25">
      <c r="E515" s="2"/>
    </row>
    <row r="516" spans="5:5" ht="15.75" customHeight="1" x14ac:dyDescent="0.25">
      <c r="E516" s="2"/>
    </row>
    <row r="517" spans="5:5" ht="15.75" customHeight="1" x14ac:dyDescent="0.25">
      <c r="E517" s="2"/>
    </row>
    <row r="518" spans="5:5" ht="15.75" customHeight="1" x14ac:dyDescent="0.25">
      <c r="E518" s="2"/>
    </row>
    <row r="519" spans="5:5" ht="15.75" customHeight="1" x14ac:dyDescent="0.25">
      <c r="E519" s="2"/>
    </row>
    <row r="520" spans="5:5" ht="15.75" customHeight="1" x14ac:dyDescent="0.25">
      <c r="E520" s="2"/>
    </row>
    <row r="521" spans="5:5" ht="15.75" customHeight="1" x14ac:dyDescent="0.25">
      <c r="E521" s="2"/>
    </row>
    <row r="522" spans="5:5" ht="15.75" customHeight="1" x14ac:dyDescent="0.25">
      <c r="E522" s="2"/>
    </row>
    <row r="523" spans="5:5" ht="15.75" customHeight="1" x14ac:dyDescent="0.25">
      <c r="E523" s="2"/>
    </row>
    <row r="524" spans="5:5" ht="15.75" customHeight="1" x14ac:dyDescent="0.25">
      <c r="E524" s="2"/>
    </row>
    <row r="525" spans="5:5" ht="15.75" customHeight="1" x14ac:dyDescent="0.25">
      <c r="E525" s="2"/>
    </row>
    <row r="526" spans="5:5" ht="15.75" customHeight="1" x14ac:dyDescent="0.25">
      <c r="E526" s="2"/>
    </row>
    <row r="527" spans="5:5" ht="15.75" customHeight="1" x14ac:dyDescent="0.25">
      <c r="E527" s="2"/>
    </row>
    <row r="528" spans="5:5" ht="15.75" customHeight="1" x14ac:dyDescent="0.25">
      <c r="E528" s="2"/>
    </row>
    <row r="529" spans="5:5" ht="15.75" customHeight="1" x14ac:dyDescent="0.25">
      <c r="E529" s="2"/>
    </row>
    <row r="530" spans="5:5" ht="15.75" customHeight="1" x14ac:dyDescent="0.25">
      <c r="E530" s="2"/>
    </row>
    <row r="531" spans="5:5" ht="15.75" customHeight="1" x14ac:dyDescent="0.25">
      <c r="E531" s="2"/>
    </row>
    <row r="532" spans="5:5" ht="15.75" customHeight="1" x14ac:dyDescent="0.25">
      <c r="E532" s="2"/>
    </row>
    <row r="533" spans="5:5" ht="15.75" customHeight="1" x14ac:dyDescent="0.25">
      <c r="E533" s="2"/>
    </row>
    <row r="534" spans="5:5" ht="15.75" customHeight="1" x14ac:dyDescent="0.25">
      <c r="E534" s="2"/>
    </row>
    <row r="535" spans="5:5" ht="15.75" customHeight="1" x14ac:dyDescent="0.25">
      <c r="E535" s="2"/>
    </row>
    <row r="536" spans="5:5" ht="15.75" customHeight="1" x14ac:dyDescent="0.25">
      <c r="E536" s="2"/>
    </row>
    <row r="537" spans="5:5" ht="15.75" customHeight="1" x14ac:dyDescent="0.25">
      <c r="E537" s="2"/>
    </row>
    <row r="538" spans="5:5" ht="15.75" customHeight="1" x14ac:dyDescent="0.25">
      <c r="E538" s="2"/>
    </row>
    <row r="539" spans="5:5" ht="15.75" customHeight="1" x14ac:dyDescent="0.25">
      <c r="E539" s="2"/>
    </row>
    <row r="540" spans="5:5" ht="15.75" customHeight="1" x14ac:dyDescent="0.25">
      <c r="E540" s="2"/>
    </row>
    <row r="541" spans="5:5" ht="15.75" customHeight="1" x14ac:dyDescent="0.25">
      <c r="E541" s="2"/>
    </row>
    <row r="542" spans="5:5" ht="15.75" customHeight="1" x14ac:dyDescent="0.25">
      <c r="E542" s="2"/>
    </row>
    <row r="543" spans="5:5" ht="15.75" customHeight="1" x14ac:dyDescent="0.25">
      <c r="E543" s="2"/>
    </row>
    <row r="544" spans="5:5" ht="15.75" customHeight="1" x14ac:dyDescent="0.25">
      <c r="E544" s="2"/>
    </row>
    <row r="545" spans="5:5" ht="15.75" customHeight="1" x14ac:dyDescent="0.25">
      <c r="E545" s="2"/>
    </row>
    <row r="546" spans="5:5" ht="15.75" customHeight="1" x14ac:dyDescent="0.25">
      <c r="E546" s="2"/>
    </row>
    <row r="547" spans="5:5" ht="15.75" customHeight="1" x14ac:dyDescent="0.25">
      <c r="E547" s="2"/>
    </row>
    <row r="548" spans="5:5" ht="15.75" customHeight="1" x14ac:dyDescent="0.25">
      <c r="E548" s="2"/>
    </row>
    <row r="549" spans="5:5" ht="15.75" customHeight="1" x14ac:dyDescent="0.25">
      <c r="E549" s="2"/>
    </row>
    <row r="550" spans="5:5" ht="15.75" customHeight="1" x14ac:dyDescent="0.25">
      <c r="E550" s="2"/>
    </row>
    <row r="551" spans="5:5" ht="15.75" customHeight="1" x14ac:dyDescent="0.25">
      <c r="E551" s="2"/>
    </row>
    <row r="552" spans="5:5" ht="15.75" customHeight="1" x14ac:dyDescent="0.25">
      <c r="E552" s="2"/>
    </row>
    <row r="553" spans="5:5" ht="15.75" customHeight="1" x14ac:dyDescent="0.25">
      <c r="E553" s="2"/>
    </row>
    <row r="554" spans="5:5" ht="15.75" customHeight="1" x14ac:dyDescent="0.25">
      <c r="E554" s="2"/>
    </row>
    <row r="555" spans="5:5" ht="15.75" customHeight="1" x14ac:dyDescent="0.25">
      <c r="E555" s="2"/>
    </row>
    <row r="556" spans="5:5" ht="15.75" customHeight="1" x14ac:dyDescent="0.25">
      <c r="E556" s="2"/>
    </row>
    <row r="557" spans="5:5" ht="15.75" customHeight="1" x14ac:dyDescent="0.25">
      <c r="E557" s="2"/>
    </row>
    <row r="558" spans="5:5" ht="15.75" customHeight="1" x14ac:dyDescent="0.25">
      <c r="E558" s="2"/>
    </row>
    <row r="559" spans="5:5" ht="15.75" customHeight="1" x14ac:dyDescent="0.25">
      <c r="E559" s="2"/>
    </row>
    <row r="560" spans="5:5" ht="15.75" customHeight="1" x14ac:dyDescent="0.25">
      <c r="E560" s="2"/>
    </row>
    <row r="561" spans="5:5" ht="15.75" customHeight="1" x14ac:dyDescent="0.25">
      <c r="E561" s="2"/>
    </row>
    <row r="562" spans="5:5" ht="15.75" customHeight="1" x14ac:dyDescent="0.25">
      <c r="E562" s="2"/>
    </row>
    <row r="563" spans="5:5" ht="15.75" customHeight="1" x14ac:dyDescent="0.25">
      <c r="E563" s="2"/>
    </row>
    <row r="564" spans="5:5" ht="15.75" customHeight="1" x14ac:dyDescent="0.25">
      <c r="E564" s="2"/>
    </row>
    <row r="565" spans="5:5" ht="15.75" customHeight="1" x14ac:dyDescent="0.25">
      <c r="E565" s="2"/>
    </row>
    <row r="566" spans="5:5" ht="15.75" customHeight="1" x14ac:dyDescent="0.25">
      <c r="E566" s="2"/>
    </row>
    <row r="567" spans="5:5" ht="15.75" customHeight="1" x14ac:dyDescent="0.25">
      <c r="E567" s="2"/>
    </row>
    <row r="568" spans="5:5" ht="15.75" customHeight="1" x14ac:dyDescent="0.25">
      <c r="E568" s="2"/>
    </row>
    <row r="569" spans="5:5" ht="15.75" customHeight="1" x14ac:dyDescent="0.25">
      <c r="E569" s="2"/>
    </row>
    <row r="570" spans="5:5" ht="15.75" customHeight="1" x14ac:dyDescent="0.25">
      <c r="E570" s="2"/>
    </row>
    <row r="571" spans="5:5" ht="15.75" customHeight="1" x14ac:dyDescent="0.25">
      <c r="E571" s="2"/>
    </row>
    <row r="572" spans="5:5" ht="15.75" customHeight="1" x14ac:dyDescent="0.25">
      <c r="E572" s="2"/>
    </row>
    <row r="573" spans="5:5" ht="15.75" customHeight="1" x14ac:dyDescent="0.25">
      <c r="E573" s="2"/>
    </row>
    <row r="574" spans="5:5" ht="15.75" customHeight="1" x14ac:dyDescent="0.25">
      <c r="E574" s="2"/>
    </row>
    <row r="575" spans="5:5" ht="15.75" customHeight="1" x14ac:dyDescent="0.25">
      <c r="E575" s="2"/>
    </row>
    <row r="576" spans="5:5" ht="15.75" customHeight="1" x14ac:dyDescent="0.25">
      <c r="E576" s="2"/>
    </row>
    <row r="577" spans="5:5" ht="15.75" customHeight="1" x14ac:dyDescent="0.25">
      <c r="E577" s="2"/>
    </row>
    <row r="578" spans="5:5" ht="15.75" customHeight="1" x14ac:dyDescent="0.25">
      <c r="E578" s="2"/>
    </row>
    <row r="579" spans="5:5" ht="15.75" customHeight="1" x14ac:dyDescent="0.25">
      <c r="E579" s="2"/>
    </row>
    <row r="580" spans="5:5" ht="15.75" customHeight="1" x14ac:dyDescent="0.25">
      <c r="E580" s="2"/>
    </row>
    <row r="581" spans="5:5" ht="15.75" customHeight="1" x14ac:dyDescent="0.25">
      <c r="E581" s="2"/>
    </row>
    <row r="582" spans="5:5" ht="15.75" customHeight="1" x14ac:dyDescent="0.25">
      <c r="E582" s="2"/>
    </row>
    <row r="583" spans="5:5" ht="15.75" customHeight="1" x14ac:dyDescent="0.25">
      <c r="E583" s="2"/>
    </row>
    <row r="584" spans="5:5" ht="15.75" customHeight="1" x14ac:dyDescent="0.25">
      <c r="E584" s="2"/>
    </row>
    <row r="585" spans="5:5" ht="15.75" customHeight="1" x14ac:dyDescent="0.25">
      <c r="E585" s="2"/>
    </row>
    <row r="586" spans="5:5" ht="15.75" customHeight="1" x14ac:dyDescent="0.25">
      <c r="E586" s="2"/>
    </row>
    <row r="587" spans="5:5" ht="15.75" customHeight="1" x14ac:dyDescent="0.25">
      <c r="E587" s="2"/>
    </row>
    <row r="588" spans="5:5" ht="15.75" customHeight="1" x14ac:dyDescent="0.25">
      <c r="E588" s="2"/>
    </row>
    <row r="589" spans="5:5" ht="15.75" customHeight="1" x14ac:dyDescent="0.25">
      <c r="E589" s="2"/>
    </row>
    <row r="590" spans="5:5" ht="15.75" customHeight="1" x14ac:dyDescent="0.25">
      <c r="E590" s="2"/>
    </row>
    <row r="591" spans="5:5" ht="15.75" customHeight="1" x14ac:dyDescent="0.25">
      <c r="E591" s="2"/>
    </row>
    <row r="592" spans="5:5" ht="15.75" customHeight="1" x14ac:dyDescent="0.25">
      <c r="E592" s="2"/>
    </row>
    <row r="593" spans="5:5" ht="15.75" customHeight="1" x14ac:dyDescent="0.25">
      <c r="E593" s="2"/>
    </row>
    <row r="594" spans="5:5" ht="15.75" customHeight="1" x14ac:dyDescent="0.25">
      <c r="E594" s="2"/>
    </row>
    <row r="595" spans="5:5" ht="15.75" customHeight="1" x14ac:dyDescent="0.25">
      <c r="E595" s="2"/>
    </row>
    <row r="596" spans="5:5" ht="15.75" customHeight="1" x14ac:dyDescent="0.25">
      <c r="E596" s="2"/>
    </row>
    <row r="597" spans="5:5" ht="15.75" customHeight="1" x14ac:dyDescent="0.25">
      <c r="E597" s="2"/>
    </row>
    <row r="598" spans="5:5" ht="15.75" customHeight="1" x14ac:dyDescent="0.25">
      <c r="E598" s="2"/>
    </row>
    <row r="599" spans="5:5" ht="15.75" customHeight="1" x14ac:dyDescent="0.25">
      <c r="E599" s="2"/>
    </row>
    <row r="600" spans="5:5" ht="15.75" customHeight="1" x14ac:dyDescent="0.25">
      <c r="E600" s="2"/>
    </row>
    <row r="601" spans="5:5" ht="15.75" customHeight="1" x14ac:dyDescent="0.25">
      <c r="E601" s="2"/>
    </row>
    <row r="602" spans="5:5" ht="15.75" customHeight="1" x14ac:dyDescent="0.25">
      <c r="E602" s="2"/>
    </row>
    <row r="603" spans="5:5" ht="15.75" customHeight="1" x14ac:dyDescent="0.25">
      <c r="E603" s="2"/>
    </row>
    <row r="604" spans="5:5" ht="15.75" customHeight="1" x14ac:dyDescent="0.25">
      <c r="E604" s="2"/>
    </row>
    <row r="605" spans="5:5" ht="15.75" customHeight="1" x14ac:dyDescent="0.25">
      <c r="E605" s="2"/>
    </row>
    <row r="606" spans="5:5" ht="15.75" customHeight="1" x14ac:dyDescent="0.25">
      <c r="E606" s="2"/>
    </row>
    <row r="607" spans="5:5" ht="15.75" customHeight="1" x14ac:dyDescent="0.25">
      <c r="E607" s="2"/>
    </row>
    <row r="608" spans="5:5" ht="15.75" customHeight="1" x14ac:dyDescent="0.25">
      <c r="E608" s="2"/>
    </row>
    <row r="609" spans="5:5" ht="15.75" customHeight="1" x14ac:dyDescent="0.25">
      <c r="E609" s="2"/>
    </row>
    <row r="610" spans="5:5" ht="15.75" customHeight="1" x14ac:dyDescent="0.25">
      <c r="E610" s="2"/>
    </row>
    <row r="611" spans="5:5" ht="15.75" customHeight="1" x14ac:dyDescent="0.25">
      <c r="E611" s="2"/>
    </row>
    <row r="612" spans="5:5" ht="15.75" customHeight="1" x14ac:dyDescent="0.25">
      <c r="E612" s="2"/>
    </row>
    <row r="613" spans="5:5" ht="15.75" customHeight="1" x14ac:dyDescent="0.25">
      <c r="E613" s="2"/>
    </row>
    <row r="614" spans="5:5" ht="15.75" customHeight="1" x14ac:dyDescent="0.25">
      <c r="E614" s="2"/>
    </row>
    <row r="615" spans="5:5" ht="15.75" customHeight="1" x14ac:dyDescent="0.25">
      <c r="E615" s="2"/>
    </row>
    <row r="616" spans="5:5" ht="15.75" customHeight="1" x14ac:dyDescent="0.25">
      <c r="E616" s="2"/>
    </row>
    <row r="617" spans="5:5" ht="15.75" customHeight="1" x14ac:dyDescent="0.25">
      <c r="E617" s="2"/>
    </row>
    <row r="618" spans="5:5" ht="15.75" customHeight="1" x14ac:dyDescent="0.25">
      <c r="E618" s="2"/>
    </row>
    <row r="619" spans="5:5" ht="15.75" customHeight="1" x14ac:dyDescent="0.25">
      <c r="E619" s="2"/>
    </row>
    <row r="620" spans="5:5" ht="15.75" customHeight="1" x14ac:dyDescent="0.25">
      <c r="E620" s="2"/>
    </row>
    <row r="621" spans="5:5" ht="15.75" customHeight="1" x14ac:dyDescent="0.25">
      <c r="E621" s="2"/>
    </row>
    <row r="622" spans="5:5" ht="15.75" customHeight="1" x14ac:dyDescent="0.25">
      <c r="E622" s="2"/>
    </row>
    <row r="623" spans="5:5" ht="15.75" customHeight="1" x14ac:dyDescent="0.25">
      <c r="E623" s="2"/>
    </row>
    <row r="624" spans="5:5" ht="15.75" customHeight="1" x14ac:dyDescent="0.25">
      <c r="E624" s="2"/>
    </row>
    <row r="625" spans="5:5" ht="15.75" customHeight="1" x14ac:dyDescent="0.25">
      <c r="E625" s="2"/>
    </row>
    <row r="626" spans="5:5" ht="15.75" customHeight="1" x14ac:dyDescent="0.25">
      <c r="E626" s="2"/>
    </row>
    <row r="627" spans="5:5" ht="15.75" customHeight="1" x14ac:dyDescent="0.25">
      <c r="E627" s="2"/>
    </row>
    <row r="628" spans="5:5" ht="15.75" customHeight="1" x14ac:dyDescent="0.25">
      <c r="E628" s="2"/>
    </row>
    <row r="629" spans="5:5" ht="15.75" customHeight="1" x14ac:dyDescent="0.25">
      <c r="E629" s="2"/>
    </row>
    <row r="630" spans="5:5" ht="15.75" customHeight="1" x14ac:dyDescent="0.25">
      <c r="E630" s="2"/>
    </row>
    <row r="631" spans="5:5" ht="15.75" customHeight="1" x14ac:dyDescent="0.25">
      <c r="E631" s="2"/>
    </row>
    <row r="632" spans="5:5" ht="15.75" customHeight="1" x14ac:dyDescent="0.25">
      <c r="E632" s="2"/>
    </row>
    <row r="633" spans="5:5" ht="15.75" customHeight="1" x14ac:dyDescent="0.25">
      <c r="E633" s="2"/>
    </row>
    <row r="634" spans="5:5" ht="15.75" customHeight="1" x14ac:dyDescent="0.25">
      <c r="E634" s="2"/>
    </row>
    <row r="635" spans="5:5" ht="15.75" customHeight="1" x14ac:dyDescent="0.25">
      <c r="E635" s="2"/>
    </row>
    <row r="636" spans="5:5" ht="15.75" customHeight="1" x14ac:dyDescent="0.25">
      <c r="E636" s="2"/>
    </row>
    <row r="637" spans="5:5" ht="15.75" customHeight="1" x14ac:dyDescent="0.25">
      <c r="E637" s="2"/>
    </row>
    <row r="638" spans="5:5" ht="15.75" customHeight="1" x14ac:dyDescent="0.25">
      <c r="E638" s="2"/>
    </row>
    <row r="639" spans="5:5" ht="15.75" customHeight="1" x14ac:dyDescent="0.25">
      <c r="E639" s="2"/>
    </row>
    <row r="640" spans="5:5" ht="15.75" customHeight="1" x14ac:dyDescent="0.25">
      <c r="E640" s="2"/>
    </row>
    <row r="641" spans="5:5" ht="15.75" customHeight="1" x14ac:dyDescent="0.25">
      <c r="E641" s="2"/>
    </row>
    <row r="642" spans="5:5" ht="15.75" customHeight="1" x14ac:dyDescent="0.25">
      <c r="E642" s="2"/>
    </row>
    <row r="643" spans="5:5" ht="15.75" customHeight="1" x14ac:dyDescent="0.25">
      <c r="E643" s="2"/>
    </row>
    <row r="644" spans="5:5" ht="15.75" customHeight="1" x14ac:dyDescent="0.25">
      <c r="E644" s="2"/>
    </row>
    <row r="645" spans="5:5" ht="15.75" customHeight="1" x14ac:dyDescent="0.25">
      <c r="E645" s="2"/>
    </row>
    <row r="646" spans="5:5" ht="15.75" customHeight="1" x14ac:dyDescent="0.25">
      <c r="E646" s="2"/>
    </row>
    <row r="647" spans="5:5" ht="15.75" customHeight="1" x14ac:dyDescent="0.25">
      <c r="E647" s="2"/>
    </row>
    <row r="648" spans="5:5" ht="15.75" customHeight="1" x14ac:dyDescent="0.25">
      <c r="E648" s="2"/>
    </row>
    <row r="649" spans="5:5" ht="15.75" customHeight="1" x14ac:dyDescent="0.25">
      <c r="E649" s="2"/>
    </row>
    <row r="650" spans="5:5" ht="15.75" customHeight="1" x14ac:dyDescent="0.25">
      <c r="E650" s="2"/>
    </row>
    <row r="651" spans="5:5" ht="15.75" customHeight="1" x14ac:dyDescent="0.25">
      <c r="E651" s="2"/>
    </row>
    <row r="652" spans="5:5" ht="15.75" customHeight="1" x14ac:dyDescent="0.25">
      <c r="E652" s="2"/>
    </row>
    <row r="653" spans="5:5" ht="15.75" customHeight="1" x14ac:dyDescent="0.25">
      <c r="E653" s="2"/>
    </row>
    <row r="654" spans="5:5" ht="15.75" customHeight="1" x14ac:dyDescent="0.25">
      <c r="E654" s="2"/>
    </row>
    <row r="655" spans="5:5" ht="15.75" customHeight="1" x14ac:dyDescent="0.25">
      <c r="E655" s="2"/>
    </row>
    <row r="656" spans="5:5" ht="15.75" customHeight="1" x14ac:dyDescent="0.25">
      <c r="E656" s="2"/>
    </row>
    <row r="657" spans="5:5" ht="15.75" customHeight="1" x14ac:dyDescent="0.25">
      <c r="E657" s="2"/>
    </row>
    <row r="658" spans="5:5" ht="15.75" customHeight="1" x14ac:dyDescent="0.25">
      <c r="E658" s="2"/>
    </row>
    <row r="659" spans="5:5" ht="15.75" customHeight="1" x14ac:dyDescent="0.25">
      <c r="E659" s="2"/>
    </row>
    <row r="660" spans="5:5" ht="15.75" customHeight="1" x14ac:dyDescent="0.25">
      <c r="E660" s="2"/>
    </row>
    <row r="661" spans="5:5" ht="15.75" customHeight="1" x14ac:dyDescent="0.25">
      <c r="E661" s="2"/>
    </row>
    <row r="662" spans="5:5" ht="15.75" customHeight="1" x14ac:dyDescent="0.25">
      <c r="E662" s="2"/>
    </row>
    <row r="663" spans="5:5" ht="15.75" customHeight="1" x14ac:dyDescent="0.25">
      <c r="E663" s="2"/>
    </row>
    <row r="664" spans="5:5" ht="15.75" customHeight="1" x14ac:dyDescent="0.25">
      <c r="E664" s="2"/>
    </row>
    <row r="665" spans="5:5" ht="15.75" customHeight="1" x14ac:dyDescent="0.25">
      <c r="E665" s="2"/>
    </row>
    <row r="666" spans="5:5" ht="15.75" customHeight="1" x14ac:dyDescent="0.25">
      <c r="E666" s="2"/>
    </row>
    <row r="667" spans="5:5" ht="15.75" customHeight="1" x14ac:dyDescent="0.25">
      <c r="E667" s="2"/>
    </row>
    <row r="668" spans="5:5" ht="15.75" customHeight="1" x14ac:dyDescent="0.25">
      <c r="E668" s="2"/>
    </row>
    <row r="669" spans="5:5" ht="15.75" customHeight="1" x14ac:dyDescent="0.25">
      <c r="E669" s="2"/>
    </row>
    <row r="670" spans="5:5" ht="15.75" customHeight="1" x14ac:dyDescent="0.25">
      <c r="E670" s="2"/>
    </row>
    <row r="671" spans="5:5" ht="15.75" customHeight="1" x14ac:dyDescent="0.25">
      <c r="E671" s="2"/>
    </row>
    <row r="672" spans="5:5" ht="15.75" customHeight="1" x14ac:dyDescent="0.25">
      <c r="E672" s="2"/>
    </row>
    <row r="673" spans="5:5" ht="15.75" customHeight="1" x14ac:dyDescent="0.25">
      <c r="E673" s="2"/>
    </row>
    <row r="674" spans="5:5" ht="15.75" customHeight="1" x14ac:dyDescent="0.25">
      <c r="E674" s="2"/>
    </row>
    <row r="675" spans="5:5" ht="15.75" customHeight="1" x14ac:dyDescent="0.25">
      <c r="E675" s="2"/>
    </row>
    <row r="676" spans="5:5" ht="15.75" customHeight="1" x14ac:dyDescent="0.25">
      <c r="E676" s="2"/>
    </row>
    <row r="677" spans="5:5" ht="15.75" customHeight="1" x14ac:dyDescent="0.25">
      <c r="E677" s="2"/>
    </row>
    <row r="678" spans="5:5" ht="15.75" customHeight="1" x14ac:dyDescent="0.25">
      <c r="E678" s="2"/>
    </row>
    <row r="679" spans="5:5" ht="15.75" customHeight="1" x14ac:dyDescent="0.25">
      <c r="E679" s="2"/>
    </row>
    <row r="680" spans="5:5" ht="15.75" customHeight="1" x14ac:dyDescent="0.25">
      <c r="E680" s="2"/>
    </row>
    <row r="681" spans="5:5" ht="15.75" customHeight="1" x14ac:dyDescent="0.25">
      <c r="E681" s="2"/>
    </row>
    <row r="682" spans="5:5" ht="15.75" customHeight="1" x14ac:dyDescent="0.25">
      <c r="E682" s="2"/>
    </row>
    <row r="683" spans="5:5" ht="15.75" customHeight="1" x14ac:dyDescent="0.25">
      <c r="E683" s="2"/>
    </row>
    <row r="684" spans="5:5" ht="15.75" customHeight="1" x14ac:dyDescent="0.25">
      <c r="E684" s="2"/>
    </row>
    <row r="685" spans="5:5" ht="15.75" customHeight="1" x14ac:dyDescent="0.25">
      <c r="E685" s="2"/>
    </row>
    <row r="686" spans="5:5" ht="15.75" customHeight="1" x14ac:dyDescent="0.25">
      <c r="E686" s="2"/>
    </row>
    <row r="687" spans="5:5" ht="15.75" customHeight="1" x14ac:dyDescent="0.25">
      <c r="E687" s="2"/>
    </row>
    <row r="688" spans="5:5" ht="15.75" customHeight="1" x14ac:dyDescent="0.25">
      <c r="E688" s="2"/>
    </row>
    <row r="689" spans="5:5" ht="15.75" customHeight="1" x14ac:dyDescent="0.25">
      <c r="E689" s="2"/>
    </row>
    <row r="690" spans="5:5" ht="15.75" customHeight="1" x14ac:dyDescent="0.25">
      <c r="E690" s="2"/>
    </row>
    <row r="691" spans="5:5" ht="15.75" customHeight="1" x14ac:dyDescent="0.25">
      <c r="E691" s="2"/>
    </row>
    <row r="692" spans="5:5" ht="15.75" customHeight="1" x14ac:dyDescent="0.25">
      <c r="E692" s="2"/>
    </row>
    <row r="693" spans="5:5" ht="15.75" customHeight="1" x14ac:dyDescent="0.25">
      <c r="E693" s="2"/>
    </row>
    <row r="694" spans="5:5" ht="15.75" customHeight="1" x14ac:dyDescent="0.25">
      <c r="E694" s="2"/>
    </row>
    <row r="695" spans="5:5" ht="15.75" customHeight="1" x14ac:dyDescent="0.25">
      <c r="E695" s="2"/>
    </row>
    <row r="696" spans="5:5" ht="15.75" customHeight="1" x14ac:dyDescent="0.25">
      <c r="E696" s="2"/>
    </row>
    <row r="697" spans="5:5" ht="15.75" customHeight="1" x14ac:dyDescent="0.25">
      <c r="E697" s="2"/>
    </row>
    <row r="698" spans="5:5" ht="15.75" customHeight="1" x14ac:dyDescent="0.25">
      <c r="E698" s="2"/>
    </row>
    <row r="699" spans="5:5" ht="15.75" customHeight="1" x14ac:dyDescent="0.25">
      <c r="E699" s="2"/>
    </row>
    <row r="700" spans="5:5" ht="15.75" customHeight="1" x14ac:dyDescent="0.25">
      <c r="E700" s="2"/>
    </row>
    <row r="701" spans="5:5" ht="15.75" customHeight="1" x14ac:dyDescent="0.25">
      <c r="E701" s="2"/>
    </row>
    <row r="702" spans="5:5" ht="15.75" customHeight="1" x14ac:dyDescent="0.25">
      <c r="E702" s="2"/>
    </row>
    <row r="703" spans="5:5" ht="15.75" customHeight="1" x14ac:dyDescent="0.25">
      <c r="E703" s="2"/>
    </row>
    <row r="704" spans="5:5" ht="15.75" customHeight="1" x14ac:dyDescent="0.25">
      <c r="E704" s="2"/>
    </row>
    <row r="705" spans="5:5" ht="15.75" customHeight="1" x14ac:dyDescent="0.25">
      <c r="E705" s="2"/>
    </row>
    <row r="706" spans="5:5" ht="15.75" customHeight="1" x14ac:dyDescent="0.25">
      <c r="E706" s="2"/>
    </row>
    <row r="707" spans="5:5" ht="15.75" customHeight="1" x14ac:dyDescent="0.25">
      <c r="E707" s="2"/>
    </row>
    <row r="708" spans="5:5" ht="15.75" customHeight="1" x14ac:dyDescent="0.25">
      <c r="E708" s="2"/>
    </row>
    <row r="709" spans="5:5" ht="15.75" customHeight="1" x14ac:dyDescent="0.25">
      <c r="E709" s="2"/>
    </row>
    <row r="710" spans="5:5" ht="15.75" customHeight="1" x14ac:dyDescent="0.25">
      <c r="E710" s="2"/>
    </row>
    <row r="711" spans="5:5" ht="15.75" customHeight="1" x14ac:dyDescent="0.25">
      <c r="E711" s="2"/>
    </row>
    <row r="712" spans="5:5" ht="15.75" customHeight="1" x14ac:dyDescent="0.25">
      <c r="E712" s="2"/>
    </row>
    <row r="713" spans="5:5" ht="15.75" customHeight="1" x14ac:dyDescent="0.25">
      <c r="E713" s="2"/>
    </row>
    <row r="714" spans="5:5" ht="15.75" customHeight="1" x14ac:dyDescent="0.25">
      <c r="E714" s="2"/>
    </row>
    <row r="715" spans="5:5" ht="15.75" customHeight="1" x14ac:dyDescent="0.25">
      <c r="E715" s="2"/>
    </row>
    <row r="716" spans="5:5" ht="15.75" customHeight="1" x14ac:dyDescent="0.25">
      <c r="E716" s="2"/>
    </row>
    <row r="717" spans="5:5" ht="15.75" customHeight="1" x14ac:dyDescent="0.25">
      <c r="E717" s="2"/>
    </row>
    <row r="718" spans="5:5" ht="15.75" customHeight="1" x14ac:dyDescent="0.25">
      <c r="E718" s="2"/>
    </row>
    <row r="719" spans="5:5" ht="15.75" customHeight="1" x14ac:dyDescent="0.25">
      <c r="E719" s="2"/>
    </row>
    <row r="720" spans="5:5" ht="15.75" customHeight="1" x14ac:dyDescent="0.25">
      <c r="E720" s="2"/>
    </row>
    <row r="721" spans="5:5" ht="15.75" customHeight="1" x14ac:dyDescent="0.25">
      <c r="E721" s="2"/>
    </row>
    <row r="722" spans="5:5" ht="15.75" customHeight="1" x14ac:dyDescent="0.25">
      <c r="E722" s="2"/>
    </row>
    <row r="723" spans="5:5" ht="15.75" customHeight="1" x14ac:dyDescent="0.25">
      <c r="E723" s="2"/>
    </row>
    <row r="724" spans="5:5" ht="15.75" customHeight="1" x14ac:dyDescent="0.25">
      <c r="E724" s="2"/>
    </row>
    <row r="725" spans="5:5" ht="15.75" customHeight="1" x14ac:dyDescent="0.25">
      <c r="E725" s="2"/>
    </row>
    <row r="726" spans="5:5" ht="15.75" customHeight="1" x14ac:dyDescent="0.25">
      <c r="E726" s="2"/>
    </row>
    <row r="727" spans="5:5" ht="15.75" customHeight="1" x14ac:dyDescent="0.25">
      <c r="E727" s="2"/>
    </row>
    <row r="728" spans="5:5" ht="15.75" customHeight="1" x14ac:dyDescent="0.25">
      <c r="E728" s="2"/>
    </row>
    <row r="729" spans="5:5" ht="15.75" customHeight="1" x14ac:dyDescent="0.25">
      <c r="E729" s="2"/>
    </row>
    <row r="730" spans="5:5" ht="15.75" customHeight="1" x14ac:dyDescent="0.25">
      <c r="E730" s="2"/>
    </row>
    <row r="731" spans="5:5" ht="15.75" customHeight="1" x14ac:dyDescent="0.25">
      <c r="E731" s="2"/>
    </row>
    <row r="732" spans="5:5" ht="15.75" customHeight="1" x14ac:dyDescent="0.25">
      <c r="E732" s="2"/>
    </row>
    <row r="733" spans="5:5" ht="15.75" customHeight="1" x14ac:dyDescent="0.25">
      <c r="E733" s="2"/>
    </row>
    <row r="734" spans="5:5" ht="15.75" customHeight="1" x14ac:dyDescent="0.25">
      <c r="E734" s="2"/>
    </row>
    <row r="735" spans="5:5" ht="15.75" customHeight="1" x14ac:dyDescent="0.25">
      <c r="E735" s="2"/>
    </row>
    <row r="736" spans="5:5" ht="15.75" customHeight="1" x14ac:dyDescent="0.25">
      <c r="E736" s="2"/>
    </row>
    <row r="737" spans="5:5" ht="15.75" customHeight="1" x14ac:dyDescent="0.25">
      <c r="E737" s="2"/>
    </row>
    <row r="738" spans="5:5" ht="15.75" customHeight="1" x14ac:dyDescent="0.25">
      <c r="E738" s="2"/>
    </row>
    <row r="739" spans="5:5" ht="15.75" customHeight="1" x14ac:dyDescent="0.25">
      <c r="E739" s="2"/>
    </row>
    <row r="740" spans="5:5" ht="15.75" customHeight="1" x14ac:dyDescent="0.25">
      <c r="E740" s="2"/>
    </row>
    <row r="741" spans="5:5" ht="15.75" customHeight="1" x14ac:dyDescent="0.25">
      <c r="E741" s="2"/>
    </row>
    <row r="742" spans="5:5" ht="15.75" customHeight="1" x14ac:dyDescent="0.25">
      <c r="E742" s="2"/>
    </row>
    <row r="743" spans="5:5" ht="15.75" customHeight="1" x14ac:dyDescent="0.25">
      <c r="E743" s="2"/>
    </row>
    <row r="744" spans="5:5" ht="15.75" customHeight="1" x14ac:dyDescent="0.25">
      <c r="E744" s="2"/>
    </row>
    <row r="745" spans="5:5" ht="15.75" customHeight="1" x14ac:dyDescent="0.25">
      <c r="E745" s="2"/>
    </row>
    <row r="746" spans="5:5" ht="15.75" customHeight="1" x14ac:dyDescent="0.25">
      <c r="E746" s="2"/>
    </row>
    <row r="747" spans="5:5" ht="15.75" customHeight="1" x14ac:dyDescent="0.25">
      <c r="E747" s="2"/>
    </row>
    <row r="748" spans="5:5" ht="15.75" customHeight="1" x14ac:dyDescent="0.25">
      <c r="E748" s="2"/>
    </row>
    <row r="749" spans="5:5" ht="15.75" customHeight="1" x14ac:dyDescent="0.25">
      <c r="E749" s="2"/>
    </row>
    <row r="750" spans="5:5" ht="15.75" customHeight="1" x14ac:dyDescent="0.25">
      <c r="E750" s="2"/>
    </row>
    <row r="751" spans="5:5" ht="15.75" customHeight="1" x14ac:dyDescent="0.25">
      <c r="E751" s="2"/>
    </row>
    <row r="752" spans="5:5" ht="15.75" customHeight="1" x14ac:dyDescent="0.25">
      <c r="E752" s="2"/>
    </row>
    <row r="753" spans="5:5" ht="15.75" customHeight="1" x14ac:dyDescent="0.25">
      <c r="E753" s="2"/>
    </row>
    <row r="754" spans="5:5" ht="15.75" customHeight="1" x14ac:dyDescent="0.25">
      <c r="E754" s="2"/>
    </row>
    <row r="755" spans="5:5" ht="15.75" customHeight="1" x14ac:dyDescent="0.25">
      <c r="E755" s="2"/>
    </row>
    <row r="756" spans="5:5" ht="15.75" customHeight="1" x14ac:dyDescent="0.25">
      <c r="E756" s="2"/>
    </row>
    <row r="757" spans="5:5" ht="15.75" customHeight="1" x14ac:dyDescent="0.25">
      <c r="E757" s="2"/>
    </row>
    <row r="758" spans="5:5" ht="15.75" customHeight="1" x14ac:dyDescent="0.25">
      <c r="E758" s="2"/>
    </row>
    <row r="759" spans="5:5" ht="15.75" customHeight="1" x14ac:dyDescent="0.25">
      <c r="E759" s="2"/>
    </row>
    <row r="760" spans="5:5" ht="15.75" customHeight="1" x14ac:dyDescent="0.25">
      <c r="E760" s="2"/>
    </row>
    <row r="761" spans="5:5" ht="15.75" customHeight="1" x14ac:dyDescent="0.25">
      <c r="E761" s="2"/>
    </row>
    <row r="762" spans="5:5" ht="15.75" customHeight="1" x14ac:dyDescent="0.25">
      <c r="E762" s="2"/>
    </row>
    <row r="763" spans="5:5" ht="15.75" customHeight="1" x14ac:dyDescent="0.25">
      <c r="E763" s="2"/>
    </row>
    <row r="764" spans="5:5" ht="15.75" customHeight="1" x14ac:dyDescent="0.25">
      <c r="E764" s="2"/>
    </row>
    <row r="765" spans="5:5" ht="15.75" customHeight="1" x14ac:dyDescent="0.25">
      <c r="E765" s="2"/>
    </row>
    <row r="766" spans="5:5" ht="15.75" customHeight="1" x14ac:dyDescent="0.25">
      <c r="E766" s="2"/>
    </row>
    <row r="767" spans="5:5" ht="15.75" customHeight="1" x14ac:dyDescent="0.25">
      <c r="E767" s="2"/>
    </row>
    <row r="768" spans="5:5" ht="15.75" customHeight="1" x14ac:dyDescent="0.25">
      <c r="E768" s="2"/>
    </row>
    <row r="769" spans="5:5" ht="15.75" customHeight="1" x14ac:dyDescent="0.25">
      <c r="E769" s="2"/>
    </row>
    <row r="770" spans="5:5" ht="15.75" customHeight="1" x14ac:dyDescent="0.25">
      <c r="E770" s="2"/>
    </row>
    <row r="771" spans="5:5" ht="15.75" customHeight="1" x14ac:dyDescent="0.25">
      <c r="E771" s="2"/>
    </row>
    <row r="772" spans="5:5" ht="15.75" customHeight="1" x14ac:dyDescent="0.25">
      <c r="E772" s="2"/>
    </row>
    <row r="773" spans="5:5" ht="15.75" customHeight="1" x14ac:dyDescent="0.25">
      <c r="E773" s="2"/>
    </row>
    <row r="774" spans="5:5" ht="15.75" customHeight="1" x14ac:dyDescent="0.25">
      <c r="E774" s="2"/>
    </row>
    <row r="775" spans="5:5" ht="15.75" customHeight="1" x14ac:dyDescent="0.25">
      <c r="E775" s="2"/>
    </row>
    <row r="776" spans="5:5" ht="15.75" customHeight="1" x14ac:dyDescent="0.25">
      <c r="E776" s="2"/>
    </row>
    <row r="777" spans="5:5" ht="15.75" customHeight="1" x14ac:dyDescent="0.25">
      <c r="E777" s="2"/>
    </row>
    <row r="778" spans="5:5" ht="15.75" customHeight="1" x14ac:dyDescent="0.25">
      <c r="E778" s="2"/>
    </row>
    <row r="779" spans="5:5" ht="15.75" customHeight="1" x14ac:dyDescent="0.25">
      <c r="E779" s="2"/>
    </row>
    <row r="780" spans="5:5" ht="15.75" customHeight="1" x14ac:dyDescent="0.25">
      <c r="E780" s="2"/>
    </row>
    <row r="781" spans="5:5" ht="15.75" customHeight="1" x14ac:dyDescent="0.25">
      <c r="E781" s="2"/>
    </row>
    <row r="782" spans="5:5" ht="15.75" customHeight="1" x14ac:dyDescent="0.25">
      <c r="E782" s="2"/>
    </row>
    <row r="783" spans="5:5" ht="15.75" customHeight="1" x14ac:dyDescent="0.25">
      <c r="E783" s="2"/>
    </row>
    <row r="784" spans="5:5" ht="15.75" customHeight="1" x14ac:dyDescent="0.25">
      <c r="E784" s="2"/>
    </row>
    <row r="785" spans="5:5" ht="15.75" customHeight="1" x14ac:dyDescent="0.25">
      <c r="E785" s="2"/>
    </row>
    <row r="786" spans="5:5" ht="15.75" customHeight="1" x14ac:dyDescent="0.25">
      <c r="E786" s="2"/>
    </row>
    <row r="787" spans="5:5" ht="15.75" customHeight="1" x14ac:dyDescent="0.25">
      <c r="E787" s="2"/>
    </row>
    <row r="788" spans="5:5" ht="15.75" customHeight="1" x14ac:dyDescent="0.25">
      <c r="E788" s="2"/>
    </row>
    <row r="789" spans="5:5" ht="15.75" customHeight="1" x14ac:dyDescent="0.25">
      <c r="E789" s="2"/>
    </row>
    <row r="790" spans="5:5" ht="15.75" customHeight="1" x14ac:dyDescent="0.25">
      <c r="E790" s="2"/>
    </row>
    <row r="791" spans="5:5" ht="15.75" customHeight="1" x14ac:dyDescent="0.25">
      <c r="E791" s="2"/>
    </row>
    <row r="792" spans="5:5" ht="15.75" customHeight="1" x14ac:dyDescent="0.25">
      <c r="E792" s="2"/>
    </row>
    <row r="793" spans="5:5" ht="15.75" customHeight="1" x14ac:dyDescent="0.25">
      <c r="E793" s="2"/>
    </row>
    <row r="794" spans="5:5" ht="15.75" customHeight="1" x14ac:dyDescent="0.25">
      <c r="E794" s="2"/>
    </row>
    <row r="795" spans="5:5" ht="15.75" customHeight="1" x14ac:dyDescent="0.25">
      <c r="E795" s="2"/>
    </row>
    <row r="796" spans="5:5" ht="15.75" customHeight="1" x14ac:dyDescent="0.25">
      <c r="E796" s="2"/>
    </row>
    <row r="797" spans="5:5" ht="15.75" customHeight="1" x14ac:dyDescent="0.25">
      <c r="E797" s="2"/>
    </row>
    <row r="798" spans="5:5" ht="15.75" customHeight="1" x14ac:dyDescent="0.25">
      <c r="E798" s="2"/>
    </row>
    <row r="799" spans="5:5" ht="15.75" customHeight="1" x14ac:dyDescent="0.25">
      <c r="E799" s="2"/>
    </row>
    <row r="800" spans="5:5" ht="15.75" customHeight="1" x14ac:dyDescent="0.25">
      <c r="E800" s="2"/>
    </row>
    <row r="801" spans="5:5" ht="15.75" customHeight="1" x14ac:dyDescent="0.25">
      <c r="E801" s="2"/>
    </row>
    <row r="802" spans="5:5" ht="15.75" customHeight="1" x14ac:dyDescent="0.25">
      <c r="E802" s="2"/>
    </row>
    <row r="803" spans="5:5" ht="15.75" customHeight="1" x14ac:dyDescent="0.25">
      <c r="E803" s="2"/>
    </row>
    <row r="804" spans="5:5" ht="15.75" customHeight="1" x14ac:dyDescent="0.25">
      <c r="E804" s="2"/>
    </row>
    <row r="805" spans="5:5" ht="15.75" customHeight="1" x14ac:dyDescent="0.25">
      <c r="E805" s="2"/>
    </row>
    <row r="806" spans="5:5" ht="15.75" customHeight="1" x14ac:dyDescent="0.25">
      <c r="E806" s="2"/>
    </row>
    <row r="807" spans="5:5" ht="15.75" customHeight="1" x14ac:dyDescent="0.25">
      <c r="E807" s="2"/>
    </row>
    <row r="808" spans="5:5" ht="15.75" customHeight="1" x14ac:dyDescent="0.25">
      <c r="E808" s="2"/>
    </row>
    <row r="809" spans="5:5" ht="15.75" customHeight="1" x14ac:dyDescent="0.25">
      <c r="E809" s="2"/>
    </row>
    <row r="810" spans="5:5" ht="15.75" customHeight="1" x14ac:dyDescent="0.25">
      <c r="E810" s="2"/>
    </row>
    <row r="811" spans="5:5" ht="15.75" customHeight="1" x14ac:dyDescent="0.25">
      <c r="E811" s="2"/>
    </row>
    <row r="812" spans="5:5" ht="15.75" customHeight="1" x14ac:dyDescent="0.25">
      <c r="E812" s="2"/>
    </row>
    <row r="813" spans="5:5" ht="15.75" customHeight="1" x14ac:dyDescent="0.25">
      <c r="E813" s="2"/>
    </row>
    <row r="814" spans="5:5" ht="15.75" customHeight="1" x14ac:dyDescent="0.25">
      <c r="E814" s="2"/>
    </row>
    <row r="815" spans="5:5" ht="15.75" customHeight="1" x14ac:dyDescent="0.25">
      <c r="E815" s="2"/>
    </row>
    <row r="816" spans="5:5" ht="15.75" customHeight="1" x14ac:dyDescent="0.25">
      <c r="E816" s="2"/>
    </row>
    <row r="817" spans="5:5" ht="15.75" customHeight="1" x14ac:dyDescent="0.25">
      <c r="E817" s="2"/>
    </row>
    <row r="818" spans="5:5" ht="15.75" customHeight="1" x14ac:dyDescent="0.25">
      <c r="E818" s="2"/>
    </row>
    <row r="819" spans="5:5" ht="15.75" customHeight="1" x14ac:dyDescent="0.25">
      <c r="E819" s="2"/>
    </row>
    <row r="820" spans="5:5" ht="15.75" customHeight="1" x14ac:dyDescent="0.25">
      <c r="E820" s="2"/>
    </row>
    <row r="821" spans="5:5" ht="15.75" customHeight="1" x14ac:dyDescent="0.25">
      <c r="E821" s="2"/>
    </row>
    <row r="822" spans="5:5" ht="15.75" customHeight="1" x14ac:dyDescent="0.25">
      <c r="E822" s="2"/>
    </row>
    <row r="823" spans="5:5" ht="15.75" customHeight="1" x14ac:dyDescent="0.25">
      <c r="E823" s="2"/>
    </row>
    <row r="824" spans="5:5" ht="15.75" customHeight="1" x14ac:dyDescent="0.25">
      <c r="E824" s="2"/>
    </row>
    <row r="825" spans="5:5" ht="15.75" customHeight="1" x14ac:dyDescent="0.25">
      <c r="E825" s="2"/>
    </row>
    <row r="826" spans="5:5" ht="15.75" customHeight="1" x14ac:dyDescent="0.25">
      <c r="E826" s="2"/>
    </row>
    <row r="827" spans="5:5" ht="15.75" customHeight="1" x14ac:dyDescent="0.25">
      <c r="E827" s="2"/>
    </row>
    <row r="828" spans="5:5" ht="15.75" customHeight="1" x14ac:dyDescent="0.25">
      <c r="E828" s="2"/>
    </row>
    <row r="829" spans="5:5" ht="15.75" customHeight="1" x14ac:dyDescent="0.25">
      <c r="E829" s="2"/>
    </row>
    <row r="830" spans="5:5" ht="15.75" customHeight="1" x14ac:dyDescent="0.25">
      <c r="E830" s="2"/>
    </row>
    <row r="831" spans="5:5" ht="15.75" customHeight="1" x14ac:dyDescent="0.25">
      <c r="E831" s="2"/>
    </row>
    <row r="832" spans="5:5" ht="15.75" customHeight="1" x14ac:dyDescent="0.25">
      <c r="E832" s="2"/>
    </row>
    <row r="833" spans="5:5" ht="15.75" customHeight="1" x14ac:dyDescent="0.25">
      <c r="E833" s="2"/>
    </row>
    <row r="834" spans="5:5" ht="15.75" customHeight="1" x14ac:dyDescent="0.25">
      <c r="E834" s="2"/>
    </row>
    <row r="835" spans="5:5" ht="15.75" customHeight="1" x14ac:dyDescent="0.25">
      <c r="E835" s="2"/>
    </row>
    <row r="836" spans="5:5" ht="15.75" customHeight="1" x14ac:dyDescent="0.25">
      <c r="E836" s="2"/>
    </row>
    <row r="837" spans="5:5" ht="15.75" customHeight="1" x14ac:dyDescent="0.25">
      <c r="E837" s="2"/>
    </row>
    <row r="838" spans="5:5" ht="15.75" customHeight="1" x14ac:dyDescent="0.25">
      <c r="E838" s="2"/>
    </row>
    <row r="839" spans="5:5" ht="15.75" customHeight="1" x14ac:dyDescent="0.25">
      <c r="E839" s="2"/>
    </row>
    <row r="840" spans="5:5" ht="15.75" customHeight="1" x14ac:dyDescent="0.25">
      <c r="E840" s="2"/>
    </row>
    <row r="841" spans="5:5" ht="15.75" customHeight="1" x14ac:dyDescent="0.25">
      <c r="E841" s="2"/>
    </row>
    <row r="842" spans="5:5" ht="15.75" customHeight="1" x14ac:dyDescent="0.25">
      <c r="E842" s="2"/>
    </row>
    <row r="843" spans="5:5" ht="15.75" customHeight="1" x14ac:dyDescent="0.25">
      <c r="E843" s="2"/>
    </row>
    <row r="844" spans="5:5" ht="15.75" customHeight="1" x14ac:dyDescent="0.25">
      <c r="E844" s="2"/>
    </row>
    <row r="845" spans="5:5" ht="15.75" customHeight="1" x14ac:dyDescent="0.25">
      <c r="E845" s="2"/>
    </row>
    <row r="846" spans="5:5" ht="15.75" customHeight="1" x14ac:dyDescent="0.25">
      <c r="E846" s="2"/>
    </row>
    <row r="847" spans="5:5" ht="15.75" customHeight="1" x14ac:dyDescent="0.25">
      <c r="E847" s="2"/>
    </row>
    <row r="848" spans="5:5" ht="15.75" customHeight="1" x14ac:dyDescent="0.25">
      <c r="E848" s="2"/>
    </row>
    <row r="849" spans="5:5" ht="15.75" customHeight="1" x14ac:dyDescent="0.25">
      <c r="E849" s="2"/>
    </row>
    <row r="850" spans="5:5" ht="15.75" customHeight="1" x14ac:dyDescent="0.25">
      <c r="E850" s="2"/>
    </row>
    <row r="851" spans="5:5" ht="15.75" customHeight="1" x14ac:dyDescent="0.25">
      <c r="E851" s="2"/>
    </row>
    <row r="852" spans="5:5" ht="15.75" customHeight="1" x14ac:dyDescent="0.25">
      <c r="E852" s="2"/>
    </row>
    <row r="853" spans="5:5" ht="15.75" customHeight="1" x14ac:dyDescent="0.25">
      <c r="E853" s="2"/>
    </row>
    <row r="854" spans="5:5" ht="15.75" customHeight="1" x14ac:dyDescent="0.25">
      <c r="E854" s="2"/>
    </row>
    <row r="855" spans="5:5" ht="15.75" customHeight="1" x14ac:dyDescent="0.25">
      <c r="E855" s="2"/>
    </row>
    <row r="856" spans="5:5" ht="15.75" customHeight="1" x14ac:dyDescent="0.25">
      <c r="E856" s="2"/>
    </row>
    <row r="857" spans="5:5" ht="15.75" customHeight="1" x14ac:dyDescent="0.25">
      <c r="E857" s="2"/>
    </row>
    <row r="858" spans="5:5" ht="15.75" customHeight="1" x14ac:dyDescent="0.25">
      <c r="E858" s="2"/>
    </row>
    <row r="859" spans="5:5" ht="15.75" customHeight="1" x14ac:dyDescent="0.25">
      <c r="E859" s="2"/>
    </row>
    <row r="860" spans="5:5" ht="15.75" customHeight="1" x14ac:dyDescent="0.25">
      <c r="E860" s="2"/>
    </row>
    <row r="861" spans="5:5" ht="15.75" customHeight="1" x14ac:dyDescent="0.25">
      <c r="E861" s="2"/>
    </row>
    <row r="862" spans="5:5" ht="15.75" customHeight="1" x14ac:dyDescent="0.25">
      <c r="E862" s="2"/>
    </row>
    <row r="863" spans="5:5" ht="15.75" customHeight="1" x14ac:dyDescent="0.25">
      <c r="E863" s="2"/>
    </row>
    <row r="864" spans="5:5" ht="15.75" customHeight="1" x14ac:dyDescent="0.25">
      <c r="E864" s="2"/>
    </row>
    <row r="865" spans="5:5" ht="15.75" customHeight="1" x14ac:dyDescent="0.25">
      <c r="E865" s="2"/>
    </row>
    <row r="866" spans="5:5" ht="15.75" customHeight="1" x14ac:dyDescent="0.25">
      <c r="E866" s="2"/>
    </row>
    <row r="867" spans="5:5" ht="15.75" customHeight="1" x14ac:dyDescent="0.25">
      <c r="E867" s="2"/>
    </row>
    <row r="868" spans="5:5" ht="15.75" customHeight="1" x14ac:dyDescent="0.25">
      <c r="E868" s="2"/>
    </row>
    <row r="869" spans="5:5" ht="15.75" customHeight="1" x14ac:dyDescent="0.25">
      <c r="E869" s="2"/>
    </row>
    <row r="870" spans="5:5" ht="15.75" customHeight="1" x14ac:dyDescent="0.25">
      <c r="E870" s="2"/>
    </row>
    <row r="871" spans="5:5" ht="15.75" customHeight="1" x14ac:dyDescent="0.25">
      <c r="E871" s="2"/>
    </row>
    <row r="872" spans="5:5" ht="15.75" customHeight="1" x14ac:dyDescent="0.25">
      <c r="E872" s="2"/>
    </row>
    <row r="873" spans="5:5" ht="15.75" customHeight="1" x14ac:dyDescent="0.25">
      <c r="E873" s="2"/>
    </row>
    <row r="874" spans="5:5" ht="15.75" customHeight="1" x14ac:dyDescent="0.25">
      <c r="E874" s="2"/>
    </row>
    <row r="875" spans="5:5" ht="15.75" customHeight="1" x14ac:dyDescent="0.25">
      <c r="E875" s="2"/>
    </row>
    <row r="876" spans="5:5" ht="15.75" customHeight="1" x14ac:dyDescent="0.25">
      <c r="E876" s="2"/>
    </row>
    <row r="877" spans="5:5" ht="15.75" customHeight="1" x14ac:dyDescent="0.25">
      <c r="E877" s="2"/>
    </row>
    <row r="878" spans="5:5" ht="15.75" customHeight="1" x14ac:dyDescent="0.25">
      <c r="E878" s="2"/>
    </row>
    <row r="879" spans="5:5" ht="15.75" customHeight="1" x14ac:dyDescent="0.25">
      <c r="E879" s="2"/>
    </row>
    <row r="880" spans="5:5" ht="15.75" customHeight="1" x14ac:dyDescent="0.25">
      <c r="E880" s="2"/>
    </row>
    <row r="881" spans="5:5" ht="15.75" customHeight="1" x14ac:dyDescent="0.25">
      <c r="E881" s="2"/>
    </row>
    <row r="882" spans="5:5" ht="15.75" customHeight="1" x14ac:dyDescent="0.25">
      <c r="E882" s="2"/>
    </row>
    <row r="883" spans="5:5" ht="15.75" customHeight="1" x14ac:dyDescent="0.25">
      <c r="E883" s="2"/>
    </row>
    <row r="884" spans="5:5" ht="15.75" customHeight="1" x14ac:dyDescent="0.25">
      <c r="E884" s="2"/>
    </row>
    <row r="885" spans="5:5" ht="15.75" customHeight="1" x14ac:dyDescent="0.25">
      <c r="E885" s="2"/>
    </row>
    <row r="886" spans="5:5" ht="15.75" customHeight="1" x14ac:dyDescent="0.25">
      <c r="E886" s="2"/>
    </row>
    <row r="887" spans="5:5" ht="15.75" customHeight="1" x14ac:dyDescent="0.25">
      <c r="E887" s="2"/>
    </row>
    <row r="888" spans="5:5" ht="15.75" customHeight="1" x14ac:dyDescent="0.25">
      <c r="E888" s="2"/>
    </row>
    <row r="889" spans="5:5" ht="15.75" customHeight="1" x14ac:dyDescent="0.25">
      <c r="E889" s="2"/>
    </row>
    <row r="890" spans="5:5" ht="15.75" customHeight="1" x14ac:dyDescent="0.25">
      <c r="E890" s="2"/>
    </row>
    <row r="891" spans="5:5" ht="15.75" customHeight="1" x14ac:dyDescent="0.25">
      <c r="E891" s="2"/>
    </row>
    <row r="892" spans="5:5" ht="15.75" customHeight="1" x14ac:dyDescent="0.25">
      <c r="E892" s="2"/>
    </row>
    <row r="893" spans="5:5" ht="15.75" customHeight="1" x14ac:dyDescent="0.25">
      <c r="E893" s="2"/>
    </row>
    <row r="894" spans="5:5" ht="15.75" customHeight="1" x14ac:dyDescent="0.25">
      <c r="E894" s="2"/>
    </row>
    <row r="895" spans="5:5" ht="15.75" customHeight="1" x14ac:dyDescent="0.25">
      <c r="E895" s="2"/>
    </row>
    <row r="896" spans="5:5" ht="15.75" customHeight="1" x14ac:dyDescent="0.25">
      <c r="E896" s="2"/>
    </row>
    <row r="897" spans="5:5" ht="15.75" customHeight="1" x14ac:dyDescent="0.25">
      <c r="E897" s="2"/>
    </row>
    <row r="898" spans="5:5" ht="15.75" customHeight="1" x14ac:dyDescent="0.25">
      <c r="E898" s="2"/>
    </row>
    <row r="899" spans="5:5" ht="15.75" customHeight="1" x14ac:dyDescent="0.25">
      <c r="E899" s="2"/>
    </row>
    <row r="900" spans="5:5" ht="15.75" customHeight="1" x14ac:dyDescent="0.25">
      <c r="E900" s="2"/>
    </row>
    <row r="901" spans="5:5" ht="15.75" customHeight="1" x14ac:dyDescent="0.25">
      <c r="E901" s="2"/>
    </row>
    <row r="902" spans="5:5" ht="15.75" customHeight="1" x14ac:dyDescent="0.25">
      <c r="E902" s="2"/>
    </row>
    <row r="903" spans="5:5" ht="15.75" customHeight="1" x14ac:dyDescent="0.25">
      <c r="E903" s="2"/>
    </row>
    <row r="904" spans="5:5" ht="15.75" customHeight="1" x14ac:dyDescent="0.25">
      <c r="E904" s="2"/>
    </row>
    <row r="905" spans="5:5" ht="15.75" customHeight="1" x14ac:dyDescent="0.25">
      <c r="E905" s="2"/>
    </row>
    <row r="906" spans="5:5" ht="15.75" customHeight="1" x14ac:dyDescent="0.25">
      <c r="E906" s="2"/>
    </row>
    <row r="907" spans="5:5" ht="15.75" customHeight="1" x14ac:dyDescent="0.25">
      <c r="E907" s="2"/>
    </row>
    <row r="908" spans="5:5" ht="15.75" customHeight="1" x14ac:dyDescent="0.25">
      <c r="E908" s="2"/>
    </row>
    <row r="909" spans="5:5" ht="15.75" customHeight="1" x14ac:dyDescent="0.25">
      <c r="E909" s="2"/>
    </row>
    <row r="910" spans="5:5" ht="15.75" customHeight="1" x14ac:dyDescent="0.25">
      <c r="E910" s="2"/>
    </row>
    <row r="911" spans="5:5" ht="15.75" customHeight="1" x14ac:dyDescent="0.25">
      <c r="E911" s="2"/>
    </row>
    <row r="912" spans="5:5" ht="15.75" customHeight="1" x14ac:dyDescent="0.25">
      <c r="E912" s="2"/>
    </row>
    <row r="913" spans="5:5" ht="15.75" customHeight="1" x14ac:dyDescent="0.25">
      <c r="E913" s="2"/>
    </row>
    <row r="914" spans="5:5" ht="15.75" customHeight="1" x14ac:dyDescent="0.25">
      <c r="E914" s="2"/>
    </row>
    <row r="915" spans="5:5" ht="15.75" customHeight="1" x14ac:dyDescent="0.25">
      <c r="E915" s="2"/>
    </row>
    <row r="916" spans="5:5" ht="15.75" customHeight="1" x14ac:dyDescent="0.25">
      <c r="E916" s="2"/>
    </row>
    <row r="917" spans="5:5" ht="15.75" customHeight="1" x14ac:dyDescent="0.25">
      <c r="E917" s="2"/>
    </row>
    <row r="918" spans="5:5" ht="15.75" customHeight="1" x14ac:dyDescent="0.25">
      <c r="E918" s="2"/>
    </row>
    <row r="919" spans="5:5" ht="15.75" customHeight="1" x14ac:dyDescent="0.25">
      <c r="E919" s="2"/>
    </row>
    <row r="920" spans="5:5" ht="15.75" customHeight="1" x14ac:dyDescent="0.25">
      <c r="E920" s="2"/>
    </row>
    <row r="921" spans="5:5" ht="15.75" customHeight="1" x14ac:dyDescent="0.25">
      <c r="E921" s="2"/>
    </row>
    <row r="922" spans="5:5" ht="15.75" customHeight="1" x14ac:dyDescent="0.25">
      <c r="E922" s="2"/>
    </row>
    <row r="923" spans="5:5" ht="15.75" customHeight="1" x14ac:dyDescent="0.25">
      <c r="E923" s="2"/>
    </row>
    <row r="924" spans="5:5" ht="15.75" customHeight="1" x14ac:dyDescent="0.25">
      <c r="E924" s="2"/>
    </row>
    <row r="925" spans="5:5" ht="15.75" customHeight="1" x14ac:dyDescent="0.25">
      <c r="E925" s="2"/>
    </row>
    <row r="926" spans="5:5" ht="15.75" customHeight="1" x14ac:dyDescent="0.25">
      <c r="E926" s="2"/>
    </row>
    <row r="927" spans="5:5" ht="15.75" customHeight="1" x14ac:dyDescent="0.25">
      <c r="E927" s="2"/>
    </row>
    <row r="928" spans="5:5" ht="15.75" customHeight="1" x14ac:dyDescent="0.25">
      <c r="E928" s="2"/>
    </row>
    <row r="929" spans="5:5" ht="15.75" customHeight="1" x14ac:dyDescent="0.25">
      <c r="E929" s="2"/>
    </row>
    <row r="930" spans="5:5" ht="15.75" customHeight="1" x14ac:dyDescent="0.25">
      <c r="E930" s="2"/>
    </row>
    <row r="931" spans="5:5" ht="15.75" customHeight="1" x14ac:dyDescent="0.25">
      <c r="E931" s="2"/>
    </row>
    <row r="932" spans="5:5" ht="15.75" customHeight="1" x14ac:dyDescent="0.25">
      <c r="E932" s="2"/>
    </row>
    <row r="933" spans="5:5" ht="15.75" customHeight="1" x14ac:dyDescent="0.25">
      <c r="E933" s="2"/>
    </row>
    <row r="934" spans="5:5" ht="15.75" customHeight="1" x14ac:dyDescent="0.25">
      <c r="E934" s="2"/>
    </row>
    <row r="935" spans="5:5" ht="15.75" customHeight="1" x14ac:dyDescent="0.25">
      <c r="E935" s="2"/>
    </row>
    <row r="936" spans="5:5" ht="15.75" customHeight="1" x14ac:dyDescent="0.25">
      <c r="E936" s="2"/>
    </row>
    <row r="937" spans="5:5" ht="15.75" customHeight="1" x14ac:dyDescent="0.25">
      <c r="E937" s="2"/>
    </row>
    <row r="938" spans="5:5" ht="15.75" customHeight="1" x14ac:dyDescent="0.25">
      <c r="E938" s="2"/>
    </row>
    <row r="939" spans="5:5" ht="15.75" customHeight="1" x14ac:dyDescent="0.25">
      <c r="E939" s="2"/>
    </row>
    <row r="940" spans="5:5" ht="15.75" customHeight="1" x14ac:dyDescent="0.25">
      <c r="E940" s="2"/>
    </row>
    <row r="941" spans="5:5" ht="15.75" customHeight="1" x14ac:dyDescent="0.25">
      <c r="E941" s="2"/>
    </row>
    <row r="942" spans="5:5" ht="15.75" customHeight="1" x14ac:dyDescent="0.25">
      <c r="E942" s="2"/>
    </row>
    <row r="943" spans="5:5" ht="15.75" customHeight="1" x14ac:dyDescent="0.25">
      <c r="E943" s="2"/>
    </row>
    <row r="944" spans="5:5" ht="15.75" customHeight="1" x14ac:dyDescent="0.25">
      <c r="E944" s="2"/>
    </row>
    <row r="945" spans="5:5" ht="15.75" customHeight="1" x14ac:dyDescent="0.25">
      <c r="E945" s="2"/>
    </row>
    <row r="946" spans="5:5" ht="15.75" customHeight="1" x14ac:dyDescent="0.25">
      <c r="E946" s="2"/>
    </row>
    <row r="947" spans="5:5" ht="15.75" customHeight="1" x14ac:dyDescent="0.25">
      <c r="E947" s="2"/>
    </row>
    <row r="948" spans="5:5" ht="15.75" customHeight="1" x14ac:dyDescent="0.25">
      <c r="E948" s="2"/>
    </row>
    <row r="949" spans="5:5" ht="15.75" customHeight="1" x14ac:dyDescent="0.25">
      <c r="E949" s="2"/>
    </row>
    <row r="950" spans="5:5" ht="15.75" customHeight="1" x14ac:dyDescent="0.25">
      <c r="E950" s="2"/>
    </row>
    <row r="951" spans="5:5" ht="15.75" customHeight="1" x14ac:dyDescent="0.25">
      <c r="E951" s="2"/>
    </row>
    <row r="952" spans="5:5" ht="15.75" customHeight="1" x14ac:dyDescent="0.25">
      <c r="E952" s="2"/>
    </row>
    <row r="953" spans="5:5" ht="15.75" customHeight="1" x14ac:dyDescent="0.25">
      <c r="E953" s="2"/>
    </row>
    <row r="954" spans="5:5" ht="15.75" customHeight="1" x14ac:dyDescent="0.25">
      <c r="E954" s="2"/>
    </row>
    <row r="955" spans="5:5" ht="15.75" customHeight="1" x14ac:dyDescent="0.25">
      <c r="E955" s="2"/>
    </row>
    <row r="956" spans="5:5" ht="15.75" customHeight="1" x14ac:dyDescent="0.25">
      <c r="E956" s="2"/>
    </row>
    <row r="957" spans="5:5" ht="15.75" customHeight="1" x14ac:dyDescent="0.25">
      <c r="E957" s="2"/>
    </row>
    <row r="958" spans="5:5" ht="15.75" customHeight="1" x14ac:dyDescent="0.25">
      <c r="E958" s="2"/>
    </row>
    <row r="959" spans="5:5" ht="15.75" customHeight="1" x14ac:dyDescent="0.25">
      <c r="E959" s="2"/>
    </row>
    <row r="960" spans="5:5" ht="15.75" customHeight="1" x14ac:dyDescent="0.25">
      <c r="E960" s="2"/>
    </row>
    <row r="961" spans="5:5" ht="15.75" customHeight="1" x14ac:dyDescent="0.25">
      <c r="E961" s="2"/>
    </row>
    <row r="962" spans="5:5" ht="15.75" customHeight="1" x14ac:dyDescent="0.25">
      <c r="E962" s="2"/>
    </row>
    <row r="963" spans="5:5" ht="15.75" customHeight="1" x14ac:dyDescent="0.25">
      <c r="E963" s="2"/>
    </row>
    <row r="964" spans="5:5" ht="15.75" customHeight="1" x14ac:dyDescent="0.25">
      <c r="E964" s="2"/>
    </row>
    <row r="965" spans="5:5" ht="15.75" customHeight="1" x14ac:dyDescent="0.25">
      <c r="E965" s="2"/>
    </row>
    <row r="966" spans="5:5" ht="15.75" customHeight="1" x14ac:dyDescent="0.25">
      <c r="E966" s="2"/>
    </row>
    <row r="967" spans="5:5" ht="15.75" customHeight="1" x14ac:dyDescent="0.25">
      <c r="E967" s="2"/>
    </row>
    <row r="968" spans="5:5" ht="15.75" customHeight="1" x14ac:dyDescent="0.25">
      <c r="E968" s="2"/>
    </row>
    <row r="969" spans="5:5" ht="15.75" customHeight="1" x14ac:dyDescent="0.25">
      <c r="E969" s="2"/>
    </row>
    <row r="970" spans="5:5" ht="15.75" customHeight="1" x14ac:dyDescent="0.25">
      <c r="E970" s="2"/>
    </row>
    <row r="971" spans="5:5" ht="15.75" customHeight="1" x14ac:dyDescent="0.25">
      <c r="E971" s="2"/>
    </row>
    <row r="972" spans="5:5" ht="15.75" customHeight="1" x14ac:dyDescent="0.25">
      <c r="E972" s="2"/>
    </row>
    <row r="973" spans="5:5" ht="15.75" customHeight="1" x14ac:dyDescent="0.25">
      <c r="E973" s="2"/>
    </row>
    <row r="974" spans="5:5" ht="15.75" customHeight="1" x14ac:dyDescent="0.25">
      <c r="E974" s="2"/>
    </row>
    <row r="975" spans="5:5" ht="15.75" customHeight="1" x14ac:dyDescent="0.25">
      <c r="E975" s="2"/>
    </row>
    <row r="976" spans="5:5" ht="15.75" customHeight="1" x14ac:dyDescent="0.25">
      <c r="E976" s="2"/>
    </row>
    <row r="977" spans="5:5" ht="15.75" customHeight="1" x14ac:dyDescent="0.25">
      <c r="E977" s="2"/>
    </row>
    <row r="978" spans="5:5" ht="15.75" customHeight="1" x14ac:dyDescent="0.25">
      <c r="E978" s="2"/>
    </row>
    <row r="979" spans="5:5" ht="15.75" customHeight="1" x14ac:dyDescent="0.25">
      <c r="E979" s="2"/>
    </row>
    <row r="980" spans="5:5" ht="15.75" customHeight="1" x14ac:dyDescent="0.25">
      <c r="E980" s="2"/>
    </row>
    <row r="981" spans="5:5" ht="15.75" customHeight="1" x14ac:dyDescent="0.25">
      <c r="E981" s="2"/>
    </row>
    <row r="982" spans="5:5" ht="15.75" customHeight="1" x14ac:dyDescent="0.25">
      <c r="E982" s="2"/>
    </row>
    <row r="983" spans="5:5" ht="15.75" customHeight="1" x14ac:dyDescent="0.25">
      <c r="E983" s="2"/>
    </row>
    <row r="984" spans="5:5" ht="15.75" customHeight="1" x14ac:dyDescent="0.25">
      <c r="E984" s="2"/>
    </row>
    <row r="985" spans="5:5" ht="15.75" customHeight="1" x14ac:dyDescent="0.25">
      <c r="E985" s="2"/>
    </row>
    <row r="986" spans="5:5" ht="15.75" customHeight="1" x14ac:dyDescent="0.25">
      <c r="E986" s="2"/>
    </row>
    <row r="987" spans="5:5" ht="15.75" customHeight="1" x14ac:dyDescent="0.25">
      <c r="E987" s="2"/>
    </row>
    <row r="988" spans="5:5" ht="15.75" customHeight="1" x14ac:dyDescent="0.25">
      <c r="E988" s="2"/>
    </row>
    <row r="989" spans="5:5" ht="15.75" customHeight="1" x14ac:dyDescent="0.25">
      <c r="E989" s="2"/>
    </row>
    <row r="990" spans="5:5" ht="15.75" customHeight="1" x14ac:dyDescent="0.25">
      <c r="E990" s="2"/>
    </row>
    <row r="991" spans="5:5" ht="15.75" customHeight="1" x14ac:dyDescent="0.25">
      <c r="E991" s="2"/>
    </row>
    <row r="992" spans="5:5" ht="15.75" customHeight="1" x14ac:dyDescent="0.25">
      <c r="E992" s="2"/>
    </row>
    <row r="993" spans="5:5" ht="15.75" customHeight="1" x14ac:dyDescent="0.25">
      <c r="E993" s="2"/>
    </row>
    <row r="994" spans="5:5" ht="15.75" customHeight="1" x14ac:dyDescent="0.25">
      <c r="E994" s="2"/>
    </row>
    <row r="995" spans="5:5" ht="15.75" customHeight="1" x14ac:dyDescent="0.25">
      <c r="E995" s="2"/>
    </row>
    <row r="996" spans="5:5" ht="15.75" customHeight="1" x14ac:dyDescent="0.25">
      <c r="E996" s="2"/>
    </row>
    <row r="997" spans="5:5" ht="15.75" customHeight="1" x14ac:dyDescent="0.25">
      <c r="E997" s="2"/>
    </row>
    <row r="998" spans="5:5" ht="15.75" customHeight="1" x14ac:dyDescent="0.25">
      <c r="E998" s="2"/>
    </row>
    <row r="999" spans="5:5" ht="15.75" customHeight="1" x14ac:dyDescent="0.25">
      <c r="E999" s="2"/>
    </row>
    <row r="1000" spans="5:5" ht="15.75" customHeight="1" x14ac:dyDescent="0.25">
      <c r="E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3" sqref="J13"/>
    </sheetView>
  </sheetViews>
  <sheetFormatPr defaultColWidth="12.625" defaultRowHeight="15" customHeight="1" x14ac:dyDescent="0.2"/>
  <cols>
    <col min="1" max="1" width="38.5" customWidth="1"/>
    <col min="2" max="4" width="13.125" customWidth="1"/>
    <col min="5" max="6" width="14.75" customWidth="1"/>
    <col min="7" max="7" width="13.5" customWidth="1"/>
    <col min="8" max="8" width="14.37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4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4" t="s">
        <v>2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6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3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8">
        <v>43738</v>
      </c>
      <c r="H5" s="8">
        <v>43830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9" t="s">
        <v>10</v>
      </c>
      <c r="B6" s="10"/>
      <c r="C6" s="10"/>
      <c r="D6" s="10"/>
      <c r="E6" s="10"/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11</v>
      </c>
      <c r="B7" s="10">
        <v>474500000</v>
      </c>
      <c r="C7" s="10">
        <v>579800000</v>
      </c>
      <c r="D7" s="10">
        <v>238100000</v>
      </c>
      <c r="E7" s="10">
        <v>494204000</v>
      </c>
      <c r="F7" s="10">
        <v>775300000</v>
      </c>
      <c r="G7" s="12">
        <v>241791000</v>
      </c>
      <c r="H7" s="12">
        <v>497799000</v>
      </c>
      <c r="I7" s="10"/>
      <c r="J7" s="10"/>
      <c r="K7" s="10"/>
      <c r="L7" s="10"/>
      <c r="M7" s="10"/>
      <c r="N7" s="10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4" t="s">
        <v>14</v>
      </c>
      <c r="B8" s="10">
        <v>0</v>
      </c>
      <c r="C8" s="10">
        <v>0</v>
      </c>
      <c r="D8" s="10">
        <v>1400000</v>
      </c>
      <c r="E8" s="10">
        <v>1412000</v>
      </c>
      <c r="F8" s="10">
        <v>1400000</v>
      </c>
      <c r="G8" s="10"/>
      <c r="H8" s="10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14" t="s">
        <v>16</v>
      </c>
      <c r="B9" s="10">
        <v>-438600000</v>
      </c>
      <c r="C9" s="10">
        <v>-498100000</v>
      </c>
      <c r="D9" s="10">
        <v>-232100000</v>
      </c>
      <c r="E9" s="10">
        <f>-4709.58*100000</f>
        <v>-470958000</v>
      </c>
      <c r="F9" s="10">
        <v>-726900000</v>
      </c>
      <c r="G9" s="12">
        <v>-232696000</v>
      </c>
      <c r="H9" s="12">
        <v>-459072000</v>
      </c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4" t="s">
        <v>19</v>
      </c>
      <c r="B10" s="10">
        <v>-30000000</v>
      </c>
      <c r="C10" s="10">
        <v>-63100000</v>
      </c>
      <c r="D10" s="10"/>
      <c r="E10" s="10">
        <f>-110.25*100000</f>
        <v>-11025000</v>
      </c>
      <c r="F10" s="10">
        <v>-20300000</v>
      </c>
      <c r="G10" s="10"/>
      <c r="H10" s="12">
        <v>-27260000</v>
      </c>
      <c r="I10" s="10"/>
      <c r="J10" s="10"/>
      <c r="K10" s="10"/>
      <c r="L10" s="10"/>
      <c r="M10" s="10"/>
      <c r="N10" s="10"/>
      <c r="O10" s="10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4" t="s">
        <v>23</v>
      </c>
      <c r="B11" s="10"/>
      <c r="C11" s="10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25</v>
      </c>
      <c r="B12" s="10"/>
      <c r="C12" s="10"/>
      <c r="D12" s="10"/>
      <c r="E12" s="10"/>
      <c r="F12" s="10">
        <v>-7000000</v>
      </c>
      <c r="G12" s="10"/>
      <c r="H12" s="12">
        <v>-2000000</v>
      </c>
      <c r="I12" s="10"/>
      <c r="J12" s="10"/>
      <c r="K12" s="10"/>
      <c r="L12" s="10"/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6">
        <f t="shared" ref="B13:H13" si="0">SUM(B7:B12)</f>
        <v>5900000</v>
      </c>
      <c r="C13" s="16">
        <f t="shared" si="0"/>
        <v>18600000</v>
      </c>
      <c r="D13" s="16">
        <f t="shared" si="0"/>
        <v>7400000</v>
      </c>
      <c r="E13" s="16">
        <f t="shared" si="0"/>
        <v>13633000</v>
      </c>
      <c r="F13" s="16">
        <f t="shared" si="0"/>
        <v>22500000</v>
      </c>
      <c r="G13" s="16">
        <f t="shared" si="0"/>
        <v>9095000</v>
      </c>
      <c r="H13" s="16">
        <f t="shared" si="0"/>
        <v>9467000</v>
      </c>
      <c r="I13" s="10"/>
      <c r="J13" s="10"/>
      <c r="K13" s="10"/>
      <c r="L13" s="10"/>
      <c r="M13" s="10"/>
      <c r="N13" s="10"/>
      <c r="O13" s="1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38</v>
      </c>
      <c r="B16" s="10">
        <v>-200000</v>
      </c>
      <c r="C16" s="10">
        <v>-300000</v>
      </c>
      <c r="D16" s="10"/>
      <c r="E16" s="10">
        <f>-3.65*100000</f>
        <v>-365000</v>
      </c>
      <c r="F16" s="10">
        <v>-8700000</v>
      </c>
      <c r="G16" s="12">
        <v>-90000</v>
      </c>
      <c r="H16" s="12">
        <v>-190000</v>
      </c>
      <c r="I16" s="10"/>
      <c r="J16" s="10"/>
      <c r="K16" s="10"/>
      <c r="L16" s="10"/>
      <c r="M16" s="10"/>
      <c r="N16" s="10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1" t="s">
        <v>22</v>
      </c>
      <c r="B17" s="10">
        <v>-147100000</v>
      </c>
      <c r="C17" s="10">
        <v>-166500000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6">
        <f t="shared" ref="B18:H18" si="1">SUM(B16:B17)</f>
        <v>-147300000</v>
      </c>
      <c r="C18" s="16">
        <f t="shared" si="1"/>
        <v>-166800000</v>
      </c>
      <c r="D18" s="16">
        <f t="shared" si="1"/>
        <v>0</v>
      </c>
      <c r="E18" s="16">
        <f t="shared" si="1"/>
        <v>-365000</v>
      </c>
      <c r="F18" s="16">
        <f t="shared" si="1"/>
        <v>-8700000</v>
      </c>
      <c r="G18" s="16">
        <f t="shared" si="1"/>
        <v>-90000</v>
      </c>
      <c r="H18" s="16">
        <f t="shared" si="1"/>
        <v>-190000</v>
      </c>
      <c r="I18" s="10"/>
      <c r="J18" s="10"/>
      <c r="K18" s="10"/>
      <c r="L18" s="10"/>
      <c r="M18" s="10"/>
      <c r="N18" s="10"/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 t="s">
        <v>45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47</v>
      </c>
      <c r="B21" s="10">
        <v>138800000</v>
      </c>
      <c r="C21" s="10">
        <v>121000000</v>
      </c>
      <c r="D21" s="10">
        <v>-29600000</v>
      </c>
      <c r="E21" s="10">
        <v>-37572000</v>
      </c>
      <c r="F21" s="10">
        <v>-47800000</v>
      </c>
      <c r="G21" s="12">
        <v>-236000</v>
      </c>
      <c r="H21" s="12">
        <v>-16818000</v>
      </c>
      <c r="I21" s="10"/>
      <c r="J21" s="10"/>
      <c r="K21" s="10"/>
      <c r="L21" s="10"/>
      <c r="M21" s="10"/>
      <c r="N21" s="10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48</v>
      </c>
      <c r="B22" s="10">
        <v>-8700000</v>
      </c>
      <c r="C22" s="10">
        <v>15300000</v>
      </c>
      <c r="D22" s="10">
        <v>19600000</v>
      </c>
      <c r="E22" s="10">
        <f>84.64*100000</f>
        <v>8464000</v>
      </c>
      <c r="F22" s="10">
        <v>18300000</v>
      </c>
      <c r="G22" s="12">
        <v>-25324000</v>
      </c>
      <c r="H22" s="12">
        <v>-21231000</v>
      </c>
      <c r="I22" s="10"/>
      <c r="J22" s="10"/>
      <c r="K22" s="10"/>
      <c r="L22" s="10"/>
      <c r="M22" s="10"/>
      <c r="N22" s="10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50</v>
      </c>
      <c r="B23" s="10">
        <v>-400000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55</v>
      </c>
      <c r="B25" s="10"/>
      <c r="C25" s="10"/>
      <c r="D25" s="10">
        <v>-5900000</v>
      </c>
      <c r="E25" s="10"/>
      <c r="F25" s="10"/>
      <c r="G25" s="12">
        <v>-14686000</v>
      </c>
      <c r="H25" s="10"/>
      <c r="I25" s="10"/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58</v>
      </c>
      <c r="B27" s="10"/>
      <c r="C27" s="10">
        <v>-400000</v>
      </c>
      <c r="D27" s="10"/>
      <c r="E27" s="10">
        <f>-0.16*100000</f>
        <v>-16000</v>
      </c>
      <c r="F27" s="10"/>
      <c r="G27" s="12">
        <v>-40000</v>
      </c>
      <c r="H27" s="12">
        <v>-2541000</v>
      </c>
      <c r="I27" s="10"/>
      <c r="J27" s="10"/>
      <c r="K27" s="10"/>
      <c r="L27" s="10"/>
      <c r="M27" s="10"/>
      <c r="N27" s="10"/>
      <c r="O27" s="1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16">
        <f t="shared" ref="B28:H28" si="2">SUM(B21:B27)</f>
        <v>129700000</v>
      </c>
      <c r="C28" s="16">
        <f t="shared" si="2"/>
        <v>135900000</v>
      </c>
      <c r="D28" s="16">
        <f t="shared" si="2"/>
        <v>-15900000</v>
      </c>
      <c r="E28" s="16">
        <f t="shared" si="2"/>
        <v>-29124000</v>
      </c>
      <c r="F28" s="16">
        <f t="shared" si="2"/>
        <v>-29500000</v>
      </c>
      <c r="G28" s="16">
        <f t="shared" si="2"/>
        <v>-40286000</v>
      </c>
      <c r="H28" s="16">
        <f t="shared" si="2"/>
        <v>-40590000</v>
      </c>
      <c r="I28" s="10"/>
      <c r="J28" s="10"/>
      <c r="K28" s="10"/>
      <c r="L28" s="10"/>
      <c r="M28" s="10"/>
      <c r="N28" s="10"/>
      <c r="O28" s="1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61</v>
      </c>
      <c r="B30" s="17">
        <f t="shared" ref="B30:H30" si="3">B13+B18+B28</f>
        <v>-11700000</v>
      </c>
      <c r="C30" s="17">
        <f t="shared" si="3"/>
        <v>-12300000</v>
      </c>
      <c r="D30" s="17">
        <f t="shared" si="3"/>
        <v>-8500000</v>
      </c>
      <c r="E30" s="17">
        <f t="shared" si="3"/>
        <v>-15856000</v>
      </c>
      <c r="F30" s="17">
        <f t="shared" si="3"/>
        <v>-15700000</v>
      </c>
      <c r="G30" s="17">
        <f t="shared" si="3"/>
        <v>-31281000</v>
      </c>
      <c r="H30" s="17">
        <f t="shared" si="3"/>
        <v>-31313000</v>
      </c>
      <c r="I30" s="10"/>
      <c r="J30" s="10"/>
      <c r="K30" s="10"/>
      <c r="L30" s="10"/>
      <c r="M30" s="10"/>
      <c r="N30" s="10"/>
      <c r="O30" s="1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9" t="s">
        <v>64</v>
      </c>
      <c r="B31" s="10">
        <v>25200000</v>
      </c>
      <c r="C31" s="10">
        <v>25200000</v>
      </c>
      <c r="D31" s="10">
        <v>25200000</v>
      </c>
      <c r="E31" s="10">
        <f>321.75*100000</f>
        <v>32175000</v>
      </c>
      <c r="F31" s="10">
        <v>32200000</v>
      </c>
      <c r="G31" s="12">
        <v>54415000</v>
      </c>
      <c r="H31" s="12">
        <v>54415000</v>
      </c>
      <c r="I31" s="10"/>
      <c r="J31" s="10"/>
      <c r="K31" s="10"/>
      <c r="L31" s="10"/>
      <c r="M31" s="10"/>
      <c r="N31" s="10"/>
      <c r="O31" s="1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" t="s">
        <v>66</v>
      </c>
      <c r="B32" s="17">
        <f t="shared" ref="B32:H32" si="4">SUM(B30:B31)</f>
        <v>13500000</v>
      </c>
      <c r="C32" s="17">
        <f t="shared" si="4"/>
        <v>12900000</v>
      </c>
      <c r="D32" s="17">
        <f t="shared" si="4"/>
        <v>16700000</v>
      </c>
      <c r="E32" s="17">
        <f t="shared" si="4"/>
        <v>16319000</v>
      </c>
      <c r="F32" s="17">
        <f t="shared" si="4"/>
        <v>16500000</v>
      </c>
      <c r="G32" s="17">
        <f t="shared" si="4"/>
        <v>23134000</v>
      </c>
      <c r="H32" s="17">
        <f t="shared" si="4"/>
        <v>23102000</v>
      </c>
      <c r="I32" s="10"/>
      <c r="J32" s="10"/>
      <c r="K32" s="10"/>
      <c r="L32" s="10"/>
      <c r="M32" s="10"/>
      <c r="N32" s="10"/>
      <c r="O32" s="1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" t="s">
        <v>69</v>
      </c>
      <c r="B34" s="28">
        <f>B13/('1'!B41/10)</f>
        <v>3.8982490915097458E-2</v>
      </c>
      <c r="C34" s="28">
        <f>C13/('1'!C41/10)</f>
        <v>0.11172513214800577</v>
      </c>
      <c r="D34" s="28">
        <f>D13/('1'!D41/10)</f>
        <v>4.4449783757808746E-2</v>
      </c>
      <c r="E34" s="28">
        <f>E13/('1'!E41/10)</f>
        <v>8.1889716482460351E-2</v>
      </c>
      <c r="F34" s="28">
        <f>F13/('1'!F41/10)</f>
        <v>0.13515136953387794</v>
      </c>
      <c r="G34" s="28">
        <f>G13/('1'!G41/10)</f>
        <v>5.4631186929360885E-2</v>
      </c>
      <c r="H34" s="28">
        <f>H13/('1'!H41/10)</f>
        <v>5.6865689572321E-2</v>
      </c>
      <c r="I34" s="10"/>
      <c r="J34" s="10"/>
      <c r="K34" s="10"/>
      <c r="L34" s="10"/>
      <c r="M34" s="10"/>
      <c r="N34" s="10"/>
      <c r="O34" s="1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 t="s">
        <v>73</v>
      </c>
      <c r="B35" s="10">
        <f>'1'!B41/10</f>
        <v>151350000</v>
      </c>
      <c r="C35" s="10">
        <f>'1'!C41/10</f>
        <v>166480000</v>
      </c>
      <c r="D35" s="10">
        <f>'1'!D41/10</f>
        <v>166480000</v>
      </c>
      <c r="E35" s="10">
        <f>'1'!E41/10</f>
        <v>166480000</v>
      </c>
      <c r="F35" s="10">
        <f>'1'!F41/10</f>
        <v>166480000</v>
      </c>
      <c r="G35" s="10">
        <f>'1'!G41/10</f>
        <v>166480000</v>
      </c>
      <c r="H35" s="10">
        <f>'1'!H41/10</f>
        <v>166480000</v>
      </c>
      <c r="I35" s="10"/>
      <c r="J35" s="10"/>
      <c r="K35" s="10"/>
      <c r="L35" s="10"/>
      <c r="M35" s="10"/>
      <c r="N35" s="10"/>
      <c r="O35" s="1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B36" s="2"/>
      <c r="C36" s="2"/>
      <c r="D36" s="2"/>
      <c r="E36" s="2"/>
      <c r="F36" s="2"/>
      <c r="G36" s="10"/>
      <c r="H36" s="10"/>
      <c r="I36" s="10"/>
      <c r="J36" s="10"/>
      <c r="K36" s="10"/>
      <c r="L36" s="10"/>
      <c r="M36" s="10"/>
      <c r="N36" s="10"/>
      <c r="O36" s="10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10"/>
      <c r="H37" s="10"/>
      <c r="I37" s="10"/>
      <c r="J37" s="10"/>
      <c r="K37" s="10"/>
      <c r="L37" s="10"/>
      <c r="M37" s="10"/>
      <c r="N37" s="10"/>
      <c r="O37" s="1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10"/>
      <c r="H38" s="10"/>
      <c r="I38" s="10"/>
      <c r="J38" s="10"/>
      <c r="K38" s="10"/>
      <c r="L38" s="10"/>
      <c r="M38" s="10"/>
      <c r="N38" s="10"/>
      <c r="O38" s="1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10"/>
      <c r="H39" s="10"/>
      <c r="I39" s="10"/>
      <c r="J39" s="10"/>
      <c r="K39" s="10"/>
      <c r="L39" s="10"/>
      <c r="M39" s="10"/>
      <c r="N39" s="10"/>
      <c r="O39" s="1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10"/>
      <c r="H40" s="10"/>
      <c r="I40" s="10"/>
      <c r="J40" s="10"/>
      <c r="K40" s="10"/>
      <c r="L40" s="10"/>
      <c r="M40" s="10"/>
      <c r="N40" s="10"/>
      <c r="O40" s="1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10"/>
      <c r="H41" s="10"/>
      <c r="I41" s="10"/>
      <c r="J41" s="10"/>
      <c r="K41" s="10"/>
      <c r="L41" s="10"/>
      <c r="M41" s="10"/>
      <c r="N41" s="10"/>
      <c r="O41" s="1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10"/>
      <c r="H42" s="10"/>
      <c r="I42" s="10"/>
      <c r="J42" s="10"/>
      <c r="K42" s="10"/>
      <c r="L42" s="10"/>
      <c r="M42" s="10"/>
      <c r="N42" s="10"/>
      <c r="O42" s="1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10"/>
      <c r="H43" s="10"/>
      <c r="I43" s="10"/>
      <c r="J43" s="10"/>
      <c r="K43" s="10"/>
      <c r="L43" s="10"/>
      <c r="M43" s="10"/>
      <c r="N43" s="10"/>
      <c r="O43" s="1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10"/>
      <c r="H44" s="10"/>
      <c r="I44" s="10"/>
      <c r="J44" s="10"/>
      <c r="K44" s="10"/>
      <c r="L44" s="10"/>
      <c r="M44" s="10"/>
      <c r="N44" s="10"/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10"/>
      <c r="H45" s="10"/>
      <c r="I45" s="10"/>
      <c r="J45" s="10"/>
      <c r="K45" s="10"/>
      <c r="L45" s="10"/>
      <c r="M45" s="10"/>
      <c r="N45" s="10"/>
      <c r="O45" s="1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10"/>
      <c r="H46" s="10"/>
      <c r="I46" s="10"/>
      <c r="J46" s="10"/>
      <c r="K46" s="10"/>
      <c r="L46" s="10"/>
      <c r="M46" s="10"/>
      <c r="N46" s="10"/>
      <c r="O46" s="1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10"/>
      <c r="H47" s="10"/>
      <c r="I47" s="10"/>
      <c r="J47" s="10"/>
      <c r="K47" s="10"/>
      <c r="L47" s="10"/>
      <c r="M47" s="10"/>
      <c r="N47" s="10"/>
      <c r="O47" s="1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10"/>
      <c r="H48" s="10"/>
      <c r="I48" s="10"/>
      <c r="J48" s="10"/>
      <c r="K48" s="10"/>
      <c r="L48" s="10"/>
      <c r="M48" s="10"/>
      <c r="N48" s="10"/>
      <c r="O48" s="1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10"/>
      <c r="H49" s="10"/>
      <c r="I49" s="10"/>
      <c r="J49" s="10"/>
      <c r="K49" s="10"/>
      <c r="L49" s="10"/>
      <c r="M49" s="10"/>
      <c r="N49" s="10"/>
      <c r="O49" s="1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10"/>
      <c r="H50" s="10"/>
      <c r="I50" s="10"/>
      <c r="J50" s="10"/>
      <c r="K50" s="10"/>
      <c r="L50" s="10"/>
      <c r="M50" s="10"/>
      <c r="N50" s="10"/>
      <c r="O50" s="10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10"/>
      <c r="H51" s="10"/>
      <c r="I51" s="10"/>
      <c r="J51" s="10"/>
      <c r="K51" s="10"/>
      <c r="L51" s="10"/>
      <c r="M51" s="10"/>
      <c r="N51" s="10"/>
      <c r="O51" s="1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10"/>
      <c r="H52" s="10"/>
      <c r="I52" s="10"/>
      <c r="J52" s="10"/>
      <c r="K52" s="10"/>
      <c r="L52" s="10"/>
      <c r="M52" s="10"/>
      <c r="N52" s="10"/>
      <c r="O52" s="1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7.875" customWidth="1"/>
    <col min="3" max="3" width="8.125" customWidth="1"/>
    <col min="4" max="4" width="7.875" customWidth="1"/>
    <col min="5" max="26" width="7.625" customWidth="1"/>
  </cols>
  <sheetData>
    <row r="1" spans="1:6" x14ac:dyDescent="0.25">
      <c r="A1" s="1" t="s">
        <v>0</v>
      </c>
    </row>
    <row r="2" spans="1:6" x14ac:dyDescent="0.25">
      <c r="A2" s="1" t="s">
        <v>81</v>
      </c>
    </row>
    <row r="3" spans="1:6" x14ac:dyDescent="0.25">
      <c r="A3" s="4" t="s">
        <v>2</v>
      </c>
    </row>
    <row r="4" spans="1:6" ht="14.25" x14ac:dyDescent="0.2">
      <c r="B4" s="30" t="s">
        <v>5</v>
      </c>
      <c r="C4" s="31" t="s">
        <v>6</v>
      </c>
      <c r="D4" s="30" t="s">
        <v>7</v>
      </c>
      <c r="E4" s="31" t="s">
        <v>5</v>
      </c>
      <c r="F4" s="31" t="s">
        <v>6</v>
      </c>
    </row>
    <row r="5" spans="1:6" x14ac:dyDescent="0.25">
      <c r="A5" s="1"/>
      <c r="B5" s="32">
        <v>43100</v>
      </c>
      <c r="C5" s="32">
        <v>43190</v>
      </c>
      <c r="D5" s="32">
        <v>43373</v>
      </c>
      <c r="E5" s="32">
        <v>43465</v>
      </c>
      <c r="F5" s="32">
        <v>43555</v>
      </c>
    </row>
    <row r="6" spans="1:6" x14ac:dyDescent="0.25">
      <c r="A6" s="4" t="s">
        <v>82</v>
      </c>
      <c r="B6" s="33">
        <f>'2'!B22/'1'!B18</f>
        <v>4.588379661740383E-3</v>
      </c>
      <c r="C6" s="33">
        <f>'2'!C22/'1'!C18</f>
        <v>7.4353385734770832E-3</v>
      </c>
      <c r="D6" s="33">
        <f>'2'!D22/'1'!D18</f>
        <v>4.0985831388089681E-3</v>
      </c>
      <c r="E6" s="33">
        <f>'2'!E22/'1'!E18</f>
        <v>5.6718433490884537E-3</v>
      </c>
      <c r="F6" s="33">
        <f>'2'!F22/'1'!F18</f>
        <v>8.7509087482161609E-3</v>
      </c>
    </row>
    <row r="7" spans="1:6" x14ac:dyDescent="0.25">
      <c r="A7" s="4" t="s">
        <v>83</v>
      </c>
      <c r="B7" s="33">
        <f>'2'!B22/'1'!B40</f>
        <v>7.8164053624176326E-3</v>
      </c>
      <c r="C7" s="33">
        <f>'2'!C22/'1'!C40</f>
        <v>1.2663952057892357E-2</v>
      </c>
      <c r="D7" s="33">
        <f>'2'!D22/'1'!D40</f>
        <v>6.7492066329951283E-3</v>
      </c>
      <c r="E7" s="33">
        <f>'2'!E22/'1'!E40</f>
        <v>9.3432995194874541E-3</v>
      </c>
      <c r="F7" s="33">
        <f>'2'!F22/'1'!F40</f>
        <v>1.4385623229461757E-2</v>
      </c>
    </row>
    <row r="8" spans="1:6" x14ac:dyDescent="0.25">
      <c r="A8" s="4" t="s">
        <v>84</v>
      </c>
      <c r="B8" s="33">
        <f>'1'!B23/'1'!B40</f>
        <v>0</v>
      </c>
      <c r="C8" s="33">
        <f>'1'!C23/'1'!C40</f>
        <v>0</v>
      </c>
      <c r="D8" s="33">
        <f>'1'!D23/'1'!D40</f>
        <v>0</v>
      </c>
      <c r="E8" s="33">
        <f>'1'!E23/'1'!E40</f>
        <v>0</v>
      </c>
      <c r="F8" s="33">
        <f>'1'!F23/'1'!F40</f>
        <v>0</v>
      </c>
    </row>
    <row r="9" spans="1:6" x14ac:dyDescent="0.25">
      <c r="A9" s="4" t="s">
        <v>85</v>
      </c>
      <c r="B9" s="34">
        <f>'1'!B12/'1'!B26</f>
        <v>1.6323114538273462</v>
      </c>
      <c r="C9" s="34">
        <f>'1'!C12/'1'!C26</f>
        <v>1.6753035663065303</v>
      </c>
      <c r="D9" s="34">
        <f>'1'!D12/'1'!D26</f>
        <v>2.0273262661955243</v>
      </c>
      <c r="E9" s="34">
        <f>'1'!E12/'1'!E26</f>
        <v>2.0710038474991257</v>
      </c>
      <c r="F9" s="34">
        <f>'1'!F12/'1'!F26</f>
        <v>2.1436998584237847</v>
      </c>
    </row>
    <row r="10" spans="1:6" x14ac:dyDescent="0.25">
      <c r="A10" s="4" t="s">
        <v>86</v>
      </c>
      <c r="B10" s="33">
        <f>'2'!B22/'2'!B6</f>
        <v>3.2962821004216172E-2</v>
      </c>
      <c r="C10" s="33">
        <f>'2'!C22/'2'!C6</f>
        <v>3.5819365485480363E-2</v>
      </c>
      <c r="D10" s="33">
        <f>'2'!D22/'2'!D6</f>
        <v>5.2926743778478794E-2</v>
      </c>
      <c r="E10" s="33">
        <f>'2'!E22/'2'!E6</f>
        <v>3.844041735310269E-2</v>
      </c>
      <c r="F10" s="33">
        <f>'2'!F22/'2'!F6</f>
        <v>3.9379619532291285E-2</v>
      </c>
    </row>
    <row r="11" spans="1:6" x14ac:dyDescent="0.25">
      <c r="A11" s="4" t="s">
        <v>87</v>
      </c>
      <c r="B11" s="33">
        <f>'2'!B12/'2'!B6</f>
        <v>0.11364507474128019</v>
      </c>
      <c r="C11" s="33">
        <f>'2'!C12/'2'!C6</f>
        <v>0.12958935653063836</v>
      </c>
      <c r="D11" s="33">
        <f>'2'!D12/'2'!D6</f>
        <v>0.107956536978619</v>
      </c>
      <c r="E11" s="33">
        <f>'2'!E12/'2'!E6</f>
        <v>0.11312465678198792</v>
      </c>
      <c r="F11" s="33">
        <f>'2'!F12/'2'!F6</f>
        <v>0.11935053919786744</v>
      </c>
    </row>
    <row r="12" spans="1:6" x14ac:dyDescent="0.25">
      <c r="A12" s="4" t="s">
        <v>88</v>
      </c>
      <c r="B12" s="33">
        <f>'2'!B22/('1'!B44+'1'!B23)</f>
        <v>7.8252957233848949E-3</v>
      </c>
      <c r="C12" s="33">
        <f>'2'!C22/('1'!C44+'1'!C23)</f>
        <v>1.2677713483654804E-2</v>
      </c>
      <c r="D12" s="33">
        <f>'2'!D22/('1'!D44+'1'!D23)</f>
        <v>6.7564544274911625E-3</v>
      </c>
      <c r="E12" s="33">
        <f>'2'!E22/('1'!E44+'1'!E23)</f>
        <v>9.3532870122928907E-3</v>
      </c>
      <c r="F12" s="33">
        <f>'2'!F22/('1'!F44+'1'!F23)</f>
        <v>1.4400921658986175E-2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2020-04-12T16:21:11Z</dcterms:modified>
</cp:coreProperties>
</file>