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</sheets>
  <calcPr calcId="162913"/>
  <extLst>
    <ext uri="GoogleSheetsCustomDataVersion1">
      <go:sheetsCustomData xmlns:go="http://customooxmlschemas.google.com/" r:id="rId7" roundtripDataSignature="AMtx7mgtkGN24HD921h13lbk1A9dhXBvyA=="/>
    </ext>
  </extLst>
</workbook>
</file>

<file path=xl/calcChain.xml><?xml version="1.0" encoding="utf-8"?>
<calcChain xmlns="http://schemas.openxmlformats.org/spreadsheetml/2006/main">
  <c r="I34" i="3" l="1"/>
  <c r="I27" i="3"/>
  <c r="H27" i="3"/>
  <c r="G27" i="3"/>
  <c r="F27" i="3"/>
  <c r="E27" i="3"/>
  <c r="D27" i="3"/>
  <c r="C27" i="3"/>
  <c r="B27" i="3"/>
  <c r="I17" i="3"/>
  <c r="H17" i="3"/>
  <c r="G17" i="3"/>
  <c r="F17" i="3"/>
  <c r="E17" i="3"/>
  <c r="D17" i="3"/>
  <c r="C17" i="3"/>
  <c r="B17" i="3"/>
  <c r="I12" i="3"/>
  <c r="I29" i="3" s="1"/>
  <c r="I31" i="3" s="1"/>
  <c r="H12" i="3"/>
  <c r="H34" i="3" s="1"/>
  <c r="G12" i="3"/>
  <c r="G34" i="3" s="1"/>
  <c r="F12" i="3"/>
  <c r="F34" i="3" s="1"/>
  <c r="E12" i="3"/>
  <c r="E34" i="3" s="1"/>
  <c r="D12" i="3"/>
  <c r="D34" i="3" s="1"/>
  <c r="C12" i="3"/>
  <c r="C34" i="3" s="1"/>
  <c r="B12" i="3"/>
  <c r="B34" i="3" s="1"/>
  <c r="I8" i="2"/>
  <c r="I12" i="2" s="1"/>
  <c r="I16" i="2" s="1"/>
  <c r="I20" i="2" s="1"/>
  <c r="I22" i="2" s="1"/>
  <c r="H8" i="2"/>
  <c r="H12" i="2" s="1"/>
  <c r="H16" i="2" s="1"/>
  <c r="H20" i="2" s="1"/>
  <c r="H22" i="2" s="1"/>
  <c r="G8" i="2"/>
  <c r="G12" i="2" s="1"/>
  <c r="G16" i="2" s="1"/>
  <c r="G20" i="2" s="1"/>
  <c r="G22" i="2" s="1"/>
  <c r="F8" i="2"/>
  <c r="F12" i="2" s="1"/>
  <c r="F16" i="2" s="1"/>
  <c r="F20" i="2" s="1"/>
  <c r="F22" i="2" s="1"/>
  <c r="E8" i="2"/>
  <c r="E12" i="2" s="1"/>
  <c r="E16" i="2" s="1"/>
  <c r="E20" i="2" s="1"/>
  <c r="E22" i="2" s="1"/>
  <c r="D8" i="2"/>
  <c r="D12" i="2" s="1"/>
  <c r="D16" i="2" s="1"/>
  <c r="D20" i="2" s="1"/>
  <c r="D22" i="2" s="1"/>
  <c r="C8" i="2"/>
  <c r="C12" i="2" s="1"/>
  <c r="C16" i="2" s="1"/>
  <c r="C20" i="2" s="1"/>
  <c r="C22" i="2" s="1"/>
  <c r="B8" i="2"/>
  <c r="B12" i="2" s="1"/>
  <c r="B16" i="2" s="1"/>
  <c r="B20" i="2" s="1"/>
  <c r="B22" i="2" s="1"/>
  <c r="I35" i="1"/>
  <c r="I47" i="1" s="1"/>
  <c r="I49" i="1" s="1"/>
  <c r="H35" i="1"/>
  <c r="H47" i="1" s="1"/>
  <c r="H49" i="1" s="1"/>
  <c r="G35" i="1"/>
  <c r="G47" i="1" s="1"/>
  <c r="G49" i="1" s="1"/>
  <c r="G50" i="1" s="1"/>
  <c r="F35" i="1"/>
  <c r="F47" i="1" s="1"/>
  <c r="F49" i="1" s="1"/>
  <c r="E35" i="1"/>
  <c r="E47" i="1" s="1"/>
  <c r="E49" i="1" s="1"/>
  <c r="E50" i="1" s="1"/>
  <c r="D35" i="1"/>
  <c r="D47" i="1" s="1"/>
  <c r="D49" i="1" s="1"/>
  <c r="C35" i="1"/>
  <c r="C47" i="1" s="1"/>
  <c r="C49" i="1" s="1"/>
  <c r="B35" i="1"/>
  <c r="B47" i="1" s="1"/>
  <c r="B49" i="1" s="1"/>
  <c r="I31" i="1"/>
  <c r="H31" i="1"/>
  <c r="G31" i="1"/>
  <c r="F31" i="1"/>
  <c r="E31" i="1"/>
  <c r="D31" i="1"/>
  <c r="C31" i="1"/>
  <c r="B31" i="1"/>
  <c r="I25" i="1"/>
  <c r="I51" i="1" s="1"/>
  <c r="H25" i="1"/>
  <c r="H51" i="1" s="1"/>
  <c r="G25" i="1"/>
  <c r="G51" i="1" s="1"/>
  <c r="F25" i="1"/>
  <c r="F51" i="1" s="1"/>
  <c r="E25" i="1"/>
  <c r="E51" i="1" s="1"/>
  <c r="D25" i="1"/>
  <c r="D51" i="1" s="1"/>
  <c r="C25" i="1"/>
  <c r="C51" i="1" s="1"/>
  <c r="B25" i="1"/>
  <c r="B51" i="1" s="1"/>
  <c r="I22" i="1"/>
  <c r="I50" i="1" s="1"/>
  <c r="I12" i="1"/>
  <c r="H12" i="1"/>
  <c r="G12" i="1"/>
  <c r="F12" i="1"/>
  <c r="F22" i="1" s="1"/>
  <c r="E12" i="1"/>
  <c r="E22" i="1" s="1"/>
  <c r="D12" i="1"/>
  <c r="D22" i="1" s="1"/>
  <c r="D50" i="1" s="1"/>
  <c r="C12" i="1"/>
  <c r="C22" i="1" s="1"/>
  <c r="C50" i="1" s="1"/>
  <c r="B12" i="1"/>
  <c r="B22" i="1" s="1"/>
  <c r="I7" i="1"/>
  <c r="H7" i="1"/>
  <c r="G7" i="1"/>
  <c r="F7" i="1"/>
  <c r="E7" i="1"/>
  <c r="D7" i="1"/>
  <c r="C7" i="1"/>
  <c r="B7" i="1"/>
  <c r="H22" i="1" l="1"/>
  <c r="H50" i="1" s="1"/>
  <c r="B50" i="1"/>
  <c r="F50" i="1"/>
  <c r="E29" i="3"/>
  <c r="E31" i="3" s="1"/>
  <c r="B29" i="3"/>
  <c r="B31" i="3" s="1"/>
  <c r="F29" i="3"/>
  <c r="F31" i="3" s="1"/>
  <c r="C29" i="3"/>
  <c r="C31" i="3" s="1"/>
  <c r="G29" i="3"/>
  <c r="G31" i="3" s="1"/>
  <c r="D29" i="3"/>
  <c r="D31" i="3" s="1"/>
  <c r="H29" i="3"/>
  <c r="H31" i="3" s="1"/>
</calcChain>
</file>

<file path=xl/sharedStrings.xml><?xml version="1.0" encoding="utf-8"?>
<sst xmlns="http://schemas.openxmlformats.org/spreadsheetml/2006/main" count="106" uniqueCount="80">
  <si>
    <t>EASTERN CABLES LIMITED</t>
  </si>
  <si>
    <t xml:space="preserve">STATEMENT OF FINANCIAL POSITION </t>
  </si>
  <si>
    <t>AS AT YEAR END</t>
  </si>
  <si>
    <t>Q2</t>
  </si>
  <si>
    <t>Q3</t>
  </si>
  <si>
    <t>Q1</t>
  </si>
  <si>
    <t>ASSETS</t>
  </si>
  <si>
    <t>NON CURRENT ASSETS</t>
  </si>
  <si>
    <t xml:space="preserve">Property, Plant and Equipment </t>
  </si>
  <si>
    <t>Deferred Tax</t>
  </si>
  <si>
    <t>Capital WIP</t>
  </si>
  <si>
    <t>CURRENT ASSETS</t>
  </si>
  <si>
    <t>Inventories</t>
  </si>
  <si>
    <t>BSEC Current Account</t>
  </si>
  <si>
    <t>Trade and other receivables</t>
  </si>
  <si>
    <t>Advance, deposit &amp; prepayment</t>
  </si>
  <si>
    <t>Accounts Receivable</t>
  </si>
  <si>
    <t>Current account with entriprise/head office</t>
  </si>
  <si>
    <t>Deferred tax</t>
  </si>
  <si>
    <t>Cash and Cash Equivalents</t>
  </si>
  <si>
    <t>TOTAL ASSETS</t>
  </si>
  <si>
    <t>STATEMENT OF PROFIT &amp; LOSS</t>
  </si>
  <si>
    <t>Revenue</t>
  </si>
  <si>
    <t>CASH FLOW FROM OPERATING ACTIVITIES</t>
  </si>
  <si>
    <t>Cost of goods sold</t>
  </si>
  <si>
    <t>Cash Received from Turnover</t>
  </si>
  <si>
    <t>Gross Profit</t>
  </si>
  <si>
    <t>Payment for Cost and Other Expenses</t>
  </si>
  <si>
    <t>Interest paid</t>
  </si>
  <si>
    <t>WPPF paid</t>
  </si>
  <si>
    <t>Income Tax Paid</t>
  </si>
  <si>
    <t>Operating Expenses</t>
  </si>
  <si>
    <t>Net Cash Flow from Operating Activities</t>
  </si>
  <si>
    <t>Operating Profit</t>
  </si>
  <si>
    <t>Not Clear</t>
  </si>
  <si>
    <t>Financial Cost</t>
  </si>
  <si>
    <t>Other Income</t>
  </si>
  <si>
    <t>Contribution to WPPF and Welfare Fund</t>
  </si>
  <si>
    <t>Profit Before Income Tax</t>
  </si>
  <si>
    <t>EQUITY AND LIABILITIES</t>
  </si>
  <si>
    <t>CASH FLOW FROM INVESTING ACTIVITIES</t>
  </si>
  <si>
    <t xml:space="preserve">Acquisition of Fixed Assets </t>
  </si>
  <si>
    <t>Shareholders' Equity</t>
  </si>
  <si>
    <t>Income Tax</t>
  </si>
  <si>
    <t>Capital Work in Progress</t>
  </si>
  <si>
    <t>Net Cash Flow from Investing Activities</t>
  </si>
  <si>
    <t>Share Capital</t>
  </si>
  <si>
    <t>Revaluation &amp; Other Reserves</t>
  </si>
  <si>
    <t>Net Profit after Tax</t>
  </si>
  <si>
    <t>Reserve and Surplus</t>
  </si>
  <si>
    <t>Retained Earnings</t>
  </si>
  <si>
    <t>CASH FLOW FROM FINANCING ACTIVITIES</t>
  </si>
  <si>
    <t>NON CURRENT LIABILITIES</t>
  </si>
  <si>
    <t>Cash Credit</t>
  </si>
  <si>
    <t>Earnings Per Share</t>
  </si>
  <si>
    <t>Long Term Loan</t>
  </si>
  <si>
    <t>Deferred Liability</t>
  </si>
  <si>
    <t>Loan Received/Repaid</t>
  </si>
  <si>
    <t>WPPF payment</t>
  </si>
  <si>
    <t>CURRENT LIABILITIES</t>
  </si>
  <si>
    <t>Financial expenses</t>
  </si>
  <si>
    <t>Cash Dividend Paid</t>
  </si>
  <si>
    <t>Cash credit</t>
  </si>
  <si>
    <t xml:space="preserve">Net Cash Flow  from Financing Activities </t>
  </si>
  <si>
    <t>Short term loan</t>
  </si>
  <si>
    <t>Creditors and Accruals</t>
  </si>
  <si>
    <t>BSEC accounts</t>
  </si>
  <si>
    <t>Liabilities for goods</t>
  </si>
  <si>
    <t>Net Cash Flows</t>
  </si>
  <si>
    <t>Advance from the parties</t>
  </si>
  <si>
    <t>Provision for WPPF and Welfare Fund</t>
  </si>
  <si>
    <t>Provision for Income Tax</t>
  </si>
  <si>
    <t>Unpaid dividend</t>
  </si>
  <si>
    <t>Add: Opening Cash &amp; Cash Equivalnet</t>
  </si>
  <si>
    <t>Other Current Liabilities</t>
  </si>
  <si>
    <t>Closing Cash &amp; Cash Equivalents</t>
  </si>
  <si>
    <t>Total Liabilities</t>
  </si>
  <si>
    <t>NOCFPS</t>
  </si>
  <si>
    <t>TOTAL SHAREHOLDERS' EQUITY &amp; LIABILITIES</t>
  </si>
  <si>
    <t>Net assets value per share (NAVPS)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</si>
</sst>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9" x14ac:knownFonts="1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Arial"/>
    </font>
    <font>
      <sz val="11"/>
      <color theme="1"/>
      <name val="Calibri"/>
    </font>
    <font>
      <sz val="11"/>
      <color rgb="FF000000"/>
      <name val="Arial"/>
    </font>
    <font>
      <b/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15" fontId="4" fillId="0" borderId="0" xfId="0" applyNumberFormat="1" applyFont="1"/>
    <xf numFmtId="15" fontId="5" fillId="0" borderId="0" xfId="0" applyNumberFormat="1" applyFont="1"/>
    <xf numFmtId="0" fontId="4" fillId="0" borderId="0" xfId="0" applyFont="1" applyAlignment="1">
      <alignment horizontal="center"/>
    </xf>
    <xf numFmtId="3" fontId="6" fillId="0" borderId="0" xfId="0" applyNumberFormat="1" applyFont="1"/>
    <xf numFmtId="0" fontId="4" fillId="0" borderId="0" xfId="0" applyFont="1"/>
    <xf numFmtId="3" fontId="4" fillId="0" borderId="0" xfId="0" applyNumberFormat="1" applyFont="1"/>
    <xf numFmtId="0" fontId="3" fillId="0" borderId="0" xfId="0" applyFont="1"/>
    <xf numFmtId="3" fontId="7" fillId="0" borderId="0" xfId="0" applyNumberFormat="1" applyFont="1" applyAlignment="1"/>
    <xf numFmtId="0" fontId="6" fillId="0" borderId="0" xfId="0" applyFont="1"/>
    <xf numFmtId="164" fontId="6" fillId="0" borderId="0" xfId="0" applyNumberFormat="1" applyFont="1"/>
    <xf numFmtId="3" fontId="6" fillId="0" borderId="1" xfId="0" applyNumberFormat="1" applyFont="1" applyBorder="1"/>
    <xf numFmtId="164" fontId="7" fillId="0" borderId="0" xfId="0" applyNumberFormat="1" applyFont="1" applyAlignment="1"/>
    <xf numFmtId="3" fontId="4" fillId="2" borderId="2" xfId="0" applyNumberFormat="1" applyFont="1" applyFill="1" applyBorder="1"/>
    <xf numFmtId="164" fontId="4" fillId="0" borderId="3" xfId="0" applyNumberFormat="1" applyFont="1" applyBorder="1"/>
    <xf numFmtId="0" fontId="6" fillId="2" borderId="2" xfId="0" applyFont="1" applyFill="1" applyBorder="1"/>
    <xf numFmtId="0" fontId="1" fillId="0" borderId="0" xfId="0" applyFont="1" applyAlignment="1">
      <alignment horizontal="center"/>
    </xf>
    <xf numFmtId="0" fontId="6" fillId="0" borderId="0" xfId="0" applyFont="1" applyAlignment="1">
      <alignment wrapText="1"/>
    </xf>
    <xf numFmtId="3" fontId="5" fillId="0" borderId="0" xfId="0" applyNumberFormat="1" applyFont="1"/>
    <xf numFmtId="3" fontId="8" fillId="0" borderId="0" xfId="0" applyNumberFormat="1" applyFont="1" applyAlignment="1"/>
    <xf numFmtId="3" fontId="4" fillId="0" borderId="4" xfId="0" applyNumberFormat="1" applyFont="1" applyBorder="1"/>
    <xf numFmtId="2" fontId="4" fillId="0" borderId="5" xfId="0" applyNumberFormat="1" applyFont="1" applyBorder="1"/>
    <xf numFmtId="0" fontId="7" fillId="0" borderId="0" xfId="0" applyFont="1" applyAlignment="1"/>
    <xf numFmtId="164" fontId="4" fillId="0" borderId="0" xfId="0" applyNumberFormat="1" applyFont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0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45.375" customWidth="1"/>
    <col min="2" max="5" width="12.125" customWidth="1"/>
    <col min="6" max="6" width="11.125" customWidth="1"/>
    <col min="7" max="7" width="7.625" customWidth="1"/>
    <col min="8" max="8" width="13.375" customWidth="1"/>
    <col min="9" max="9" width="14.375" customWidth="1"/>
    <col min="10" max="25" width="7.625" customWidth="1"/>
  </cols>
  <sheetData>
    <row r="2" spans="1:16" ht="15.75" x14ac:dyDescent="0.25">
      <c r="A2" s="1" t="s">
        <v>0</v>
      </c>
    </row>
    <row r="3" spans="1:16" ht="15.75" x14ac:dyDescent="0.25">
      <c r="A3" s="1" t="s">
        <v>1</v>
      </c>
    </row>
    <row r="4" spans="1:16" ht="15.75" x14ac:dyDescent="0.25">
      <c r="A4" s="1" t="s">
        <v>2</v>
      </c>
      <c r="B4" s="2" t="s">
        <v>3</v>
      </c>
      <c r="C4" s="3" t="s">
        <v>4</v>
      </c>
      <c r="D4" s="3" t="s">
        <v>5</v>
      </c>
      <c r="E4" s="3" t="s">
        <v>3</v>
      </c>
      <c r="F4" s="3" t="s">
        <v>4</v>
      </c>
      <c r="H4" s="2" t="s">
        <v>5</v>
      </c>
      <c r="I4" s="2" t="s">
        <v>3</v>
      </c>
    </row>
    <row r="5" spans="1:16" x14ac:dyDescent="0.25">
      <c r="B5" s="4">
        <v>43100</v>
      </c>
      <c r="C5" s="4">
        <v>43190</v>
      </c>
      <c r="D5" s="4">
        <v>43373</v>
      </c>
      <c r="E5" s="4">
        <v>43465</v>
      </c>
      <c r="F5" s="4">
        <v>43555</v>
      </c>
      <c r="H5" s="5">
        <v>43738</v>
      </c>
      <c r="I5" s="5">
        <v>43830</v>
      </c>
    </row>
    <row r="6" spans="1:16" x14ac:dyDescent="0.25">
      <c r="A6" s="6" t="s">
        <v>6</v>
      </c>
      <c r="H6" s="7"/>
      <c r="I6" s="7"/>
      <c r="J6" s="7"/>
      <c r="K6" s="7"/>
      <c r="L6" s="7"/>
      <c r="M6" s="7"/>
      <c r="N6" s="7"/>
      <c r="O6" s="7"/>
      <c r="P6" s="7"/>
    </row>
    <row r="7" spans="1:16" x14ac:dyDescent="0.25">
      <c r="A7" s="8" t="s">
        <v>7</v>
      </c>
      <c r="B7" s="9">
        <f t="shared" ref="B7:I7" si="0">SUM(B8:B10)</f>
        <v>168979000</v>
      </c>
      <c r="C7" s="9">
        <f t="shared" si="0"/>
        <v>167350000</v>
      </c>
      <c r="D7" s="9">
        <f t="shared" si="0"/>
        <v>166976000</v>
      </c>
      <c r="E7" s="9">
        <f t="shared" si="0"/>
        <v>164481000</v>
      </c>
      <c r="F7" s="9">
        <f t="shared" si="0"/>
        <v>163321000</v>
      </c>
      <c r="G7" s="9">
        <f t="shared" si="0"/>
        <v>0</v>
      </c>
      <c r="H7" s="9">
        <f t="shared" si="0"/>
        <v>189220000</v>
      </c>
      <c r="I7" s="9">
        <f t="shared" si="0"/>
        <v>187764000</v>
      </c>
      <c r="J7" s="7"/>
      <c r="K7" s="7"/>
      <c r="L7" s="7"/>
      <c r="M7" s="7"/>
      <c r="N7" s="7"/>
      <c r="O7" s="7"/>
      <c r="P7" s="7"/>
    </row>
    <row r="8" spans="1:16" x14ac:dyDescent="0.25">
      <c r="A8" s="10" t="s">
        <v>8</v>
      </c>
      <c r="B8" s="7">
        <v>162709000</v>
      </c>
      <c r="C8" s="7">
        <v>161631000</v>
      </c>
      <c r="D8" s="7">
        <v>160995000</v>
      </c>
      <c r="E8" s="7">
        <v>158500000</v>
      </c>
      <c r="F8" s="7">
        <v>156696000</v>
      </c>
      <c r="H8" s="11">
        <v>174058000</v>
      </c>
      <c r="I8" s="11">
        <v>171807000</v>
      </c>
      <c r="J8" s="7"/>
      <c r="K8" s="7"/>
      <c r="L8" s="7"/>
      <c r="M8" s="7"/>
      <c r="N8" s="7"/>
      <c r="O8" s="7"/>
      <c r="P8" s="7"/>
    </row>
    <row r="9" spans="1:16" x14ac:dyDescent="0.25">
      <c r="A9" s="3" t="s">
        <v>9</v>
      </c>
      <c r="B9" s="7"/>
      <c r="C9" s="7"/>
      <c r="D9" s="7"/>
      <c r="E9" s="7"/>
      <c r="F9" s="7"/>
      <c r="H9" s="11">
        <v>10381000</v>
      </c>
      <c r="I9" s="11">
        <v>11176000</v>
      </c>
      <c r="J9" s="7"/>
      <c r="K9" s="7"/>
      <c r="L9" s="7"/>
      <c r="M9" s="7"/>
      <c r="N9" s="7"/>
      <c r="O9" s="7"/>
      <c r="P9" s="7"/>
    </row>
    <row r="10" spans="1:16" x14ac:dyDescent="0.25">
      <c r="A10" s="10" t="s">
        <v>10</v>
      </c>
      <c r="B10" s="7">
        <v>6270000</v>
      </c>
      <c r="C10" s="7">
        <v>5719000</v>
      </c>
      <c r="D10" s="7">
        <v>5981000</v>
      </c>
      <c r="E10" s="7">
        <v>5981000</v>
      </c>
      <c r="F10" s="7">
        <v>6625000</v>
      </c>
      <c r="H10" s="11">
        <v>4781000</v>
      </c>
      <c r="I10" s="11">
        <v>4781000</v>
      </c>
      <c r="J10" s="7"/>
      <c r="K10" s="7"/>
      <c r="L10" s="7"/>
      <c r="M10" s="7"/>
      <c r="N10" s="7"/>
      <c r="O10" s="7"/>
      <c r="P10" s="7"/>
    </row>
    <row r="11" spans="1:16" x14ac:dyDescent="0.25">
      <c r="B11" s="7"/>
      <c r="C11" s="7"/>
      <c r="D11" s="7"/>
      <c r="E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8" t="s">
        <v>11</v>
      </c>
      <c r="B12" s="9">
        <f t="shared" ref="B12:I12" si="1">SUM(B13:B20)</f>
        <v>1868665000</v>
      </c>
      <c r="C12" s="9">
        <f t="shared" si="1"/>
        <v>1755308000</v>
      </c>
      <c r="D12" s="9">
        <f t="shared" si="1"/>
        <v>1338277000</v>
      </c>
      <c r="E12" s="9">
        <f t="shared" si="1"/>
        <v>1459073000</v>
      </c>
      <c r="F12" s="9">
        <f t="shared" si="1"/>
        <v>1569352000</v>
      </c>
      <c r="G12" s="9">
        <f t="shared" si="1"/>
        <v>0</v>
      </c>
      <c r="H12" s="9">
        <f t="shared" si="1"/>
        <v>1667899000</v>
      </c>
      <c r="I12" s="9">
        <f t="shared" si="1"/>
        <v>1764932000</v>
      </c>
      <c r="J12" s="7"/>
      <c r="K12" s="7"/>
      <c r="L12" s="7"/>
      <c r="M12" s="7"/>
      <c r="N12" s="7"/>
      <c r="O12" s="7"/>
      <c r="P12" s="7"/>
    </row>
    <row r="13" spans="1:16" x14ac:dyDescent="0.25">
      <c r="A13" s="12" t="s">
        <v>12</v>
      </c>
      <c r="B13" s="7">
        <v>674632000</v>
      </c>
      <c r="C13" s="7">
        <v>312545000</v>
      </c>
      <c r="D13" s="7">
        <v>280852000</v>
      </c>
      <c r="E13" s="7">
        <v>433161000</v>
      </c>
      <c r="F13" s="7">
        <v>488615000</v>
      </c>
      <c r="H13" s="11">
        <v>608991000</v>
      </c>
      <c r="I13" s="11">
        <v>457396000</v>
      </c>
      <c r="J13" s="7"/>
      <c r="K13" s="7"/>
      <c r="L13" s="7"/>
      <c r="M13" s="7"/>
      <c r="N13" s="7"/>
      <c r="O13" s="7"/>
      <c r="P13" s="7"/>
    </row>
    <row r="14" spans="1:16" x14ac:dyDescent="0.25">
      <c r="A14" s="10" t="s">
        <v>13</v>
      </c>
      <c r="B14" s="7">
        <v>16104000</v>
      </c>
      <c r="C14" s="7">
        <v>16104000</v>
      </c>
      <c r="D14" s="7">
        <v>16104000</v>
      </c>
      <c r="E14" s="7">
        <v>16104000</v>
      </c>
      <c r="F14" s="7">
        <v>16404000</v>
      </c>
      <c r="H14" s="11">
        <v>16104000</v>
      </c>
      <c r="I14" s="11">
        <v>16104000</v>
      </c>
      <c r="J14" s="7"/>
      <c r="K14" s="7"/>
      <c r="L14" s="7"/>
      <c r="M14" s="7"/>
      <c r="N14" s="7"/>
      <c r="O14" s="7"/>
      <c r="P14" s="7"/>
    </row>
    <row r="15" spans="1:16" x14ac:dyDescent="0.25">
      <c r="A15" s="3" t="s">
        <v>14</v>
      </c>
      <c r="B15" s="7"/>
      <c r="C15" s="7"/>
      <c r="D15" s="7"/>
      <c r="E15" s="7"/>
      <c r="F15" s="7"/>
      <c r="H15" s="11">
        <v>88268000</v>
      </c>
      <c r="I15" s="11">
        <v>328037000</v>
      </c>
      <c r="J15" s="7"/>
      <c r="K15" s="7"/>
      <c r="L15" s="7"/>
      <c r="M15" s="7"/>
      <c r="N15" s="7"/>
      <c r="O15" s="7"/>
      <c r="P15" s="7"/>
    </row>
    <row r="16" spans="1:16" x14ac:dyDescent="0.25">
      <c r="A16" s="10" t="s">
        <v>15</v>
      </c>
      <c r="B16" s="7">
        <v>826929000</v>
      </c>
      <c r="C16" s="7">
        <v>856205000</v>
      </c>
      <c r="D16" s="7">
        <v>916319000</v>
      </c>
      <c r="E16" s="7">
        <v>913627000</v>
      </c>
      <c r="F16" s="7">
        <v>956643000</v>
      </c>
      <c r="H16" s="11">
        <v>942532000</v>
      </c>
      <c r="I16" s="11">
        <v>941743000</v>
      </c>
      <c r="J16" s="7"/>
      <c r="K16" s="7"/>
      <c r="L16" s="7"/>
      <c r="M16" s="7"/>
      <c r="N16" s="7"/>
      <c r="O16" s="7"/>
      <c r="P16" s="7"/>
    </row>
    <row r="17" spans="1:16" x14ac:dyDescent="0.25">
      <c r="A17" s="10" t="s">
        <v>16</v>
      </c>
      <c r="B17" s="7">
        <v>329135000</v>
      </c>
      <c r="C17" s="7">
        <v>557603000</v>
      </c>
      <c r="D17" s="7">
        <v>87798000</v>
      </c>
      <c r="E17" s="7">
        <v>77189000</v>
      </c>
      <c r="F17" s="7">
        <v>83868000</v>
      </c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10" t="s">
        <v>17</v>
      </c>
      <c r="B18" s="7">
        <v>7173000</v>
      </c>
      <c r="C18" s="7">
        <v>7331000</v>
      </c>
      <c r="D18" s="7">
        <v>8040000</v>
      </c>
      <c r="E18" s="7">
        <v>8202000</v>
      </c>
      <c r="F18" s="7">
        <v>7477000</v>
      </c>
      <c r="H18" s="11">
        <v>9151000</v>
      </c>
      <c r="I18" s="11">
        <v>9733000</v>
      </c>
      <c r="J18" s="7"/>
      <c r="K18" s="7"/>
      <c r="L18" s="7"/>
      <c r="M18" s="7"/>
      <c r="N18" s="7"/>
      <c r="O18" s="7"/>
      <c r="P18" s="7"/>
    </row>
    <row r="19" spans="1:16" x14ac:dyDescent="0.25">
      <c r="A19" s="10" t="s">
        <v>18</v>
      </c>
      <c r="B19" s="7">
        <v>0</v>
      </c>
      <c r="C19" s="7">
        <v>0</v>
      </c>
      <c r="D19" s="7">
        <v>7765000</v>
      </c>
      <c r="E19" s="7">
        <v>7765000</v>
      </c>
      <c r="F19" s="7">
        <v>9515000</v>
      </c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10" t="s">
        <v>19</v>
      </c>
      <c r="B20" s="7">
        <v>14692000</v>
      </c>
      <c r="C20" s="7">
        <v>5520000</v>
      </c>
      <c r="D20" s="7">
        <v>21399000</v>
      </c>
      <c r="E20" s="7">
        <v>3025000</v>
      </c>
      <c r="F20" s="7">
        <v>6830000</v>
      </c>
      <c r="H20" s="11">
        <v>2853000</v>
      </c>
      <c r="I20" s="11">
        <v>11919000</v>
      </c>
      <c r="J20" s="7"/>
      <c r="K20" s="7"/>
      <c r="L20" s="7"/>
      <c r="M20" s="7"/>
      <c r="N20" s="7"/>
      <c r="O20" s="7"/>
      <c r="P20" s="7"/>
    </row>
    <row r="21" spans="1:16" x14ac:dyDescent="0.25">
      <c r="B21" s="7"/>
      <c r="C21" s="7"/>
      <c r="D21" s="7"/>
      <c r="E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8" t="s">
        <v>20</v>
      </c>
      <c r="B22" s="9">
        <f t="shared" ref="B22:F22" si="2">B12+B7</f>
        <v>2037644000</v>
      </c>
      <c r="C22" s="9">
        <f t="shared" si="2"/>
        <v>1922658000</v>
      </c>
      <c r="D22" s="9">
        <f t="shared" si="2"/>
        <v>1505253000</v>
      </c>
      <c r="E22" s="9">
        <f t="shared" si="2"/>
        <v>1623554000</v>
      </c>
      <c r="F22" s="16">
        <f t="shared" si="2"/>
        <v>1732673000</v>
      </c>
      <c r="G22" s="18" t="s">
        <v>34</v>
      </c>
      <c r="H22" s="9">
        <f t="shared" ref="H22:I22" si="3">H12+H7</f>
        <v>1857119000</v>
      </c>
      <c r="I22" s="9">
        <f t="shared" si="3"/>
        <v>1952696000</v>
      </c>
      <c r="J22" s="7"/>
      <c r="K22" s="7"/>
      <c r="L22" s="7"/>
      <c r="M22" s="7"/>
      <c r="N22" s="7"/>
      <c r="O22" s="7"/>
      <c r="P22" s="7"/>
    </row>
    <row r="23" spans="1:16" ht="15.75" customHeight="1" x14ac:dyDescent="0.25">
      <c r="E23" s="7"/>
      <c r="H23" s="7"/>
      <c r="I23" s="7"/>
      <c r="J23" s="7"/>
      <c r="K23" s="7"/>
      <c r="L23" s="7"/>
      <c r="M23" s="7"/>
      <c r="N23" s="7"/>
      <c r="O23" s="7"/>
      <c r="P23" s="7"/>
    </row>
    <row r="24" spans="1:16" ht="15.75" customHeight="1" x14ac:dyDescent="0.25">
      <c r="A24" s="19" t="s">
        <v>39</v>
      </c>
      <c r="H24" s="7"/>
      <c r="I24" s="7"/>
      <c r="J24" s="7"/>
      <c r="K24" s="7"/>
      <c r="L24" s="7"/>
      <c r="M24" s="7"/>
      <c r="N24" s="7"/>
      <c r="O24" s="7"/>
      <c r="P24" s="7"/>
    </row>
    <row r="25" spans="1:16" ht="15.75" customHeight="1" x14ac:dyDescent="0.25">
      <c r="A25" s="8" t="s">
        <v>42</v>
      </c>
      <c r="B25" s="9">
        <f t="shared" ref="B25:I25" si="4">SUM(B26:B29)</f>
        <v>735978000</v>
      </c>
      <c r="C25" s="9">
        <f t="shared" si="4"/>
        <v>746926000</v>
      </c>
      <c r="D25" s="9">
        <f t="shared" si="4"/>
        <v>691658000</v>
      </c>
      <c r="E25" s="9">
        <f t="shared" si="4"/>
        <v>659343000</v>
      </c>
      <c r="F25" s="9">
        <f t="shared" si="4"/>
        <v>621212000</v>
      </c>
      <c r="G25" s="9">
        <f t="shared" si="4"/>
        <v>0</v>
      </c>
      <c r="H25" s="9">
        <f t="shared" si="4"/>
        <v>543172000</v>
      </c>
      <c r="I25" s="9">
        <f t="shared" si="4"/>
        <v>503478000</v>
      </c>
      <c r="J25" s="7"/>
      <c r="K25" s="7"/>
      <c r="L25" s="7"/>
      <c r="M25" s="7"/>
      <c r="N25" s="7"/>
      <c r="O25" s="7"/>
      <c r="P25" s="7"/>
    </row>
    <row r="26" spans="1:16" ht="15.75" customHeight="1" x14ac:dyDescent="0.25">
      <c r="A26" s="10" t="s">
        <v>46</v>
      </c>
      <c r="B26" s="7">
        <v>240000000</v>
      </c>
      <c r="C26" s="7">
        <v>240000000</v>
      </c>
      <c r="D26" s="7">
        <v>240000000</v>
      </c>
      <c r="E26" s="7">
        <v>240000000</v>
      </c>
      <c r="F26" s="7">
        <v>264000000</v>
      </c>
      <c r="H26" s="11">
        <v>264000000</v>
      </c>
      <c r="I26" s="11">
        <v>264000000</v>
      </c>
      <c r="J26" s="7"/>
      <c r="K26" s="7"/>
      <c r="L26" s="7"/>
      <c r="M26" s="7"/>
      <c r="N26" s="7"/>
      <c r="O26" s="7"/>
      <c r="P26" s="7"/>
    </row>
    <row r="27" spans="1:16" ht="15.75" customHeight="1" x14ac:dyDescent="0.25">
      <c r="A27" s="10" t="s">
        <v>47</v>
      </c>
      <c r="B27" s="7">
        <v>495978000</v>
      </c>
      <c r="C27" s="7">
        <v>506926000</v>
      </c>
      <c r="D27" s="7">
        <v>451658000</v>
      </c>
      <c r="E27" s="7">
        <v>419343000</v>
      </c>
      <c r="F27" s="7">
        <v>357212000</v>
      </c>
      <c r="H27" s="11">
        <v>18044000</v>
      </c>
      <c r="I27" s="11">
        <v>18044000</v>
      </c>
      <c r="J27" s="7"/>
      <c r="K27" s="7"/>
      <c r="L27" s="7"/>
      <c r="M27" s="7"/>
      <c r="N27" s="7"/>
      <c r="O27" s="7"/>
      <c r="P27" s="7"/>
    </row>
    <row r="28" spans="1:16" ht="15.75" customHeight="1" x14ac:dyDescent="0.25">
      <c r="A28" s="3" t="s">
        <v>49</v>
      </c>
      <c r="B28" s="7"/>
      <c r="C28" s="7"/>
      <c r="D28" s="7"/>
      <c r="E28" s="7"/>
      <c r="F28" s="7"/>
      <c r="H28" s="11">
        <v>424047000</v>
      </c>
      <c r="I28" s="11">
        <v>424047000</v>
      </c>
      <c r="J28" s="7"/>
      <c r="K28" s="7"/>
      <c r="L28" s="7"/>
      <c r="M28" s="7"/>
      <c r="N28" s="7"/>
      <c r="O28" s="7"/>
      <c r="P28" s="7"/>
    </row>
    <row r="29" spans="1:16" ht="15.75" customHeight="1" x14ac:dyDescent="0.25">
      <c r="A29" s="10" t="s">
        <v>50</v>
      </c>
      <c r="B29" s="7">
        <v>0</v>
      </c>
      <c r="C29" s="7">
        <v>0</v>
      </c>
      <c r="D29" s="7">
        <v>0</v>
      </c>
      <c r="E29" s="7">
        <v>0</v>
      </c>
      <c r="F29" s="7"/>
      <c r="H29" s="11">
        <v>-162919000</v>
      </c>
      <c r="I29" s="11">
        <v>-202613000</v>
      </c>
      <c r="J29" s="7"/>
      <c r="K29" s="7"/>
      <c r="L29" s="7"/>
      <c r="M29" s="7"/>
      <c r="N29" s="7"/>
      <c r="O29" s="7"/>
      <c r="P29" s="7"/>
    </row>
    <row r="30" spans="1:16" ht="15.75" customHeight="1" x14ac:dyDescent="0.25">
      <c r="C30" s="7"/>
      <c r="D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5">
      <c r="A31" s="8" t="s">
        <v>52</v>
      </c>
      <c r="B31" s="9">
        <f t="shared" ref="B31:I31" si="5">SUM(B32:B33)</f>
        <v>77381000</v>
      </c>
      <c r="C31" s="9">
        <f t="shared" si="5"/>
        <v>77381000</v>
      </c>
      <c r="D31" s="9">
        <f t="shared" si="5"/>
        <v>77381000</v>
      </c>
      <c r="E31" s="9">
        <f t="shared" si="5"/>
        <v>77381000</v>
      </c>
      <c r="F31" s="9">
        <f t="shared" si="5"/>
        <v>77381000</v>
      </c>
      <c r="G31" s="9">
        <f t="shared" si="5"/>
        <v>0</v>
      </c>
      <c r="H31" s="9">
        <f t="shared" si="5"/>
        <v>180422000</v>
      </c>
      <c r="I31" s="9">
        <f t="shared" si="5"/>
        <v>181837000</v>
      </c>
      <c r="J31" s="7"/>
      <c r="K31" s="7"/>
      <c r="L31" s="7"/>
      <c r="M31" s="7"/>
      <c r="N31" s="7"/>
      <c r="O31" s="7"/>
      <c r="P31" s="7"/>
    </row>
    <row r="32" spans="1:16" ht="15.75" customHeight="1" x14ac:dyDescent="0.25">
      <c r="A32" s="12" t="s">
        <v>55</v>
      </c>
      <c r="B32" s="7">
        <v>77381000</v>
      </c>
      <c r="C32" s="7">
        <v>77381000</v>
      </c>
      <c r="D32" s="7">
        <v>77381000</v>
      </c>
      <c r="E32" s="7">
        <v>77381000</v>
      </c>
      <c r="F32" s="7">
        <v>77381000</v>
      </c>
      <c r="H32" s="11">
        <v>77437000</v>
      </c>
      <c r="I32" s="11">
        <v>77437000</v>
      </c>
      <c r="J32" s="7"/>
      <c r="K32" s="7"/>
      <c r="L32" s="7"/>
      <c r="M32" s="7"/>
      <c r="N32" s="7"/>
      <c r="O32" s="7"/>
      <c r="P32" s="7"/>
    </row>
    <row r="33" spans="1:16" ht="15.75" customHeight="1" x14ac:dyDescent="0.25">
      <c r="A33" s="12" t="s">
        <v>56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H33" s="11">
        <v>102985000</v>
      </c>
      <c r="I33" s="11">
        <v>104400000</v>
      </c>
      <c r="J33" s="7"/>
      <c r="K33" s="7"/>
      <c r="L33" s="7"/>
      <c r="M33" s="7"/>
      <c r="N33" s="7"/>
      <c r="O33" s="7"/>
      <c r="P33" s="7"/>
    </row>
    <row r="34" spans="1:16" ht="15.75" customHeight="1" x14ac:dyDescent="0.25">
      <c r="B34" s="7"/>
      <c r="C34" s="7"/>
      <c r="D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5.75" customHeight="1" x14ac:dyDescent="0.25">
      <c r="A35" s="8" t="s">
        <v>59</v>
      </c>
      <c r="B35" s="9">
        <f t="shared" ref="B35:I35" si="6">SUM(B36:B45)</f>
        <v>1224285000</v>
      </c>
      <c r="C35" s="9">
        <f t="shared" si="6"/>
        <v>1098351000</v>
      </c>
      <c r="D35" s="9">
        <f t="shared" si="6"/>
        <v>736214000</v>
      </c>
      <c r="E35" s="9">
        <f t="shared" si="6"/>
        <v>886830000</v>
      </c>
      <c r="F35" s="9">
        <f t="shared" si="6"/>
        <v>1038580000</v>
      </c>
      <c r="G35" s="9">
        <f t="shared" si="6"/>
        <v>0</v>
      </c>
      <c r="H35" s="9">
        <f t="shared" si="6"/>
        <v>1133525000</v>
      </c>
      <c r="I35" s="9">
        <f t="shared" si="6"/>
        <v>1267381000</v>
      </c>
      <c r="J35" s="7"/>
      <c r="K35" s="7"/>
      <c r="L35" s="7"/>
      <c r="M35" s="7"/>
      <c r="N35" s="7"/>
      <c r="O35" s="7"/>
      <c r="P35" s="7"/>
    </row>
    <row r="36" spans="1:16" ht="15.75" customHeight="1" x14ac:dyDescent="0.25">
      <c r="A36" s="12" t="s">
        <v>62</v>
      </c>
      <c r="B36" s="7">
        <v>570579000</v>
      </c>
      <c r="C36" s="7">
        <v>429793000</v>
      </c>
      <c r="D36" s="7">
        <v>132523000</v>
      </c>
      <c r="E36" s="7">
        <v>271961000</v>
      </c>
      <c r="F36" s="7">
        <v>443936000</v>
      </c>
      <c r="H36" s="7"/>
      <c r="I36" s="7"/>
      <c r="J36" s="7"/>
      <c r="K36" s="7"/>
      <c r="L36" s="7"/>
      <c r="M36" s="7"/>
      <c r="N36" s="7"/>
      <c r="O36" s="7"/>
      <c r="P36" s="7"/>
    </row>
    <row r="37" spans="1:16" ht="15.75" customHeight="1" x14ac:dyDescent="0.25">
      <c r="A37" s="25" t="s">
        <v>64</v>
      </c>
      <c r="B37" s="7"/>
      <c r="C37" s="7"/>
      <c r="D37" s="7"/>
      <c r="E37" s="7"/>
      <c r="F37" s="7"/>
      <c r="H37" s="11">
        <v>617468000</v>
      </c>
      <c r="I37" s="11">
        <v>732265000</v>
      </c>
      <c r="J37" s="7"/>
      <c r="K37" s="7"/>
      <c r="L37" s="7"/>
      <c r="M37" s="7"/>
      <c r="N37" s="7"/>
      <c r="O37" s="7"/>
      <c r="P37" s="7"/>
    </row>
    <row r="38" spans="1:16" ht="15.75" customHeight="1" x14ac:dyDescent="0.25">
      <c r="A38" s="25" t="s">
        <v>65</v>
      </c>
      <c r="B38" s="7"/>
      <c r="C38" s="7"/>
      <c r="D38" s="7"/>
      <c r="E38" s="7"/>
      <c r="F38" s="7"/>
      <c r="H38" s="11">
        <v>158222000</v>
      </c>
      <c r="I38" s="11">
        <v>174326000</v>
      </c>
      <c r="J38" s="7"/>
      <c r="K38" s="7"/>
      <c r="L38" s="7"/>
      <c r="M38" s="7"/>
      <c r="N38" s="7"/>
      <c r="O38" s="7"/>
      <c r="P38" s="7"/>
    </row>
    <row r="39" spans="1:16" ht="15.75" customHeight="1" x14ac:dyDescent="0.25">
      <c r="A39" s="12" t="s">
        <v>66</v>
      </c>
      <c r="B39" s="7">
        <v>19201000</v>
      </c>
      <c r="C39" s="7">
        <v>21076000</v>
      </c>
      <c r="D39" s="7">
        <v>18434000</v>
      </c>
      <c r="E39" s="7">
        <v>20264000</v>
      </c>
      <c r="F39" s="7">
        <v>22146000</v>
      </c>
      <c r="H39" s="11">
        <v>25129000</v>
      </c>
      <c r="I39" s="11">
        <v>26683000</v>
      </c>
      <c r="J39" s="7"/>
      <c r="K39" s="7"/>
      <c r="L39" s="7"/>
      <c r="M39" s="7"/>
      <c r="N39" s="7"/>
      <c r="O39" s="7"/>
      <c r="P39" s="7"/>
    </row>
    <row r="40" spans="1:16" ht="15.75" customHeight="1" x14ac:dyDescent="0.25">
      <c r="A40" s="12" t="s">
        <v>67</v>
      </c>
      <c r="B40" s="7">
        <v>7546000</v>
      </c>
      <c r="C40" s="7">
        <v>8687000</v>
      </c>
      <c r="D40" s="7">
        <v>10606000</v>
      </c>
      <c r="E40" s="7">
        <v>19422000</v>
      </c>
      <c r="F40" s="7">
        <v>52000</v>
      </c>
      <c r="H40" s="7"/>
      <c r="I40" s="7"/>
      <c r="J40" s="7"/>
      <c r="K40" s="7"/>
      <c r="L40" s="7"/>
      <c r="M40" s="7"/>
      <c r="N40" s="7"/>
      <c r="O40" s="7"/>
      <c r="P40" s="7"/>
    </row>
    <row r="41" spans="1:16" ht="15.75" customHeight="1" x14ac:dyDescent="0.25">
      <c r="A41" s="12" t="s">
        <v>69</v>
      </c>
      <c r="B41" s="7">
        <v>0</v>
      </c>
      <c r="C41" s="7">
        <v>0</v>
      </c>
      <c r="D41" s="7">
        <v>10966000</v>
      </c>
      <c r="E41" s="7">
        <v>13854000</v>
      </c>
      <c r="F41" s="7">
        <v>11592000</v>
      </c>
      <c r="H41" s="11">
        <v>11825000</v>
      </c>
      <c r="I41" s="11">
        <v>11489000</v>
      </c>
      <c r="J41" s="7"/>
      <c r="K41" s="7"/>
      <c r="L41" s="7"/>
      <c r="M41" s="7"/>
      <c r="N41" s="7"/>
      <c r="O41" s="7"/>
      <c r="P41" s="7"/>
    </row>
    <row r="42" spans="1:16" ht="15.75" customHeight="1" x14ac:dyDescent="0.25">
      <c r="A42" s="10" t="s">
        <v>70</v>
      </c>
      <c r="B42" s="7">
        <v>6345000</v>
      </c>
      <c r="C42" s="7">
        <v>7114000</v>
      </c>
      <c r="D42" s="7">
        <v>6362000</v>
      </c>
      <c r="E42" s="7">
        <v>6362000</v>
      </c>
      <c r="F42" s="7">
        <v>6334000</v>
      </c>
      <c r="H42" s="7"/>
      <c r="I42" s="7"/>
      <c r="J42" s="7"/>
      <c r="K42" s="7"/>
      <c r="L42" s="7"/>
      <c r="M42" s="7"/>
      <c r="N42" s="7"/>
      <c r="O42" s="7"/>
      <c r="P42" s="7"/>
    </row>
    <row r="43" spans="1:16" ht="15.75" customHeight="1" x14ac:dyDescent="0.25">
      <c r="A43" s="10" t="s">
        <v>71</v>
      </c>
      <c r="B43" s="7">
        <v>305320000</v>
      </c>
      <c r="C43" s="7">
        <v>314543000</v>
      </c>
      <c r="D43" s="7">
        <v>318208000</v>
      </c>
      <c r="E43" s="7">
        <v>318667000</v>
      </c>
      <c r="F43" s="7">
        <v>319424000</v>
      </c>
      <c r="H43" s="11">
        <v>320881000</v>
      </c>
      <c r="I43" s="11">
        <v>322618000</v>
      </c>
      <c r="J43" s="7"/>
      <c r="K43" s="7"/>
      <c r="L43" s="7"/>
      <c r="M43" s="7"/>
      <c r="N43" s="7"/>
      <c r="O43" s="7"/>
      <c r="P43" s="7"/>
    </row>
    <row r="44" spans="1:16" ht="15.75" customHeight="1" x14ac:dyDescent="0.25">
      <c r="A44" s="10" t="s">
        <v>72</v>
      </c>
      <c r="B44" s="7">
        <v>35001000</v>
      </c>
      <c r="C44" s="7">
        <v>35001000</v>
      </c>
      <c r="D44" s="7">
        <v>0</v>
      </c>
      <c r="E44" s="7">
        <v>0</v>
      </c>
      <c r="F44" s="7">
        <v>0</v>
      </c>
      <c r="H44" s="7"/>
      <c r="I44" s="7"/>
      <c r="J44" s="7"/>
      <c r="K44" s="7"/>
      <c r="L44" s="7"/>
      <c r="M44" s="7"/>
      <c r="N44" s="7"/>
      <c r="O44" s="7"/>
      <c r="P44" s="7"/>
    </row>
    <row r="45" spans="1:16" ht="15.75" customHeight="1" x14ac:dyDescent="0.25">
      <c r="A45" s="10" t="s">
        <v>74</v>
      </c>
      <c r="B45" s="7">
        <v>280293000</v>
      </c>
      <c r="C45" s="7">
        <v>282137000</v>
      </c>
      <c r="D45" s="7">
        <v>239115000</v>
      </c>
      <c r="E45" s="7">
        <v>236300000</v>
      </c>
      <c r="F45" s="7">
        <v>235096000</v>
      </c>
      <c r="H45" s="7"/>
      <c r="I45" s="7"/>
      <c r="J45" s="7"/>
      <c r="K45" s="7"/>
      <c r="L45" s="7"/>
      <c r="M45" s="7"/>
      <c r="N45" s="7"/>
      <c r="O45" s="7"/>
      <c r="P45" s="7"/>
    </row>
    <row r="46" spans="1:16" ht="15.75" customHeight="1" x14ac:dyDescent="0.25">
      <c r="A46" s="8"/>
      <c r="B46" s="7"/>
      <c r="D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5.75" customHeight="1" x14ac:dyDescent="0.25">
      <c r="A47" s="8" t="s">
        <v>76</v>
      </c>
      <c r="B47" s="9">
        <f t="shared" ref="B47:I47" si="7">B35+B31</f>
        <v>1301666000</v>
      </c>
      <c r="C47" s="9">
        <f t="shared" si="7"/>
        <v>1175732000</v>
      </c>
      <c r="D47" s="9">
        <f t="shared" si="7"/>
        <v>813595000</v>
      </c>
      <c r="E47" s="9">
        <f t="shared" si="7"/>
        <v>964211000</v>
      </c>
      <c r="F47" s="9">
        <f t="shared" si="7"/>
        <v>1115961000</v>
      </c>
      <c r="G47" s="9">
        <f t="shared" si="7"/>
        <v>0</v>
      </c>
      <c r="H47" s="9">
        <f t="shared" si="7"/>
        <v>1313947000</v>
      </c>
      <c r="I47" s="9">
        <f t="shared" si="7"/>
        <v>1449218000</v>
      </c>
      <c r="J47" s="7"/>
      <c r="K47" s="7"/>
      <c r="L47" s="7"/>
      <c r="M47" s="7"/>
      <c r="N47" s="7"/>
      <c r="O47" s="7"/>
      <c r="P47" s="7"/>
    </row>
    <row r="48" spans="1:16" ht="15.75" customHeight="1" x14ac:dyDescent="0.25">
      <c r="A48" s="8"/>
      <c r="B48" s="8"/>
      <c r="C48" s="8"/>
      <c r="D48" s="8"/>
      <c r="H48" s="7"/>
      <c r="I48" s="7"/>
      <c r="J48" s="7"/>
      <c r="K48" s="7"/>
      <c r="L48" s="7"/>
      <c r="M48" s="7"/>
      <c r="N48" s="7"/>
      <c r="O48" s="7"/>
      <c r="P48" s="7"/>
    </row>
    <row r="49" spans="1:16" ht="15.75" customHeight="1" x14ac:dyDescent="0.25">
      <c r="A49" s="8" t="s">
        <v>78</v>
      </c>
      <c r="B49" s="9">
        <f t="shared" ref="B49:I49" si="8">B47+B25</f>
        <v>2037644000</v>
      </c>
      <c r="C49" s="9">
        <f t="shared" si="8"/>
        <v>1922658000</v>
      </c>
      <c r="D49" s="9">
        <f t="shared" si="8"/>
        <v>1505253000</v>
      </c>
      <c r="E49" s="9">
        <f t="shared" si="8"/>
        <v>1623554000</v>
      </c>
      <c r="F49" s="9">
        <f t="shared" si="8"/>
        <v>1737173000</v>
      </c>
      <c r="G49" s="9">
        <f t="shared" si="8"/>
        <v>0</v>
      </c>
      <c r="H49" s="9">
        <f t="shared" si="8"/>
        <v>1857119000</v>
      </c>
      <c r="I49" s="9">
        <f t="shared" si="8"/>
        <v>1952696000</v>
      </c>
      <c r="J49" s="7"/>
      <c r="K49" s="7"/>
      <c r="L49" s="7"/>
      <c r="M49" s="7"/>
      <c r="N49" s="7"/>
      <c r="O49" s="7"/>
      <c r="P49" s="7"/>
    </row>
    <row r="50" spans="1:16" ht="15.75" customHeight="1" x14ac:dyDescent="0.25">
      <c r="B50" s="10" t="str">
        <f t="shared" ref="B50:I50" si="9">IF(B22=B49, "Balanced", "Not Balanced")</f>
        <v>Balanced</v>
      </c>
      <c r="C50" s="10" t="str">
        <f t="shared" si="9"/>
        <v>Balanced</v>
      </c>
      <c r="D50" s="10" t="str">
        <f t="shared" si="9"/>
        <v>Balanced</v>
      </c>
      <c r="E50" s="10" t="str">
        <f t="shared" si="9"/>
        <v>Balanced</v>
      </c>
      <c r="F50" s="10" t="str">
        <f t="shared" si="9"/>
        <v>Not Balanced</v>
      </c>
      <c r="G50" s="10" t="str">
        <f t="shared" si="9"/>
        <v>Not Balanced</v>
      </c>
      <c r="H50" s="10" t="str">
        <f t="shared" si="9"/>
        <v>Balanced</v>
      </c>
      <c r="I50" s="10" t="str">
        <f t="shared" si="9"/>
        <v>Balanced</v>
      </c>
      <c r="J50" s="7"/>
      <c r="K50" s="7"/>
      <c r="L50" s="7"/>
      <c r="M50" s="7"/>
      <c r="N50" s="7"/>
      <c r="O50" s="7"/>
      <c r="P50" s="7"/>
    </row>
    <row r="51" spans="1:16" ht="15.75" customHeight="1" x14ac:dyDescent="0.25">
      <c r="A51" s="8" t="s">
        <v>79</v>
      </c>
      <c r="B51" s="27">
        <f t="shared" ref="B51:I51" si="10">B25/(B26/10)</f>
        <v>30.665749999999999</v>
      </c>
      <c r="C51" s="27">
        <f t="shared" si="10"/>
        <v>31.121916666666667</v>
      </c>
      <c r="D51" s="27">
        <f t="shared" si="10"/>
        <v>28.819083333333332</v>
      </c>
      <c r="E51" s="27">
        <f t="shared" si="10"/>
        <v>27.472625000000001</v>
      </c>
      <c r="F51" s="27">
        <f t="shared" si="10"/>
        <v>23.530757575757576</v>
      </c>
      <c r="G51" s="27" t="e">
        <f t="shared" si="10"/>
        <v>#DIV/0!</v>
      </c>
      <c r="H51" s="27">
        <f t="shared" si="10"/>
        <v>20.574696969696969</v>
      </c>
      <c r="I51" s="27">
        <f t="shared" si="10"/>
        <v>19.071136363636363</v>
      </c>
      <c r="J51" s="7"/>
      <c r="K51" s="7"/>
      <c r="L51" s="7"/>
      <c r="M51" s="7"/>
      <c r="N51" s="7"/>
      <c r="O51" s="7"/>
      <c r="P51" s="7"/>
    </row>
    <row r="52" spans="1:16" ht="15.75" customHeight="1" x14ac:dyDescent="0.25">
      <c r="H52" s="7"/>
      <c r="I52" s="7"/>
      <c r="J52" s="7"/>
      <c r="K52" s="7"/>
      <c r="L52" s="7"/>
      <c r="M52" s="7"/>
      <c r="N52" s="7"/>
      <c r="O52" s="7"/>
      <c r="P52" s="7"/>
    </row>
    <row r="53" spans="1:16" ht="15.75" customHeight="1" x14ac:dyDescent="0.25">
      <c r="B53" s="7"/>
      <c r="C53" s="7"/>
      <c r="D53" s="7"/>
      <c r="H53" s="7"/>
      <c r="I53" s="7"/>
      <c r="J53" s="7"/>
      <c r="K53" s="7"/>
      <c r="L53" s="7"/>
      <c r="M53" s="7"/>
      <c r="N53" s="7"/>
      <c r="O53" s="7"/>
      <c r="P53" s="7"/>
    </row>
    <row r="54" spans="1:16" ht="15.75" customHeight="1" x14ac:dyDescent="0.25">
      <c r="E54" s="7"/>
      <c r="F54" s="7"/>
      <c r="H54" s="7"/>
      <c r="I54" s="7"/>
      <c r="J54" s="7"/>
      <c r="K54" s="7"/>
      <c r="L54" s="7"/>
      <c r="M54" s="7"/>
      <c r="N54" s="7"/>
      <c r="O54" s="7"/>
      <c r="P54" s="7"/>
    </row>
    <row r="55" spans="1:16" ht="15.75" customHeight="1" x14ac:dyDescent="0.25">
      <c r="H55" s="7"/>
      <c r="I55" s="7"/>
      <c r="J55" s="7"/>
      <c r="K55" s="7"/>
      <c r="L55" s="7"/>
      <c r="M55" s="7"/>
      <c r="N55" s="7"/>
      <c r="O55" s="7"/>
      <c r="P55" s="7"/>
    </row>
    <row r="56" spans="1:16" ht="15.75" customHeight="1" x14ac:dyDescent="0.25">
      <c r="H56" s="7"/>
      <c r="I56" s="7"/>
      <c r="J56" s="7"/>
      <c r="K56" s="7"/>
      <c r="L56" s="7"/>
      <c r="M56" s="7"/>
      <c r="N56" s="7"/>
      <c r="O56" s="7"/>
      <c r="P56" s="7"/>
    </row>
    <row r="57" spans="1:16" ht="15.75" customHeight="1" x14ac:dyDescent="0.25"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/>
    <row r="59" spans="1:16" ht="15.75" customHeight="1" x14ac:dyDescent="0.2"/>
    <row r="60" spans="1:16" ht="15.75" customHeight="1" x14ac:dyDescent="0.2"/>
    <row r="61" spans="1:16" ht="15.75" customHeight="1" x14ac:dyDescent="0.2"/>
    <row r="62" spans="1:16" ht="15.75" customHeight="1" x14ac:dyDescent="0.2"/>
    <row r="63" spans="1:16" ht="15.75" customHeight="1" x14ac:dyDescent="0.2"/>
    <row r="64" spans="1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40.75" customWidth="1"/>
    <col min="2" max="5" width="12.75" customWidth="1"/>
    <col min="6" max="6" width="11.125" customWidth="1"/>
    <col min="7" max="7" width="7.625" customWidth="1"/>
    <col min="8" max="8" width="12.25" customWidth="1"/>
    <col min="9" max="9" width="12.75" customWidth="1"/>
    <col min="10" max="25" width="7.625" customWidth="1"/>
  </cols>
  <sheetData>
    <row r="2" spans="1:13" ht="15.75" x14ac:dyDescent="0.25">
      <c r="A2" s="1" t="s">
        <v>0</v>
      </c>
      <c r="B2" s="1"/>
      <c r="C2" s="1"/>
      <c r="D2" s="1"/>
    </row>
    <row r="3" spans="1:13" ht="15.75" x14ac:dyDescent="0.25">
      <c r="A3" s="1" t="s">
        <v>21</v>
      </c>
      <c r="B3" s="1"/>
      <c r="C3" s="1"/>
      <c r="D3" s="1"/>
    </row>
    <row r="4" spans="1:13" ht="15.75" x14ac:dyDescent="0.25">
      <c r="A4" s="1" t="s">
        <v>2</v>
      </c>
      <c r="B4" s="2" t="s">
        <v>3</v>
      </c>
      <c r="C4" s="2" t="s">
        <v>4</v>
      </c>
      <c r="D4" s="2" t="s">
        <v>5</v>
      </c>
      <c r="E4" s="3" t="s">
        <v>3</v>
      </c>
      <c r="F4" s="3" t="s">
        <v>4</v>
      </c>
      <c r="H4" s="2" t="s">
        <v>5</v>
      </c>
      <c r="I4" s="2" t="s">
        <v>3</v>
      </c>
    </row>
    <row r="5" spans="1:13" ht="15.75" x14ac:dyDescent="0.25">
      <c r="A5" s="1"/>
      <c r="B5" s="4">
        <v>43100</v>
      </c>
      <c r="C5" s="4">
        <v>43190</v>
      </c>
      <c r="D5" s="4">
        <v>43373</v>
      </c>
      <c r="E5" s="4">
        <v>43465</v>
      </c>
      <c r="F5" s="4">
        <v>43555</v>
      </c>
      <c r="H5" s="5">
        <v>43738</v>
      </c>
      <c r="I5" s="5">
        <v>43830</v>
      </c>
      <c r="J5" s="4"/>
    </row>
    <row r="6" spans="1:13" x14ac:dyDescent="0.25">
      <c r="A6" s="10" t="s">
        <v>22</v>
      </c>
      <c r="B6" s="7">
        <v>458251000</v>
      </c>
      <c r="C6" s="7">
        <v>1163952000</v>
      </c>
      <c r="D6" s="7">
        <v>50759000</v>
      </c>
      <c r="E6" s="7">
        <v>126780000</v>
      </c>
      <c r="F6" s="7">
        <v>253354000</v>
      </c>
      <c r="H6" s="11">
        <v>43199000</v>
      </c>
      <c r="I6" s="11">
        <v>332419000</v>
      </c>
      <c r="J6" s="7"/>
      <c r="K6" s="7"/>
      <c r="L6" s="7"/>
      <c r="M6" s="7"/>
    </row>
    <row r="7" spans="1:13" x14ac:dyDescent="0.25">
      <c r="A7" s="10" t="s">
        <v>24</v>
      </c>
      <c r="B7" s="14">
        <v>372678000</v>
      </c>
      <c r="C7" s="14">
        <v>1025975000</v>
      </c>
      <c r="D7" s="14">
        <v>66290000</v>
      </c>
      <c r="E7" s="14">
        <v>149785000</v>
      </c>
      <c r="F7" s="14">
        <v>268565000</v>
      </c>
      <c r="H7" s="11">
        <v>51817000</v>
      </c>
      <c r="I7" s="11">
        <v>337136000</v>
      </c>
      <c r="J7" s="7"/>
      <c r="K7" s="7"/>
      <c r="L7" s="7"/>
      <c r="M7" s="7"/>
    </row>
    <row r="8" spans="1:13" x14ac:dyDescent="0.25">
      <c r="A8" s="8" t="s">
        <v>26</v>
      </c>
      <c r="B8" s="9">
        <f t="shared" ref="B8:I8" si="0">B6-B7</f>
        <v>85573000</v>
      </c>
      <c r="C8" s="9">
        <f t="shared" si="0"/>
        <v>137977000</v>
      </c>
      <c r="D8" s="9">
        <f t="shared" si="0"/>
        <v>-15531000</v>
      </c>
      <c r="E8" s="9">
        <f t="shared" si="0"/>
        <v>-23005000</v>
      </c>
      <c r="F8" s="9">
        <f t="shared" si="0"/>
        <v>-15211000</v>
      </c>
      <c r="G8" s="9">
        <f t="shared" si="0"/>
        <v>0</v>
      </c>
      <c r="H8" s="9">
        <f t="shared" si="0"/>
        <v>-8618000</v>
      </c>
      <c r="I8" s="9">
        <f t="shared" si="0"/>
        <v>-4717000</v>
      </c>
      <c r="J8" s="7"/>
      <c r="K8" s="7"/>
      <c r="L8" s="7"/>
      <c r="M8" s="7"/>
    </row>
    <row r="9" spans="1:13" x14ac:dyDescent="0.25">
      <c r="A9" s="8"/>
      <c r="B9" s="9"/>
      <c r="C9" s="9"/>
      <c r="D9" s="9"/>
      <c r="E9" s="9"/>
      <c r="F9" s="9"/>
      <c r="H9" s="7"/>
      <c r="I9" s="7"/>
      <c r="J9" s="7"/>
      <c r="K9" s="7"/>
      <c r="L9" s="7"/>
      <c r="M9" s="7"/>
    </row>
    <row r="10" spans="1:13" x14ac:dyDescent="0.25">
      <c r="A10" s="8" t="s">
        <v>31</v>
      </c>
      <c r="B10" s="9">
        <v>84939000</v>
      </c>
      <c r="C10" s="9">
        <v>122292000</v>
      </c>
      <c r="D10" s="9">
        <v>23939000</v>
      </c>
      <c r="E10" s="9">
        <v>48620000</v>
      </c>
      <c r="F10" s="9">
        <v>72442000</v>
      </c>
      <c r="H10" s="11">
        <v>31551000</v>
      </c>
      <c r="I10" s="11">
        <v>74450000</v>
      </c>
      <c r="J10" s="7"/>
      <c r="K10" s="7"/>
      <c r="L10" s="7"/>
      <c r="M10" s="7"/>
    </row>
    <row r="11" spans="1:13" x14ac:dyDescent="0.25">
      <c r="A11" s="12"/>
      <c r="B11" s="7"/>
      <c r="C11" s="7"/>
      <c r="D11" s="7"/>
      <c r="E11" s="7"/>
      <c r="F11" s="7"/>
      <c r="H11" s="7"/>
      <c r="I11" s="7"/>
      <c r="J11" s="7"/>
      <c r="K11" s="7"/>
      <c r="L11" s="7"/>
      <c r="M11" s="7"/>
    </row>
    <row r="12" spans="1:13" x14ac:dyDescent="0.25">
      <c r="A12" s="8" t="s">
        <v>33</v>
      </c>
      <c r="B12" s="9">
        <f t="shared" ref="B12:I12" si="1">B8-B10</f>
        <v>634000</v>
      </c>
      <c r="C12" s="9">
        <f t="shared" si="1"/>
        <v>15685000</v>
      </c>
      <c r="D12" s="9">
        <f t="shared" si="1"/>
        <v>-39470000</v>
      </c>
      <c r="E12" s="9">
        <f t="shared" si="1"/>
        <v>-71625000</v>
      </c>
      <c r="F12" s="9">
        <f t="shared" si="1"/>
        <v>-87653000</v>
      </c>
      <c r="G12" s="9">
        <f t="shared" si="1"/>
        <v>0</v>
      </c>
      <c r="H12" s="9">
        <f t="shared" si="1"/>
        <v>-40169000</v>
      </c>
      <c r="I12" s="9">
        <f t="shared" si="1"/>
        <v>-79167000</v>
      </c>
      <c r="J12" s="7"/>
      <c r="K12" s="7"/>
      <c r="L12" s="7"/>
      <c r="M12" s="7"/>
    </row>
    <row r="13" spans="1:13" x14ac:dyDescent="0.25">
      <c r="A13" s="10" t="s">
        <v>35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H13" s="7"/>
      <c r="I13" s="7"/>
      <c r="J13" s="7"/>
      <c r="K13" s="7"/>
      <c r="L13" s="7"/>
      <c r="M13" s="7"/>
    </row>
    <row r="14" spans="1:13" x14ac:dyDescent="0.25">
      <c r="A14" s="10" t="s">
        <v>36</v>
      </c>
      <c r="B14" s="7">
        <v>1105000</v>
      </c>
      <c r="C14" s="7">
        <v>1420000</v>
      </c>
      <c r="D14" s="7">
        <v>269000</v>
      </c>
      <c r="E14" s="7">
        <v>568000</v>
      </c>
      <c r="F14" s="7">
        <v>1471000</v>
      </c>
      <c r="H14" s="11">
        <v>699000</v>
      </c>
      <c r="I14" s="11">
        <v>945000</v>
      </c>
      <c r="J14" s="7"/>
      <c r="K14" s="7"/>
      <c r="L14" s="7"/>
      <c r="M14" s="7"/>
    </row>
    <row r="15" spans="1:13" x14ac:dyDescent="0.25">
      <c r="A15" s="12" t="s">
        <v>37</v>
      </c>
      <c r="B15" s="7">
        <v>87000</v>
      </c>
      <c r="C15" s="7">
        <v>855000</v>
      </c>
      <c r="D15" s="7">
        <v>0</v>
      </c>
      <c r="E15" s="7">
        <v>0</v>
      </c>
      <c r="F15" s="7">
        <v>0</v>
      </c>
      <c r="H15" s="7"/>
      <c r="I15" s="7"/>
      <c r="J15" s="7"/>
      <c r="K15" s="7"/>
      <c r="L15" s="7"/>
      <c r="M15" s="7"/>
    </row>
    <row r="16" spans="1:13" x14ac:dyDescent="0.25">
      <c r="A16" s="8" t="s">
        <v>38</v>
      </c>
      <c r="B16" s="9">
        <f t="shared" ref="B16:I16" si="2">B12-B13+B14-B15</f>
        <v>1652000</v>
      </c>
      <c r="C16" s="9">
        <f t="shared" si="2"/>
        <v>16250000</v>
      </c>
      <c r="D16" s="9">
        <f t="shared" si="2"/>
        <v>-39201000</v>
      </c>
      <c r="E16" s="9">
        <f t="shared" si="2"/>
        <v>-71057000</v>
      </c>
      <c r="F16" s="9">
        <f t="shared" si="2"/>
        <v>-86182000</v>
      </c>
      <c r="G16" s="9">
        <f t="shared" si="2"/>
        <v>0</v>
      </c>
      <c r="H16" s="9">
        <f t="shared" si="2"/>
        <v>-39470000</v>
      </c>
      <c r="I16" s="9">
        <f t="shared" si="2"/>
        <v>-78222000</v>
      </c>
      <c r="J16" s="7"/>
      <c r="K16" s="7"/>
      <c r="L16" s="7"/>
      <c r="M16" s="7"/>
    </row>
    <row r="17" spans="1:13" x14ac:dyDescent="0.25">
      <c r="B17" s="9"/>
      <c r="C17" s="9"/>
      <c r="D17" s="9"/>
      <c r="E17" s="9"/>
      <c r="F17" s="9"/>
      <c r="H17" s="7"/>
      <c r="I17" s="7"/>
      <c r="J17" s="7"/>
      <c r="K17" s="7"/>
      <c r="L17" s="7"/>
      <c r="M17" s="7"/>
    </row>
    <row r="18" spans="1:13" x14ac:dyDescent="0.25">
      <c r="A18" s="8" t="s">
        <v>43</v>
      </c>
      <c r="B18" s="9">
        <v>413000</v>
      </c>
      <c r="C18" s="9">
        <v>4062000</v>
      </c>
      <c r="D18" s="9">
        <v>305000</v>
      </c>
      <c r="E18" s="9">
        <v>764000</v>
      </c>
      <c r="F18" s="9">
        <v>1539000</v>
      </c>
      <c r="G18" s="21"/>
      <c r="H18" s="22">
        <v>263000</v>
      </c>
      <c r="I18" s="22">
        <v>2000000</v>
      </c>
      <c r="J18" s="7"/>
      <c r="K18" s="7"/>
      <c r="L18" s="7"/>
      <c r="M18" s="7"/>
    </row>
    <row r="19" spans="1:13" x14ac:dyDescent="0.25">
      <c r="A19" s="8" t="s">
        <v>18</v>
      </c>
      <c r="B19" s="9"/>
      <c r="C19" s="9"/>
      <c r="D19" s="9"/>
      <c r="E19" s="9"/>
      <c r="F19" s="9">
        <v>1779000</v>
      </c>
      <c r="H19" s="11">
        <v>312000</v>
      </c>
      <c r="I19" s="11">
        <v>1107000</v>
      </c>
      <c r="J19" s="7"/>
      <c r="K19" s="7"/>
      <c r="L19" s="7"/>
      <c r="M19" s="7"/>
    </row>
    <row r="20" spans="1:13" x14ac:dyDescent="0.25">
      <c r="A20" s="8" t="s">
        <v>48</v>
      </c>
      <c r="B20" s="23">
        <f t="shared" ref="B20:E20" si="3">B16-B18</f>
        <v>1239000</v>
      </c>
      <c r="C20" s="23">
        <f t="shared" si="3"/>
        <v>12188000</v>
      </c>
      <c r="D20" s="23">
        <f t="shared" si="3"/>
        <v>-39506000</v>
      </c>
      <c r="E20" s="23">
        <f t="shared" si="3"/>
        <v>-71821000</v>
      </c>
      <c r="F20" s="23">
        <f t="shared" ref="F20:I20" si="4">F16-F18+F19</f>
        <v>-85942000</v>
      </c>
      <c r="G20" s="23">
        <f t="shared" si="4"/>
        <v>0</v>
      </c>
      <c r="H20" s="23">
        <f t="shared" si="4"/>
        <v>-39421000</v>
      </c>
      <c r="I20" s="23">
        <f t="shared" si="4"/>
        <v>-79115000</v>
      </c>
      <c r="J20" s="7"/>
      <c r="K20" s="7"/>
      <c r="L20" s="7"/>
      <c r="M20" s="7"/>
    </row>
    <row r="21" spans="1:13" ht="15.75" customHeight="1" x14ac:dyDescent="0.25">
      <c r="A21" s="8"/>
      <c r="B21" s="9"/>
      <c r="C21" s="9"/>
      <c r="D21" s="9"/>
      <c r="E21" s="9"/>
      <c r="F21" s="9"/>
      <c r="H21" s="7"/>
      <c r="I21" s="7"/>
      <c r="J21" s="7"/>
      <c r="K21" s="7"/>
      <c r="L21" s="7"/>
      <c r="M21" s="7"/>
    </row>
    <row r="22" spans="1:13" ht="15.75" customHeight="1" x14ac:dyDescent="0.25">
      <c r="A22" s="8" t="s">
        <v>54</v>
      </c>
      <c r="B22" s="24">
        <f>B20/('1'!B26/10)</f>
        <v>5.1624999999999997E-2</v>
      </c>
      <c r="C22" s="24">
        <f>C20/('1'!C26/10)</f>
        <v>0.50783333333333336</v>
      </c>
      <c r="D22" s="24">
        <f>D20/('1'!D26/10)</f>
        <v>-1.6460833333333333</v>
      </c>
      <c r="E22" s="24">
        <f>E20/('1'!E26/10)</f>
        <v>-2.9925416666666669</v>
      </c>
      <c r="F22" s="24">
        <f>F20/('1'!F26/10)</f>
        <v>-3.2553787878787879</v>
      </c>
      <c r="G22" s="24" t="e">
        <f>G20/('1'!G26/10)</f>
        <v>#DIV/0!</v>
      </c>
      <c r="H22" s="24">
        <f>H20/('1'!H26/10)</f>
        <v>-1.4932196969696969</v>
      </c>
      <c r="I22" s="24">
        <f>I20/('1'!I26/10)</f>
        <v>-2.9967803030303028</v>
      </c>
      <c r="J22" s="7"/>
      <c r="K22" s="7"/>
      <c r="L22" s="7"/>
      <c r="M22" s="7"/>
    </row>
    <row r="23" spans="1:13" ht="15.75" customHeight="1" x14ac:dyDescent="0.25">
      <c r="D23" s="8"/>
      <c r="H23" s="7"/>
      <c r="I23" s="7"/>
      <c r="J23" s="7"/>
      <c r="K23" s="7"/>
      <c r="L23" s="7"/>
      <c r="M23" s="7"/>
    </row>
    <row r="24" spans="1:13" ht="15.75" customHeight="1" x14ac:dyDescent="0.25">
      <c r="H24" s="7"/>
      <c r="I24" s="7"/>
      <c r="J24" s="7"/>
      <c r="K24" s="7"/>
      <c r="L24" s="7"/>
      <c r="M24" s="7"/>
    </row>
    <row r="25" spans="1:13" ht="15.75" customHeight="1" x14ac:dyDescent="0.25">
      <c r="H25" s="7"/>
      <c r="I25" s="7"/>
      <c r="J25" s="7"/>
      <c r="K25" s="7"/>
      <c r="L25" s="7"/>
      <c r="M25" s="7"/>
    </row>
    <row r="26" spans="1:13" ht="15.75" customHeight="1" x14ac:dyDescent="0.25">
      <c r="H26" s="7"/>
      <c r="I26" s="7"/>
      <c r="J26" s="7"/>
      <c r="K26" s="7"/>
      <c r="L26" s="7"/>
      <c r="M26" s="7"/>
    </row>
    <row r="27" spans="1:13" ht="15.75" customHeight="1" x14ac:dyDescent="0.25">
      <c r="H27" s="7"/>
      <c r="I27" s="7"/>
      <c r="J27" s="7"/>
      <c r="K27" s="7"/>
      <c r="L27" s="7"/>
      <c r="M27" s="7"/>
    </row>
    <row r="28" spans="1:13" ht="15.75" customHeight="1" x14ac:dyDescent="0.25">
      <c r="H28" s="7"/>
      <c r="I28" s="7"/>
      <c r="J28" s="7"/>
      <c r="K28" s="7"/>
      <c r="L28" s="7"/>
      <c r="M28" s="7"/>
    </row>
    <row r="29" spans="1:13" ht="15.75" customHeight="1" x14ac:dyDescent="0.25">
      <c r="H29" s="7"/>
      <c r="I29" s="7"/>
      <c r="J29" s="7"/>
      <c r="K29" s="7"/>
      <c r="L29" s="7"/>
      <c r="M29" s="7"/>
    </row>
    <row r="30" spans="1:13" ht="15.75" customHeight="1" x14ac:dyDescent="0.25">
      <c r="H30" s="7"/>
      <c r="I30" s="7"/>
      <c r="J30" s="7"/>
      <c r="K30" s="7"/>
      <c r="L30" s="7"/>
      <c r="M30" s="7"/>
    </row>
    <row r="31" spans="1:13" ht="15.75" customHeight="1" x14ac:dyDescent="0.25">
      <c r="H31" s="7"/>
      <c r="I31" s="7"/>
      <c r="J31" s="7"/>
      <c r="K31" s="7"/>
      <c r="L31" s="7"/>
      <c r="M31" s="7"/>
    </row>
    <row r="32" spans="1:13" ht="15.75" customHeight="1" x14ac:dyDescent="0.25">
      <c r="H32" s="7"/>
      <c r="I32" s="7"/>
      <c r="J32" s="7"/>
      <c r="K32" s="7"/>
      <c r="L32" s="7"/>
      <c r="M32" s="7"/>
    </row>
    <row r="33" spans="1:13" ht="15.75" customHeight="1" x14ac:dyDescent="0.25">
      <c r="H33" s="7"/>
      <c r="I33" s="7"/>
      <c r="J33" s="7"/>
      <c r="K33" s="7"/>
      <c r="L33" s="7"/>
      <c r="M33" s="7"/>
    </row>
    <row r="34" spans="1:13" ht="15.75" customHeight="1" x14ac:dyDescent="0.25">
      <c r="H34" s="7"/>
      <c r="I34" s="7"/>
      <c r="J34" s="7"/>
      <c r="K34" s="7"/>
      <c r="L34" s="7"/>
      <c r="M34" s="7"/>
    </row>
    <row r="35" spans="1:13" ht="15.75" customHeight="1" x14ac:dyDescent="0.25">
      <c r="H35" s="7"/>
      <c r="I35" s="7"/>
      <c r="J35" s="7"/>
      <c r="K35" s="7"/>
      <c r="L35" s="7"/>
      <c r="M35" s="7"/>
    </row>
    <row r="36" spans="1:13" ht="15.75" customHeight="1" x14ac:dyDescent="0.25">
      <c r="H36" s="7"/>
      <c r="I36" s="7"/>
      <c r="J36" s="7"/>
      <c r="K36" s="7"/>
      <c r="L36" s="7"/>
      <c r="M36" s="7"/>
    </row>
    <row r="37" spans="1:13" ht="15.75" customHeight="1" x14ac:dyDescent="0.25">
      <c r="H37" s="7"/>
      <c r="I37" s="7"/>
      <c r="J37" s="7"/>
      <c r="K37" s="7"/>
      <c r="L37" s="7"/>
      <c r="M37" s="7"/>
    </row>
    <row r="38" spans="1:13" ht="15.75" customHeight="1" x14ac:dyDescent="0.25">
      <c r="H38" s="7"/>
      <c r="I38" s="7"/>
      <c r="J38" s="7"/>
      <c r="K38" s="7"/>
      <c r="L38" s="7"/>
      <c r="M38" s="7"/>
    </row>
    <row r="39" spans="1:13" ht="15.75" customHeight="1" x14ac:dyDescent="0.25">
      <c r="H39" s="7"/>
      <c r="I39" s="7"/>
      <c r="J39" s="7"/>
      <c r="K39" s="7"/>
      <c r="L39" s="7"/>
      <c r="M39" s="7"/>
    </row>
    <row r="40" spans="1:13" ht="15.75" customHeight="1" x14ac:dyDescent="0.25">
      <c r="H40" s="7"/>
      <c r="I40" s="7"/>
      <c r="J40" s="7"/>
      <c r="K40" s="7"/>
      <c r="L40" s="7"/>
      <c r="M40" s="7"/>
    </row>
    <row r="41" spans="1:13" ht="15.75" customHeight="1" x14ac:dyDescent="0.25">
      <c r="H41" s="7"/>
      <c r="I41" s="7"/>
      <c r="J41" s="7"/>
      <c r="K41" s="7"/>
      <c r="L41" s="7"/>
      <c r="M41" s="7"/>
    </row>
    <row r="42" spans="1:13" ht="15.75" customHeight="1" x14ac:dyDescent="0.25">
      <c r="H42" s="7"/>
      <c r="I42" s="7"/>
      <c r="J42" s="7"/>
      <c r="K42" s="7"/>
      <c r="L42" s="7"/>
      <c r="M42" s="7"/>
    </row>
    <row r="43" spans="1:13" ht="15.75" customHeight="1" x14ac:dyDescent="0.25">
      <c r="H43" s="7"/>
      <c r="I43" s="7"/>
      <c r="J43" s="7"/>
      <c r="K43" s="7"/>
      <c r="L43" s="7"/>
      <c r="M43" s="7"/>
    </row>
    <row r="44" spans="1:13" ht="15.75" customHeight="1" x14ac:dyDescent="0.25">
      <c r="H44" s="7"/>
      <c r="I44" s="7"/>
      <c r="J44" s="7"/>
      <c r="K44" s="7"/>
      <c r="L44" s="7"/>
      <c r="M44" s="7"/>
    </row>
    <row r="45" spans="1:13" ht="15.75" customHeight="1" x14ac:dyDescent="0.25">
      <c r="H45" s="7"/>
      <c r="I45" s="7"/>
      <c r="J45" s="7"/>
      <c r="K45" s="7"/>
      <c r="L45" s="7"/>
      <c r="M45" s="7"/>
    </row>
    <row r="46" spans="1:13" ht="15.75" customHeight="1" x14ac:dyDescent="0.25">
      <c r="A46" s="12"/>
      <c r="H46" s="7"/>
      <c r="I46" s="7"/>
      <c r="J46" s="7"/>
      <c r="K46" s="7"/>
      <c r="L46" s="7"/>
      <c r="M46" s="7"/>
    </row>
    <row r="47" spans="1:13" ht="15.75" customHeight="1" x14ac:dyDescent="0.25">
      <c r="H47" s="7"/>
      <c r="I47" s="7"/>
      <c r="J47" s="7"/>
      <c r="K47" s="7"/>
      <c r="L47" s="7"/>
      <c r="M47" s="7"/>
    </row>
    <row r="48" spans="1:13" ht="15.75" customHeight="1" x14ac:dyDescent="0.25">
      <c r="H48" s="7"/>
      <c r="I48" s="7"/>
      <c r="J48" s="7"/>
      <c r="K48" s="7"/>
      <c r="L48" s="7"/>
      <c r="M48" s="7"/>
    </row>
    <row r="49" spans="8:13" ht="15.75" customHeight="1" x14ac:dyDescent="0.25">
      <c r="H49" s="7"/>
      <c r="I49" s="7"/>
      <c r="J49" s="7"/>
      <c r="K49" s="7"/>
      <c r="L49" s="7"/>
      <c r="M49" s="7"/>
    </row>
    <row r="50" spans="8:13" ht="15.75" customHeight="1" x14ac:dyDescent="0.25">
      <c r="H50" s="7"/>
      <c r="I50" s="7"/>
      <c r="J50" s="7"/>
      <c r="K50" s="7"/>
      <c r="L50" s="7"/>
      <c r="M50" s="7"/>
    </row>
    <row r="51" spans="8:13" ht="15.75" customHeight="1" x14ac:dyDescent="0.25">
      <c r="H51" s="7"/>
      <c r="I51" s="7"/>
      <c r="J51" s="7"/>
      <c r="K51" s="7"/>
      <c r="L51" s="7"/>
      <c r="M51" s="7"/>
    </row>
    <row r="52" spans="8:13" ht="15.75" customHeight="1" x14ac:dyDescent="0.25">
      <c r="H52" s="7"/>
      <c r="I52" s="7"/>
      <c r="J52" s="7"/>
      <c r="K52" s="7"/>
      <c r="L52" s="7"/>
      <c r="M52" s="7"/>
    </row>
    <row r="53" spans="8:13" ht="15.75" customHeight="1" x14ac:dyDescent="0.25">
      <c r="H53" s="7"/>
      <c r="I53" s="7"/>
      <c r="J53" s="7"/>
      <c r="K53" s="7"/>
      <c r="L53" s="7"/>
      <c r="M53" s="7"/>
    </row>
    <row r="54" spans="8:13" ht="15.75" customHeight="1" x14ac:dyDescent="0.25">
      <c r="H54" s="7"/>
      <c r="I54" s="7"/>
      <c r="J54" s="7"/>
      <c r="K54" s="7"/>
      <c r="L54" s="7"/>
      <c r="M54" s="7"/>
    </row>
    <row r="55" spans="8:13" ht="15.75" customHeight="1" x14ac:dyDescent="0.25">
      <c r="H55" s="7"/>
      <c r="I55" s="7"/>
      <c r="J55" s="7"/>
      <c r="K55" s="7"/>
      <c r="L55" s="7"/>
      <c r="M55" s="7"/>
    </row>
    <row r="56" spans="8:13" ht="15.75" customHeight="1" x14ac:dyDescent="0.25">
      <c r="H56" s="7"/>
      <c r="I56" s="7"/>
      <c r="J56" s="7"/>
      <c r="K56" s="7"/>
      <c r="L56" s="7"/>
      <c r="M56" s="7"/>
    </row>
    <row r="57" spans="8:13" ht="15.75" customHeight="1" x14ac:dyDescent="0.2"/>
    <row r="58" spans="8:13" ht="15.75" customHeight="1" x14ac:dyDescent="0.2"/>
    <row r="59" spans="8:13" ht="15.75" customHeight="1" x14ac:dyDescent="0.2"/>
    <row r="60" spans="8:13" ht="15.75" customHeight="1" x14ac:dyDescent="0.2"/>
    <row r="61" spans="8:13" ht="15.75" customHeight="1" x14ac:dyDescent="0.2"/>
    <row r="62" spans="8:13" ht="15.75" customHeight="1" x14ac:dyDescent="0.2"/>
    <row r="63" spans="8:13" ht="15.75" customHeight="1" x14ac:dyDescent="0.2"/>
    <row r="64" spans="8:1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1" sqref="A21"/>
    </sheetView>
  </sheetViews>
  <sheetFormatPr defaultColWidth="12.625" defaultRowHeight="15" customHeight="1" x14ac:dyDescent="0.2"/>
  <cols>
    <col min="1" max="1" width="43.625" customWidth="1"/>
    <col min="2" max="2" width="15.5" customWidth="1"/>
    <col min="3" max="4" width="15.625" customWidth="1"/>
    <col min="5" max="6" width="15.5" customWidth="1"/>
    <col min="7" max="7" width="7.625" customWidth="1"/>
    <col min="8" max="8" width="13.875" customWidth="1"/>
    <col min="9" max="9" width="13.375" customWidth="1"/>
    <col min="10" max="25" width="7.625" customWidth="1"/>
  </cols>
  <sheetData>
    <row r="2" spans="1:13" ht="15.75" x14ac:dyDescent="0.25">
      <c r="A2" s="1" t="s">
        <v>0</v>
      </c>
      <c r="B2" s="1"/>
      <c r="C2" s="1"/>
      <c r="D2" s="1"/>
    </row>
    <row r="3" spans="1:13" ht="15.75" x14ac:dyDescent="0.25">
      <c r="A3" s="1" t="s">
        <v>21</v>
      </c>
      <c r="B3" s="1"/>
      <c r="C3" s="1"/>
      <c r="D3" s="1"/>
    </row>
    <row r="4" spans="1:13" ht="15.75" x14ac:dyDescent="0.25">
      <c r="A4" s="1" t="s">
        <v>2</v>
      </c>
      <c r="B4" s="2" t="s">
        <v>3</v>
      </c>
      <c r="C4" s="2" t="s">
        <v>4</v>
      </c>
      <c r="D4" s="2" t="s">
        <v>5</v>
      </c>
      <c r="E4" s="3" t="s">
        <v>3</v>
      </c>
      <c r="F4" s="3" t="s">
        <v>4</v>
      </c>
      <c r="H4" s="2" t="s">
        <v>5</v>
      </c>
      <c r="I4" s="2" t="s">
        <v>3</v>
      </c>
    </row>
    <row r="5" spans="1:13" ht="15.75" x14ac:dyDescent="0.25">
      <c r="A5" s="1"/>
      <c r="B5" s="4">
        <v>43100</v>
      </c>
      <c r="C5" s="4">
        <v>43190</v>
      </c>
      <c r="D5" s="4">
        <v>43373</v>
      </c>
      <c r="E5" s="4">
        <v>43465</v>
      </c>
      <c r="F5" s="4">
        <v>43555</v>
      </c>
      <c r="H5" s="5">
        <v>43738</v>
      </c>
      <c r="I5" s="5">
        <v>43830</v>
      </c>
    </row>
    <row r="6" spans="1:13" x14ac:dyDescent="0.25">
      <c r="A6" s="8" t="s">
        <v>23</v>
      </c>
      <c r="H6" s="13"/>
      <c r="I6" s="13"/>
      <c r="J6" s="13"/>
      <c r="K6" s="13"/>
      <c r="L6" s="13"/>
      <c r="M6" s="13"/>
    </row>
    <row r="7" spans="1:13" x14ac:dyDescent="0.25">
      <c r="A7" s="10" t="s">
        <v>25</v>
      </c>
      <c r="B7" s="13">
        <v>283781000</v>
      </c>
      <c r="C7" s="13">
        <v>878583000</v>
      </c>
      <c r="D7" s="13">
        <v>109428000</v>
      </c>
      <c r="E7" s="13">
        <v>210594000</v>
      </c>
      <c r="F7" s="13">
        <v>342247000</v>
      </c>
      <c r="H7" s="15">
        <v>139164000</v>
      </c>
      <c r="I7" s="15">
        <v>227195000</v>
      </c>
      <c r="J7" s="13"/>
      <c r="K7" s="13"/>
      <c r="L7" s="13"/>
      <c r="M7" s="13"/>
    </row>
    <row r="8" spans="1:13" x14ac:dyDescent="0.25">
      <c r="A8" s="12" t="s">
        <v>27</v>
      </c>
      <c r="B8" s="13">
        <v>-684723000</v>
      </c>
      <c r="C8" s="13">
        <v>-1120579000</v>
      </c>
      <c r="D8" s="13">
        <v>-121039000</v>
      </c>
      <c r="E8" s="13">
        <v>-372362000</v>
      </c>
      <c r="F8" s="13">
        <v>-646677000</v>
      </c>
      <c r="H8" s="15">
        <v>-310937000</v>
      </c>
      <c r="I8" s="15">
        <v>-485361000</v>
      </c>
      <c r="J8" s="13"/>
      <c r="K8" s="13"/>
      <c r="L8" s="13"/>
      <c r="M8" s="13"/>
    </row>
    <row r="9" spans="1:13" x14ac:dyDescent="0.25">
      <c r="A9" s="12" t="s">
        <v>28</v>
      </c>
      <c r="B9" s="13">
        <v>0</v>
      </c>
      <c r="C9" s="13">
        <v>-25724000</v>
      </c>
      <c r="D9" s="13">
        <v>0</v>
      </c>
      <c r="E9" s="13">
        <v>0</v>
      </c>
      <c r="F9" s="13">
        <v>0</v>
      </c>
      <c r="H9" s="13"/>
      <c r="I9" s="13"/>
      <c r="J9" s="13"/>
      <c r="K9" s="13"/>
      <c r="L9" s="13"/>
      <c r="M9" s="13"/>
    </row>
    <row r="10" spans="1:13" x14ac:dyDescent="0.25">
      <c r="A10" s="12" t="s">
        <v>29</v>
      </c>
      <c r="B10" s="13">
        <v>0</v>
      </c>
      <c r="C10" s="13">
        <v>0</v>
      </c>
      <c r="D10" s="13">
        <v>0</v>
      </c>
      <c r="E10" s="13">
        <v>0</v>
      </c>
      <c r="F10" s="13">
        <v>-28000</v>
      </c>
      <c r="H10" s="13"/>
      <c r="I10" s="13"/>
      <c r="J10" s="13"/>
      <c r="K10" s="13"/>
      <c r="L10" s="13"/>
      <c r="M10" s="13"/>
    </row>
    <row r="11" spans="1:13" x14ac:dyDescent="0.25">
      <c r="A11" s="12" t="s">
        <v>30</v>
      </c>
      <c r="B11" s="13">
        <v>-16271000</v>
      </c>
      <c r="C11" s="13">
        <v>-33927000</v>
      </c>
      <c r="D11" s="13">
        <v>-100000</v>
      </c>
      <c r="E11" s="13">
        <v>-3698000</v>
      </c>
      <c r="F11" s="13">
        <v>-16922000</v>
      </c>
      <c r="H11" s="15">
        <v>-39000</v>
      </c>
      <c r="I11" s="15">
        <v>-449000</v>
      </c>
      <c r="J11" s="13"/>
      <c r="K11" s="13"/>
      <c r="L11" s="13"/>
      <c r="M11" s="13"/>
    </row>
    <row r="12" spans="1:13" x14ac:dyDescent="0.25">
      <c r="A12" s="8" t="s">
        <v>32</v>
      </c>
      <c r="B12" s="17">
        <f t="shared" ref="B12:I12" si="0">SUM(B6:B11)</f>
        <v>-417213000</v>
      </c>
      <c r="C12" s="17">
        <f t="shared" si="0"/>
        <v>-301647000</v>
      </c>
      <c r="D12" s="17">
        <f t="shared" si="0"/>
        <v>-11711000</v>
      </c>
      <c r="E12" s="17">
        <f t="shared" si="0"/>
        <v>-165466000</v>
      </c>
      <c r="F12" s="17">
        <f t="shared" si="0"/>
        <v>-321380000</v>
      </c>
      <c r="G12" s="17">
        <f t="shared" si="0"/>
        <v>0</v>
      </c>
      <c r="H12" s="17">
        <f t="shared" si="0"/>
        <v>-171812000</v>
      </c>
      <c r="I12" s="17">
        <f t="shared" si="0"/>
        <v>-258615000</v>
      </c>
      <c r="J12" s="13"/>
      <c r="K12" s="13"/>
      <c r="L12" s="13"/>
      <c r="M12" s="13"/>
    </row>
    <row r="13" spans="1:13" x14ac:dyDescent="0.25">
      <c r="B13" s="13"/>
      <c r="C13" s="13"/>
      <c r="D13" s="13"/>
      <c r="E13" s="13"/>
      <c r="F13" s="13"/>
      <c r="H13" s="13"/>
      <c r="I13" s="13"/>
      <c r="J13" s="13"/>
      <c r="K13" s="13"/>
      <c r="L13" s="13"/>
      <c r="M13" s="13"/>
    </row>
    <row r="14" spans="1:13" x14ac:dyDescent="0.25">
      <c r="A14" s="8" t="s">
        <v>40</v>
      </c>
      <c r="B14" s="13"/>
      <c r="C14" s="13"/>
      <c r="D14" s="13"/>
      <c r="E14" s="13"/>
      <c r="F14" s="13"/>
      <c r="H14" s="13"/>
      <c r="I14" s="13"/>
      <c r="J14" s="13"/>
      <c r="K14" s="13"/>
      <c r="L14" s="13"/>
      <c r="M14" s="13"/>
    </row>
    <row r="15" spans="1:13" x14ac:dyDescent="0.25">
      <c r="A15" s="20" t="s">
        <v>41</v>
      </c>
      <c r="B15" s="13">
        <v>-479000</v>
      </c>
      <c r="C15" s="13">
        <v>-1921000</v>
      </c>
      <c r="D15" s="13">
        <v>-735000</v>
      </c>
      <c r="E15" s="13">
        <v>-760000</v>
      </c>
      <c r="F15" s="13">
        <v>-1476000</v>
      </c>
      <c r="H15" s="15">
        <v>-1629000</v>
      </c>
      <c r="I15" s="15">
        <v>-1898000</v>
      </c>
      <c r="J15" s="13"/>
      <c r="K15" s="13"/>
      <c r="L15" s="13"/>
      <c r="M15" s="13"/>
    </row>
    <row r="16" spans="1:13" x14ac:dyDescent="0.25">
      <c r="A16" s="20" t="s">
        <v>44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H16" s="13"/>
      <c r="I16" s="13"/>
      <c r="J16" s="13"/>
      <c r="K16" s="13"/>
      <c r="L16" s="13"/>
      <c r="M16" s="13"/>
    </row>
    <row r="17" spans="1:13" x14ac:dyDescent="0.25">
      <c r="A17" s="8" t="s">
        <v>45</v>
      </c>
      <c r="B17" s="17">
        <f t="shared" ref="B17:I17" si="1">SUM(B15:B16)</f>
        <v>-479000</v>
      </c>
      <c r="C17" s="17">
        <f t="shared" si="1"/>
        <v>-1921000</v>
      </c>
      <c r="D17" s="17">
        <f t="shared" si="1"/>
        <v>-735000</v>
      </c>
      <c r="E17" s="17">
        <f t="shared" si="1"/>
        <v>-760000</v>
      </c>
      <c r="F17" s="17">
        <f t="shared" si="1"/>
        <v>-1476000</v>
      </c>
      <c r="G17" s="17">
        <f t="shared" si="1"/>
        <v>0</v>
      </c>
      <c r="H17" s="17">
        <f t="shared" si="1"/>
        <v>-1629000</v>
      </c>
      <c r="I17" s="17">
        <f t="shared" si="1"/>
        <v>-1898000</v>
      </c>
      <c r="J17" s="13"/>
      <c r="K17" s="13"/>
      <c r="L17" s="13"/>
      <c r="M17" s="13"/>
    </row>
    <row r="18" spans="1:13" x14ac:dyDescent="0.25">
      <c r="B18" s="13"/>
      <c r="C18" s="13"/>
      <c r="D18" s="13"/>
      <c r="E18" s="13"/>
      <c r="F18" s="13"/>
      <c r="H18" s="13"/>
      <c r="I18" s="13"/>
      <c r="J18" s="13"/>
      <c r="K18" s="13"/>
      <c r="L18" s="13"/>
      <c r="M18" s="13"/>
    </row>
    <row r="19" spans="1:13" x14ac:dyDescent="0.25">
      <c r="A19" s="8" t="s">
        <v>51</v>
      </c>
      <c r="B19" s="13"/>
      <c r="C19" s="13"/>
      <c r="D19" s="13"/>
      <c r="E19" s="13"/>
      <c r="F19" s="13"/>
      <c r="H19" s="13"/>
      <c r="I19" s="13"/>
      <c r="J19" s="13"/>
      <c r="K19" s="13"/>
      <c r="L19" s="13"/>
      <c r="M19" s="13"/>
    </row>
    <row r="20" spans="1:13" x14ac:dyDescent="0.25">
      <c r="A20" s="12" t="s">
        <v>53</v>
      </c>
      <c r="B20" s="13">
        <v>446502000</v>
      </c>
      <c r="C20" s="13">
        <v>305716000</v>
      </c>
      <c r="D20" s="13">
        <v>27862000</v>
      </c>
      <c r="E20" s="13">
        <v>167300000</v>
      </c>
      <c r="F20" s="13">
        <v>344275000</v>
      </c>
      <c r="H20" s="15">
        <v>183635000</v>
      </c>
      <c r="I20" s="15">
        <v>298432000</v>
      </c>
      <c r="J20" s="13"/>
      <c r="K20" s="13"/>
      <c r="L20" s="13"/>
      <c r="M20" s="13"/>
    </row>
    <row r="21" spans="1:13" ht="15.75" customHeight="1" x14ac:dyDescent="0.25">
      <c r="A21" s="10" t="s">
        <v>28</v>
      </c>
      <c r="B21" s="13">
        <v>0</v>
      </c>
      <c r="C21" s="13">
        <v>0</v>
      </c>
      <c r="D21" s="13">
        <v>0</v>
      </c>
      <c r="E21" s="13">
        <v>0</v>
      </c>
      <c r="F21" s="13">
        <v>-14158000</v>
      </c>
      <c r="H21" s="13"/>
      <c r="I21" s="13"/>
      <c r="J21" s="13"/>
      <c r="K21" s="13"/>
      <c r="L21" s="13"/>
      <c r="M21" s="13"/>
    </row>
    <row r="22" spans="1:13" ht="15.75" customHeight="1" x14ac:dyDescent="0.25">
      <c r="A22" s="10" t="s">
        <v>57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H22" s="13"/>
      <c r="I22" s="13"/>
      <c r="J22" s="13"/>
      <c r="K22" s="13"/>
      <c r="L22" s="13"/>
      <c r="M22" s="13"/>
    </row>
    <row r="23" spans="1:13" ht="15.75" customHeight="1" x14ac:dyDescent="0.25">
      <c r="A23" s="10" t="s">
        <v>58</v>
      </c>
      <c r="B23" s="13">
        <v>-1419000</v>
      </c>
      <c r="C23" s="13">
        <v>-1420000</v>
      </c>
      <c r="D23" s="13">
        <v>0</v>
      </c>
      <c r="E23" s="13">
        <v>0</v>
      </c>
      <c r="F23" s="13">
        <v>0</v>
      </c>
      <c r="H23" s="13"/>
      <c r="I23" s="13"/>
      <c r="J23" s="13"/>
      <c r="K23" s="13"/>
      <c r="L23" s="13"/>
      <c r="M23" s="13"/>
    </row>
    <row r="24" spans="1:13" ht="15.75" customHeight="1" x14ac:dyDescent="0.25">
      <c r="A24" s="10" t="s">
        <v>55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H24" s="13"/>
      <c r="I24" s="13"/>
      <c r="J24" s="13"/>
      <c r="K24" s="13"/>
      <c r="L24" s="13"/>
      <c r="M24" s="13"/>
    </row>
    <row r="25" spans="1:13" ht="15.75" customHeight="1" x14ac:dyDescent="0.25">
      <c r="A25" s="10" t="s">
        <v>60</v>
      </c>
      <c r="B25" s="13">
        <v>-17491000</v>
      </c>
      <c r="C25" s="13">
        <v>0</v>
      </c>
      <c r="D25" s="13">
        <v>-2186000</v>
      </c>
      <c r="E25" s="13">
        <v>-6218000</v>
      </c>
      <c r="F25" s="13">
        <v>0</v>
      </c>
      <c r="H25" s="15">
        <v>-12290000</v>
      </c>
      <c r="I25" s="15">
        <v>-30949000</v>
      </c>
      <c r="J25" s="13"/>
      <c r="K25" s="13"/>
      <c r="L25" s="13"/>
      <c r="M25" s="13"/>
    </row>
    <row r="26" spans="1:13" ht="15.75" customHeight="1" x14ac:dyDescent="0.25">
      <c r="A26" s="10" t="s">
        <v>61</v>
      </c>
      <c r="B26" s="13">
        <v>0</v>
      </c>
      <c r="C26" s="13">
        <v>0</v>
      </c>
      <c r="D26" s="13">
        <v>0</v>
      </c>
      <c r="E26" s="13">
        <v>0</v>
      </c>
      <c r="F26" s="13">
        <v>-8600000</v>
      </c>
      <c r="H26" s="13"/>
      <c r="I26" s="13"/>
      <c r="J26" s="13"/>
      <c r="K26" s="13"/>
      <c r="L26" s="13"/>
      <c r="M26" s="13"/>
    </row>
    <row r="27" spans="1:13" ht="15.75" customHeight="1" x14ac:dyDescent="0.25">
      <c r="A27" s="8" t="s">
        <v>63</v>
      </c>
      <c r="B27" s="17">
        <f t="shared" ref="B27:I27" si="2">SUM(B20:B26)</f>
        <v>427592000</v>
      </c>
      <c r="C27" s="17">
        <f t="shared" si="2"/>
        <v>304296000</v>
      </c>
      <c r="D27" s="17">
        <f t="shared" si="2"/>
        <v>25676000</v>
      </c>
      <c r="E27" s="17">
        <f t="shared" si="2"/>
        <v>161082000</v>
      </c>
      <c r="F27" s="17">
        <f t="shared" si="2"/>
        <v>321517000</v>
      </c>
      <c r="G27" s="17">
        <f t="shared" si="2"/>
        <v>0</v>
      </c>
      <c r="H27" s="17">
        <f t="shared" si="2"/>
        <v>171345000</v>
      </c>
      <c r="I27" s="17">
        <f t="shared" si="2"/>
        <v>267483000</v>
      </c>
      <c r="J27" s="13"/>
      <c r="K27" s="13"/>
      <c r="L27" s="13"/>
      <c r="M27" s="13"/>
    </row>
    <row r="28" spans="1:13" ht="15.75" customHeight="1" x14ac:dyDescent="0.25">
      <c r="B28" s="13"/>
      <c r="C28" s="13"/>
      <c r="D28" s="13"/>
      <c r="E28" s="13"/>
      <c r="F28" s="13"/>
      <c r="H28" s="13"/>
      <c r="I28" s="13"/>
      <c r="J28" s="13"/>
      <c r="K28" s="13"/>
      <c r="L28" s="13"/>
      <c r="M28" s="13"/>
    </row>
    <row r="29" spans="1:13" ht="15.75" customHeight="1" x14ac:dyDescent="0.25">
      <c r="A29" s="8" t="s">
        <v>68</v>
      </c>
      <c r="B29" s="26">
        <f t="shared" ref="B29:I29" si="3">B12+B17+B27</f>
        <v>9900000</v>
      </c>
      <c r="C29" s="26">
        <f t="shared" si="3"/>
        <v>728000</v>
      </c>
      <c r="D29" s="26">
        <f t="shared" si="3"/>
        <v>13230000</v>
      </c>
      <c r="E29" s="26">
        <f t="shared" si="3"/>
        <v>-5144000</v>
      </c>
      <c r="F29" s="26">
        <f t="shared" si="3"/>
        <v>-1339000</v>
      </c>
      <c r="G29" s="26">
        <f t="shared" si="3"/>
        <v>0</v>
      </c>
      <c r="H29" s="26">
        <f t="shared" si="3"/>
        <v>-2096000</v>
      </c>
      <c r="I29" s="26">
        <f t="shared" si="3"/>
        <v>6970000</v>
      </c>
      <c r="J29" s="13"/>
      <c r="K29" s="13"/>
      <c r="L29" s="13"/>
      <c r="M29" s="13"/>
    </row>
    <row r="30" spans="1:13" ht="15.75" customHeight="1" x14ac:dyDescent="0.25">
      <c r="A30" s="10" t="s">
        <v>73</v>
      </c>
      <c r="B30" s="13">
        <v>4792000</v>
      </c>
      <c r="C30" s="13">
        <v>4792000</v>
      </c>
      <c r="D30" s="13">
        <v>8169000</v>
      </c>
      <c r="E30" s="13">
        <v>8169000</v>
      </c>
      <c r="F30" s="13">
        <v>8169000</v>
      </c>
      <c r="H30" s="15">
        <v>4949000</v>
      </c>
      <c r="I30" s="15">
        <v>4949000</v>
      </c>
      <c r="J30" s="13"/>
      <c r="K30" s="13"/>
      <c r="L30" s="13"/>
      <c r="M30" s="13"/>
    </row>
    <row r="31" spans="1:13" ht="15.75" customHeight="1" x14ac:dyDescent="0.25">
      <c r="A31" s="8" t="s">
        <v>75</v>
      </c>
      <c r="B31" s="26">
        <f t="shared" ref="B31:I31" si="4">B29+B30</f>
        <v>14692000</v>
      </c>
      <c r="C31" s="26">
        <f t="shared" si="4"/>
        <v>5520000</v>
      </c>
      <c r="D31" s="26">
        <f t="shared" si="4"/>
        <v>21399000</v>
      </c>
      <c r="E31" s="26">
        <f t="shared" si="4"/>
        <v>3025000</v>
      </c>
      <c r="F31" s="26">
        <f t="shared" si="4"/>
        <v>6830000</v>
      </c>
      <c r="G31" s="26">
        <f t="shared" si="4"/>
        <v>0</v>
      </c>
      <c r="H31" s="26">
        <f t="shared" si="4"/>
        <v>2853000</v>
      </c>
      <c r="I31" s="26">
        <f t="shared" si="4"/>
        <v>11919000</v>
      </c>
      <c r="J31" s="13"/>
      <c r="K31" s="13"/>
      <c r="L31" s="13"/>
      <c r="M31" s="13"/>
    </row>
    <row r="32" spans="1:13" ht="15.75" customHeight="1" x14ac:dyDescent="0.25">
      <c r="B32" s="8"/>
      <c r="C32" s="8"/>
      <c r="D32" s="8"/>
      <c r="E32" s="8"/>
      <c r="F32" s="8"/>
      <c r="H32" s="13"/>
      <c r="I32" s="13"/>
      <c r="J32" s="13"/>
      <c r="K32" s="13"/>
      <c r="L32" s="13"/>
      <c r="M32" s="13"/>
    </row>
    <row r="33" spans="1:13" ht="15.75" customHeight="1" x14ac:dyDescent="0.25">
      <c r="H33" s="13"/>
      <c r="I33" s="13"/>
      <c r="J33" s="13"/>
      <c r="K33" s="13"/>
      <c r="L33" s="13"/>
      <c r="M33" s="13"/>
    </row>
    <row r="34" spans="1:13" ht="15.75" customHeight="1" x14ac:dyDescent="0.25">
      <c r="A34" s="8" t="s">
        <v>77</v>
      </c>
      <c r="B34" s="27">
        <f>B12/('1'!B26/10)</f>
        <v>-17.383875</v>
      </c>
      <c r="C34" s="27">
        <f>C12/('1'!C26/10)</f>
        <v>-12.568625000000001</v>
      </c>
      <c r="D34" s="27">
        <f>D12/('1'!D26/10)</f>
        <v>-0.48795833333333333</v>
      </c>
      <c r="E34" s="27">
        <f>E12/('1'!E26/10)</f>
        <v>-6.8944166666666664</v>
      </c>
      <c r="F34" s="27">
        <f>F12/('1'!F26/10)</f>
        <v>-12.173484848484849</v>
      </c>
      <c r="G34" s="27" t="e">
        <f>G12/('1'!G26/10)</f>
        <v>#DIV/0!</v>
      </c>
      <c r="H34" s="27">
        <f>H12/('1'!H26/10)</f>
        <v>-6.5080303030303028</v>
      </c>
      <c r="I34" s="27">
        <f>I12/('1'!I26/10)</f>
        <v>-9.796022727272728</v>
      </c>
      <c r="J34" s="13"/>
      <c r="K34" s="13"/>
      <c r="L34" s="13"/>
      <c r="M34" s="13"/>
    </row>
    <row r="35" spans="1:13" ht="15.75" customHeight="1" x14ac:dyDescent="0.25">
      <c r="H35" s="13"/>
      <c r="I35" s="13"/>
      <c r="J35" s="13"/>
      <c r="K35" s="13"/>
      <c r="L35" s="13"/>
      <c r="M35" s="13"/>
    </row>
    <row r="36" spans="1:13" ht="15.75" customHeight="1" x14ac:dyDescent="0.25">
      <c r="H36" s="13"/>
      <c r="I36" s="13"/>
      <c r="J36" s="13"/>
      <c r="K36" s="13"/>
      <c r="L36" s="13"/>
      <c r="M36" s="13"/>
    </row>
    <row r="37" spans="1:13" ht="15.75" customHeight="1" x14ac:dyDescent="0.25">
      <c r="H37" s="13"/>
      <c r="I37" s="13"/>
      <c r="J37" s="13"/>
      <c r="K37" s="13"/>
      <c r="L37" s="13"/>
      <c r="M37" s="13"/>
    </row>
    <row r="38" spans="1:13" ht="15.75" customHeight="1" x14ac:dyDescent="0.25">
      <c r="H38" s="13"/>
      <c r="I38" s="13"/>
      <c r="J38" s="13"/>
      <c r="K38" s="13"/>
      <c r="L38" s="13"/>
      <c r="M38" s="13"/>
    </row>
    <row r="39" spans="1:13" ht="15.75" customHeight="1" x14ac:dyDescent="0.25">
      <c r="H39" s="13"/>
      <c r="I39" s="13"/>
      <c r="J39" s="13"/>
      <c r="K39" s="13"/>
      <c r="L39" s="13"/>
      <c r="M39" s="13"/>
    </row>
    <row r="40" spans="1:13" ht="15.75" customHeight="1" x14ac:dyDescent="0.25">
      <c r="H40" s="13"/>
      <c r="I40" s="13"/>
      <c r="J40" s="13"/>
      <c r="K40" s="13"/>
      <c r="L40" s="13"/>
      <c r="M40" s="13"/>
    </row>
    <row r="41" spans="1:13" ht="15.75" customHeight="1" x14ac:dyDescent="0.25">
      <c r="H41" s="13"/>
      <c r="I41" s="13"/>
      <c r="J41" s="13"/>
      <c r="K41" s="13"/>
      <c r="L41" s="13"/>
      <c r="M41" s="13"/>
    </row>
    <row r="42" spans="1:13" ht="15.75" customHeight="1" x14ac:dyDescent="0.25">
      <c r="H42" s="13"/>
      <c r="I42" s="13"/>
      <c r="J42" s="13"/>
      <c r="K42" s="13"/>
      <c r="L42" s="13"/>
      <c r="M42" s="13"/>
    </row>
    <row r="43" spans="1:13" ht="15.75" customHeight="1" x14ac:dyDescent="0.25">
      <c r="H43" s="13"/>
      <c r="I43" s="13"/>
      <c r="J43" s="13"/>
      <c r="K43" s="13"/>
      <c r="L43" s="13"/>
      <c r="M43" s="13"/>
    </row>
    <row r="44" spans="1:13" ht="15.75" customHeight="1" x14ac:dyDescent="0.25">
      <c r="H44" s="13"/>
      <c r="I44" s="13"/>
      <c r="J44" s="13"/>
      <c r="K44" s="13"/>
      <c r="L44" s="13"/>
      <c r="M44" s="13"/>
    </row>
    <row r="45" spans="1:13" ht="15.75" customHeight="1" x14ac:dyDescent="0.25">
      <c r="H45" s="13"/>
      <c r="I45" s="13"/>
      <c r="J45" s="13"/>
      <c r="K45" s="13"/>
      <c r="L45" s="13"/>
      <c r="M45" s="13"/>
    </row>
    <row r="46" spans="1:13" ht="15.75" customHeight="1" x14ac:dyDescent="0.25">
      <c r="H46" s="13"/>
      <c r="I46" s="13"/>
      <c r="J46" s="13"/>
      <c r="K46" s="13"/>
      <c r="L46" s="13"/>
      <c r="M46" s="13"/>
    </row>
    <row r="47" spans="1:13" ht="15.75" customHeight="1" x14ac:dyDescent="0.25">
      <c r="H47" s="13"/>
      <c r="I47" s="13"/>
      <c r="J47" s="13"/>
      <c r="K47" s="13"/>
      <c r="L47" s="13"/>
      <c r="M47" s="13"/>
    </row>
    <row r="48" spans="1:13" ht="15.75" customHeight="1" x14ac:dyDescent="0.25">
      <c r="H48" s="13"/>
      <c r="I48" s="13"/>
      <c r="J48" s="13"/>
      <c r="K48" s="13"/>
      <c r="L48" s="13"/>
      <c r="M48" s="13"/>
    </row>
    <row r="49" spans="8:13" ht="15.75" customHeight="1" x14ac:dyDescent="0.25">
      <c r="H49" s="13"/>
      <c r="I49" s="13"/>
      <c r="J49" s="13"/>
      <c r="K49" s="13"/>
      <c r="L49" s="13"/>
      <c r="M49" s="13"/>
    </row>
    <row r="50" spans="8:13" ht="15.75" customHeight="1" x14ac:dyDescent="0.25">
      <c r="H50" s="13"/>
      <c r="I50" s="13"/>
      <c r="J50" s="13"/>
      <c r="K50" s="13"/>
      <c r="L50" s="13"/>
      <c r="M50" s="13"/>
    </row>
    <row r="51" spans="8:13" ht="15.75" customHeight="1" x14ac:dyDescent="0.25">
      <c r="H51" s="13"/>
      <c r="I51" s="13"/>
      <c r="J51" s="13"/>
      <c r="K51" s="13"/>
      <c r="L51" s="13"/>
      <c r="M51" s="13"/>
    </row>
    <row r="52" spans="8:13" ht="15.75" customHeight="1" x14ac:dyDescent="0.25">
      <c r="H52" s="13"/>
      <c r="I52" s="13"/>
      <c r="J52" s="13"/>
      <c r="K52" s="13"/>
      <c r="L52" s="13"/>
      <c r="M52" s="13"/>
    </row>
    <row r="53" spans="8:13" ht="15.75" customHeight="1" x14ac:dyDescent="0.25">
      <c r="H53" s="13"/>
      <c r="I53" s="13"/>
      <c r="J53" s="13"/>
      <c r="K53" s="13"/>
      <c r="L53" s="13"/>
      <c r="M53" s="13"/>
    </row>
    <row r="54" spans="8:13" ht="15.75" customHeight="1" x14ac:dyDescent="0.25">
      <c r="H54" s="13"/>
      <c r="I54" s="13"/>
      <c r="J54" s="13"/>
      <c r="K54" s="13"/>
      <c r="L54" s="13"/>
      <c r="M54" s="13"/>
    </row>
    <row r="55" spans="8:13" ht="15.75" customHeight="1" x14ac:dyDescent="0.25">
      <c r="H55" s="13"/>
      <c r="I55" s="13"/>
      <c r="J55" s="13"/>
      <c r="K55" s="13"/>
      <c r="L55" s="13"/>
      <c r="M55" s="13"/>
    </row>
    <row r="56" spans="8:13" ht="15.75" customHeight="1" x14ac:dyDescent="0.25">
      <c r="H56" s="13"/>
      <c r="I56" s="13"/>
      <c r="J56" s="13"/>
      <c r="K56" s="13"/>
      <c r="L56" s="13"/>
      <c r="M56" s="13"/>
    </row>
    <row r="57" spans="8:13" ht="15.75" customHeight="1" x14ac:dyDescent="0.25">
      <c r="H57" s="13"/>
      <c r="I57" s="13"/>
      <c r="J57" s="13"/>
      <c r="K57" s="13"/>
      <c r="L57" s="13"/>
      <c r="M57" s="13"/>
    </row>
    <row r="58" spans="8:13" ht="15.75" customHeight="1" x14ac:dyDescent="0.25">
      <c r="H58" s="13"/>
      <c r="I58" s="13"/>
      <c r="J58" s="13"/>
      <c r="K58" s="13"/>
      <c r="L58" s="13"/>
      <c r="M58" s="13"/>
    </row>
    <row r="59" spans="8:13" ht="15.75" customHeight="1" x14ac:dyDescent="0.25">
      <c r="H59" s="13"/>
      <c r="I59" s="13"/>
      <c r="J59" s="13"/>
      <c r="K59" s="13"/>
      <c r="L59" s="13"/>
      <c r="M59" s="13"/>
    </row>
    <row r="60" spans="8:13" ht="15.75" customHeight="1" x14ac:dyDescent="0.25">
      <c r="H60" s="13"/>
      <c r="I60" s="13"/>
      <c r="J60" s="13"/>
      <c r="K60" s="13"/>
      <c r="L60" s="13"/>
      <c r="M60" s="13"/>
    </row>
    <row r="61" spans="8:13" ht="15.75" customHeight="1" x14ac:dyDescent="0.25">
      <c r="H61" s="13"/>
      <c r="I61" s="13"/>
      <c r="J61" s="13"/>
      <c r="K61" s="13"/>
      <c r="L61" s="13"/>
      <c r="M61" s="13"/>
    </row>
    <row r="62" spans="8:13" ht="15.75" customHeight="1" x14ac:dyDescent="0.25">
      <c r="H62" s="13"/>
      <c r="I62" s="13"/>
      <c r="J62" s="13"/>
      <c r="K62" s="13"/>
      <c r="L62" s="13"/>
      <c r="M62" s="13"/>
    </row>
    <row r="63" spans="8:13" ht="15.75" customHeight="1" x14ac:dyDescent="0.25">
      <c r="H63" s="13"/>
      <c r="I63" s="13"/>
      <c r="J63" s="13"/>
      <c r="K63" s="13"/>
      <c r="L63" s="13"/>
      <c r="M63" s="13"/>
    </row>
    <row r="64" spans="8:13" ht="15.75" customHeight="1" x14ac:dyDescent="0.25">
      <c r="H64" s="13"/>
      <c r="I64" s="13"/>
      <c r="J64" s="13"/>
      <c r="K64" s="13"/>
      <c r="L64" s="13"/>
      <c r="M64" s="13"/>
    </row>
    <row r="65" spans="8:13" ht="15.75" customHeight="1" x14ac:dyDescent="0.25">
      <c r="H65" s="13"/>
      <c r="I65" s="13"/>
      <c r="J65" s="13"/>
      <c r="K65" s="13"/>
      <c r="L65" s="13"/>
      <c r="M65" s="13"/>
    </row>
    <row r="66" spans="8:13" ht="15.75" customHeight="1" x14ac:dyDescent="0.25">
      <c r="H66" s="13"/>
      <c r="I66" s="13"/>
      <c r="J66" s="13"/>
      <c r="K66" s="13"/>
      <c r="L66" s="13"/>
      <c r="M66" s="13"/>
    </row>
    <row r="67" spans="8:13" ht="15.75" customHeight="1" x14ac:dyDescent="0.25">
      <c r="H67" s="13"/>
      <c r="I67" s="13"/>
      <c r="J67" s="13"/>
      <c r="K67" s="13"/>
      <c r="L67" s="13"/>
      <c r="M67" s="13"/>
    </row>
    <row r="68" spans="8:13" ht="15.75" customHeight="1" x14ac:dyDescent="0.25">
      <c r="H68" s="13"/>
      <c r="I68" s="13"/>
      <c r="J68" s="13"/>
      <c r="K68" s="13"/>
      <c r="L68" s="13"/>
      <c r="M68" s="13"/>
    </row>
    <row r="69" spans="8:13" ht="15.75" customHeight="1" x14ac:dyDescent="0.25">
      <c r="H69" s="13"/>
      <c r="I69" s="13"/>
      <c r="J69" s="13"/>
      <c r="K69" s="13"/>
      <c r="L69" s="13"/>
      <c r="M69" s="13"/>
    </row>
    <row r="70" spans="8:13" ht="15.75" customHeight="1" x14ac:dyDescent="0.25">
      <c r="H70" s="13"/>
      <c r="I70" s="13"/>
      <c r="J70" s="13"/>
      <c r="K70" s="13"/>
      <c r="L70" s="13"/>
      <c r="M70" s="13"/>
    </row>
    <row r="71" spans="8:13" ht="15.75" customHeight="1" x14ac:dyDescent="0.25">
      <c r="H71" s="13"/>
      <c r="I71" s="13"/>
      <c r="J71" s="13"/>
      <c r="K71" s="13"/>
      <c r="L71" s="13"/>
      <c r="M71" s="13"/>
    </row>
    <row r="72" spans="8:13" ht="15.75" customHeight="1" x14ac:dyDescent="0.25">
      <c r="H72" s="13"/>
      <c r="I72" s="13"/>
      <c r="J72" s="13"/>
      <c r="K72" s="13"/>
      <c r="L72" s="13"/>
      <c r="M72" s="13"/>
    </row>
    <row r="73" spans="8:13" ht="15.75" customHeight="1" x14ac:dyDescent="0.25">
      <c r="H73" s="13"/>
      <c r="I73" s="13"/>
      <c r="J73" s="13"/>
      <c r="K73" s="13"/>
      <c r="L73" s="13"/>
      <c r="M73" s="13"/>
    </row>
    <row r="74" spans="8:13" ht="15.75" customHeight="1" x14ac:dyDescent="0.25">
      <c r="H74" s="13"/>
      <c r="I74" s="13"/>
      <c r="J74" s="13"/>
      <c r="K74" s="13"/>
      <c r="L74" s="13"/>
      <c r="M74" s="13"/>
    </row>
    <row r="75" spans="8:13" ht="15.75" customHeight="1" x14ac:dyDescent="0.25">
      <c r="H75" s="13"/>
      <c r="I75" s="13"/>
      <c r="J75" s="13"/>
      <c r="K75" s="13"/>
      <c r="L75" s="13"/>
      <c r="M75" s="13"/>
    </row>
    <row r="76" spans="8:13" ht="15.75" customHeight="1" x14ac:dyDescent="0.25">
      <c r="H76" s="13"/>
      <c r="I76" s="13"/>
      <c r="J76" s="13"/>
      <c r="K76" s="13"/>
      <c r="L76" s="13"/>
      <c r="M76" s="13"/>
    </row>
    <row r="77" spans="8:13" ht="15.75" customHeight="1" x14ac:dyDescent="0.25">
      <c r="H77" s="13"/>
      <c r="I77" s="13"/>
      <c r="J77" s="13"/>
      <c r="K77" s="13"/>
      <c r="L77" s="13"/>
      <c r="M77" s="13"/>
    </row>
    <row r="78" spans="8:13" ht="15.75" customHeight="1" x14ac:dyDescent="0.25">
      <c r="H78" s="13"/>
      <c r="I78" s="13"/>
      <c r="J78" s="13"/>
      <c r="K78" s="13"/>
      <c r="L78" s="13"/>
      <c r="M78" s="13"/>
    </row>
    <row r="79" spans="8:13" ht="15.75" customHeight="1" x14ac:dyDescent="0.25">
      <c r="H79" s="13"/>
      <c r="I79" s="13"/>
      <c r="J79" s="13"/>
      <c r="K79" s="13"/>
      <c r="L79" s="13"/>
      <c r="M79" s="13"/>
    </row>
    <row r="80" spans="8:13" ht="15.75" customHeight="1" x14ac:dyDescent="0.25">
      <c r="H80" s="13"/>
      <c r="I80" s="13"/>
      <c r="J80" s="13"/>
      <c r="K80" s="13"/>
      <c r="L80" s="13"/>
      <c r="M80" s="13"/>
    </row>
    <row r="81" spans="8:13" ht="15.75" customHeight="1" x14ac:dyDescent="0.25">
      <c r="H81" s="13"/>
      <c r="I81" s="13"/>
      <c r="J81" s="13"/>
      <c r="K81" s="13"/>
      <c r="L81" s="13"/>
      <c r="M81" s="13"/>
    </row>
    <row r="82" spans="8:13" ht="15.75" customHeight="1" x14ac:dyDescent="0.25">
      <c r="H82" s="13"/>
      <c r="I82" s="13"/>
      <c r="J82" s="13"/>
      <c r="K82" s="13"/>
      <c r="L82" s="13"/>
      <c r="M82" s="13"/>
    </row>
    <row r="83" spans="8:13" ht="15.75" customHeight="1" x14ac:dyDescent="0.25">
      <c r="H83" s="13"/>
      <c r="I83" s="13"/>
      <c r="J83" s="13"/>
      <c r="K83" s="13"/>
      <c r="L83" s="13"/>
      <c r="M83" s="13"/>
    </row>
    <row r="84" spans="8:13" ht="15.75" customHeight="1" x14ac:dyDescent="0.25">
      <c r="H84" s="13"/>
      <c r="I84" s="13"/>
      <c r="J84" s="13"/>
      <c r="K84" s="13"/>
      <c r="L84" s="13"/>
      <c r="M84" s="13"/>
    </row>
    <row r="85" spans="8:13" ht="15.75" customHeight="1" x14ac:dyDescent="0.25">
      <c r="H85" s="13"/>
      <c r="I85" s="13"/>
      <c r="J85" s="13"/>
      <c r="K85" s="13"/>
      <c r="L85" s="13"/>
      <c r="M85" s="13"/>
    </row>
    <row r="86" spans="8:13" ht="15.75" customHeight="1" x14ac:dyDescent="0.25">
      <c r="H86" s="13"/>
      <c r="I86" s="13"/>
      <c r="J86" s="13"/>
      <c r="K86" s="13"/>
      <c r="L86" s="13"/>
      <c r="M86" s="13"/>
    </row>
    <row r="87" spans="8:13" ht="15.75" customHeight="1" x14ac:dyDescent="0.25">
      <c r="H87" s="13"/>
      <c r="I87" s="13"/>
      <c r="J87" s="13"/>
      <c r="K87" s="13"/>
      <c r="L87" s="13"/>
      <c r="M87" s="13"/>
    </row>
    <row r="88" spans="8:13" ht="15.75" customHeight="1" x14ac:dyDescent="0.25">
      <c r="H88" s="13"/>
      <c r="I88" s="13"/>
      <c r="J88" s="13"/>
      <c r="K88" s="13"/>
      <c r="L88" s="13"/>
      <c r="M88" s="13"/>
    </row>
    <row r="89" spans="8:13" ht="15.75" customHeight="1" x14ac:dyDescent="0.25">
      <c r="H89" s="13"/>
      <c r="I89" s="13"/>
      <c r="J89" s="13"/>
      <c r="K89" s="13"/>
      <c r="L89" s="13"/>
      <c r="M89" s="13"/>
    </row>
    <row r="90" spans="8:13" ht="15.75" customHeight="1" x14ac:dyDescent="0.25">
      <c r="H90" s="13"/>
      <c r="I90" s="13"/>
      <c r="J90" s="13"/>
      <c r="K90" s="13"/>
      <c r="L90" s="13"/>
      <c r="M90" s="13"/>
    </row>
    <row r="91" spans="8:13" ht="15.75" customHeight="1" x14ac:dyDescent="0.25">
      <c r="H91" s="13"/>
      <c r="I91" s="13"/>
      <c r="J91" s="13"/>
      <c r="K91" s="13"/>
      <c r="L91" s="13"/>
      <c r="M91" s="13"/>
    </row>
    <row r="92" spans="8:13" ht="15.75" customHeight="1" x14ac:dyDescent="0.25">
      <c r="H92" s="13"/>
      <c r="I92" s="13"/>
      <c r="J92" s="13"/>
      <c r="K92" s="13"/>
      <c r="L92" s="13"/>
      <c r="M92" s="13"/>
    </row>
    <row r="93" spans="8:13" ht="15.75" customHeight="1" x14ac:dyDescent="0.25">
      <c r="H93" s="13"/>
      <c r="I93" s="13"/>
      <c r="J93" s="13"/>
      <c r="K93" s="13"/>
      <c r="L93" s="13"/>
      <c r="M93" s="13"/>
    </row>
    <row r="94" spans="8:13" ht="15.75" customHeight="1" x14ac:dyDescent="0.25">
      <c r="H94" s="13"/>
      <c r="I94" s="13"/>
      <c r="J94" s="13"/>
      <c r="K94" s="13"/>
      <c r="L94" s="13"/>
      <c r="M94" s="13"/>
    </row>
    <row r="95" spans="8:13" ht="15.75" customHeight="1" x14ac:dyDescent="0.25">
      <c r="H95" s="13"/>
      <c r="I95" s="13"/>
      <c r="J95" s="13"/>
      <c r="K95" s="13"/>
      <c r="L95" s="13"/>
      <c r="M95" s="13"/>
    </row>
    <row r="96" spans="8:13" ht="15.75" customHeight="1" x14ac:dyDescent="0.25">
      <c r="H96" s="13"/>
      <c r="I96" s="13"/>
      <c r="J96" s="13"/>
      <c r="K96" s="13"/>
      <c r="L96" s="13"/>
      <c r="M96" s="13"/>
    </row>
    <row r="97" spans="8:13" ht="15.75" customHeight="1" x14ac:dyDescent="0.25">
      <c r="H97" s="13"/>
      <c r="I97" s="13"/>
      <c r="J97" s="13"/>
      <c r="K97" s="13"/>
      <c r="L97" s="13"/>
      <c r="M97" s="13"/>
    </row>
    <row r="98" spans="8:13" ht="15.75" customHeight="1" x14ac:dyDescent="0.25">
      <c r="H98" s="13"/>
      <c r="I98" s="13"/>
      <c r="J98" s="13"/>
      <c r="K98" s="13"/>
      <c r="L98" s="13"/>
      <c r="M98" s="13"/>
    </row>
    <row r="99" spans="8:13" ht="15.75" customHeight="1" x14ac:dyDescent="0.25">
      <c r="H99" s="13"/>
      <c r="I99" s="13"/>
      <c r="J99" s="13"/>
      <c r="K99" s="13"/>
      <c r="L99" s="13"/>
      <c r="M99" s="13"/>
    </row>
    <row r="100" spans="8:13" ht="15.75" customHeight="1" x14ac:dyDescent="0.25">
      <c r="H100" s="13"/>
      <c r="I100" s="13"/>
      <c r="J100" s="13"/>
      <c r="K100" s="13"/>
      <c r="L100" s="13"/>
      <c r="M100" s="13"/>
    </row>
    <row r="101" spans="8:13" ht="15.75" customHeight="1" x14ac:dyDescent="0.25">
      <c r="H101" s="13"/>
      <c r="I101" s="13"/>
      <c r="J101" s="13"/>
      <c r="K101" s="13"/>
      <c r="L101" s="13"/>
      <c r="M101" s="13"/>
    </row>
    <row r="102" spans="8:13" ht="15.75" customHeight="1" x14ac:dyDescent="0.25">
      <c r="H102" s="13"/>
      <c r="I102" s="13"/>
      <c r="J102" s="13"/>
      <c r="K102" s="13"/>
      <c r="L102" s="13"/>
      <c r="M102" s="13"/>
    </row>
    <row r="103" spans="8:13" ht="15.75" customHeight="1" x14ac:dyDescent="0.25">
      <c r="H103" s="13"/>
      <c r="I103" s="13"/>
      <c r="J103" s="13"/>
      <c r="K103" s="13"/>
      <c r="L103" s="13"/>
      <c r="M103" s="13"/>
    </row>
    <row r="104" spans="8:13" ht="15.75" customHeight="1" x14ac:dyDescent="0.25">
      <c r="H104" s="13"/>
      <c r="I104" s="13"/>
      <c r="J104" s="13"/>
      <c r="K104" s="13"/>
      <c r="L104" s="13"/>
      <c r="M104" s="13"/>
    </row>
    <row r="105" spans="8:13" ht="15.75" customHeight="1" x14ac:dyDescent="0.25">
      <c r="H105" s="13"/>
      <c r="I105" s="13"/>
      <c r="J105" s="13"/>
      <c r="K105" s="13"/>
      <c r="L105" s="13"/>
      <c r="M105" s="13"/>
    </row>
    <row r="106" spans="8:13" ht="15.75" customHeight="1" x14ac:dyDescent="0.25">
      <c r="H106" s="13"/>
      <c r="I106" s="13"/>
      <c r="J106" s="13"/>
      <c r="K106" s="13"/>
      <c r="L106" s="13"/>
      <c r="M106" s="13"/>
    </row>
    <row r="107" spans="8:13" ht="15.75" customHeight="1" x14ac:dyDescent="0.25">
      <c r="H107" s="13"/>
      <c r="I107" s="13"/>
      <c r="J107" s="13"/>
      <c r="K107" s="13"/>
      <c r="L107" s="13"/>
      <c r="M107" s="13"/>
    </row>
    <row r="108" spans="8:13" ht="15.75" customHeight="1" x14ac:dyDescent="0.25">
      <c r="H108" s="13"/>
      <c r="I108" s="13"/>
      <c r="J108" s="13"/>
      <c r="K108" s="13"/>
      <c r="L108" s="13"/>
      <c r="M108" s="13"/>
    </row>
    <row r="109" spans="8:13" ht="15.75" customHeight="1" x14ac:dyDescent="0.25">
      <c r="H109" s="13"/>
      <c r="I109" s="13"/>
      <c r="J109" s="13"/>
      <c r="K109" s="13"/>
      <c r="L109" s="13"/>
      <c r="M109" s="13"/>
    </row>
    <row r="110" spans="8:13" ht="15.75" customHeight="1" x14ac:dyDescent="0.25">
      <c r="H110" s="13"/>
      <c r="I110" s="13"/>
      <c r="J110" s="13"/>
      <c r="K110" s="13"/>
      <c r="L110" s="13"/>
      <c r="M110" s="13"/>
    </row>
    <row r="111" spans="8:13" ht="15.75" customHeight="1" x14ac:dyDescent="0.25">
      <c r="H111" s="13"/>
      <c r="I111" s="13"/>
      <c r="J111" s="13"/>
      <c r="K111" s="13"/>
      <c r="L111" s="13"/>
      <c r="M111" s="13"/>
    </row>
    <row r="112" spans="8:13" ht="15.75" customHeight="1" x14ac:dyDescent="0.25">
      <c r="H112" s="13"/>
      <c r="I112" s="13"/>
      <c r="J112" s="13"/>
      <c r="K112" s="13"/>
      <c r="L112" s="13"/>
      <c r="M112" s="13"/>
    </row>
    <row r="113" spans="8:13" ht="15.75" customHeight="1" x14ac:dyDescent="0.25">
      <c r="H113" s="13"/>
      <c r="I113" s="13"/>
      <c r="J113" s="13"/>
      <c r="K113" s="13"/>
      <c r="L113" s="13"/>
      <c r="M113" s="13"/>
    </row>
    <row r="114" spans="8:13" ht="15.75" customHeight="1" x14ac:dyDescent="0.25">
      <c r="H114" s="13"/>
      <c r="I114" s="13"/>
      <c r="J114" s="13"/>
      <c r="K114" s="13"/>
      <c r="L114" s="13"/>
      <c r="M114" s="13"/>
    </row>
    <row r="115" spans="8:13" ht="15.75" customHeight="1" x14ac:dyDescent="0.25">
      <c r="H115" s="13"/>
      <c r="I115" s="13"/>
      <c r="J115" s="13"/>
      <c r="K115" s="13"/>
      <c r="L115" s="13"/>
      <c r="M115" s="13"/>
    </row>
    <row r="116" spans="8:13" ht="15.75" customHeight="1" x14ac:dyDescent="0.25">
      <c r="H116" s="13"/>
      <c r="I116" s="13"/>
      <c r="J116" s="13"/>
      <c r="K116" s="13"/>
      <c r="L116" s="13"/>
      <c r="M116" s="13"/>
    </row>
    <row r="117" spans="8:13" ht="15.75" customHeight="1" x14ac:dyDescent="0.25">
      <c r="H117" s="13"/>
      <c r="I117" s="13"/>
      <c r="J117" s="13"/>
      <c r="K117" s="13"/>
      <c r="L117" s="13"/>
      <c r="M117" s="13"/>
    </row>
    <row r="118" spans="8:13" ht="15.75" customHeight="1" x14ac:dyDescent="0.25">
      <c r="H118" s="13"/>
      <c r="I118" s="13"/>
      <c r="J118" s="13"/>
      <c r="K118" s="13"/>
      <c r="L118" s="13"/>
      <c r="M118" s="13"/>
    </row>
    <row r="119" spans="8:13" ht="15.75" customHeight="1" x14ac:dyDescent="0.25">
      <c r="H119" s="13"/>
      <c r="I119" s="13"/>
      <c r="J119" s="13"/>
      <c r="K119" s="13"/>
      <c r="L119" s="13"/>
      <c r="M119" s="13"/>
    </row>
    <row r="120" spans="8:13" ht="15.75" customHeight="1" x14ac:dyDescent="0.25">
      <c r="H120" s="13"/>
      <c r="I120" s="13"/>
      <c r="J120" s="13"/>
      <c r="K120" s="13"/>
      <c r="L120" s="13"/>
      <c r="M120" s="13"/>
    </row>
    <row r="121" spans="8:13" ht="15.75" customHeight="1" x14ac:dyDescent="0.25">
      <c r="H121" s="13"/>
      <c r="I121" s="13"/>
      <c r="J121" s="13"/>
      <c r="K121" s="13"/>
      <c r="L121" s="13"/>
      <c r="M121" s="13"/>
    </row>
    <row r="122" spans="8:13" ht="15.75" customHeight="1" x14ac:dyDescent="0.25">
      <c r="H122" s="13"/>
      <c r="I122" s="13"/>
      <c r="J122" s="13"/>
      <c r="K122" s="13"/>
      <c r="L122" s="13"/>
      <c r="M122" s="13"/>
    </row>
    <row r="123" spans="8:13" ht="15.75" customHeight="1" x14ac:dyDescent="0.25">
      <c r="H123" s="13"/>
      <c r="I123" s="13"/>
      <c r="J123" s="13"/>
      <c r="K123" s="13"/>
      <c r="L123" s="13"/>
      <c r="M123" s="13"/>
    </row>
    <row r="124" spans="8:13" ht="15.75" customHeight="1" x14ac:dyDescent="0.25">
      <c r="H124" s="13"/>
      <c r="I124" s="13"/>
      <c r="J124" s="13"/>
      <c r="K124" s="13"/>
      <c r="L124" s="13"/>
      <c r="M124" s="13"/>
    </row>
    <row r="125" spans="8:13" ht="15.75" customHeight="1" x14ac:dyDescent="0.25">
      <c r="H125" s="13"/>
      <c r="I125" s="13"/>
      <c r="J125" s="13"/>
      <c r="K125" s="13"/>
      <c r="L125" s="13"/>
      <c r="M125" s="13"/>
    </row>
    <row r="126" spans="8:13" ht="15.75" customHeight="1" x14ac:dyDescent="0.25">
      <c r="H126" s="13"/>
      <c r="I126" s="13"/>
      <c r="J126" s="13"/>
      <c r="K126" s="13"/>
      <c r="L126" s="13"/>
      <c r="M126" s="13"/>
    </row>
    <row r="127" spans="8:13" ht="15.75" customHeight="1" x14ac:dyDescent="0.25">
      <c r="H127" s="13"/>
      <c r="I127" s="13"/>
      <c r="J127" s="13"/>
      <c r="K127" s="13"/>
      <c r="L127" s="13"/>
      <c r="M127" s="13"/>
    </row>
    <row r="128" spans="8:13" ht="15.75" customHeight="1" x14ac:dyDescent="0.25">
      <c r="H128" s="13"/>
      <c r="I128" s="13"/>
      <c r="J128" s="13"/>
      <c r="K128" s="13"/>
      <c r="L128" s="13"/>
      <c r="M128" s="13"/>
    </row>
    <row r="129" spans="8:13" ht="15.75" customHeight="1" x14ac:dyDescent="0.25">
      <c r="H129" s="13"/>
      <c r="I129" s="13"/>
      <c r="J129" s="13"/>
      <c r="K129" s="13"/>
      <c r="L129" s="13"/>
      <c r="M129" s="13"/>
    </row>
    <row r="130" spans="8:13" ht="15.75" customHeight="1" x14ac:dyDescent="0.25">
      <c r="H130" s="13"/>
      <c r="I130" s="13"/>
      <c r="J130" s="13"/>
      <c r="K130" s="13"/>
      <c r="L130" s="13"/>
      <c r="M130" s="13"/>
    </row>
    <row r="131" spans="8:13" ht="15.75" customHeight="1" x14ac:dyDescent="0.25">
      <c r="H131" s="13"/>
      <c r="I131" s="13"/>
      <c r="J131" s="13"/>
      <c r="K131" s="13"/>
      <c r="L131" s="13"/>
      <c r="M131" s="13"/>
    </row>
    <row r="132" spans="8:13" ht="15.75" customHeight="1" x14ac:dyDescent="0.25">
      <c r="H132" s="13"/>
      <c r="I132" s="13"/>
      <c r="J132" s="13"/>
      <c r="K132" s="13"/>
      <c r="L132" s="13"/>
      <c r="M132" s="13"/>
    </row>
    <row r="133" spans="8:13" ht="15.75" customHeight="1" x14ac:dyDescent="0.25">
      <c r="H133" s="13"/>
      <c r="I133" s="13"/>
      <c r="J133" s="13"/>
      <c r="K133" s="13"/>
      <c r="L133" s="13"/>
      <c r="M133" s="13"/>
    </row>
    <row r="134" spans="8:13" ht="15.75" customHeight="1" x14ac:dyDescent="0.25">
      <c r="H134" s="13"/>
      <c r="I134" s="13"/>
      <c r="J134" s="13"/>
      <c r="K134" s="13"/>
      <c r="L134" s="13"/>
      <c r="M134" s="13"/>
    </row>
    <row r="135" spans="8:13" ht="15.75" customHeight="1" x14ac:dyDescent="0.25">
      <c r="H135" s="13"/>
      <c r="I135" s="13"/>
      <c r="J135" s="13"/>
      <c r="K135" s="13"/>
      <c r="L135" s="13"/>
      <c r="M135" s="13"/>
    </row>
    <row r="136" spans="8:13" ht="15.75" customHeight="1" x14ac:dyDescent="0.25">
      <c r="H136" s="13"/>
      <c r="I136" s="13"/>
      <c r="J136" s="13"/>
      <c r="K136" s="13"/>
      <c r="L136" s="13"/>
      <c r="M136" s="13"/>
    </row>
    <row r="137" spans="8:13" ht="15.75" customHeight="1" x14ac:dyDescent="0.25">
      <c r="H137" s="13"/>
      <c r="I137" s="13"/>
      <c r="J137" s="13"/>
      <c r="K137" s="13"/>
      <c r="L137" s="13"/>
      <c r="M137" s="13"/>
    </row>
    <row r="138" spans="8:13" ht="15.75" customHeight="1" x14ac:dyDescent="0.25">
      <c r="H138" s="13"/>
      <c r="I138" s="13"/>
      <c r="J138" s="13"/>
      <c r="K138" s="13"/>
      <c r="L138" s="13"/>
      <c r="M138" s="13"/>
    </row>
    <row r="139" spans="8:13" ht="15.75" customHeight="1" x14ac:dyDescent="0.25">
      <c r="H139" s="13"/>
      <c r="I139" s="13"/>
      <c r="J139" s="13"/>
      <c r="K139" s="13"/>
      <c r="L139" s="13"/>
      <c r="M139" s="13"/>
    </row>
    <row r="140" spans="8:13" ht="15.75" customHeight="1" x14ac:dyDescent="0.25">
      <c r="H140" s="13"/>
      <c r="I140" s="13"/>
      <c r="J140" s="13"/>
      <c r="K140" s="13"/>
      <c r="L140" s="13"/>
      <c r="M140" s="13"/>
    </row>
    <row r="141" spans="8:13" ht="15.75" customHeight="1" x14ac:dyDescent="0.25">
      <c r="H141" s="13"/>
      <c r="I141" s="13"/>
      <c r="J141" s="13"/>
      <c r="K141" s="13"/>
      <c r="L141" s="13"/>
      <c r="M141" s="13"/>
    </row>
    <row r="142" spans="8:13" ht="15.75" customHeight="1" x14ac:dyDescent="0.25">
      <c r="H142" s="13"/>
      <c r="I142" s="13"/>
      <c r="J142" s="13"/>
      <c r="K142" s="13"/>
      <c r="L142" s="13"/>
      <c r="M142" s="13"/>
    </row>
    <row r="143" spans="8:13" ht="15.75" customHeight="1" x14ac:dyDescent="0.25">
      <c r="H143" s="13"/>
      <c r="I143" s="13"/>
      <c r="J143" s="13"/>
      <c r="K143" s="13"/>
      <c r="L143" s="13"/>
      <c r="M143" s="13"/>
    </row>
    <row r="144" spans="8:13" ht="15.75" customHeight="1" x14ac:dyDescent="0.25">
      <c r="H144" s="13"/>
      <c r="I144" s="13"/>
      <c r="J144" s="13"/>
      <c r="K144" s="13"/>
      <c r="L144" s="13"/>
      <c r="M144" s="13"/>
    </row>
    <row r="145" spans="8:13" ht="15.75" customHeight="1" x14ac:dyDescent="0.25">
      <c r="H145" s="13"/>
      <c r="I145" s="13"/>
      <c r="J145" s="13"/>
      <c r="K145" s="13"/>
      <c r="L145" s="13"/>
      <c r="M145" s="13"/>
    </row>
    <row r="146" spans="8:13" ht="15.75" customHeight="1" x14ac:dyDescent="0.25">
      <c r="H146" s="13"/>
      <c r="I146" s="13"/>
      <c r="J146" s="13"/>
      <c r="K146" s="13"/>
      <c r="L146" s="13"/>
      <c r="M146" s="13"/>
    </row>
    <row r="147" spans="8:13" ht="15.75" customHeight="1" x14ac:dyDescent="0.25">
      <c r="H147" s="13"/>
      <c r="I147" s="13"/>
      <c r="J147" s="13"/>
      <c r="K147" s="13"/>
      <c r="L147" s="13"/>
      <c r="M147" s="13"/>
    </row>
    <row r="148" spans="8:13" ht="15.75" customHeight="1" x14ac:dyDescent="0.25">
      <c r="H148" s="13"/>
      <c r="I148" s="13"/>
      <c r="J148" s="13"/>
      <c r="K148" s="13"/>
      <c r="L148" s="13"/>
      <c r="M148" s="13"/>
    </row>
    <row r="149" spans="8:13" ht="15.75" customHeight="1" x14ac:dyDescent="0.25">
      <c r="H149" s="13"/>
      <c r="I149" s="13"/>
      <c r="J149" s="13"/>
      <c r="K149" s="13"/>
      <c r="L149" s="13"/>
      <c r="M149" s="13"/>
    </row>
    <row r="150" spans="8:13" ht="15.75" customHeight="1" x14ac:dyDescent="0.25">
      <c r="H150" s="13"/>
      <c r="I150" s="13"/>
      <c r="J150" s="13"/>
      <c r="K150" s="13"/>
      <c r="L150" s="13"/>
      <c r="M150" s="13"/>
    </row>
    <row r="151" spans="8:13" ht="15.75" customHeight="1" x14ac:dyDescent="0.25">
      <c r="H151" s="13"/>
      <c r="I151" s="13"/>
      <c r="J151" s="13"/>
      <c r="K151" s="13"/>
      <c r="L151" s="13"/>
      <c r="M151" s="13"/>
    </row>
    <row r="152" spans="8:13" ht="15.75" customHeight="1" x14ac:dyDescent="0.25">
      <c r="H152" s="13"/>
      <c r="I152" s="13"/>
      <c r="J152" s="13"/>
      <c r="K152" s="13"/>
      <c r="L152" s="13"/>
      <c r="M152" s="13"/>
    </row>
    <row r="153" spans="8:13" ht="15.75" customHeight="1" x14ac:dyDescent="0.25">
      <c r="H153" s="13"/>
      <c r="I153" s="13"/>
      <c r="J153" s="13"/>
      <c r="K153" s="13"/>
      <c r="L153" s="13"/>
      <c r="M153" s="13"/>
    </row>
    <row r="154" spans="8:13" ht="15.75" customHeight="1" x14ac:dyDescent="0.25">
      <c r="H154" s="13"/>
      <c r="I154" s="13"/>
      <c r="J154" s="13"/>
      <c r="K154" s="13"/>
      <c r="L154" s="13"/>
      <c r="M154" s="13"/>
    </row>
    <row r="155" spans="8:13" ht="15.75" customHeight="1" x14ac:dyDescent="0.25">
      <c r="H155" s="13"/>
      <c r="I155" s="13"/>
      <c r="J155" s="13"/>
      <c r="K155" s="13"/>
      <c r="L155" s="13"/>
      <c r="M155" s="13"/>
    </row>
    <row r="156" spans="8:13" ht="15.75" customHeight="1" x14ac:dyDescent="0.25">
      <c r="H156" s="13"/>
      <c r="I156" s="13"/>
      <c r="J156" s="13"/>
      <c r="K156" s="13"/>
      <c r="L156" s="13"/>
      <c r="M156" s="13"/>
    </row>
    <row r="157" spans="8:13" ht="15.75" customHeight="1" x14ac:dyDescent="0.25">
      <c r="H157" s="13"/>
      <c r="I157" s="13"/>
      <c r="J157" s="13"/>
      <c r="K157" s="13"/>
      <c r="L157" s="13"/>
      <c r="M157" s="13"/>
    </row>
    <row r="158" spans="8:13" ht="15.75" customHeight="1" x14ac:dyDescent="0.25">
      <c r="H158" s="13"/>
      <c r="I158" s="13"/>
      <c r="J158" s="13"/>
      <c r="K158" s="13"/>
      <c r="L158" s="13"/>
      <c r="M158" s="13"/>
    </row>
    <row r="159" spans="8:13" ht="15.75" customHeight="1" x14ac:dyDescent="0.25">
      <c r="H159" s="13"/>
      <c r="I159" s="13"/>
      <c r="J159" s="13"/>
      <c r="K159" s="13"/>
      <c r="L159" s="13"/>
      <c r="M159" s="13"/>
    </row>
    <row r="160" spans="8:13" ht="15.75" customHeight="1" x14ac:dyDescent="0.25">
      <c r="H160" s="13"/>
      <c r="I160" s="13"/>
      <c r="J160" s="13"/>
      <c r="K160" s="13"/>
      <c r="L160" s="13"/>
      <c r="M160" s="13"/>
    </row>
    <row r="161" spans="8:13" ht="15.75" customHeight="1" x14ac:dyDescent="0.25">
      <c r="H161" s="13"/>
      <c r="I161" s="13"/>
      <c r="J161" s="13"/>
      <c r="K161" s="13"/>
      <c r="L161" s="13"/>
      <c r="M161" s="13"/>
    </row>
    <row r="162" spans="8:13" ht="15.75" customHeight="1" x14ac:dyDescent="0.25">
      <c r="H162" s="13"/>
      <c r="I162" s="13"/>
      <c r="J162" s="13"/>
      <c r="K162" s="13"/>
      <c r="L162" s="13"/>
      <c r="M162" s="13"/>
    </row>
    <row r="163" spans="8:13" ht="15.75" customHeight="1" x14ac:dyDescent="0.25">
      <c r="H163" s="13"/>
      <c r="I163" s="13"/>
      <c r="J163" s="13"/>
      <c r="K163" s="13"/>
      <c r="L163" s="13"/>
      <c r="M163" s="13"/>
    </row>
    <row r="164" spans="8:13" ht="15.75" customHeight="1" x14ac:dyDescent="0.25">
      <c r="H164" s="13"/>
      <c r="I164" s="13"/>
      <c r="J164" s="13"/>
      <c r="K164" s="13"/>
      <c r="L164" s="13"/>
      <c r="M164" s="13"/>
    </row>
    <row r="165" spans="8:13" ht="15.75" customHeight="1" x14ac:dyDescent="0.25">
      <c r="H165" s="13"/>
      <c r="I165" s="13"/>
      <c r="J165" s="13"/>
      <c r="K165" s="13"/>
      <c r="L165" s="13"/>
      <c r="M165" s="13"/>
    </row>
    <row r="166" spans="8:13" ht="15.75" customHeight="1" x14ac:dyDescent="0.25">
      <c r="H166" s="13"/>
      <c r="I166" s="13"/>
      <c r="J166" s="13"/>
      <c r="K166" s="13"/>
      <c r="L166" s="13"/>
      <c r="M166" s="13"/>
    </row>
    <row r="167" spans="8:13" ht="15.75" customHeight="1" x14ac:dyDescent="0.25">
      <c r="H167" s="13"/>
      <c r="I167" s="13"/>
      <c r="J167" s="13"/>
      <c r="K167" s="13"/>
      <c r="L167" s="13"/>
      <c r="M167" s="13"/>
    </row>
    <row r="168" spans="8:13" ht="15.75" customHeight="1" x14ac:dyDescent="0.25">
      <c r="H168" s="13"/>
      <c r="I168" s="13"/>
      <c r="J168" s="13"/>
      <c r="K168" s="13"/>
      <c r="L168" s="13"/>
      <c r="M168" s="13"/>
    </row>
    <row r="169" spans="8:13" ht="15.75" customHeight="1" x14ac:dyDescent="0.25">
      <c r="H169" s="13"/>
      <c r="I169" s="13"/>
      <c r="J169" s="13"/>
      <c r="K169" s="13"/>
      <c r="L169" s="13"/>
      <c r="M169" s="13"/>
    </row>
    <row r="170" spans="8:13" ht="15.75" customHeight="1" x14ac:dyDescent="0.25">
      <c r="H170" s="13"/>
      <c r="I170" s="13"/>
      <c r="J170" s="13"/>
      <c r="K170" s="13"/>
      <c r="L170" s="13"/>
      <c r="M170" s="13"/>
    </row>
    <row r="171" spans="8:13" ht="15.75" customHeight="1" x14ac:dyDescent="0.25">
      <c r="H171" s="13"/>
      <c r="I171" s="13"/>
      <c r="J171" s="13"/>
      <c r="K171" s="13"/>
      <c r="L171" s="13"/>
      <c r="M171" s="13"/>
    </row>
    <row r="172" spans="8:13" ht="15.75" customHeight="1" x14ac:dyDescent="0.25">
      <c r="H172" s="13"/>
      <c r="I172" s="13"/>
      <c r="J172" s="13"/>
      <c r="K172" s="13"/>
      <c r="L172" s="13"/>
      <c r="M172" s="13"/>
    </row>
    <row r="173" spans="8:13" ht="15.75" customHeight="1" x14ac:dyDescent="0.25">
      <c r="H173" s="13"/>
      <c r="I173" s="13"/>
      <c r="J173" s="13"/>
      <c r="K173" s="13"/>
      <c r="L173" s="13"/>
      <c r="M173" s="13"/>
    </row>
    <row r="174" spans="8:13" ht="15.75" customHeight="1" x14ac:dyDescent="0.25">
      <c r="H174" s="13"/>
      <c r="I174" s="13"/>
      <c r="J174" s="13"/>
      <c r="K174" s="13"/>
      <c r="L174" s="13"/>
      <c r="M174" s="13"/>
    </row>
    <row r="175" spans="8:13" ht="15.75" customHeight="1" x14ac:dyDescent="0.25">
      <c r="H175" s="13"/>
      <c r="I175" s="13"/>
      <c r="J175" s="13"/>
      <c r="K175" s="13"/>
      <c r="L175" s="13"/>
      <c r="M175" s="13"/>
    </row>
    <row r="176" spans="8:13" ht="15.75" customHeight="1" x14ac:dyDescent="0.25">
      <c r="H176" s="13"/>
      <c r="I176" s="13"/>
      <c r="J176" s="13"/>
      <c r="K176" s="13"/>
      <c r="L176" s="13"/>
      <c r="M176" s="13"/>
    </row>
    <row r="177" spans="8:13" ht="15.75" customHeight="1" x14ac:dyDescent="0.25">
      <c r="H177" s="13"/>
      <c r="I177" s="13"/>
      <c r="J177" s="13"/>
      <c r="K177" s="13"/>
      <c r="L177" s="13"/>
      <c r="M177" s="13"/>
    </row>
    <row r="178" spans="8:13" ht="15.75" customHeight="1" x14ac:dyDescent="0.25">
      <c r="H178" s="13"/>
      <c r="I178" s="13"/>
      <c r="J178" s="13"/>
      <c r="K178" s="13"/>
      <c r="L178" s="13"/>
      <c r="M178" s="13"/>
    </row>
    <row r="179" spans="8:13" ht="15.75" customHeight="1" x14ac:dyDescent="0.25">
      <c r="H179" s="13"/>
      <c r="I179" s="13"/>
      <c r="J179" s="13"/>
      <c r="K179" s="13"/>
      <c r="L179" s="13"/>
      <c r="M179" s="13"/>
    </row>
    <row r="180" spans="8:13" ht="15.75" customHeight="1" x14ac:dyDescent="0.25">
      <c r="H180" s="13"/>
      <c r="I180" s="13"/>
      <c r="J180" s="13"/>
      <c r="K180" s="13"/>
      <c r="L180" s="13"/>
      <c r="M180" s="13"/>
    </row>
    <row r="181" spans="8:13" ht="15.75" customHeight="1" x14ac:dyDescent="0.25">
      <c r="H181" s="13"/>
      <c r="I181" s="13"/>
      <c r="J181" s="13"/>
      <c r="K181" s="13"/>
      <c r="L181" s="13"/>
      <c r="M181" s="13"/>
    </row>
    <row r="182" spans="8:13" ht="15.75" customHeight="1" x14ac:dyDescent="0.25">
      <c r="H182" s="13"/>
      <c r="I182" s="13"/>
      <c r="J182" s="13"/>
      <c r="K182" s="13"/>
      <c r="L182" s="13"/>
      <c r="M182" s="13"/>
    </row>
    <row r="183" spans="8:13" ht="15.75" customHeight="1" x14ac:dyDescent="0.25">
      <c r="H183" s="13"/>
      <c r="I183" s="13"/>
      <c r="J183" s="13"/>
      <c r="K183" s="13"/>
      <c r="L183" s="13"/>
      <c r="M183" s="13"/>
    </row>
    <row r="184" spans="8:13" ht="15.75" customHeight="1" x14ac:dyDescent="0.25">
      <c r="H184" s="13"/>
      <c r="I184" s="13"/>
      <c r="J184" s="13"/>
      <c r="K184" s="13"/>
      <c r="L184" s="13"/>
      <c r="M184" s="13"/>
    </row>
    <row r="185" spans="8:13" ht="15.75" customHeight="1" x14ac:dyDescent="0.25">
      <c r="H185" s="13"/>
      <c r="I185" s="13"/>
      <c r="J185" s="13"/>
      <c r="K185" s="13"/>
      <c r="L185" s="13"/>
      <c r="M185" s="13"/>
    </row>
    <row r="186" spans="8:13" ht="15.75" customHeight="1" x14ac:dyDescent="0.25">
      <c r="H186" s="13"/>
      <c r="I186" s="13"/>
      <c r="J186" s="13"/>
      <c r="K186" s="13"/>
      <c r="L186" s="13"/>
      <c r="M186" s="13"/>
    </row>
    <row r="187" spans="8:13" ht="15.75" customHeight="1" x14ac:dyDescent="0.25">
      <c r="H187" s="13"/>
      <c r="I187" s="13"/>
      <c r="J187" s="13"/>
      <c r="K187" s="13"/>
      <c r="L187" s="13"/>
      <c r="M187" s="13"/>
    </row>
    <row r="188" spans="8:13" ht="15.75" customHeight="1" x14ac:dyDescent="0.25">
      <c r="H188" s="13"/>
      <c r="I188" s="13"/>
      <c r="J188" s="13"/>
      <c r="K188" s="13"/>
      <c r="L188" s="13"/>
      <c r="M188" s="13"/>
    </row>
    <row r="189" spans="8:13" ht="15.75" customHeight="1" x14ac:dyDescent="0.25">
      <c r="H189" s="13"/>
      <c r="I189" s="13"/>
      <c r="J189" s="13"/>
      <c r="K189" s="13"/>
      <c r="L189" s="13"/>
      <c r="M189" s="13"/>
    </row>
    <row r="190" spans="8:13" ht="15.75" customHeight="1" x14ac:dyDescent="0.25">
      <c r="H190" s="13"/>
      <c r="I190" s="13"/>
      <c r="J190" s="13"/>
      <c r="K190" s="13"/>
      <c r="L190" s="13"/>
      <c r="M190" s="13"/>
    </row>
    <row r="191" spans="8:13" ht="15.75" customHeight="1" x14ac:dyDescent="0.25">
      <c r="H191" s="13"/>
      <c r="I191" s="13"/>
      <c r="J191" s="13"/>
      <c r="K191" s="13"/>
      <c r="L191" s="13"/>
      <c r="M191" s="13"/>
    </row>
    <row r="192" spans="8:13" ht="15.75" customHeight="1" x14ac:dyDescent="0.25">
      <c r="H192" s="13"/>
      <c r="I192" s="13"/>
      <c r="J192" s="13"/>
      <c r="K192" s="13"/>
      <c r="L192" s="13"/>
      <c r="M192" s="13"/>
    </row>
    <row r="193" spans="8:13" ht="15.75" customHeight="1" x14ac:dyDescent="0.25">
      <c r="H193" s="13"/>
      <c r="I193" s="13"/>
      <c r="J193" s="13"/>
      <c r="K193" s="13"/>
      <c r="L193" s="13"/>
      <c r="M193" s="13"/>
    </row>
    <row r="194" spans="8:13" ht="15.75" customHeight="1" x14ac:dyDescent="0.25">
      <c r="H194" s="13"/>
      <c r="I194" s="13"/>
      <c r="J194" s="13"/>
      <c r="K194" s="13"/>
      <c r="L194" s="13"/>
      <c r="M194" s="13"/>
    </row>
    <row r="195" spans="8:13" ht="15.75" customHeight="1" x14ac:dyDescent="0.25">
      <c r="H195" s="13"/>
      <c r="I195" s="13"/>
      <c r="J195" s="13"/>
      <c r="K195" s="13"/>
      <c r="L195" s="13"/>
      <c r="M195" s="13"/>
    </row>
    <row r="196" spans="8:13" ht="15.75" customHeight="1" x14ac:dyDescent="0.25">
      <c r="H196" s="13"/>
      <c r="I196" s="13"/>
      <c r="J196" s="13"/>
      <c r="K196" s="13"/>
      <c r="L196" s="13"/>
      <c r="M196" s="13"/>
    </row>
    <row r="197" spans="8:13" ht="15.75" customHeight="1" x14ac:dyDescent="0.25">
      <c r="H197" s="13"/>
      <c r="I197" s="13"/>
      <c r="J197" s="13"/>
      <c r="K197" s="13"/>
      <c r="L197" s="13"/>
      <c r="M197" s="13"/>
    </row>
    <row r="198" spans="8:13" ht="15.75" customHeight="1" x14ac:dyDescent="0.25">
      <c r="H198" s="13"/>
      <c r="I198" s="13"/>
      <c r="J198" s="13"/>
      <c r="K198" s="13"/>
      <c r="L198" s="13"/>
      <c r="M198" s="13"/>
    </row>
    <row r="199" spans="8:13" ht="15.75" customHeight="1" x14ac:dyDescent="0.25">
      <c r="H199" s="13"/>
      <c r="I199" s="13"/>
      <c r="J199" s="13"/>
      <c r="K199" s="13"/>
      <c r="L199" s="13"/>
      <c r="M199" s="13"/>
    </row>
    <row r="200" spans="8:13" ht="15.75" customHeight="1" x14ac:dyDescent="0.25">
      <c r="H200" s="13"/>
      <c r="I200" s="13"/>
      <c r="J200" s="13"/>
      <c r="K200" s="13"/>
      <c r="L200" s="13"/>
      <c r="M200" s="13"/>
    </row>
    <row r="201" spans="8:13" ht="15.75" customHeight="1" x14ac:dyDescent="0.25">
      <c r="H201" s="13"/>
      <c r="I201" s="13"/>
      <c r="J201" s="13"/>
      <c r="K201" s="13"/>
      <c r="L201" s="13"/>
      <c r="M201" s="13"/>
    </row>
    <row r="202" spans="8:13" ht="15.75" customHeight="1" x14ac:dyDescent="0.25">
      <c r="H202" s="13"/>
      <c r="I202" s="13"/>
      <c r="J202" s="13"/>
      <c r="K202" s="13"/>
      <c r="L202" s="13"/>
      <c r="M202" s="13"/>
    </row>
    <row r="203" spans="8:13" ht="15.75" customHeight="1" x14ac:dyDescent="0.25">
      <c r="H203" s="13"/>
      <c r="I203" s="13"/>
      <c r="J203" s="13"/>
      <c r="K203" s="13"/>
      <c r="L203" s="13"/>
      <c r="M203" s="13"/>
    </row>
    <row r="204" spans="8:13" ht="15.75" customHeight="1" x14ac:dyDescent="0.25">
      <c r="H204" s="13"/>
      <c r="I204" s="13"/>
      <c r="J204" s="13"/>
      <c r="K204" s="13"/>
      <c r="L204" s="13"/>
      <c r="M204" s="13"/>
    </row>
    <row r="205" spans="8:13" ht="15.75" customHeight="1" x14ac:dyDescent="0.2"/>
    <row r="206" spans="8:13" ht="15.75" customHeight="1" x14ac:dyDescent="0.2"/>
    <row r="207" spans="8:13" ht="15.75" customHeight="1" x14ac:dyDescent="0.2"/>
    <row r="208" spans="8:13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2020-04-11T14:53:17Z</dcterms:modified>
</cp:coreProperties>
</file>