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ONnbcuN95zV8IFI1klye2s1A6EQ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I38" i="3"/>
  <c r="H38" i="3"/>
  <c r="G38" i="3"/>
  <c r="F38" i="3"/>
  <c r="E38" i="3"/>
  <c r="D38" i="3"/>
  <c r="C38" i="3"/>
  <c r="B38" i="3"/>
  <c r="I31" i="3"/>
  <c r="H31" i="3"/>
  <c r="G31" i="3"/>
  <c r="F31" i="3"/>
  <c r="E31" i="3"/>
  <c r="D31" i="3"/>
  <c r="C31" i="3"/>
  <c r="B31" i="3"/>
  <c r="I23" i="3"/>
  <c r="H23" i="3"/>
  <c r="G23" i="3"/>
  <c r="F23" i="3"/>
  <c r="E23" i="3"/>
  <c r="D23" i="3"/>
  <c r="C23" i="3"/>
  <c r="B23" i="3"/>
  <c r="I15" i="3"/>
  <c r="I37" i="3" s="1"/>
  <c r="H15" i="3"/>
  <c r="H37" i="3" s="1"/>
  <c r="G15" i="3"/>
  <c r="G37" i="3" s="1"/>
  <c r="F15" i="3"/>
  <c r="F37" i="3" s="1"/>
  <c r="E15" i="3"/>
  <c r="E37" i="3" s="1"/>
  <c r="D15" i="3"/>
  <c r="D37" i="3" s="1"/>
  <c r="C15" i="3"/>
  <c r="C37" i="3" s="1"/>
  <c r="B15" i="3"/>
  <c r="B37" i="3" s="1"/>
  <c r="I32" i="2"/>
  <c r="H32" i="2"/>
  <c r="G32" i="2"/>
  <c r="F32" i="2"/>
  <c r="E32" i="2"/>
  <c r="D32" i="2"/>
  <c r="C32" i="2"/>
  <c r="B32" i="2"/>
  <c r="I26" i="2"/>
  <c r="H26" i="2"/>
  <c r="G26" i="2"/>
  <c r="F26" i="2"/>
  <c r="E26" i="2"/>
  <c r="D26" i="2"/>
  <c r="C26" i="2"/>
  <c r="B26" i="2"/>
  <c r="I10" i="2"/>
  <c r="H10" i="2"/>
  <c r="G10" i="2"/>
  <c r="F10" i="2"/>
  <c r="E10" i="2"/>
  <c r="D10" i="2"/>
  <c r="C10" i="2"/>
  <c r="B10" i="2"/>
  <c r="I8" i="2"/>
  <c r="I15" i="2" s="1"/>
  <c r="I22" i="2" s="1"/>
  <c r="I24" i="2" s="1"/>
  <c r="I29" i="2" s="1"/>
  <c r="I31" i="2" s="1"/>
  <c r="H8" i="2"/>
  <c r="H15" i="2" s="1"/>
  <c r="H22" i="2" s="1"/>
  <c r="H24" i="2" s="1"/>
  <c r="H29" i="2" s="1"/>
  <c r="H31" i="2" s="1"/>
  <c r="G8" i="2"/>
  <c r="G15" i="2" s="1"/>
  <c r="G22" i="2" s="1"/>
  <c r="G24" i="2" s="1"/>
  <c r="G29" i="2" s="1"/>
  <c r="G31" i="2" s="1"/>
  <c r="F8" i="2"/>
  <c r="F15" i="2" s="1"/>
  <c r="E8" i="2"/>
  <c r="E15" i="2" s="1"/>
  <c r="D8" i="2"/>
  <c r="D15" i="2" s="1"/>
  <c r="C8" i="2"/>
  <c r="C15" i="2" s="1"/>
  <c r="B8" i="2"/>
  <c r="B15" i="2" s="1"/>
  <c r="I46" i="1"/>
  <c r="H46" i="1"/>
  <c r="G46" i="1"/>
  <c r="F46" i="1"/>
  <c r="E46" i="1"/>
  <c r="D46" i="1"/>
  <c r="C46" i="1"/>
  <c r="B46" i="1"/>
  <c r="I39" i="1"/>
  <c r="I45" i="1" s="1"/>
  <c r="H39" i="1"/>
  <c r="H45" i="1" s="1"/>
  <c r="G39" i="1"/>
  <c r="G45" i="1" s="1"/>
  <c r="F39" i="1"/>
  <c r="F8" i="4" s="1"/>
  <c r="E39" i="1"/>
  <c r="E45" i="1" s="1"/>
  <c r="D39" i="1"/>
  <c r="D45" i="1" s="1"/>
  <c r="C39" i="1"/>
  <c r="C45" i="1" s="1"/>
  <c r="B39" i="1"/>
  <c r="B8" i="4" s="1"/>
  <c r="I27" i="1"/>
  <c r="H27" i="1"/>
  <c r="G27" i="1"/>
  <c r="F27" i="1"/>
  <c r="E27" i="1"/>
  <c r="D27" i="1"/>
  <c r="C27" i="1"/>
  <c r="B27" i="1"/>
  <c r="I22" i="1"/>
  <c r="I37" i="1" s="1"/>
  <c r="I43" i="1" s="1"/>
  <c r="H22" i="1"/>
  <c r="H37" i="1" s="1"/>
  <c r="H43" i="1" s="1"/>
  <c r="G22" i="1"/>
  <c r="G37" i="1" s="1"/>
  <c r="G43" i="1" s="1"/>
  <c r="F22" i="1"/>
  <c r="F37" i="1" s="1"/>
  <c r="F43" i="1" s="1"/>
  <c r="E22" i="1"/>
  <c r="E37" i="1" s="1"/>
  <c r="E43" i="1" s="1"/>
  <c r="D22" i="1"/>
  <c r="D37" i="1" s="1"/>
  <c r="D43" i="1" s="1"/>
  <c r="C22" i="1"/>
  <c r="C37" i="1" s="1"/>
  <c r="C43" i="1" s="1"/>
  <c r="B22" i="1"/>
  <c r="B37" i="1" s="1"/>
  <c r="B43" i="1" s="1"/>
  <c r="I11" i="1"/>
  <c r="H11" i="1"/>
  <c r="G11" i="1"/>
  <c r="F11" i="1"/>
  <c r="E11" i="1"/>
  <c r="E9" i="4" s="1"/>
  <c r="D11" i="1"/>
  <c r="D9" i="4" s="1"/>
  <c r="C11" i="1"/>
  <c r="B11" i="1"/>
  <c r="I7" i="1"/>
  <c r="I18" i="1" s="1"/>
  <c r="H7" i="1"/>
  <c r="H18" i="1" s="1"/>
  <c r="G7" i="1"/>
  <c r="G18" i="1" s="1"/>
  <c r="F7" i="1"/>
  <c r="F18" i="1" s="1"/>
  <c r="E7" i="1"/>
  <c r="E18" i="1" s="1"/>
  <c r="D7" i="1"/>
  <c r="D18" i="1" s="1"/>
  <c r="C7" i="1"/>
  <c r="C18" i="1" s="1"/>
  <c r="B7" i="1"/>
  <c r="B18" i="1" s="1"/>
  <c r="D22" i="2" l="1"/>
  <c r="D24" i="2" s="1"/>
  <c r="D29" i="2" s="1"/>
  <c r="D11" i="4"/>
  <c r="C11" i="4"/>
  <c r="C22" i="2"/>
  <c r="C24" i="2" s="1"/>
  <c r="C29" i="2" s="1"/>
  <c r="E11" i="4"/>
  <c r="E22" i="2"/>
  <c r="E24" i="2" s="1"/>
  <c r="E29" i="2" s="1"/>
  <c r="B11" i="4"/>
  <c r="B22" i="2"/>
  <c r="B24" i="2" s="1"/>
  <c r="B29" i="2" s="1"/>
  <c r="F22" i="2"/>
  <c r="F24" i="2" s="1"/>
  <c r="F29" i="2" s="1"/>
  <c r="F11" i="4"/>
  <c r="I33" i="3"/>
  <c r="I35" i="3" s="1"/>
  <c r="B45" i="1"/>
  <c r="B33" i="3"/>
  <c r="B35" i="3" s="1"/>
  <c r="C33" i="3"/>
  <c r="C35" i="3" s="1"/>
  <c r="G33" i="3"/>
  <c r="G35" i="3" s="1"/>
  <c r="E8" i="4"/>
  <c r="E33" i="3"/>
  <c r="E35" i="3" s="1"/>
  <c r="F45" i="1"/>
  <c r="F33" i="3"/>
  <c r="F35" i="3" s="1"/>
  <c r="D33" i="3"/>
  <c r="D35" i="3" s="1"/>
  <c r="H33" i="3"/>
  <c r="H35" i="3" s="1"/>
  <c r="B12" i="4" l="1"/>
  <c r="B7" i="4"/>
  <c r="B10" i="4"/>
  <c r="B6" i="4"/>
  <c r="B31" i="2"/>
  <c r="C7" i="4"/>
  <c r="C10" i="4"/>
  <c r="C6" i="4"/>
  <c r="C31" i="2"/>
  <c r="C12" i="4"/>
  <c r="E7" i="4"/>
  <c r="E10" i="4"/>
  <c r="E31" i="2"/>
  <c r="E12" i="4"/>
  <c r="E6" i="4"/>
  <c r="F12" i="4"/>
  <c r="F10" i="4"/>
  <c r="F31" i="2"/>
  <c r="F7" i="4"/>
  <c r="F6" i="4"/>
  <c r="D10" i="4"/>
  <c r="D6" i="4"/>
  <c r="D31" i="2"/>
  <c r="D12" i="4"/>
  <c r="D7" i="4"/>
</calcChain>
</file>

<file path=xl/sharedStrings.xml><?xml version="1.0" encoding="utf-8"?>
<sst xmlns="http://schemas.openxmlformats.org/spreadsheetml/2006/main" count="128" uniqueCount="95">
  <si>
    <t>OIMEX ELECTRODE LIMITED</t>
  </si>
  <si>
    <t>Cash Flow Statement</t>
  </si>
  <si>
    <t>Balance Sheet</t>
  </si>
  <si>
    <t>Income Statement</t>
  </si>
  <si>
    <t>As at quarter end</t>
  </si>
  <si>
    <t>NOT FOUND</t>
  </si>
  <si>
    <t>Quarter 3</t>
  </si>
  <si>
    <t>Quarter 2</t>
  </si>
  <si>
    <t>Quarter 1</t>
  </si>
  <si>
    <t>ASSETS</t>
  </si>
  <si>
    <t>Net Revenues</t>
  </si>
  <si>
    <t>Net Cash Flows - Operating Activities</t>
  </si>
  <si>
    <t>NON CURRENT ASSETS</t>
  </si>
  <si>
    <t>Cash Received from Ciustormers and Others</t>
  </si>
  <si>
    <t>Cost of goods sold</t>
  </si>
  <si>
    <t>Cash paid to Suppliers and Others</t>
  </si>
  <si>
    <t>Cash payment for Expenses</t>
  </si>
  <si>
    <t>Property,Plant  and  Equipment</t>
  </si>
  <si>
    <t>Gross Profit</t>
  </si>
  <si>
    <t>Payment against Advance, Deposits &amp; prepayments</t>
  </si>
  <si>
    <t>Capital Work in Progress</t>
  </si>
  <si>
    <t>lnterest paid</t>
  </si>
  <si>
    <t>lncome tax paid</t>
  </si>
  <si>
    <t>CURRENT ASSETS</t>
  </si>
  <si>
    <t>Paid to Finance expenses</t>
  </si>
  <si>
    <t>Operating Incomes/Expenses</t>
  </si>
  <si>
    <t>Cash paid to employee &amp; others</t>
  </si>
  <si>
    <t>Inventories</t>
  </si>
  <si>
    <t>Accounts Receivables</t>
  </si>
  <si>
    <t>Advances,  Deposits and Prepayments</t>
  </si>
  <si>
    <t>Investment in FDR</t>
  </si>
  <si>
    <t>Administrative Expenses</t>
  </si>
  <si>
    <t>Cash and Cash Equivalents</t>
  </si>
  <si>
    <t>Selling and Distribution Expenses</t>
  </si>
  <si>
    <t>Other income</t>
  </si>
  <si>
    <t>Net Cash Flows - Investment Activities</t>
  </si>
  <si>
    <t xml:space="preserve">Payment for acquisition of Fixed Assets </t>
  </si>
  <si>
    <t>Payment for Capital Work in Progress</t>
  </si>
  <si>
    <t>Operating Profit</t>
  </si>
  <si>
    <t>Liabilities and Capital</t>
  </si>
  <si>
    <t>Liabilities</t>
  </si>
  <si>
    <t>Non-Operating Income/(Expenses)</t>
  </si>
  <si>
    <t>Investment in listed Co. Shares</t>
  </si>
  <si>
    <t>Non Current Liabilities</t>
  </si>
  <si>
    <t>Sale of Demolish of Factory Building</t>
  </si>
  <si>
    <t>Financial Expenses</t>
  </si>
  <si>
    <t>IPO Expenses</t>
  </si>
  <si>
    <t>Share money deposit</t>
  </si>
  <si>
    <t>Long term loan</t>
  </si>
  <si>
    <t>Other-operating income</t>
  </si>
  <si>
    <t>Deferred Tax Liabilities</t>
  </si>
  <si>
    <t>Net Cash Flows - Financing Activities</t>
  </si>
  <si>
    <t>Loss on Demolish of Factory Building</t>
  </si>
  <si>
    <t xml:space="preserve">Increase in Share capital </t>
  </si>
  <si>
    <t>Foreign Exchange Gain/Loss</t>
  </si>
  <si>
    <t xml:space="preserve">Increase/(decrease) in Share money deposits </t>
  </si>
  <si>
    <t>Current Liabilities</t>
  </si>
  <si>
    <t xml:space="preserve">Increase/(decrease) of current portion long term loan </t>
  </si>
  <si>
    <t>Profit Before contribution to WPPF</t>
  </si>
  <si>
    <t xml:space="preserve">Increase/(decrease) of short term bank loan </t>
  </si>
  <si>
    <t>Accounts payable</t>
  </si>
  <si>
    <t>Increase/(decrease) of long term loan</t>
  </si>
  <si>
    <t>Short term bank loan</t>
  </si>
  <si>
    <t>Current portion of long term loan</t>
  </si>
  <si>
    <t xml:space="preserve">Less: Contribution to WPPF </t>
  </si>
  <si>
    <t xml:space="preserve">Current tax liabilities </t>
  </si>
  <si>
    <t>Profit Before Taxation</t>
  </si>
  <si>
    <t>Liabilities for income tax</t>
  </si>
  <si>
    <t>Net Change in Cash Flows</t>
  </si>
  <si>
    <t>Workers profit participation fund payable</t>
  </si>
  <si>
    <t>Provision for Taxation</t>
  </si>
  <si>
    <t>Other liabilities</t>
  </si>
  <si>
    <t>Liabilities for expenses</t>
  </si>
  <si>
    <t>Cash and Cash Equivalents at Beginning Period</t>
  </si>
  <si>
    <t>Income Tax Expenses</t>
  </si>
  <si>
    <t>Deferred Tax Expenses</t>
  </si>
  <si>
    <t>Cash and Cash Equivalents at End of Period</t>
  </si>
  <si>
    <t>Net Profit</t>
  </si>
  <si>
    <t>Shareholders’ Equity</t>
  </si>
  <si>
    <t>Share Capital</t>
  </si>
  <si>
    <t>Net Operating Cash Flow Per Share</t>
  </si>
  <si>
    <t>Retained Earnings</t>
  </si>
  <si>
    <t>Earnings per share (par value Taka 10)</t>
  </si>
  <si>
    <t>Net assets value per share</t>
  </si>
  <si>
    <t>Shares to Calculate NOCFPS</t>
  </si>
  <si>
    <t>Shares to Calculate EPS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</si>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</sst>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2" fillId="2" borderId="1" xfId="0" applyNumberFormat="1" applyFont="1" applyFill="1" applyBorder="1"/>
    <xf numFmtId="41" fontId="1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5" fillId="0" borderId="0" xfId="0" applyFont="1"/>
    <xf numFmtId="41" fontId="6" fillId="0" borderId="0" xfId="0" applyNumberFormat="1" applyFont="1" applyAlignment="1"/>
    <xf numFmtId="41" fontId="1" fillId="0" borderId="0" xfId="0" applyNumberFormat="1" applyFont="1"/>
    <xf numFmtId="0" fontId="7" fillId="0" borderId="0" xfId="0" applyFont="1"/>
    <xf numFmtId="41" fontId="2" fillId="0" borderId="2" xfId="0" applyNumberFormat="1" applyFont="1" applyBorder="1"/>
    <xf numFmtId="41" fontId="1" fillId="0" borderId="3" xfId="0" applyNumberFormat="1" applyFont="1" applyBorder="1"/>
    <xf numFmtId="41" fontId="8" fillId="0" borderId="0" xfId="0" applyNumberFormat="1" applyFont="1" applyAlignment="1"/>
    <xf numFmtId="41" fontId="2" fillId="0" borderId="0" xfId="0" applyNumberFormat="1" applyFont="1" applyAlignment="1">
      <alignment wrapText="1"/>
    </xf>
    <xf numFmtId="0" fontId="3" fillId="0" borderId="2" xfId="0" applyFont="1" applyBorder="1" applyAlignment="1">
      <alignment horizontal="left"/>
    </xf>
    <xf numFmtId="41" fontId="6" fillId="0" borderId="0" xfId="0" applyNumberFormat="1" applyFont="1" applyAlignment="1">
      <alignment wrapText="1"/>
    </xf>
    <xf numFmtId="0" fontId="9" fillId="0" borderId="0" xfId="0" applyFont="1" applyAlignment="1">
      <alignment horizontal="left"/>
    </xf>
    <xf numFmtId="0" fontId="1" fillId="0" borderId="4" xfId="0" applyFont="1" applyBorder="1"/>
    <xf numFmtId="41" fontId="1" fillId="0" borderId="4" xfId="0" applyNumberFormat="1" applyFont="1" applyBorder="1"/>
    <xf numFmtId="43" fontId="1" fillId="0" borderId="0" xfId="0" applyNumberFormat="1" applyFont="1"/>
    <xf numFmtId="43" fontId="1" fillId="0" borderId="5" xfId="0" applyNumberFormat="1" applyFont="1" applyBorder="1"/>
    <xf numFmtId="43" fontId="2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" customWidth="1"/>
    <col min="2" max="3" width="12.125" customWidth="1"/>
    <col min="4" max="4" width="11" customWidth="1"/>
    <col min="5" max="5" width="12.125" customWidth="1"/>
    <col min="6" max="6" width="12.5" customWidth="1"/>
    <col min="7" max="7" width="13.25" customWidth="1"/>
    <col min="8" max="9" width="12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12</v>
      </c>
      <c r="B7" s="14">
        <f t="shared" ref="B7:I7" si="0">SUM(B8:B9)</f>
        <v>0</v>
      </c>
      <c r="C7" s="14">
        <f t="shared" si="0"/>
        <v>402579275</v>
      </c>
      <c r="D7" s="14">
        <f t="shared" si="0"/>
        <v>491431317</v>
      </c>
      <c r="E7" s="14">
        <f t="shared" si="0"/>
        <v>487851093</v>
      </c>
      <c r="F7" s="14">
        <f t="shared" si="0"/>
        <v>532461885</v>
      </c>
      <c r="G7" s="14">
        <f t="shared" si="0"/>
        <v>542150671</v>
      </c>
      <c r="H7" s="14">
        <f t="shared" si="0"/>
        <v>547383165</v>
      </c>
      <c r="I7" s="14">
        <f t="shared" si="0"/>
        <v>575146336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17</v>
      </c>
      <c r="B8" s="2"/>
      <c r="C8" s="2">
        <v>333694024</v>
      </c>
      <c r="D8" s="2">
        <v>412546066</v>
      </c>
      <c r="E8" s="2">
        <v>448590642</v>
      </c>
      <c r="F8" s="2">
        <v>484701434</v>
      </c>
      <c r="G8" s="2">
        <v>491690220</v>
      </c>
      <c r="H8" s="13">
        <v>510868014</v>
      </c>
      <c r="I8" s="13">
        <v>527789585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20</v>
      </c>
      <c r="B9" s="2"/>
      <c r="C9" s="2">
        <v>68885251</v>
      </c>
      <c r="D9" s="2">
        <v>78885251</v>
      </c>
      <c r="E9" s="2">
        <v>39260451</v>
      </c>
      <c r="F9" s="2">
        <v>47760451</v>
      </c>
      <c r="G9" s="2">
        <v>50460451</v>
      </c>
      <c r="H9" s="13">
        <v>36515151</v>
      </c>
      <c r="I9" s="13">
        <v>47356751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2" t="s">
        <v>23</v>
      </c>
      <c r="B11" s="14">
        <f t="shared" ref="B11:I11" si="1">SUM(B12:B16)</f>
        <v>0</v>
      </c>
      <c r="C11" s="14">
        <f t="shared" si="1"/>
        <v>511126643</v>
      </c>
      <c r="D11" s="14">
        <f t="shared" si="1"/>
        <v>447919352</v>
      </c>
      <c r="E11" s="14">
        <f t="shared" si="1"/>
        <v>517052226</v>
      </c>
      <c r="F11" s="14">
        <f t="shared" si="1"/>
        <v>552897359</v>
      </c>
      <c r="G11" s="14">
        <f t="shared" si="1"/>
        <v>524570333</v>
      </c>
      <c r="H11" s="14">
        <f t="shared" si="1"/>
        <v>569978121</v>
      </c>
      <c r="I11" s="14">
        <f t="shared" si="1"/>
        <v>583543338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27</v>
      </c>
      <c r="B12" s="2"/>
      <c r="C12" s="2">
        <v>242616817</v>
      </c>
      <c r="D12" s="2">
        <v>200661590</v>
      </c>
      <c r="E12" s="2">
        <v>260665380</v>
      </c>
      <c r="F12" s="2">
        <v>288421980</v>
      </c>
      <c r="G12" s="2">
        <v>282099520</v>
      </c>
      <c r="H12" s="13">
        <v>299302375</v>
      </c>
      <c r="I12" s="13">
        <v>285246358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28</v>
      </c>
      <c r="B13" s="2"/>
      <c r="C13" s="2">
        <v>180392887</v>
      </c>
      <c r="D13" s="2">
        <v>207314595</v>
      </c>
      <c r="E13" s="2">
        <v>219003766</v>
      </c>
      <c r="F13" s="2">
        <v>205358440</v>
      </c>
      <c r="G13" s="2">
        <v>214269800</v>
      </c>
      <c r="H13" s="13">
        <v>229803766</v>
      </c>
      <c r="I13" s="13">
        <v>247920495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29</v>
      </c>
      <c r="B14" s="2"/>
      <c r="C14" s="2">
        <v>9819420</v>
      </c>
      <c r="D14" s="2">
        <v>5430417</v>
      </c>
      <c r="E14" s="2">
        <v>9842580</v>
      </c>
      <c r="F14" s="2">
        <v>19819420</v>
      </c>
      <c r="G14" s="2">
        <v>10258307</v>
      </c>
      <c r="H14" s="13">
        <v>15331480</v>
      </c>
      <c r="I14" s="13">
        <v>19845747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3" t="s">
        <v>30</v>
      </c>
      <c r="B15" s="2"/>
      <c r="C15" s="2"/>
      <c r="D15" s="2"/>
      <c r="E15" s="2"/>
      <c r="F15" s="2"/>
      <c r="G15" s="2"/>
      <c r="H15" s="18"/>
      <c r="I15" s="13">
        <v>7206033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32</v>
      </c>
      <c r="B16" s="2"/>
      <c r="C16" s="2">
        <v>78297519</v>
      </c>
      <c r="D16" s="2">
        <v>34512750</v>
      </c>
      <c r="E16" s="2">
        <v>27540500</v>
      </c>
      <c r="F16" s="2">
        <v>39297519</v>
      </c>
      <c r="G16" s="2">
        <v>17942706</v>
      </c>
      <c r="H16" s="13">
        <v>25540500</v>
      </c>
      <c r="I16" s="13">
        <v>23324705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4"/>
      <c r="B18" s="14">
        <f t="shared" ref="B18:I18" si="2">SUM(B7,B11)</f>
        <v>0</v>
      </c>
      <c r="C18" s="14">
        <f t="shared" si="2"/>
        <v>913705918</v>
      </c>
      <c r="D18" s="14">
        <f t="shared" si="2"/>
        <v>939350669</v>
      </c>
      <c r="E18" s="14">
        <f t="shared" si="2"/>
        <v>1004903319</v>
      </c>
      <c r="F18" s="14">
        <f t="shared" si="2"/>
        <v>1085359244</v>
      </c>
      <c r="G18" s="14">
        <f t="shared" si="2"/>
        <v>1066721004</v>
      </c>
      <c r="H18" s="14">
        <f t="shared" si="2"/>
        <v>1117361286</v>
      </c>
      <c r="I18" s="14">
        <f t="shared" si="2"/>
        <v>1158689674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4"/>
      <c r="B19" s="14"/>
      <c r="C19" s="14"/>
      <c r="D19" s="14"/>
      <c r="E19" s="14"/>
      <c r="F19" s="1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0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22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2" t="s">
        <v>43</v>
      </c>
      <c r="B22" s="14">
        <f t="shared" ref="B22:I22" si="3">SUM(B23:B25)</f>
        <v>0</v>
      </c>
      <c r="C22" s="14">
        <f t="shared" si="3"/>
        <v>59668986</v>
      </c>
      <c r="D22" s="14">
        <f t="shared" si="3"/>
        <v>58734390</v>
      </c>
      <c r="E22" s="14">
        <f t="shared" si="3"/>
        <v>75317701</v>
      </c>
      <c r="F22" s="14">
        <f t="shared" si="3"/>
        <v>65913605</v>
      </c>
      <c r="G22" s="14">
        <f t="shared" si="3"/>
        <v>53027077</v>
      </c>
      <c r="H22" s="14">
        <f t="shared" si="3"/>
        <v>54233696</v>
      </c>
      <c r="I22" s="14">
        <f t="shared" si="3"/>
        <v>69298917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47</v>
      </c>
      <c r="B23" s="2"/>
      <c r="C23" s="2"/>
      <c r="D23" s="2"/>
      <c r="E23" s="14"/>
      <c r="F23" s="1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48</v>
      </c>
      <c r="B24" s="2"/>
      <c r="C24" s="2">
        <v>43017083</v>
      </c>
      <c r="D24" s="2">
        <v>40512450</v>
      </c>
      <c r="E24" s="2">
        <v>51616898</v>
      </c>
      <c r="F24" s="2">
        <v>46143898</v>
      </c>
      <c r="G24" s="2">
        <v>42765095</v>
      </c>
      <c r="H24" s="13">
        <v>23403394</v>
      </c>
      <c r="I24" s="13">
        <v>29248239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50</v>
      </c>
      <c r="B25" s="2"/>
      <c r="C25" s="2">
        <v>16651903</v>
      </c>
      <c r="D25" s="2">
        <v>18221940</v>
      </c>
      <c r="E25" s="2">
        <v>23700803</v>
      </c>
      <c r="F25" s="2">
        <v>19769707</v>
      </c>
      <c r="G25" s="2">
        <v>10261982</v>
      </c>
      <c r="H25" s="13">
        <v>30830302</v>
      </c>
      <c r="I25" s="13">
        <v>40050678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2" t="s">
        <v>56</v>
      </c>
      <c r="B27" s="14">
        <f t="shared" ref="B27:I27" si="4">SUM(B28:B35)</f>
        <v>0</v>
      </c>
      <c r="C27" s="14">
        <f t="shared" si="4"/>
        <v>137583443</v>
      </c>
      <c r="D27" s="14">
        <f t="shared" si="4"/>
        <v>144055155</v>
      </c>
      <c r="E27" s="14">
        <f t="shared" si="4"/>
        <v>139816218</v>
      </c>
      <c r="F27" s="14">
        <f t="shared" si="4"/>
        <v>204592126</v>
      </c>
      <c r="G27" s="14">
        <f t="shared" si="4"/>
        <v>175807649</v>
      </c>
      <c r="H27" s="14">
        <f t="shared" si="4"/>
        <v>175787332</v>
      </c>
      <c r="I27" s="14">
        <f t="shared" si="4"/>
        <v>173182013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60</v>
      </c>
      <c r="B28" s="2"/>
      <c r="C28" s="2">
        <v>10877</v>
      </c>
      <c r="D28" s="2">
        <v>10877</v>
      </c>
      <c r="E28" s="2">
        <v>34620</v>
      </c>
      <c r="F28" s="2">
        <v>34620</v>
      </c>
      <c r="G28" s="2">
        <v>32422</v>
      </c>
      <c r="H28" s="13">
        <v>34620</v>
      </c>
      <c r="I28" s="13">
        <v>63810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62</v>
      </c>
      <c r="B29" s="2"/>
      <c r="C29" s="2">
        <v>30333438</v>
      </c>
      <c r="D29" s="2">
        <v>40745240</v>
      </c>
      <c r="E29" s="2">
        <v>64532316</v>
      </c>
      <c r="F29" s="2">
        <v>134259165</v>
      </c>
      <c r="G29" s="2">
        <v>112659462</v>
      </c>
      <c r="H29" s="13">
        <v>116448372</v>
      </c>
      <c r="I29" s="13">
        <v>114246822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63</v>
      </c>
      <c r="B30" s="2"/>
      <c r="C30" s="2">
        <v>4316842</v>
      </c>
      <c r="D30" s="2">
        <v>1347172</v>
      </c>
      <c r="E30" s="2">
        <v>2014120</v>
      </c>
      <c r="F30" s="2">
        <v>3816842</v>
      </c>
      <c r="G30" s="2">
        <v>4661436</v>
      </c>
      <c r="H30" s="13">
        <v>8157513</v>
      </c>
      <c r="I30" s="13">
        <v>9322872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65</v>
      </c>
      <c r="B31" s="2"/>
      <c r="C31" s="2">
        <v>93224701</v>
      </c>
      <c r="D31" s="2">
        <v>96221538</v>
      </c>
      <c r="E31" s="2">
        <v>63268066</v>
      </c>
      <c r="F31" s="2">
        <v>55544529</v>
      </c>
      <c r="G31" s="2">
        <v>46619088</v>
      </c>
      <c r="H31" s="13">
        <v>41558225</v>
      </c>
      <c r="I31" s="1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3" t="s">
        <v>67</v>
      </c>
      <c r="B32" s="2"/>
      <c r="C32" s="2"/>
      <c r="D32" s="2"/>
      <c r="E32" s="2"/>
      <c r="F32" s="2"/>
      <c r="G32" s="2"/>
      <c r="H32" s="18"/>
      <c r="I32" s="13">
        <v>42341836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69</v>
      </c>
      <c r="B33" s="2"/>
      <c r="C33" s="2">
        <v>7542865</v>
      </c>
      <c r="D33" s="2">
        <v>3808877</v>
      </c>
      <c r="E33" s="2">
        <v>7454626</v>
      </c>
      <c r="F33" s="2">
        <v>8611100</v>
      </c>
      <c r="G33" s="2">
        <v>9727429</v>
      </c>
      <c r="H33" s="13">
        <v>7076132</v>
      </c>
      <c r="I33" s="13">
        <v>5624999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3" t="s">
        <v>71</v>
      </c>
      <c r="B34" s="2"/>
      <c r="C34" s="2"/>
      <c r="D34" s="2"/>
      <c r="E34" s="2"/>
      <c r="F34" s="2"/>
      <c r="G34" s="2"/>
      <c r="H34" s="18"/>
      <c r="I34" s="13">
        <v>1581674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72</v>
      </c>
      <c r="B35" s="2"/>
      <c r="C35" s="2">
        <v>2154720</v>
      </c>
      <c r="D35" s="2">
        <v>1921451</v>
      </c>
      <c r="E35" s="2">
        <v>2512470</v>
      </c>
      <c r="F35" s="2">
        <v>2325870</v>
      </c>
      <c r="G35" s="2">
        <v>2107812</v>
      </c>
      <c r="H35" s="13">
        <v>2512470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4"/>
      <c r="B36" s="14"/>
      <c r="C36" s="14"/>
      <c r="D36" s="2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4"/>
      <c r="B37" s="14">
        <f t="shared" ref="B37:I37" si="5">SUM(B22,B27)</f>
        <v>0</v>
      </c>
      <c r="C37" s="14">
        <f t="shared" si="5"/>
        <v>197252429</v>
      </c>
      <c r="D37" s="14">
        <f t="shared" si="5"/>
        <v>202789545</v>
      </c>
      <c r="E37" s="14">
        <f t="shared" si="5"/>
        <v>215133919</v>
      </c>
      <c r="F37" s="14">
        <f t="shared" si="5"/>
        <v>270505731</v>
      </c>
      <c r="G37" s="14">
        <f t="shared" si="5"/>
        <v>228834726</v>
      </c>
      <c r="H37" s="14">
        <f t="shared" si="5"/>
        <v>230021028</v>
      </c>
      <c r="I37" s="14">
        <f t="shared" si="5"/>
        <v>242480930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4"/>
      <c r="B38" s="14"/>
      <c r="C38" s="14"/>
      <c r="D38" s="2"/>
      <c r="E38" s="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2" t="s">
        <v>78</v>
      </c>
      <c r="B39" s="14">
        <f t="shared" ref="B39:I39" si="6">SUM(B40:B41)</f>
        <v>0</v>
      </c>
      <c r="C39" s="14">
        <f t="shared" si="6"/>
        <v>716453488</v>
      </c>
      <c r="D39" s="14">
        <f t="shared" si="6"/>
        <v>736561123</v>
      </c>
      <c r="E39" s="14">
        <f t="shared" si="6"/>
        <v>789769400</v>
      </c>
      <c r="F39" s="14">
        <f t="shared" si="6"/>
        <v>814853512</v>
      </c>
      <c r="G39" s="14">
        <f t="shared" si="6"/>
        <v>837886278</v>
      </c>
      <c r="H39" s="14">
        <f t="shared" si="6"/>
        <v>887340259</v>
      </c>
      <c r="I39" s="14">
        <f t="shared" si="6"/>
        <v>916208743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79</v>
      </c>
      <c r="B40" s="2"/>
      <c r="C40" s="2">
        <v>458920000</v>
      </c>
      <c r="D40" s="2">
        <v>504812000</v>
      </c>
      <c r="E40" s="2">
        <v>504812000</v>
      </c>
      <c r="F40" s="2">
        <v>504812000</v>
      </c>
      <c r="G40" s="2">
        <v>567913500</v>
      </c>
      <c r="H40" s="13">
        <v>567913500</v>
      </c>
      <c r="I40" s="13">
        <v>567913500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81</v>
      </c>
      <c r="B41" s="2"/>
      <c r="C41" s="2">
        <v>257533488</v>
      </c>
      <c r="D41" s="2">
        <v>231749123</v>
      </c>
      <c r="E41" s="2">
        <v>284957400</v>
      </c>
      <c r="F41" s="2">
        <v>310041512</v>
      </c>
      <c r="G41" s="2">
        <v>269972778</v>
      </c>
      <c r="H41" s="13">
        <v>319426759</v>
      </c>
      <c r="I41" s="13">
        <v>348295243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4"/>
      <c r="B43" s="14">
        <f>SUM(B37,B39)</f>
        <v>0</v>
      </c>
      <c r="C43" s="14">
        <f t="shared" ref="C43:D43" si="7">SUM(C37,C39)+1</f>
        <v>913705918</v>
      </c>
      <c r="D43" s="14">
        <f t="shared" si="7"/>
        <v>939350669</v>
      </c>
      <c r="E43" s="14">
        <f>SUM(E37,E39)</f>
        <v>1004903319</v>
      </c>
      <c r="F43" s="14">
        <f>SUM(F37,F39)+1</f>
        <v>1085359244</v>
      </c>
      <c r="G43" s="14">
        <f>SUM(G37,G39)</f>
        <v>1066721004</v>
      </c>
      <c r="H43" s="14">
        <f>SUM(H37,H39)-1</f>
        <v>1117361286</v>
      </c>
      <c r="I43" s="14">
        <f>SUM(I37,I39)+1</f>
        <v>1158689674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1" t="s">
        <v>83</v>
      </c>
      <c r="B45" s="28" t="e">
        <f t="shared" ref="B45:I45" si="8">B39/(B40/10)</f>
        <v>#DIV/0!</v>
      </c>
      <c r="C45" s="28">
        <f t="shared" si="8"/>
        <v>15.611729451756297</v>
      </c>
      <c r="D45" s="28">
        <f t="shared" si="8"/>
        <v>14.590800595073016</v>
      </c>
      <c r="E45" s="28">
        <f t="shared" si="8"/>
        <v>15.644822230850297</v>
      </c>
      <c r="F45" s="28">
        <f t="shared" si="8"/>
        <v>16.141722304541098</v>
      </c>
      <c r="G45" s="28">
        <f t="shared" si="8"/>
        <v>14.753765811166666</v>
      </c>
      <c r="H45" s="28">
        <f t="shared" si="8"/>
        <v>15.624567103969179</v>
      </c>
      <c r="I45" s="28">
        <f t="shared" si="8"/>
        <v>16.132892473941894</v>
      </c>
      <c r="J45" s="2"/>
      <c r="K45" s="2"/>
      <c r="L45" s="2"/>
      <c r="M45" s="2"/>
      <c r="N45" s="2"/>
      <c r="O45" s="2"/>
      <c r="P45" s="2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 x14ac:dyDescent="0.25">
      <c r="A46" s="11" t="s">
        <v>86</v>
      </c>
      <c r="B46" s="2">
        <f t="shared" ref="B46:I46" si="9">B40/10</f>
        <v>0</v>
      </c>
      <c r="C46" s="2">
        <f t="shared" si="9"/>
        <v>45892000</v>
      </c>
      <c r="D46" s="2">
        <f t="shared" si="9"/>
        <v>50481200</v>
      </c>
      <c r="E46" s="2">
        <f t="shared" si="9"/>
        <v>50481200</v>
      </c>
      <c r="F46" s="2">
        <f t="shared" si="9"/>
        <v>50481200</v>
      </c>
      <c r="G46" s="2">
        <f t="shared" si="9"/>
        <v>56791350</v>
      </c>
      <c r="H46" s="2">
        <f t="shared" si="9"/>
        <v>56791350</v>
      </c>
      <c r="I46" s="2">
        <f t="shared" si="9"/>
        <v>56791350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2" width="13.5" customWidth="1"/>
    <col min="3" max="3" width="12.75" customWidth="1"/>
    <col min="4" max="4" width="11.125" customWidth="1"/>
    <col min="5" max="6" width="12.75" customWidth="1"/>
    <col min="7" max="7" width="14.5" customWidth="1"/>
    <col min="8" max="9" width="14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10</v>
      </c>
      <c r="B6" s="2"/>
      <c r="C6" s="2">
        <v>228528160</v>
      </c>
      <c r="D6" s="2">
        <v>343084910</v>
      </c>
      <c r="E6" s="2">
        <v>145755400</v>
      </c>
      <c r="F6" s="2">
        <v>279207800</v>
      </c>
      <c r="G6" s="2">
        <v>399922810</v>
      </c>
      <c r="H6" s="13">
        <v>159326494</v>
      </c>
      <c r="I6" s="13">
        <v>322896294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14</v>
      </c>
      <c r="B7" s="16"/>
      <c r="C7" s="16">
        <v>160769278</v>
      </c>
      <c r="D7" s="2">
        <v>242084483</v>
      </c>
      <c r="E7" s="16">
        <v>102174535</v>
      </c>
      <c r="F7" s="2">
        <v>196044953</v>
      </c>
      <c r="G7" s="2">
        <v>280955891</v>
      </c>
      <c r="H7" s="13">
        <v>109990462</v>
      </c>
      <c r="I7" s="13">
        <v>205827012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1" t="s">
        <v>18</v>
      </c>
      <c r="B8" s="14">
        <f t="shared" ref="B8:I8" si="0">B6-B7</f>
        <v>0</v>
      </c>
      <c r="C8" s="14">
        <f t="shared" si="0"/>
        <v>67758882</v>
      </c>
      <c r="D8" s="14">
        <f t="shared" si="0"/>
        <v>101000427</v>
      </c>
      <c r="E8" s="14">
        <f t="shared" si="0"/>
        <v>43580865</v>
      </c>
      <c r="F8" s="14">
        <f t="shared" si="0"/>
        <v>83162847</v>
      </c>
      <c r="G8" s="14">
        <f t="shared" si="0"/>
        <v>118966919</v>
      </c>
      <c r="H8" s="14">
        <f t="shared" si="0"/>
        <v>49336032</v>
      </c>
      <c r="I8" s="14">
        <f t="shared" si="0"/>
        <v>117069282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4"/>
      <c r="B9" s="14"/>
      <c r="C9" s="14"/>
      <c r="D9" s="2"/>
      <c r="E9" s="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25</v>
      </c>
      <c r="B10" s="14">
        <f t="shared" ref="B10:H10" si="1">SUM(B11:B12)</f>
        <v>0</v>
      </c>
      <c r="C10" s="14">
        <f t="shared" si="1"/>
        <v>8903535</v>
      </c>
      <c r="D10" s="14">
        <f t="shared" si="1"/>
        <v>13687370</v>
      </c>
      <c r="E10" s="14">
        <f t="shared" si="1"/>
        <v>5694530</v>
      </c>
      <c r="F10" s="14">
        <f t="shared" si="1"/>
        <v>12305210</v>
      </c>
      <c r="G10" s="14">
        <f t="shared" si="1"/>
        <v>19136639</v>
      </c>
      <c r="H10" s="14">
        <f t="shared" si="1"/>
        <v>5970190</v>
      </c>
      <c r="I10" s="14">
        <f>SUM(I11:I12)-I13</f>
        <v>10112592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31</v>
      </c>
      <c r="B11" s="2"/>
      <c r="C11" s="2">
        <v>5586680</v>
      </c>
      <c r="D11" s="2">
        <v>8729258</v>
      </c>
      <c r="E11" s="2">
        <v>3605870</v>
      </c>
      <c r="F11" s="2">
        <v>7531350</v>
      </c>
      <c r="G11" s="2">
        <v>12019305</v>
      </c>
      <c r="H11" s="13">
        <v>3815320</v>
      </c>
      <c r="I11" s="13">
        <v>7531046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33</v>
      </c>
      <c r="B12" s="2"/>
      <c r="C12" s="2">
        <v>3316855</v>
      </c>
      <c r="D12" s="2">
        <v>4958112</v>
      </c>
      <c r="E12" s="2">
        <v>2088660</v>
      </c>
      <c r="F12" s="2">
        <v>4773860</v>
      </c>
      <c r="G12" s="2">
        <v>7117334</v>
      </c>
      <c r="H12" s="13">
        <v>2154870</v>
      </c>
      <c r="I12" s="13">
        <v>4815522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 t="s">
        <v>34</v>
      </c>
      <c r="B13" s="2"/>
      <c r="C13" s="2"/>
      <c r="D13" s="2"/>
      <c r="E13" s="2"/>
      <c r="F13" s="2"/>
      <c r="G13" s="2"/>
      <c r="H13" s="18"/>
      <c r="I13" s="13">
        <v>2233976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1" t="s">
        <v>38</v>
      </c>
      <c r="B15" s="14">
        <f t="shared" ref="B15:I15" si="2">B8-B10</f>
        <v>0</v>
      </c>
      <c r="C15" s="14">
        <f t="shared" si="2"/>
        <v>58855347</v>
      </c>
      <c r="D15" s="14">
        <f t="shared" si="2"/>
        <v>87313057</v>
      </c>
      <c r="E15" s="14">
        <f t="shared" si="2"/>
        <v>37886335</v>
      </c>
      <c r="F15" s="14">
        <f t="shared" si="2"/>
        <v>70857637</v>
      </c>
      <c r="G15" s="14">
        <f t="shared" si="2"/>
        <v>99830280</v>
      </c>
      <c r="H15" s="14">
        <f t="shared" si="2"/>
        <v>43365842</v>
      </c>
      <c r="I15" s="14">
        <f t="shared" si="2"/>
        <v>106956690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3" t="s">
        <v>41</v>
      </c>
      <c r="B16" s="14"/>
      <c r="C16" s="14"/>
      <c r="D16" s="14"/>
      <c r="E16" s="14"/>
      <c r="F16" s="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45</v>
      </c>
      <c r="B17" s="2"/>
      <c r="C17" s="2">
        <v>6186737</v>
      </c>
      <c r="D17" s="2">
        <v>9648894</v>
      </c>
      <c r="E17" s="2">
        <v>2936416</v>
      </c>
      <c r="F17" s="2">
        <v>12067544</v>
      </c>
      <c r="G17" s="2">
        <v>18720753</v>
      </c>
      <c r="H17" s="13">
        <v>3649134</v>
      </c>
      <c r="I17" s="13">
        <v>14374666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49</v>
      </c>
      <c r="B19" s="2"/>
      <c r="C19" s="2">
        <v>1409579</v>
      </c>
      <c r="D19" s="2">
        <v>2322261</v>
      </c>
      <c r="E19" s="2">
        <v>1524650</v>
      </c>
      <c r="F19" s="2">
        <v>1970430</v>
      </c>
      <c r="G19" s="2">
        <v>3093888</v>
      </c>
      <c r="H19" s="13">
        <v>1864220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52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54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1" t="s">
        <v>58</v>
      </c>
      <c r="B22" s="14">
        <f t="shared" ref="B22:I22" si="3">B15-B17-B18+B19-B20-B21</f>
        <v>0</v>
      </c>
      <c r="C22" s="14">
        <f t="shared" si="3"/>
        <v>54078189</v>
      </c>
      <c r="D22" s="14">
        <f t="shared" si="3"/>
        <v>79986424</v>
      </c>
      <c r="E22" s="14">
        <f t="shared" si="3"/>
        <v>36474569</v>
      </c>
      <c r="F22" s="14">
        <f t="shared" si="3"/>
        <v>60760523</v>
      </c>
      <c r="G22" s="14">
        <f t="shared" si="3"/>
        <v>84203415</v>
      </c>
      <c r="H22" s="14">
        <f t="shared" si="3"/>
        <v>41580928</v>
      </c>
      <c r="I22" s="14">
        <f t="shared" si="3"/>
        <v>92582024</v>
      </c>
      <c r="J22" s="2"/>
      <c r="K22" s="2"/>
      <c r="L22" s="2"/>
      <c r="M22" s="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5">
      <c r="A23" s="2" t="s">
        <v>64</v>
      </c>
      <c r="B23" s="2"/>
      <c r="C23" s="2">
        <v>2575152</v>
      </c>
      <c r="D23" s="2">
        <v>3808877</v>
      </c>
      <c r="E23" s="2">
        <v>1736884</v>
      </c>
      <c r="F23" s="2">
        <v>2793358</v>
      </c>
      <c r="G23" s="2">
        <v>4009686</v>
      </c>
      <c r="H23" s="13">
        <v>1980044</v>
      </c>
      <c r="I23" s="13">
        <v>4408668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66</v>
      </c>
      <c r="B24" s="14">
        <f t="shared" ref="B24:I24" si="4">B22-B23</f>
        <v>0</v>
      </c>
      <c r="C24" s="14">
        <f t="shared" si="4"/>
        <v>51503037</v>
      </c>
      <c r="D24" s="14">
        <f t="shared" si="4"/>
        <v>76177547</v>
      </c>
      <c r="E24" s="14">
        <f t="shared" si="4"/>
        <v>34737685</v>
      </c>
      <c r="F24" s="14">
        <f t="shared" si="4"/>
        <v>57967165</v>
      </c>
      <c r="G24" s="14">
        <f t="shared" si="4"/>
        <v>80193729</v>
      </c>
      <c r="H24" s="14">
        <f t="shared" si="4"/>
        <v>39600884</v>
      </c>
      <c r="I24" s="14">
        <f t="shared" si="4"/>
        <v>88173356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14"/>
      <c r="C25" s="14"/>
      <c r="D25" s="14"/>
      <c r="E25" s="14"/>
      <c r="F25" s="1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2" t="s">
        <v>70</v>
      </c>
      <c r="B26" s="14">
        <f t="shared" ref="B26:I26" si="5">SUM(B27:B28)</f>
        <v>0</v>
      </c>
      <c r="C26" s="14">
        <f t="shared" si="5"/>
        <v>8905816</v>
      </c>
      <c r="D26" s="14">
        <f t="shared" si="5"/>
        <v>13472689</v>
      </c>
      <c r="E26" s="14">
        <f t="shared" si="5"/>
        <v>10113858</v>
      </c>
      <c r="F26" s="14">
        <f t="shared" si="5"/>
        <v>8159225</v>
      </c>
      <c r="G26" s="14">
        <f t="shared" si="5"/>
        <v>7453023</v>
      </c>
      <c r="H26" s="14">
        <f t="shared" si="5"/>
        <v>11486066</v>
      </c>
      <c r="I26" s="14">
        <f t="shared" si="5"/>
        <v>31190054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74</v>
      </c>
      <c r="B27" s="2"/>
      <c r="C27" s="2">
        <v>11585004</v>
      </c>
      <c r="D27" s="2">
        <v>14581840</v>
      </c>
      <c r="E27" s="2">
        <v>7700898</v>
      </c>
      <c r="F27" s="2">
        <v>9677361</v>
      </c>
      <c r="G27" s="2">
        <v>18478885</v>
      </c>
      <c r="H27" s="13">
        <v>8828689</v>
      </c>
      <c r="I27" s="13">
        <v>19312300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75</v>
      </c>
      <c r="B28" s="2"/>
      <c r="C28" s="2">
        <v>-2679188</v>
      </c>
      <c r="D28" s="2">
        <v>-1109151</v>
      </c>
      <c r="E28" s="2">
        <v>2412960</v>
      </c>
      <c r="F28" s="2">
        <v>-1518136</v>
      </c>
      <c r="G28" s="2">
        <v>-11025862</v>
      </c>
      <c r="H28" s="13">
        <v>2657377</v>
      </c>
      <c r="I28" s="13">
        <v>11877754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1" t="s">
        <v>77</v>
      </c>
      <c r="B29" s="24">
        <f t="shared" ref="B29:G29" si="6">B24-B26</f>
        <v>0</v>
      </c>
      <c r="C29" s="24">
        <f t="shared" si="6"/>
        <v>42597221</v>
      </c>
      <c r="D29" s="24">
        <f t="shared" si="6"/>
        <v>62704858</v>
      </c>
      <c r="E29" s="24">
        <f t="shared" si="6"/>
        <v>24623827</v>
      </c>
      <c r="F29" s="24">
        <f t="shared" si="6"/>
        <v>49807940</v>
      </c>
      <c r="G29" s="24">
        <f t="shared" si="6"/>
        <v>72740706</v>
      </c>
      <c r="H29" s="24">
        <f>H24-H26-1</f>
        <v>28114817</v>
      </c>
      <c r="I29" s="24">
        <f>I24-I26</f>
        <v>56983302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/>
      <c r="B30" s="14"/>
      <c r="C30" s="14"/>
      <c r="D30" s="14"/>
      <c r="E30" s="14"/>
      <c r="F30" s="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1" t="s">
        <v>82</v>
      </c>
      <c r="B31" s="26" t="e">
        <f>B29/('1'!B40/10)</f>
        <v>#DIV/0!</v>
      </c>
      <c r="C31" s="26">
        <f>C29/('1'!C40/10)</f>
        <v>0.92820580929137975</v>
      </c>
      <c r="D31" s="26">
        <f>D29/('1'!D40/10)</f>
        <v>1.2421427779054381</v>
      </c>
      <c r="E31" s="26">
        <f>E29/('1'!E40/10)</f>
        <v>0.48778212483062999</v>
      </c>
      <c r="F31" s="26">
        <f>F29/('1'!F40/10)</f>
        <v>0.98666315380775416</v>
      </c>
      <c r="G31" s="26">
        <f>G29/('1'!G40/10)</f>
        <v>1.2808412900908326</v>
      </c>
      <c r="H31" s="26">
        <f>H29/('1'!H40/10)</f>
        <v>0.49505456376719342</v>
      </c>
      <c r="I31" s="26">
        <f>I29/('1'!I40/10)</f>
        <v>1.0033799513482247</v>
      </c>
      <c r="J31" s="2"/>
      <c r="K31" s="2"/>
      <c r="L31" s="2"/>
      <c r="M31" s="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5.75" customHeight="1" x14ac:dyDescent="0.25">
      <c r="A32" s="23" t="s">
        <v>85</v>
      </c>
      <c r="B32" s="2">
        <f>'1'!B40/10</f>
        <v>0</v>
      </c>
      <c r="C32" s="2">
        <f>'1'!C40/10</f>
        <v>45892000</v>
      </c>
      <c r="D32" s="2">
        <f>'1'!D40/10</f>
        <v>50481200</v>
      </c>
      <c r="E32" s="2">
        <f>'1'!E40/10</f>
        <v>50481200</v>
      </c>
      <c r="F32" s="2">
        <f>'1'!F40/10</f>
        <v>50481200</v>
      </c>
      <c r="G32" s="2">
        <f>'1'!G40/10</f>
        <v>56791350</v>
      </c>
      <c r="H32" s="2">
        <f>'1'!H40/10</f>
        <v>56791350</v>
      </c>
      <c r="I32" s="2">
        <f>'1'!I40/10</f>
        <v>56791350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" sqref="K14"/>
    </sheetView>
  </sheetViews>
  <sheetFormatPr defaultColWidth="12.625" defaultRowHeight="15" customHeight="1" x14ac:dyDescent="0.2"/>
  <cols>
    <col min="1" max="1" width="36.625" customWidth="1"/>
    <col min="2" max="3" width="12.875" customWidth="1"/>
    <col min="4" max="4" width="11.75" customWidth="1"/>
    <col min="5" max="6" width="12.875" customWidth="1"/>
    <col min="7" max="7" width="13.75" customWidth="1"/>
    <col min="8" max="9" width="14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13</v>
      </c>
      <c r="B7" s="2"/>
      <c r="C7" s="2">
        <v>104397525</v>
      </c>
      <c r="D7" s="2">
        <v>306121911</v>
      </c>
      <c r="E7" s="2">
        <v>138356310</v>
      </c>
      <c r="F7" s="2">
        <v>138619766</v>
      </c>
      <c r="G7" s="2">
        <v>398826924</v>
      </c>
      <c r="H7" s="13">
        <v>158243943</v>
      </c>
      <c r="I7" s="13">
        <v>304066769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15</v>
      </c>
      <c r="B8" s="2"/>
      <c r="C8" s="2">
        <v>-83915531</v>
      </c>
      <c r="D8" s="2">
        <v>-217148349</v>
      </c>
      <c r="E8" s="2">
        <v>-95318807</v>
      </c>
      <c r="F8" s="2">
        <v>-113730293</v>
      </c>
      <c r="G8" s="2">
        <v>-313276177</v>
      </c>
      <c r="H8" s="13">
        <v>-103118559</v>
      </c>
      <c r="I8" s="13">
        <v>-169794776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 t="s">
        <v>16</v>
      </c>
      <c r="B9" s="2"/>
      <c r="C9" s="2"/>
      <c r="D9" s="2">
        <v>-16962610</v>
      </c>
      <c r="E9" s="2"/>
      <c r="F9" s="2"/>
      <c r="G9" s="2"/>
      <c r="H9" s="2"/>
      <c r="I9" s="13">
        <v>-14259748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19</v>
      </c>
      <c r="B10" s="2"/>
      <c r="C10" s="2"/>
      <c r="D10" s="2">
        <v>713508</v>
      </c>
      <c r="E10" s="2"/>
      <c r="F10" s="2"/>
      <c r="G10" s="2"/>
      <c r="H10" s="2"/>
      <c r="I10" s="13">
        <v>-7009987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2"/>
      <c r="C11" s="2">
        <v>-3424150</v>
      </c>
      <c r="D11" s="2"/>
      <c r="E11" s="2">
        <v>-2936416</v>
      </c>
      <c r="F11" s="2"/>
      <c r="G11" s="2"/>
      <c r="H11" s="13">
        <v>-3649134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22</v>
      </c>
      <c r="B12" s="2"/>
      <c r="C12" s="2"/>
      <c r="D12" s="2"/>
      <c r="E12" s="2">
        <v>-500000</v>
      </c>
      <c r="F12" s="2">
        <v>-9700000</v>
      </c>
      <c r="G12" s="2">
        <v>-27926965</v>
      </c>
      <c r="H12" s="13">
        <v>-1500000</v>
      </c>
      <c r="I12" s="13">
        <v>-11200000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 t="s">
        <v>24</v>
      </c>
      <c r="B13" s="2"/>
      <c r="C13" s="2">
        <v>-1364242</v>
      </c>
      <c r="D13" s="2">
        <v>-9648894</v>
      </c>
      <c r="E13" s="2"/>
      <c r="F13" s="2">
        <v>-9131128</v>
      </c>
      <c r="G13" s="2">
        <v>-18720753</v>
      </c>
      <c r="H13" s="2"/>
      <c r="I13" s="13">
        <v>-14374666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26</v>
      </c>
      <c r="B14" s="2"/>
      <c r="C14" s="2">
        <v>-2395640</v>
      </c>
      <c r="D14" s="2"/>
      <c r="E14" s="2">
        <v>-3605870</v>
      </c>
      <c r="F14" s="2">
        <v>-3925480</v>
      </c>
      <c r="G14" s="2">
        <v>-12019305</v>
      </c>
      <c r="H14" s="13">
        <v>-3815320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4"/>
      <c r="B15" s="17">
        <f t="shared" ref="B15:I15" si="0">SUM(B7:B14)</f>
        <v>0</v>
      </c>
      <c r="C15" s="17">
        <f t="shared" si="0"/>
        <v>13297962</v>
      </c>
      <c r="D15" s="17">
        <f t="shared" si="0"/>
        <v>63075566</v>
      </c>
      <c r="E15" s="17">
        <f t="shared" si="0"/>
        <v>35995217</v>
      </c>
      <c r="F15" s="17">
        <f t="shared" si="0"/>
        <v>2132865</v>
      </c>
      <c r="G15" s="17">
        <f t="shared" si="0"/>
        <v>26883724</v>
      </c>
      <c r="H15" s="17">
        <f t="shared" si="0"/>
        <v>46160930</v>
      </c>
      <c r="I15" s="17">
        <f t="shared" si="0"/>
        <v>87427592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1" t="s">
        <v>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9" t="s">
        <v>36</v>
      </c>
      <c r="B18" s="2"/>
      <c r="C18" s="2">
        <v>-30899587</v>
      </c>
      <c r="D18" s="2">
        <v>-119399458</v>
      </c>
      <c r="E18" s="2">
        <v>-24577500</v>
      </c>
      <c r="F18" s="2">
        <v>-36514700</v>
      </c>
      <c r="G18" s="2">
        <v>-55786460</v>
      </c>
      <c r="H18" s="13">
        <v>-23239080</v>
      </c>
      <c r="I18" s="13">
        <v>-53482560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9" t="s">
        <v>37</v>
      </c>
      <c r="B19" s="2"/>
      <c r="C19" s="2">
        <v>-25920000</v>
      </c>
      <c r="D19" s="2">
        <v>-35920000</v>
      </c>
      <c r="E19" s="2">
        <v>-4054700</v>
      </c>
      <c r="F19" s="2">
        <v>-12554700</v>
      </c>
      <c r="G19" s="2">
        <v>-15254700</v>
      </c>
      <c r="H19" s="13">
        <v>-11054700</v>
      </c>
      <c r="I19" s="13">
        <v>-21896300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1" t="s">
        <v>30</v>
      </c>
      <c r="B20" s="2"/>
      <c r="C20" s="2"/>
      <c r="D20" s="2"/>
      <c r="E20" s="2"/>
      <c r="F20" s="2"/>
      <c r="G20" s="2"/>
      <c r="H20" s="2"/>
      <c r="I20" s="13">
        <v>-204858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1" t="s">
        <v>42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9" t="s">
        <v>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4"/>
      <c r="B23" s="17">
        <f t="shared" ref="B23:I23" si="1">SUM(B18:B22)</f>
        <v>0</v>
      </c>
      <c r="C23" s="17">
        <f t="shared" si="1"/>
        <v>-56819587</v>
      </c>
      <c r="D23" s="17">
        <f t="shared" si="1"/>
        <v>-155319458</v>
      </c>
      <c r="E23" s="17">
        <f t="shared" si="1"/>
        <v>-28632200</v>
      </c>
      <c r="F23" s="17">
        <f t="shared" si="1"/>
        <v>-49069400</v>
      </c>
      <c r="G23" s="17">
        <f t="shared" si="1"/>
        <v>-71041160</v>
      </c>
      <c r="H23" s="17">
        <f t="shared" si="1"/>
        <v>-34293780</v>
      </c>
      <c r="I23" s="17">
        <f t="shared" si="1"/>
        <v>-75583718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 t="s">
        <v>51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53</v>
      </c>
      <c r="B26" s="2"/>
      <c r="C26" s="2">
        <v>150000000</v>
      </c>
      <c r="D26" s="2">
        <v>150000000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57</v>
      </c>
      <c r="B28" s="2"/>
      <c r="C28" s="2">
        <v>-3081413</v>
      </c>
      <c r="D28" s="2"/>
      <c r="E28" s="2">
        <v>-5242360</v>
      </c>
      <c r="F28" s="2">
        <v>-3439638</v>
      </c>
      <c r="G28" s="2">
        <v>-2595044</v>
      </c>
      <c r="H28" s="13">
        <v>-2719171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59</v>
      </c>
      <c r="B29" s="2"/>
      <c r="C29" s="2">
        <v>-19909293</v>
      </c>
      <c r="D29" s="2">
        <v>-9497491</v>
      </c>
      <c r="E29" s="2">
        <v>1016273</v>
      </c>
      <c r="F29" s="2">
        <v>70743122</v>
      </c>
      <c r="G29" s="2">
        <v>49143419</v>
      </c>
      <c r="H29" s="13">
        <v>-3128145</v>
      </c>
      <c r="I29" s="13">
        <v>-5329695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61</v>
      </c>
      <c r="B30" s="2"/>
      <c r="C30" s="2">
        <v>-20498086</v>
      </c>
      <c r="D30" s="2">
        <v>-29053801</v>
      </c>
      <c r="E30" s="2">
        <v>4899293</v>
      </c>
      <c r="F30" s="2">
        <v>-573707</v>
      </c>
      <c r="G30" s="2">
        <v>-3952510</v>
      </c>
      <c r="H30" s="13">
        <v>-4291033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4"/>
      <c r="B31" s="17">
        <f t="shared" ref="B31:I31" si="2">SUM(B26:B30)</f>
        <v>0</v>
      </c>
      <c r="C31" s="17">
        <f t="shared" si="2"/>
        <v>106511208</v>
      </c>
      <c r="D31" s="17">
        <f t="shared" si="2"/>
        <v>111448708</v>
      </c>
      <c r="E31" s="17">
        <f t="shared" si="2"/>
        <v>673206</v>
      </c>
      <c r="F31" s="17">
        <f t="shared" si="2"/>
        <v>66729777</v>
      </c>
      <c r="G31" s="17">
        <f t="shared" si="2"/>
        <v>42595865</v>
      </c>
      <c r="H31" s="17">
        <f t="shared" si="2"/>
        <v>-10138349</v>
      </c>
      <c r="I31" s="17">
        <f t="shared" si="2"/>
        <v>-5329695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 t="s">
        <v>68</v>
      </c>
      <c r="B33" s="14">
        <f t="shared" ref="B33:H33" si="3">SUM(B15,B23,B31)</f>
        <v>0</v>
      </c>
      <c r="C33" s="14">
        <f t="shared" si="3"/>
        <v>62989583</v>
      </c>
      <c r="D33" s="14">
        <f t="shared" si="3"/>
        <v>19204816</v>
      </c>
      <c r="E33" s="14">
        <f t="shared" si="3"/>
        <v>8036223</v>
      </c>
      <c r="F33" s="14">
        <f t="shared" si="3"/>
        <v>19793242</v>
      </c>
      <c r="G33" s="14">
        <f t="shared" si="3"/>
        <v>-1561571</v>
      </c>
      <c r="H33" s="14">
        <f t="shared" si="3"/>
        <v>1728801</v>
      </c>
      <c r="I33" s="14">
        <f>SUM(I15,I23,I31)+1</f>
        <v>6514180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3" t="s">
        <v>73</v>
      </c>
      <c r="B34" s="2"/>
      <c r="C34" s="2">
        <v>15307935</v>
      </c>
      <c r="D34" s="2">
        <v>15307935</v>
      </c>
      <c r="E34" s="2">
        <v>19504223</v>
      </c>
      <c r="F34" s="2"/>
      <c r="G34" s="2">
        <v>19504277</v>
      </c>
      <c r="H34" s="13">
        <v>23811700</v>
      </c>
      <c r="I34" s="13">
        <v>16810525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1" t="s">
        <v>76</v>
      </c>
      <c r="B35" s="14">
        <f t="shared" ref="B35:G35" si="4">SUM(B33:B34)</f>
        <v>0</v>
      </c>
      <c r="C35" s="14">
        <f t="shared" si="4"/>
        <v>78297518</v>
      </c>
      <c r="D35" s="14">
        <f t="shared" si="4"/>
        <v>34512751</v>
      </c>
      <c r="E35" s="14">
        <f t="shared" si="4"/>
        <v>27540446</v>
      </c>
      <c r="F35" s="14">
        <f t="shared" si="4"/>
        <v>19793242</v>
      </c>
      <c r="G35" s="14">
        <f t="shared" si="4"/>
        <v>17942706</v>
      </c>
      <c r="H35" s="14">
        <f>SUM(H33:H34)-1</f>
        <v>25540500</v>
      </c>
      <c r="I35" s="14">
        <f>SUM(I33:I34)</f>
        <v>23324705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B36" s="14"/>
      <c r="C36" s="14"/>
      <c r="D36" s="14"/>
      <c r="E36" s="14"/>
      <c r="F36" s="1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1" t="s">
        <v>80</v>
      </c>
      <c r="B37" s="25" t="e">
        <f>B15/('1'!B40/10)</f>
        <v>#DIV/0!</v>
      </c>
      <c r="C37" s="25">
        <f>C15/('1'!C40/10)</f>
        <v>0.28976645166913623</v>
      </c>
      <c r="D37" s="25">
        <f>D15/('1'!D40/10)</f>
        <v>1.2494862641934026</v>
      </c>
      <c r="E37" s="25">
        <f>E15/('1'!E40/10)</f>
        <v>0.7130420235652084</v>
      </c>
      <c r="F37" s="25">
        <f>F15/('1'!F40/10)</f>
        <v>4.22506794608686E-2</v>
      </c>
      <c r="G37" s="25">
        <f>G15/('1'!G40/10)</f>
        <v>0.47337708999698019</v>
      </c>
      <c r="H37" s="25">
        <f>H15/('1'!H40/10)</f>
        <v>0.81281621232810986</v>
      </c>
      <c r="I37" s="25">
        <f>I15/('1'!I40/10)</f>
        <v>1.5394526103006885</v>
      </c>
      <c r="J37" s="2"/>
      <c r="K37" s="2"/>
      <c r="L37" s="2"/>
      <c r="M37" s="2"/>
      <c r="N37" s="2"/>
      <c r="O37" s="2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5.75" customHeight="1" x14ac:dyDescent="0.25">
      <c r="A38" s="11" t="s">
        <v>84</v>
      </c>
      <c r="B38" s="2">
        <f>'1'!B40/10</f>
        <v>0</v>
      </c>
      <c r="C38" s="2">
        <f>'1'!C40/10</f>
        <v>45892000</v>
      </c>
      <c r="D38" s="2">
        <f>'1'!D40/10</f>
        <v>50481200</v>
      </c>
      <c r="E38" s="2">
        <f>'1'!E40/10</f>
        <v>50481200</v>
      </c>
      <c r="F38" s="2">
        <f>'1'!F40/10</f>
        <v>50481200</v>
      </c>
      <c r="G38" s="2">
        <f>'1'!G40/10</f>
        <v>56791350</v>
      </c>
      <c r="H38" s="2">
        <f>'1'!H40/10</f>
        <v>56791350</v>
      </c>
      <c r="I38" s="2">
        <f>'1'!I40/10</f>
        <v>56791350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625" customWidth="1"/>
    <col min="3" max="3" width="11.625" customWidth="1"/>
    <col min="4" max="4" width="10.375" customWidth="1"/>
    <col min="5" max="5" width="11" customWidth="1"/>
    <col min="6" max="6" width="10.62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87</v>
      </c>
    </row>
    <row r="3" spans="1:26" x14ac:dyDescent="0.25">
      <c r="A3" s="1" t="s">
        <v>4</v>
      </c>
    </row>
    <row r="4" spans="1:26" x14ac:dyDescent="0.25">
      <c r="A4" s="1"/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</row>
    <row r="5" spans="1:26" ht="15.75" x14ac:dyDescent="0.25">
      <c r="A5" s="1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0"/>
      <c r="B6" s="31" t="e">
        <f>'2'!B29/'1'!B18</f>
        <v>#DIV/0!</v>
      </c>
      <c r="C6" s="31">
        <f>'2'!C29/'1'!C18</f>
        <v>4.6620274818007693E-2</v>
      </c>
      <c r="D6" s="31">
        <f>'2'!D29/'1'!D18</f>
        <v>6.6753407507287352E-2</v>
      </c>
      <c r="E6" s="31">
        <f>'2'!E29/'1'!E18</f>
        <v>2.4503677651800053E-2</v>
      </c>
      <c r="F6" s="31">
        <f>'2'!F29/'1'!F18</f>
        <v>4.5890741038365358E-2</v>
      </c>
    </row>
    <row r="7" spans="1:26" x14ac:dyDescent="0.25">
      <c r="A7" s="30" t="s">
        <v>88</v>
      </c>
      <c r="B7" s="31" t="e">
        <f>'2'!B29/'1'!B39</f>
        <v>#DIV/0!</v>
      </c>
      <c r="C7" s="31">
        <f>'2'!C29/'1'!C39</f>
        <v>5.9455668390855823E-2</v>
      </c>
      <c r="D7" s="31">
        <f>'2'!D29/'1'!D39</f>
        <v>8.5131913757006697E-2</v>
      </c>
      <c r="E7" s="31">
        <f>'2'!E29/'1'!E39</f>
        <v>3.11785022311576E-2</v>
      </c>
      <c r="F7" s="31">
        <f>'2'!F29/'1'!F39</f>
        <v>6.1125023414024385E-2</v>
      </c>
    </row>
    <row r="8" spans="1:26" x14ac:dyDescent="0.25">
      <c r="A8" s="30" t="s">
        <v>89</v>
      </c>
      <c r="B8" s="31" t="e">
        <f>'1'!B24/'1'!B39</f>
        <v>#DIV/0!</v>
      </c>
      <c r="C8" s="31">
        <f>'1'!C24/'1'!C39</f>
        <v>6.0041696663496458E-2</v>
      </c>
      <c r="D8" s="31">
        <f>'1'!D24/'1'!D39</f>
        <v>5.5002156284048136E-2</v>
      </c>
      <c r="E8" s="31">
        <f>'1'!E24/'1'!E39</f>
        <v>6.5356923172764106E-2</v>
      </c>
      <c r="F8" s="31">
        <f>'1'!F24/'1'!F39</f>
        <v>5.662845814672024E-2</v>
      </c>
    </row>
    <row r="9" spans="1:26" x14ac:dyDescent="0.25">
      <c r="A9" s="30" t="s">
        <v>90</v>
      </c>
      <c r="B9" s="32" t="e">
        <f>'1'!B11/'1'!B27</f>
        <v>#DIV/0!</v>
      </c>
      <c r="C9" s="32">
        <f>'1'!C11/'1'!C27</f>
        <v>3.7150301799032608</v>
      </c>
      <c r="D9" s="32">
        <f>'1'!D11/'1'!D27</f>
        <v>3.1093601058566769</v>
      </c>
      <c r="E9" s="32">
        <f>'1'!E11/'1'!E27</f>
        <v>3.6980847672478165</v>
      </c>
      <c r="F9" s="32">
        <f>'1'!F11/'1'!F27</f>
        <v>2.7024371358260386</v>
      </c>
    </row>
    <row r="10" spans="1:26" x14ac:dyDescent="0.25">
      <c r="A10" s="30" t="s">
        <v>91</v>
      </c>
      <c r="B10" s="31" t="e">
        <f>'2'!B29/'2'!B6</f>
        <v>#DIV/0!</v>
      </c>
      <c r="C10" s="31">
        <f>'2'!C29/'2'!C6</f>
        <v>0.18639812704044875</v>
      </c>
      <c r="D10" s="31">
        <f>'2'!D29/'2'!D6</f>
        <v>0.18276775274085941</v>
      </c>
      <c r="E10" s="31">
        <f>'2'!E29/'2'!E6</f>
        <v>0.16893938063358202</v>
      </c>
      <c r="F10" s="31">
        <f>'2'!F29/'2'!F6</f>
        <v>0.17839021689222148</v>
      </c>
    </row>
    <row r="11" spans="1:26" x14ac:dyDescent="0.25">
      <c r="A11" s="30" t="s">
        <v>92</v>
      </c>
      <c r="B11" s="31" t="e">
        <f>'2'!B15/'2'!B6</f>
        <v>#DIV/0!</v>
      </c>
      <c r="C11" s="31">
        <f>'2'!C15/'2'!C6</f>
        <v>0.2575408956165402</v>
      </c>
      <c r="D11" s="31">
        <f>'2'!D15/'2'!D6</f>
        <v>0.25449401723905607</v>
      </c>
      <c r="E11" s="31">
        <f>'2'!E15/'2'!E6</f>
        <v>0.25993091851142391</v>
      </c>
      <c r="F11" s="31">
        <f>'2'!F15/'2'!F6</f>
        <v>0.25378100826696104</v>
      </c>
    </row>
    <row r="12" spans="1:26" x14ac:dyDescent="0.25">
      <c r="A12" s="30" t="s">
        <v>93</v>
      </c>
      <c r="B12" s="31" t="e">
        <f>'2'!B29/('1'!B39+'1'!B24)</f>
        <v>#DIV/0!</v>
      </c>
      <c r="C12" s="31">
        <f>'2'!C29/('1'!C39+'1'!C24)</f>
        <v>5.6088046892866374E-2</v>
      </c>
      <c r="D12" s="31">
        <f>'2'!D29/('1'!D39+'1'!D24)</f>
        <v>8.0693592188342253E-2</v>
      </c>
      <c r="E12" s="31">
        <f>'2'!E29/('1'!E39+'1'!E24)</f>
        <v>2.9265780841132738E-2</v>
      </c>
      <c r="F12" s="31">
        <f>'2'!F29/('1'!F39+'1'!F24)</f>
        <v>5.7849117107100244E-2</v>
      </c>
    </row>
    <row r="13" spans="1:26" x14ac:dyDescent="0.25">
      <c r="A13" s="30" t="s">
        <v>94</v>
      </c>
    </row>
    <row r="14" spans="1:26" x14ac:dyDescent="0.25">
      <c r="A14" s="30"/>
    </row>
    <row r="15" spans="1:26" x14ac:dyDescent="0.25">
      <c r="A15" s="30"/>
    </row>
    <row r="16" spans="1:26" x14ac:dyDescent="0.25">
      <c r="A16" s="30"/>
    </row>
    <row r="17" spans="1:1" x14ac:dyDescent="0.25">
      <c r="A17" s="30"/>
    </row>
    <row r="18" spans="1:1" x14ac:dyDescent="0.25">
      <c r="A18" s="30"/>
    </row>
    <row r="19" spans="1:1" x14ac:dyDescent="0.25">
      <c r="A19" s="30"/>
    </row>
    <row r="20" spans="1:1" x14ac:dyDescent="0.25">
      <c r="A20" s="30"/>
    </row>
    <row r="21" spans="1:1" ht="15.75" customHeight="1" x14ac:dyDescent="0.25">
      <c r="A21" s="30"/>
    </row>
    <row r="22" spans="1:1" ht="15.75" customHeight="1" x14ac:dyDescent="0.25">
      <c r="A22" s="30"/>
    </row>
    <row r="23" spans="1:1" ht="15.75" customHeight="1" x14ac:dyDescent="0.25">
      <c r="A23" s="30"/>
    </row>
    <row r="24" spans="1:1" ht="15.75" customHeight="1" x14ac:dyDescent="0.25">
      <c r="A24" s="30"/>
    </row>
    <row r="25" spans="1:1" ht="15.75" customHeight="1" x14ac:dyDescent="0.25">
      <c r="A25" s="30"/>
    </row>
    <row r="26" spans="1:1" ht="15.75" customHeight="1" x14ac:dyDescent="0.25">
      <c r="A26" s="30"/>
    </row>
    <row r="27" spans="1:1" ht="15.75" customHeight="1" x14ac:dyDescent="0.25">
      <c r="A27" s="30"/>
    </row>
    <row r="28" spans="1:1" ht="15.75" customHeight="1" x14ac:dyDescent="0.25">
      <c r="A28" s="30"/>
    </row>
    <row r="29" spans="1:1" ht="15.75" customHeight="1" x14ac:dyDescent="0.25">
      <c r="A29" s="30"/>
    </row>
    <row r="30" spans="1:1" ht="15.75" customHeight="1" x14ac:dyDescent="0.25">
      <c r="A30" s="30"/>
    </row>
    <row r="31" spans="1:1" ht="15.75" customHeight="1" x14ac:dyDescent="0.25">
      <c r="A31" s="30"/>
    </row>
    <row r="32" spans="1:1" ht="15.75" customHeight="1" x14ac:dyDescent="0.25">
      <c r="A32" s="30"/>
    </row>
    <row r="33" spans="1:1" ht="15.75" customHeight="1" x14ac:dyDescent="0.25">
      <c r="A33" s="30"/>
    </row>
    <row r="34" spans="1:1" ht="15.75" customHeight="1" x14ac:dyDescent="0.25">
      <c r="A34" s="30"/>
    </row>
    <row r="35" spans="1:1" ht="15.75" customHeight="1" x14ac:dyDescent="0.25">
      <c r="A35" s="30"/>
    </row>
    <row r="36" spans="1:1" ht="15.75" customHeight="1" x14ac:dyDescent="0.25">
      <c r="A36" s="30"/>
    </row>
    <row r="37" spans="1:1" ht="15.75" customHeight="1" x14ac:dyDescent="0.25">
      <c r="A37" s="30"/>
    </row>
    <row r="38" spans="1:1" ht="15.75" customHeight="1" x14ac:dyDescent="0.25">
      <c r="A38" s="30"/>
    </row>
    <row r="39" spans="1:1" ht="15.75" customHeight="1" x14ac:dyDescent="0.25">
      <c r="A39" s="30"/>
    </row>
    <row r="40" spans="1:1" ht="15.75" customHeight="1" x14ac:dyDescent="0.25">
      <c r="A40" s="30"/>
    </row>
    <row r="41" spans="1:1" ht="15.75" customHeight="1" x14ac:dyDescent="0.25">
      <c r="A41" s="30"/>
    </row>
    <row r="42" spans="1:1" ht="15.75" customHeight="1" x14ac:dyDescent="0.25">
      <c r="A42" s="30"/>
    </row>
    <row r="43" spans="1:1" ht="15.75" customHeight="1" x14ac:dyDescent="0.25">
      <c r="A43" s="30"/>
    </row>
    <row r="44" spans="1:1" ht="15.75" customHeight="1" x14ac:dyDescent="0.25">
      <c r="A44" s="30"/>
    </row>
    <row r="45" spans="1:1" ht="15.75" customHeight="1" x14ac:dyDescent="0.25">
      <c r="A45" s="30"/>
    </row>
    <row r="46" spans="1:1" ht="15.75" customHeight="1" x14ac:dyDescent="0.25">
      <c r="A46" s="30"/>
    </row>
    <row r="47" spans="1:1" ht="15.75" customHeight="1" x14ac:dyDescent="0.25">
      <c r="A47" s="30"/>
    </row>
    <row r="48" spans="1:1" ht="15.75" customHeight="1" x14ac:dyDescent="0.25">
      <c r="A48" s="30"/>
    </row>
    <row r="49" spans="1:1" ht="15.75" customHeight="1" x14ac:dyDescent="0.25">
      <c r="A49" s="30"/>
    </row>
    <row r="50" spans="1:1" ht="15.75" customHeight="1" x14ac:dyDescent="0.25">
      <c r="A50" s="30"/>
    </row>
    <row r="51" spans="1:1" ht="15.75" customHeight="1" x14ac:dyDescent="0.25">
      <c r="A51" s="30"/>
    </row>
    <row r="52" spans="1:1" ht="15.75" customHeight="1" x14ac:dyDescent="0.25">
      <c r="A52" s="30"/>
    </row>
    <row r="53" spans="1:1" ht="15.75" customHeight="1" x14ac:dyDescent="0.25">
      <c r="A53" s="30"/>
    </row>
    <row r="54" spans="1:1" ht="15.75" customHeight="1" x14ac:dyDescent="0.25">
      <c r="A54" s="30"/>
    </row>
    <row r="55" spans="1:1" ht="15.75" customHeight="1" x14ac:dyDescent="0.25">
      <c r="A55" s="30"/>
    </row>
    <row r="56" spans="1:1" ht="15.75" customHeight="1" x14ac:dyDescent="0.25">
      <c r="A56" s="30"/>
    </row>
    <row r="57" spans="1:1" ht="15.75" customHeight="1" x14ac:dyDescent="0.25">
      <c r="A57" s="30"/>
    </row>
    <row r="58" spans="1:1" ht="15.75" customHeight="1" x14ac:dyDescent="0.25">
      <c r="A58" s="30"/>
    </row>
    <row r="59" spans="1:1" ht="15.75" customHeight="1" x14ac:dyDescent="0.25">
      <c r="A59" s="30"/>
    </row>
    <row r="60" spans="1:1" ht="15.75" customHeight="1" x14ac:dyDescent="0.25">
      <c r="A60" s="30"/>
    </row>
    <row r="61" spans="1:1" ht="15.75" customHeight="1" x14ac:dyDescent="0.25">
      <c r="A61" s="30"/>
    </row>
    <row r="62" spans="1:1" ht="15.75" customHeight="1" x14ac:dyDescent="0.25">
      <c r="A62" s="30"/>
    </row>
    <row r="63" spans="1:1" ht="15.75" customHeight="1" x14ac:dyDescent="0.25">
      <c r="A63" s="30"/>
    </row>
    <row r="64" spans="1:1" ht="15.75" customHeight="1" x14ac:dyDescent="0.25">
      <c r="A64" s="30"/>
    </row>
    <row r="65" spans="1:1" ht="15.75" customHeight="1" x14ac:dyDescent="0.25">
      <c r="A65" s="30"/>
    </row>
    <row r="66" spans="1:1" ht="15.75" customHeight="1" x14ac:dyDescent="0.25">
      <c r="A66" s="30"/>
    </row>
    <row r="67" spans="1:1" ht="15.75" customHeight="1" x14ac:dyDescent="0.25">
      <c r="A67" s="30"/>
    </row>
    <row r="68" spans="1:1" ht="15.75" customHeight="1" x14ac:dyDescent="0.25">
      <c r="A68" s="30"/>
    </row>
    <row r="69" spans="1:1" ht="15.75" customHeight="1" x14ac:dyDescent="0.25">
      <c r="A69" s="30"/>
    </row>
    <row r="70" spans="1:1" ht="15.75" customHeight="1" x14ac:dyDescent="0.25">
      <c r="A70" s="30"/>
    </row>
    <row r="71" spans="1:1" ht="15.75" customHeight="1" x14ac:dyDescent="0.25">
      <c r="A71" s="30"/>
    </row>
    <row r="72" spans="1:1" ht="15.75" customHeight="1" x14ac:dyDescent="0.25">
      <c r="A72" s="30"/>
    </row>
    <row r="73" spans="1:1" ht="15.75" customHeight="1" x14ac:dyDescent="0.25">
      <c r="A73" s="30"/>
    </row>
    <row r="74" spans="1:1" ht="15.75" customHeight="1" x14ac:dyDescent="0.25">
      <c r="A74" s="30"/>
    </row>
    <row r="75" spans="1:1" ht="15.75" customHeight="1" x14ac:dyDescent="0.25">
      <c r="A75" s="30"/>
    </row>
    <row r="76" spans="1:1" ht="15.75" customHeight="1" x14ac:dyDescent="0.25">
      <c r="A76" s="30"/>
    </row>
    <row r="77" spans="1:1" ht="15.75" customHeight="1" x14ac:dyDescent="0.25">
      <c r="A77" s="30"/>
    </row>
    <row r="78" spans="1:1" ht="15.75" customHeight="1" x14ac:dyDescent="0.25">
      <c r="A78" s="30"/>
    </row>
    <row r="79" spans="1:1" ht="15.75" customHeight="1" x14ac:dyDescent="0.25">
      <c r="A79" s="30"/>
    </row>
    <row r="80" spans="1:1" ht="15.75" customHeight="1" x14ac:dyDescent="0.25">
      <c r="A80" s="30"/>
    </row>
    <row r="81" spans="1:1" ht="15.75" customHeight="1" x14ac:dyDescent="0.25">
      <c r="A81" s="30"/>
    </row>
    <row r="82" spans="1:1" ht="15.75" customHeight="1" x14ac:dyDescent="0.25">
      <c r="A82" s="30"/>
    </row>
    <row r="83" spans="1:1" ht="15.75" customHeight="1" x14ac:dyDescent="0.25">
      <c r="A83" s="30"/>
    </row>
    <row r="84" spans="1:1" ht="15.75" customHeight="1" x14ac:dyDescent="0.25">
      <c r="A84" s="30"/>
    </row>
    <row r="85" spans="1:1" ht="15.75" customHeight="1" x14ac:dyDescent="0.25">
      <c r="A85" s="30"/>
    </row>
    <row r="86" spans="1:1" ht="15.75" customHeight="1" x14ac:dyDescent="0.25">
      <c r="A86" s="30"/>
    </row>
    <row r="87" spans="1:1" ht="15.75" customHeight="1" x14ac:dyDescent="0.25">
      <c r="A87" s="30"/>
    </row>
    <row r="88" spans="1:1" ht="15.75" customHeight="1" x14ac:dyDescent="0.25">
      <c r="A88" s="30"/>
    </row>
    <row r="89" spans="1:1" ht="15.75" customHeight="1" x14ac:dyDescent="0.25">
      <c r="A89" s="30"/>
    </row>
    <row r="90" spans="1:1" ht="15.75" customHeight="1" x14ac:dyDescent="0.25">
      <c r="A90" s="30"/>
    </row>
    <row r="91" spans="1:1" ht="15.75" customHeight="1" x14ac:dyDescent="0.25">
      <c r="A91" s="30"/>
    </row>
    <row r="92" spans="1:1" ht="15.75" customHeight="1" x14ac:dyDescent="0.25">
      <c r="A92" s="30"/>
    </row>
    <row r="93" spans="1:1" ht="15.75" customHeight="1" x14ac:dyDescent="0.25">
      <c r="A93" s="30"/>
    </row>
    <row r="94" spans="1:1" ht="15.75" customHeight="1" x14ac:dyDescent="0.25">
      <c r="A94" s="30"/>
    </row>
    <row r="95" spans="1:1" ht="15.75" customHeight="1" x14ac:dyDescent="0.25">
      <c r="A95" s="30"/>
    </row>
    <row r="96" spans="1:1" ht="15.75" customHeight="1" x14ac:dyDescent="0.25">
      <c r="A96" s="30"/>
    </row>
    <row r="97" spans="1:1" ht="15.75" customHeight="1" x14ac:dyDescent="0.25">
      <c r="A97" s="30"/>
    </row>
    <row r="98" spans="1:1" ht="15.75" customHeight="1" x14ac:dyDescent="0.25">
      <c r="A98" s="30"/>
    </row>
    <row r="99" spans="1:1" ht="15.75" customHeight="1" x14ac:dyDescent="0.25">
      <c r="A99" s="30"/>
    </row>
    <row r="100" spans="1:1" ht="15.75" customHeight="1" x14ac:dyDescent="0.25">
      <c r="A100" s="30"/>
    </row>
    <row r="101" spans="1:1" ht="15.75" customHeight="1" x14ac:dyDescent="0.25">
      <c r="A101" s="30"/>
    </row>
    <row r="102" spans="1:1" ht="15.75" customHeight="1" x14ac:dyDescent="0.25">
      <c r="A102" s="30"/>
    </row>
    <row r="103" spans="1:1" ht="15.75" customHeight="1" x14ac:dyDescent="0.25">
      <c r="A103" s="30"/>
    </row>
    <row r="104" spans="1:1" ht="15.75" customHeight="1" x14ac:dyDescent="0.25">
      <c r="A104" s="30"/>
    </row>
    <row r="105" spans="1:1" ht="15.75" customHeight="1" x14ac:dyDescent="0.25">
      <c r="A105" s="30"/>
    </row>
    <row r="106" spans="1:1" ht="15.75" customHeight="1" x14ac:dyDescent="0.25">
      <c r="A106" s="30"/>
    </row>
    <row r="107" spans="1:1" ht="15.75" customHeight="1" x14ac:dyDescent="0.25">
      <c r="A107" s="30"/>
    </row>
    <row r="108" spans="1:1" ht="15.75" customHeight="1" x14ac:dyDescent="0.25">
      <c r="A108" s="30"/>
    </row>
    <row r="109" spans="1:1" ht="15.75" customHeight="1" x14ac:dyDescent="0.25">
      <c r="A109" s="30"/>
    </row>
    <row r="110" spans="1:1" ht="15.75" customHeight="1" x14ac:dyDescent="0.25">
      <c r="A110" s="30"/>
    </row>
    <row r="111" spans="1:1" ht="15.75" customHeight="1" x14ac:dyDescent="0.25">
      <c r="A111" s="30"/>
    </row>
    <row r="112" spans="1:1" ht="15.75" customHeight="1" x14ac:dyDescent="0.25">
      <c r="A112" s="30"/>
    </row>
    <row r="113" spans="1:1" ht="15.75" customHeight="1" x14ac:dyDescent="0.25">
      <c r="A113" s="30"/>
    </row>
    <row r="114" spans="1:1" ht="15.75" customHeight="1" x14ac:dyDescent="0.25">
      <c r="A114" s="30"/>
    </row>
    <row r="115" spans="1:1" ht="15.75" customHeight="1" x14ac:dyDescent="0.25">
      <c r="A115" s="30"/>
    </row>
    <row r="116" spans="1:1" ht="15.75" customHeight="1" x14ac:dyDescent="0.25">
      <c r="A116" s="30"/>
    </row>
    <row r="117" spans="1:1" ht="15.75" customHeight="1" x14ac:dyDescent="0.25">
      <c r="A117" s="30"/>
    </row>
    <row r="118" spans="1:1" ht="15.75" customHeight="1" x14ac:dyDescent="0.25">
      <c r="A118" s="30"/>
    </row>
    <row r="119" spans="1:1" ht="15.75" customHeight="1" x14ac:dyDescent="0.25">
      <c r="A119" s="30"/>
    </row>
    <row r="120" spans="1:1" ht="15.75" customHeight="1" x14ac:dyDescent="0.25">
      <c r="A120" s="30"/>
    </row>
    <row r="121" spans="1:1" ht="15.75" customHeight="1" x14ac:dyDescent="0.25">
      <c r="A121" s="30"/>
    </row>
    <row r="122" spans="1:1" ht="15.75" customHeight="1" x14ac:dyDescent="0.25">
      <c r="A122" s="30"/>
    </row>
    <row r="123" spans="1:1" ht="15.75" customHeight="1" x14ac:dyDescent="0.25">
      <c r="A123" s="30"/>
    </row>
    <row r="124" spans="1:1" ht="15.75" customHeight="1" x14ac:dyDescent="0.25">
      <c r="A124" s="30"/>
    </row>
    <row r="125" spans="1:1" ht="15.75" customHeight="1" x14ac:dyDescent="0.25">
      <c r="A125" s="30"/>
    </row>
    <row r="126" spans="1:1" ht="15.75" customHeight="1" x14ac:dyDescent="0.25">
      <c r="A126" s="30"/>
    </row>
    <row r="127" spans="1:1" ht="15.75" customHeight="1" x14ac:dyDescent="0.25">
      <c r="A127" s="30"/>
    </row>
    <row r="128" spans="1:1" ht="15.75" customHeight="1" x14ac:dyDescent="0.25">
      <c r="A128" s="30"/>
    </row>
    <row r="129" spans="1:1" ht="15.75" customHeight="1" x14ac:dyDescent="0.25">
      <c r="A129" s="30"/>
    </row>
    <row r="130" spans="1:1" ht="15.75" customHeight="1" x14ac:dyDescent="0.25">
      <c r="A130" s="30"/>
    </row>
    <row r="131" spans="1:1" ht="15.75" customHeight="1" x14ac:dyDescent="0.25">
      <c r="A131" s="30"/>
    </row>
    <row r="132" spans="1:1" ht="15.75" customHeight="1" x14ac:dyDescent="0.25">
      <c r="A132" s="30"/>
    </row>
    <row r="133" spans="1:1" ht="15.75" customHeight="1" x14ac:dyDescent="0.25">
      <c r="A133" s="30"/>
    </row>
    <row r="134" spans="1:1" ht="15.75" customHeight="1" x14ac:dyDescent="0.25">
      <c r="A134" s="30"/>
    </row>
    <row r="135" spans="1:1" ht="15.75" customHeight="1" x14ac:dyDescent="0.25">
      <c r="A135" s="30"/>
    </row>
    <row r="136" spans="1:1" ht="15.75" customHeight="1" x14ac:dyDescent="0.25">
      <c r="A136" s="30"/>
    </row>
    <row r="137" spans="1:1" ht="15.75" customHeight="1" x14ac:dyDescent="0.25">
      <c r="A137" s="30"/>
    </row>
    <row r="138" spans="1:1" ht="15.75" customHeight="1" x14ac:dyDescent="0.25">
      <c r="A138" s="30"/>
    </row>
    <row r="139" spans="1:1" ht="15.75" customHeight="1" x14ac:dyDescent="0.25">
      <c r="A139" s="30"/>
    </row>
    <row r="140" spans="1:1" ht="15.75" customHeight="1" x14ac:dyDescent="0.25">
      <c r="A140" s="30"/>
    </row>
    <row r="141" spans="1:1" ht="15.75" customHeight="1" x14ac:dyDescent="0.25">
      <c r="A141" s="30"/>
    </row>
    <row r="142" spans="1:1" ht="15.75" customHeight="1" x14ac:dyDescent="0.25">
      <c r="A142" s="30"/>
    </row>
    <row r="143" spans="1:1" ht="15.75" customHeight="1" x14ac:dyDescent="0.25">
      <c r="A143" s="30"/>
    </row>
    <row r="144" spans="1:1" ht="15.75" customHeight="1" x14ac:dyDescent="0.25">
      <c r="A144" s="30"/>
    </row>
    <row r="145" spans="1:1" ht="15.75" customHeight="1" x14ac:dyDescent="0.25">
      <c r="A145" s="30"/>
    </row>
    <row r="146" spans="1:1" ht="15.75" customHeight="1" x14ac:dyDescent="0.25">
      <c r="A146" s="30"/>
    </row>
    <row r="147" spans="1:1" ht="15.75" customHeight="1" x14ac:dyDescent="0.25">
      <c r="A147" s="30"/>
    </row>
    <row r="148" spans="1:1" ht="15.75" customHeight="1" x14ac:dyDescent="0.25">
      <c r="A148" s="30"/>
    </row>
    <row r="149" spans="1:1" ht="15.75" customHeight="1" x14ac:dyDescent="0.25">
      <c r="A149" s="30"/>
    </row>
    <row r="150" spans="1:1" ht="15.75" customHeight="1" x14ac:dyDescent="0.25">
      <c r="A150" s="30"/>
    </row>
    <row r="151" spans="1:1" ht="15.75" customHeight="1" x14ac:dyDescent="0.25">
      <c r="A151" s="30"/>
    </row>
    <row r="152" spans="1:1" ht="15.75" customHeight="1" x14ac:dyDescent="0.25">
      <c r="A152" s="30"/>
    </row>
    <row r="153" spans="1:1" ht="15.75" customHeight="1" x14ac:dyDescent="0.25">
      <c r="A153" s="30"/>
    </row>
    <row r="154" spans="1:1" ht="15.75" customHeight="1" x14ac:dyDescent="0.25">
      <c r="A154" s="30"/>
    </row>
    <row r="155" spans="1:1" ht="15.75" customHeight="1" x14ac:dyDescent="0.25">
      <c r="A155" s="30"/>
    </row>
    <row r="156" spans="1:1" ht="15.75" customHeight="1" x14ac:dyDescent="0.25">
      <c r="A156" s="30"/>
    </row>
    <row r="157" spans="1:1" ht="15.75" customHeight="1" x14ac:dyDescent="0.25">
      <c r="A157" s="30"/>
    </row>
    <row r="158" spans="1:1" ht="15.75" customHeight="1" x14ac:dyDescent="0.25">
      <c r="A158" s="30"/>
    </row>
    <row r="159" spans="1:1" ht="15.75" customHeight="1" x14ac:dyDescent="0.25">
      <c r="A159" s="30"/>
    </row>
    <row r="160" spans="1:1" ht="15.75" customHeight="1" x14ac:dyDescent="0.25">
      <c r="A160" s="30"/>
    </row>
    <row r="161" spans="1:1" ht="15.75" customHeight="1" x14ac:dyDescent="0.25">
      <c r="A161" s="30"/>
    </row>
    <row r="162" spans="1:1" ht="15.75" customHeight="1" x14ac:dyDescent="0.25">
      <c r="A162" s="30"/>
    </row>
    <row r="163" spans="1:1" ht="15.75" customHeight="1" x14ac:dyDescent="0.25">
      <c r="A163" s="30"/>
    </row>
    <row r="164" spans="1:1" ht="15.75" customHeight="1" x14ac:dyDescent="0.25">
      <c r="A164" s="30"/>
    </row>
    <row r="165" spans="1:1" ht="15.75" customHeight="1" x14ac:dyDescent="0.25">
      <c r="A165" s="30"/>
    </row>
    <row r="166" spans="1:1" ht="15.75" customHeight="1" x14ac:dyDescent="0.25">
      <c r="A166" s="30"/>
    </row>
    <row r="167" spans="1:1" ht="15.75" customHeight="1" x14ac:dyDescent="0.25">
      <c r="A167" s="30"/>
    </row>
    <row r="168" spans="1:1" ht="15.75" customHeight="1" x14ac:dyDescent="0.25">
      <c r="A168" s="30"/>
    </row>
    <row r="169" spans="1:1" ht="15.75" customHeight="1" x14ac:dyDescent="0.25">
      <c r="A169" s="30"/>
    </row>
    <row r="170" spans="1:1" ht="15.75" customHeight="1" x14ac:dyDescent="0.25">
      <c r="A170" s="30"/>
    </row>
    <row r="171" spans="1:1" ht="15.75" customHeight="1" x14ac:dyDescent="0.25">
      <c r="A171" s="30"/>
    </row>
    <row r="172" spans="1:1" ht="15.75" customHeight="1" x14ac:dyDescent="0.25">
      <c r="A172" s="30"/>
    </row>
    <row r="173" spans="1:1" ht="15.75" customHeight="1" x14ac:dyDescent="0.25">
      <c r="A173" s="30"/>
    </row>
    <row r="174" spans="1:1" ht="15.75" customHeight="1" x14ac:dyDescent="0.25">
      <c r="A174" s="30"/>
    </row>
    <row r="175" spans="1:1" ht="15.75" customHeight="1" x14ac:dyDescent="0.25">
      <c r="A175" s="30"/>
    </row>
    <row r="176" spans="1:1" ht="15.75" customHeight="1" x14ac:dyDescent="0.25">
      <c r="A176" s="30"/>
    </row>
    <row r="177" spans="1:1" ht="15.75" customHeight="1" x14ac:dyDescent="0.25">
      <c r="A177" s="30"/>
    </row>
    <row r="178" spans="1:1" ht="15.75" customHeight="1" x14ac:dyDescent="0.25">
      <c r="A178" s="30"/>
    </row>
    <row r="179" spans="1:1" ht="15.75" customHeight="1" x14ac:dyDescent="0.25">
      <c r="A179" s="30"/>
    </row>
    <row r="180" spans="1:1" ht="15.75" customHeight="1" x14ac:dyDescent="0.25">
      <c r="A180" s="30"/>
    </row>
    <row r="181" spans="1:1" ht="15.75" customHeight="1" x14ac:dyDescent="0.25">
      <c r="A181" s="30"/>
    </row>
    <row r="182" spans="1:1" ht="15.75" customHeight="1" x14ac:dyDescent="0.25">
      <c r="A182" s="30"/>
    </row>
    <row r="183" spans="1:1" ht="15.75" customHeight="1" x14ac:dyDescent="0.25">
      <c r="A183" s="30"/>
    </row>
    <row r="184" spans="1:1" ht="15.75" customHeight="1" x14ac:dyDescent="0.25">
      <c r="A184" s="30"/>
    </row>
    <row r="185" spans="1:1" ht="15.75" customHeight="1" x14ac:dyDescent="0.25">
      <c r="A185" s="30"/>
    </row>
    <row r="186" spans="1:1" ht="15.75" customHeight="1" x14ac:dyDescent="0.25">
      <c r="A186" s="30"/>
    </row>
    <row r="187" spans="1:1" ht="15.75" customHeight="1" x14ac:dyDescent="0.25">
      <c r="A187" s="30"/>
    </row>
    <row r="188" spans="1:1" ht="15.75" customHeight="1" x14ac:dyDescent="0.25">
      <c r="A188" s="30"/>
    </row>
    <row r="189" spans="1:1" ht="15.75" customHeight="1" x14ac:dyDescent="0.25">
      <c r="A189" s="30"/>
    </row>
    <row r="190" spans="1:1" ht="15.75" customHeight="1" x14ac:dyDescent="0.25">
      <c r="A190" s="30"/>
    </row>
    <row r="191" spans="1:1" ht="15.75" customHeight="1" x14ac:dyDescent="0.25">
      <c r="A191" s="30"/>
    </row>
    <row r="192" spans="1:1" ht="15.75" customHeight="1" x14ac:dyDescent="0.25">
      <c r="A192" s="30"/>
    </row>
    <row r="193" spans="1:1" ht="15.75" customHeight="1" x14ac:dyDescent="0.25">
      <c r="A193" s="30"/>
    </row>
    <row r="194" spans="1:1" ht="15.75" customHeight="1" x14ac:dyDescent="0.25">
      <c r="A194" s="30"/>
    </row>
    <row r="195" spans="1:1" ht="15.75" customHeight="1" x14ac:dyDescent="0.25">
      <c r="A195" s="30"/>
    </row>
    <row r="196" spans="1:1" ht="15.75" customHeight="1" x14ac:dyDescent="0.25">
      <c r="A196" s="30"/>
    </row>
    <row r="197" spans="1:1" ht="15.75" customHeight="1" x14ac:dyDescent="0.25">
      <c r="A197" s="30"/>
    </row>
    <row r="198" spans="1:1" ht="15.75" customHeight="1" x14ac:dyDescent="0.25">
      <c r="A198" s="30"/>
    </row>
    <row r="199" spans="1:1" ht="15.75" customHeight="1" x14ac:dyDescent="0.25">
      <c r="A199" s="30"/>
    </row>
    <row r="200" spans="1:1" ht="15.75" customHeight="1" x14ac:dyDescent="0.25">
      <c r="A200" s="30"/>
    </row>
    <row r="201" spans="1:1" ht="15.75" customHeight="1" x14ac:dyDescent="0.25">
      <c r="A201" s="30"/>
    </row>
    <row r="202" spans="1:1" ht="15.75" customHeight="1" x14ac:dyDescent="0.25">
      <c r="A202" s="30"/>
    </row>
    <row r="203" spans="1:1" ht="15.75" customHeight="1" x14ac:dyDescent="0.25">
      <c r="A203" s="30"/>
    </row>
    <row r="204" spans="1:1" ht="15.75" customHeight="1" x14ac:dyDescent="0.25">
      <c r="A204" s="30"/>
    </row>
    <row r="205" spans="1:1" ht="15.75" customHeight="1" x14ac:dyDescent="0.25">
      <c r="A205" s="30"/>
    </row>
    <row r="206" spans="1:1" ht="15.75" customHeight="1" x14ac:dyDescent="0.25">
      <c r="A206" s="30"/>
    </row>
    <row r="207" spans="1:1" ht="15.75" customHeight="1" x14ac:dyDescent="0.25">
      <c r="A207" s="30"/>
    </row>
    <row r="208" spans="1:1" ht="15.75" customHeight="1" x14ac:dyDescent="0.25">
      <c r="A208" s="30"/>
    </row>
    <row r="209" spans="1:1" ht="15.75" customHeight="1" x14ac:dyDescent="0.25">
      <c r="A209" s="30"/>
    </row>
    <row r="210" spans="1:1" ht="15.75" customHeight="1" x14ac:dyDescent="0.25">
      <c r="A210" s="30"/>
    </row>
    <row r="211" spans="1:1" ht="15.75" customHeight="1" x14ac:dyDescent="0.25">
      <c r="A211" s="30"/>
    </row>
    <row r="212" spans="1:1" ht="15.75" customHeight="1" x14ac:dyDescent="0.25">
      <c r="A212" s="30"/>
    </row>
    <row r="213" spans="1:1" ht="15.75" customHeight="1" x14ac:dyDescent="0.25">
      <c r="A213" s="30"/>
    </row>
    <row r="214" spans="1:1" ht="15.75" customHeight="1" x14ac:dyDescent="0.25">
      <c r="A214" s="30"/>
    </row>
    <row r="215" spans="1:1" ht="15.75" customHeight="1" x14ac:dyDescent="0.25">
      <c r="A215" s="30"/>
    </row>
    <row r="216" spans="1:1" ht="15.75" customHeight="1" x14ac:dyDescent="0.25">
      <c r="A216" s="30"/>
    </row>
    <row r="217" spans="1:1" ht="15.75" customHeight="1" x14ac:dyDescent="0.25">
      <c r="A217" s="30"/>
    </row>
    <row r="218" spans="1:1" ht="15.75" customHeight="1" x14ac:dyDescent="0.25">
      <c r="A218" s="30"/>
    </row>
    <row r="219" spans="1:1" ht="15.75" customHeight="1" x14ac:dyDescent="0.25">
      <c r="A219" s="30"/>
    </row>
    <row r="220" spans="1:1" ht="15.75" customHeight="1" x14ac:dyDescent="0.25">
      <c r="A220" s="30"/>
    </row>
    <row r="221" spans="1:1" ht="15.75" customHeight="1" x14ac:dyDescent="0.25">
      <c r="A221" s="30"/>
    </row>
    <row r="222" spans="1:1" ht="15.75" customHeight="1" x14ac:dyDescent="0.25">
      <c r="A222" s="30"/>
    </row>
    <row r="223" spans="1:1" ht="15.75" customHeight="1" x14ac:dyDescent="0.25">
      <c r="A223" s="30"/>
    </row>
    <row r="224" spans="1:1" ht="15.75" customHeight="1" x14ac:dyDescent="0.25">
      <c r="A224" s="30"/>
    </row>
    <row r="225" spans="1:1" ht="15.75" customHeight="1" x14ac:dyDescent="0.25">
      <c r="A225" s="30"/>
    </row>
    <row r="226" spans="1:1" ht="15.75" customHeight="1" x14ac:dyDescent="0.25">
      <c r="A226" s="30"/>
    </row>
    <row r="227" spans="1:1" ht="15.75" customHeight="1" x14ac:dyDescent="0.25">
      <c r="A227" s="30"/>
    </row>
    <row r="228" spans="1:1" ht="15.75" customHeight="1" x14ac:dyDescent="0.25">
      <c r="A228" s="30"/>
    </row>
    <row r="229" spans="1:1" ht="15.75" customHeight="1" x14ac:dyDescent="0.25">
      <c r="A229" s="30"/>
    </row>
    <row r="230" spans="1:1" ht="15.75" customHeight="1" x14ac:dyDescent="0.25">
      <c r="A230" s="30"/>
    </row>
    <row r="231" spans="1:1" ht="15.75" customHeight="1" x14ac:dyDescent="0.25">
      <c r="A231" s="30"/>
    </row>
    <row r="232" spans="1:1" ht="15.75" customHeight="1" x14ac:dyDescent="0.25">
      <c r="A232" s="30"/>
    </row>
    <row r="233" spans="1:1" ht="15.75" customHeight="1" x14ac:dyDescent="0.25">
      <c r="A233" s="30"/>
    </row>
    <row r="234" spans="1:1" ht="15.75" customHeight="1" x14ac:dyDescent="0.25">
      <c r="A234" s="30"/>
    </row>
    <row r="235" spans="1:1" ht="15.75" customHeight="1" x14ac:dyDescent="0.25">
      <c r="A235" s="30"/>
    </row>
    <row r="236" spans="1:1" ht="15.75" customHeight="1" x14ac:dyDescent="0.25">
      <c r="A236" s="30"/>
    </row>
    <row r="237" spans="1:1" ht="15.75" customHeight="1" x14ac:dyDescent="0.25">
      <c r="A237" s="30"/>
    </row>
    <row r="238" spans="1:1" ht="15.75" customHeight="1" x14ac:dyDescent="0.25">
      <c r="A238" s="30"/>
    </row>
    <row r="239" spans="1:1" ht="15.75" customHeight="1" x14ac:dyDescent="0.25">
      <c r="A239" s="30"/>
    </row>
    <row r="240" spans="1:1" ht="15.75" customHeight="1" x14ac:dyDescent="0.25">
      <c r="A240" s="30"/>
    </row>
    <row r="241" spans="1:1" ht="15.75" customHeight="1" x14ac:dyDescent="0.25">
      <c r="A241" s="30"/>
    </row>
    <row r="242" spans="1:1" ht="15.75" customHeight="1" x14ac:dyDescent="0.25">
      <c r="A242" s="30"/>
    </row>
    <row r="243" spans="1:1" ht="15.75" customHeight="1" x14ac:dyDescent="0.25">
      <c r="A243" s="30"/>
    </row>
    <row r="244" spans="1:1" ht="15.75" customHeight="1" x14ac:dyDescent="0.25">
      <c r="A244" s="30"/>
    </row>
    <row r="245" spans="1:1" ht="15.75" customHeight="1" x14ac:dyDescent="0.25">
      <c r="A245" s="30"/>
    </row>
    <row r="246" spans="1:1" ht="15.75" customHeight="1" x14ac:dyDescent="0.25">
      <c r="A246" s="30"/>
    </row>
    <row r="247" spans="1:1" ht="15.75" customHeight="1" x14ac:dyDescent="0.25">
      <c r="A247" s="30"/>
    </row>
    <row r="248" spans="1:1" ht="15.75" customHeight="1" x14ac:dyDescent="0.25">
      <c r="A248" s="30"/>
    </row>
    <row r="249" spans="1:1" ht="15.75" customHeight="1" x14ac:dyDescent="0.25">
      <c r="A249" s="30"/>
    </row>
    <row r="250" spans="1:1" ht="15.75" customHeight="1" x14ac:dyDescent="0.25">
      <c r="A250" s="30"/>
    </row>
    <row r="251" spans="1:1" ht="15.75" customHeight="1" x14ac:dyDescent="0.25">
      <c r="A251" s="30"/>
    </row>
    <row r="252" spans="1:1" ht="15.75" customHeight="1" x14ac:dyDescent="0.25">
      <c r="A252" s="30"/>
    </row>
    <row r="253" spans="1:1" ht="15.75" customHeight="1" x14ac:dyDescent="0.25">
      <c r="A253" s="30"/>
    </row>
    <row r="254" spans="1:1" ht="15.75" customHeight="1" x14ac:dyDescent="0.25">
      <c r="A254" s="30"/>
    </row>
    <row r="255" spans="1:1" ht="15.75" customHeight="1" x14ac:dyDescent="0.25">
      <c r="A255" s="30"/>
    </row>
    <row r="256" spans="1:1" ht="15.75" customHeight="1" x14ac:dyDescent="0.25">
      <c r="A256" s="30"/>
    </row>
    <row r="257" spans="1:1" ht="15.75" customHeight="1" x14ac:dyDescent="0.25">
      <c r="A257" s="30"/>
    </row>
    <row r="258" spans="1:1" ht="15.75" customHeight="1" x14ac:dyDescent="0.25">
      <c r="A258" s="30"/>
    </row>
    <row r="259" spans="1:1" ht="15.75" customHeight="1" x14ac:dyDescent="0.25">
      <c r="A259" s="30"/>
    </row>
    <row r="260" spans="1:1" ht="15.75" customHeight="1" x14ac:dyDescent="0.25">
      <c r="A260" s="30"/>
    </row>
    <row r="261" spans="1:1" ht="15.75" customHeight="1" x14ac:dyDescent="0.25">
      <c r="A261" s="30"/>
    </row>
    <row r="262" spans="1:1" ht="15.75" customHeight="1" x14ac:dyDescent="0.25">
      <c r="A262" s="30"/>
    </row>
    <row r="263" spans="1:1" ht="15.75" customHeight="1" x14ac:dyDescent="0.25">
      <c r="A263" s="30"/>
    </row>
    <row r="264" spans="1:1" ht="15.75" customHeight="1" x14ac:dyDescent="0.25">
      <c r="A264" s="30"/>
    </row>
    <row r="265" spans="1:1" ht="15.75" customHeight="1" x14ac:dyDescent="0.25">
      <c r="A265" s="30"/>
    </row>
    <row r="266" spans="1:1" ht="15.75" customHeight="1" x14ac:dyDescent="0.25">
      <c r="A266" s="30"/>
    </row>
    <row r="267" spans="1:1" ht="15.75" customHeight="1" x14ac:dyDescent="0.25">
      <c r="A267" s="30"/>
    </row>
    <row r="268" spans="1:1" ht="15.75" customHeight="1" x14ac:dyDescent="0.25">
      <c r="A268" s="30"/>
    </row>
    <row r="269" spans="1:1" ht="15.75" customHeight="1" x14ac:dyDescent="0.25">
      <c r="A269" s="30"/>
    </row>
    <row r="270" spans="1:1" ht="15.75" customHeight="1" x14ac:dyDescent="0.25">
      <c r="A270" s="30"/>
    </row>
    <row r="271" spans="1:1" ht="15.75" customHeight="1" x14ac:dyDescent="0.25">
      <c r="A271" s="30"/>
    </row>
    <row r="272" spans="1:1" ht="15.75" customHeight="1" x14ac:dyDescent="0.25">
      <c r="A272" s="30"/>
    </row>
    <row r="273" spans="1:1" ht="15.75" customHeight="1" x14ac:dyDescent="0.25">
      <c r="A273" s="30"/>
    </row>
    <row r="274" spans="1:1" ht="15.75" customHeight="1" x14ac:dyDescent="0.25">
      <c r="A274" s="30"/>
    </row>
    <row r="275" spans="1:1" ht="15.75" customHeight="1" x14ac:dyDescent="0.25">
      <c r="A275" s="30"/>
    </row>
    <row r="276" spans="1:1" ht="15.75" customHeight="1" x14ac:dyDescent="0.25">
      <c r="A276" s="30"/>
    </row>
    <row r="277" spans="1:1" ht="15.75" customHeight="1" x14ac:dyDescent="0.25">
      <c r="A277" s="30"/>
    </row>
    <row r="278" spans="1:1" ht="15.75" customHeight="1" x14ac:dyDescent="0.25">
      <c r="A278" s="30"/>
    </row>
    <row r="279" spans="1:1" ht="15.75" customHeight="1" x14ac:dyDescent="0.25">
      <c r="A279" s="30"/>
    </row>
    <row r="280" spans="1:1" ht="15.75" customHeight="1" x14ac:dyDescent="0.25">
      <c r="A280" s="30"/>
    </row>
    <row r="281" spans="1:1" ht="15.75" customHeight="1" x14ac:dyDescent="0.25">
      <c r="A281" s="30"/>
    </row>
    <row r="282" spans="1:1" ht="15.75" customHeight="1" x14ac:dyDescent="0.25">
      <c r="A282" s="30"/>
    </row>
    <row r="283" spans="1:1" ht="15.75" customHeight="1" x14ac:dyDescent="0.25">
      <c r="A283" s="30"/>
    </row>
    <row r="284" spans="1:1" ht="15.75" customHeight="1" x14ac:dyDescent="0.25">
      <c r="A284" s="30"/>
    </row>
    <row r="285" spans="1:1" ht="15.75" customHeight="1" x14ac:dyDescent="0.25">
      <c r="A285" s="30"/>
    </row>
    <row r="286" spans="1:1" ht="15.75" customHeight="1" x14ac:dyDescent="0.25">
      <c r="A286" s="30"/>
    </row>
    <row r="287" spans="1:1" ht="15.75" customHeight="1" x14ac:dyDescent="0.25">
      <c r="A287" s="30"/>
    </row>
    <row r="288" spans="1:1" ht="15.75" customHeight="1" x14ac:dyDescent="0.25">
      <c r="A288" s="30"/>
    </row>
    <row r="289" spans="1:1" ht="15.75" customHeight="1" x14ac:dyDescent="0.25">
      <c r="A289" s="30"/>
    </row>
    <row r="290" spans="1:1" ht="15.75" customHeight="1" x14ac:dyDescent="0.25">
      <c r="A290" s="30"/>
    </row>
    <row r="291" spans="1:1" ht="15.75" customHeight="1" x14ac:dyDescent="0.25">
      <c r="A291" s="30"/>
    </row>
    <row r="292" spans="1:1" ht="15.75" customHeight="1" x14ac:dyDescent="0.25">
      <c r="A292" s="30"/>
    </row>
    <row r="293" spans="1:1" ht="15.75" customHeight="1" x14ac:dyDescent="0.25">
      <c r="A293" s="30"/>
    </row>
    <row r="294" spans="1:1" ht="15.75" customHeight="1" x14ac:dyDescent="0.25">
      <c r="A294" s="30"/>
    </row>
    <row r="295" spans="1:1" ht="15.75" customHeight="1" x14ac:dyDescent="0.25">
      <c r="A295" s="30"/>
    </row>
    <row r="296" spans="1:1" ht="15.75" customHeight="1" x14ac:dyDescent="0.25">
      <c r="A296" s="30"/>
    </row>
    <row r="297" spans="1:1" ht="15.75" customHeight="1" x14ac:dyDescent="0.25">
      <c r="A297" s="30"/>
    </row>
    <row r="298" spans="1:1" ht="15.75" customHeight="1" x14ac:dyDescent="0.25">
      <c r="A298" s="30"/>
    </row>
    <row r="299" spans="1:1" ht="15.75" customHeight="1" x14ac:dyDescent="0.25">
      <c r="A299" s="30"/>
    </row>
    <row r="300" spans="1:1" ht="15.75" customHeight="1" x14ac:dyDescent="0.25">
      <c r="A300" s="30"/>
    </row>
    <row r="301" spans="1:1" ht="15.75" customHeight="1" x14ac:dyDescent="0.25">
      <c r="A301" s="30"/>
    </row>
    <row r="302" spans="1:1" ht="15.75" customHeight="1" x14ac:dyDescent="0.25">
      <c r="A302" s="30"/>
    </row>
    <row r="303" spans="1:1" ht="15.75" customHeight="1" x14ac:dyDescent="0.25">
      <c r="A303" s="30"/>
    </row>
    <row r="304" spans="1:1" ht="15.75" customHeight="1" x14ac:dyDescent="0.25">
      <c r="A304" s="30"/>
    </row>
    <row r="305" spans="1:1" ht="15.75" customHeight="1" x14ac:dyDescent="0.25">
      <c r="A305" s="30"/>
    </row>
    <row r="306" spans="1:1" ht="15.75" customHeight="1" x14ac:dyDescent="0.25">
      <c r="A306" s="30"/>
    </row>
    <row r="307" spans="1:1" ht="15.75" customHeight="1" x14ac:dyDescent="0.25">
      <c r="A307" s="30"/>
    </row>
    <row r="308" spans="1:1" ht="15.75" customHeight="1" x14ac:dyDescent="0.25">
      <c r="A308" s="30"/>
    </row>
    <row r="309" spans="1:1" ht="15.75" customHeight="1" x14ac:dyDescent="0.25">
      <c r="A309" s="30"/>
    </row>
    <row r="310" spans="1:1" ht="15.75" customHeight="1" x14ac:dyDescent="0.25">
      <c r="A310" s="30"/>
    </row>
    <row r="311" spans="1:1" ht="15.75" customHeight="1" x14ac:dyDescent="0.25">
      <c r="A311" s="30"/>
    </row>
    <row r="312" spans="1:1" ht="15.75" customHeight="1" x14ac:dyDescent="0.25">
      <c r="A312" s="30"/>
    </row>
    <row r="313" spans="1:1" ht="15.75" customHeight="1" x14ac:dyDescent="0.25">
      <c r="A313" s="30"/>
    </row>
    <row r="314" spans="1:1" ht="15.75" customHeight="1" x14ac:dyDescent="0.25">
      <c r="A314" s="30"/>
    </row>
    <row r="315" spans="1:1" ht="15.75" customHeight="1" x14ac:dyDescent="0.25">
      <c r="A315" s="30"/>
    </row>
    <row r="316" spans="1:1" ht="15.75" customHeight="1" x14ac:dyDescent="0.25">
      <c r="A316" s="30"/>
    </row>
    <row r="317" spans="1:1" ht="15.75" customHeight="1" x14ac:dyDescent="0.25">
      <c r="A317" s="30"/>
    </row>
    <row r="318" spans="1:1" ht="15.75" customHeight="1" x14ac:dyDescent="0.25">
      <c r="A318" s="30"/>
    </row>
    <row r="319" spans="1:1" ht="15.75" customHeight="1" x14ac:dyDescent="0.25">
      <c r="A319" s="30"/>
    </row>
    <row r="320" spans="1:1" ht="15.75" customHeight="1" x14ac:dyDescent="0.25">
      <c r="A320" s="30"/>
    </row>
    <row r="321" spans="1:1" ht="15.75" customHeight="1" x14ac:dyDescent="0.25">
      <c r="A321" s="30"/>
    </row>
    <row r="322" spans="1:1" ht="15.75" customHeight="1" x14ac:dyDescent="0.25">
      <c r="A322" s="30"/>
    </row>
    <row r="323" spans="1:1" ht="15.75" customHeight="1" x14ac:dyDescent="0.25">
      <c r="A323" s="30"/>
    </row>
    <row r="324" spans="1:1" ht="15.75" customHeight="1" x14ac:dyDescent="0.25">
      <c r="A324" s="30"/>
    </row>
    <row r="325" spans="1:1" ht="15.75" customHeight="1" x14ac:dyDescent="0.25">
      <c r="A325" s="30"/>
    </row>
    <row r="326" spans="1:1" ht="15.75" customHeight="1" x14ac:dyDescent="0.25">
      <c r="A326" s="30"/>
    </row>
    <row r="327" spans="1:1" ht="15.75" customHeight="1" x14ac:dyDescent="0.25">
      <c r="A327" s="30"/>
    </row>
    <row r="328" spans="1:1" ht="15.75" customHeight="1" x14ac:dyDescent="0.25">
      <c r="A328" s="30"/>
    </row>
    <row r="329" spans="1:1" ht="15.75" customHeight="1" x14ac:dyDescent="0.25">
      <c r="A329" s="30"/>
    </row>
    <row r="330" spans="1:1" ht="15.75" customHeight="1" x14ac:dyDescent="0.25">
      <c r="A330" s="30"/>
    </row>
    <row r="331" spans="1:1" ht="15.75" customHeight="1" x14ac:dyDescent="0.25">
      <c r="A331" s="30"/>
    </row>
    <row r="332" spans="1:1" ht="15.75" customHeight="1" x14ac:dyDescent="0.25">
      <c r="A332" s="30"/>
    </row>
    <row r="333" spans="1:1" ht="15.75" customHeight="1" x14ac:dyDescent="0.25">
      <c r="A333" s="30"/>
    </row>
    <row r="334" spans="1:1" ht="15.75" customHeight="1" x14ac:dyDescent="0.25">
      <c r="A334" s="30"/>
    </row>
    <row r="335" spans="1:1" ht="15.75" customHeight="1" x14ac:dyDescent="0.25">
      <c r="A335" s="30"/>
    </row>
    <row r="336" spans="1:1" ht="15.75" customHeight="1" x14ac:dyDescent="0.25">
      <c r="A336" s="30"/>
    </row>
    <row r="337" spans="1:1" ht="15.75" customHeight="1" x14ac:dyDescent="0.25">
      <c r="A337" s="30"/>
    </row>
    <row r="338" spans="1:1" ht="15.75" customHeight="1" x14ac:dyDescent="0.25">
      <c r="A338" s="30"/>
    </row>
    <row r="339" spans="1:1" ht="15.75" customHeight="1" x14ac:dyDescent="0.25">
      <c r="A339" s="30"/>
    </row>
    <row r="340" spans="1:1" ht="15.75" customHeight="1" x14ac:dyDescent="0.25">
      <c r="A340" s="30"/>
    </row>
    <row r="341" spans="1:1" ht="15.75" customHeight="1" x14ac:dyDescent="0.25">
      <c r="A341" s="30"/>
    </row>
    <row r="342" spans="1:1" ht="15.75" customHeight="1" x14ac:dyDescent="0.25">
      <c r="A342" s="30"/>
    </row>
    <row r="343" spans="1:1" ht="15.75" customHeight="1" x14ac:dyDescent="0.25">
      <c r="A343" s="30"/>
    </row>
    <row r="344" spans="1:1" ht="15.75" customHeight="1" x14ac:dyDescent="0.25">
      <c r="A344" s="30"/>
    </row>
    <row r="345" spans="1:1" ht="15.75" customHeight="1" x14ac:dyDescent="0.25">
      <c r="A345" s="30"/>
    </row>
    <row r="346" spans="1:1" ht="15.75" customHeight="1" x14ac:dyDescent="0.25">
      <c r="A346" s="30"/>
    </row>
    <row r="347" spans="1:1" ht="15.75" customHeight="1" x14ac:dyDescent="0.25">
      <c r="A347" s="30"/>
    </row>
    <row r="348" spans="1:1" ht="15.75" customHeight="1" x14ac:dyDescent="0.25">
      <c r="A348" s="30"/>
    </row>
    <row r="349" spans="1:1" ht="15.75" customHeight="1" x14ac:dyDescent="0.25">
      <c r="A349" s="30"/>
    </row>
    <row r="350" spans="1:1" ht="15.75" customHeight="1" x14ac:dyDescent="0.25">
      <c r="A350" s="30"/>
    </row>
    <row r="351" spans="1:1" ht="15.75" customHeight="1" x14ac:dyDescent="0.25">
      <c r="A351" s="30"/>
    </row>
    <row r="352" spans="1:1" ht="15.75" customHeight="1" x14ac:dyDescent="0.25">
      <c r="A352" s="30"/>
    </row>
    <row r="353" spans="1:1" ht="15.75" customHeight="1" x14ac:dyDescent="0.25">
      <c r="A353" s="30"/>
    </row>
    <row r="354" spans="1:1" ht="15.75" customHeight="1" x14ac:dyDescent="0.25">
      <c r="A354" s="30"/>
    </row>
    <row r="355" spans="1:1" ht="15.75" customHeight="1" x14ac:dyDescent="0.25">
      <c r="A355" s="30"/>
    </row>
    <row r="356" spans="1:1" ht="15.75" customHeight="1" x14ac:dyDescent="0.25">
      <c r="A356" s="30"/>
    </row>
    <row r="357" spans="1:1" ht="15.75" customHeight="1" x14ac:dyDescent="0.25">
      <c r="A357" s="30"/>
    </row>
    <row r="358" spans="1:1" ht="15.75" customHeight="1" x14ac:dyDescent="0.25">
      <c r="A358" s="30"/>
    </row>
    <row r="359" spans="1:1" ht="15.75" customHeight="1" x14ac:dyDescent="0.25">
      <c r="A359" s="30"/>
    </row>
    <row r="360" spans="1:1" ht="15.75" customHeight="1" x14ac:dyDescent="0.25">
      <c r="A360" s="30"/>
    </row>
    <row r="361" spans="1:1" ht="15.75" customHeight="1" x14ac:dyDescent="0.25">
      <c r="A361" s="30"/>
    </row>
    <row r="362" spans="1:1" ht="15.75" customHeight="1" x14ac:dyDescent="0.25">
      <c r="A362" s="30"/>
    </row>
    <row r="363" spans="1:1" ht="15.75" customHeight="1" x14ac:dyDescent="0.25">
      <c r="A363" s="30"/>
    </row>
    <row r="364" spans="1:1" ht="15.75" customHeight="1" x14ac:dyDescent="0.25">
      <c r="A364" s="30"/>
    </row>
    <row r="365" spans="1:1" ht="15.75" customHeight="1" x14ac:dyDescent="0.25">
      <c r="A365" s="30"/>
    </row>
    <row r="366" spans="1:1" ht="15.75" customHeight="1" x14ac:dyDescent="0.25">
      <c r="A366" s="30"/>
    </row>
    <row r="367" spans="1:1" ht="15.75" customHeight="1" x14ac:dyDescent="0.25">
      <c r="A367" s="30"/>
    </row>
    <row r="368" spans="1:1" ht="15.75" customHeight="1" x14ac:dyDescent="0.25">
      <c r="A368" s="30"/>
    </row>
    <row r="369" spans="1:1" ht="15.75" customHeight="1" x14ac:dyDescent="0.25">
      <c r="A369" s="30"/>
    </row>
    <row r="370" spans="1:1" ht="15.75" customHeight="1" x14ac:dyDescent="0.25">
      <c r="A370" s="30"/>
    </row>
    <row r="371" spans="1:1" ht="15.75" customHeight="1" x14ac:dyDescent="0.25">
      <c r="A371" s="30"/>
    </row>
    <row r="372" spans="1:1" ht="15.75" customHeight="1" x14ac:dyDescent="0.25">
      <c r="A372" s="30"/>
    </row>
    <row r="373" spans="1:1" ht="15.75" customHeight="1" x14ac:dyDescent="0.25">
      <c r="A373" s="30"/>
    </row>
    <row r="374" spans="1:1" ht="15.75" customHeight="1" x14ac:dyDescent="0.25">
      <c r="A374" s="30"/>
    </row>
    <row r="375" spans="1:1" ht="15.75" customHeight="1" x14ac:dyDescent="0.25">
      <c r="A375" s="30"/>
    </row>
    <row r="376" spans="1:1" ht="15.75" customHeight="1" x14ac:dyDescent="0.25">
      <c r="A376" s="30"/>
    </row>
    <row r="377" spans="1:1" ht="15.75" customHeight="1" x14ac:dyDescent="0.25">
      <c r="A377" s="30"/>
    </row>
    <row r="378" spans="1:1" ht="15.75" customHeight="1" x14ac:dyDescent="0.25">
      <c r="A378" s="30"/>
    </row>
    <row r="379" spans="1:1" ht="15.75" customHeight="1" x14ac:dyDescent="0.25">
      <c r="A379" s="30"/>
    </row>
    <row r="380" spans="1:1" ht="15.75" customHeight="1" x14ac:dyDescent="0.25">
      <c r="A380" s="30"/>
    </row>
    <row r="381" spans="1:1" ht="15.75" customHeight="1" x14ac:dyDescent="0.25">
      <c r="A381" s="30"/>
    </row>
    <row r="382" spans="1:1" ht="15.75" customHeight="1" x14ac:dyDescent="0.25">
      <c r="A382" s="30"/>
    </row>
    <row r="383" spans="1:1" ht="15.75" customHeight="1" x14ac:dyDescent="0.25">
      <c r="A383" s="30"/>
    </row>
    <row r="384" spans="1:1" ht="15.75" customHeight="1" x14ac:dyDescent="0.25">
      <c r="A384" s="30"/>
    </row>
    <row r="385" spans="1:1" ht="15.75" customHeight="1" x14ac:dyDescent="0.25">
      <c r="A385" s="30"/>
    </row>
    <row r="386" spans="1:1" ht="15.75" customHeight="1" x14ac:dyDescent="0.25">
      <c r="A386" s="30"/>
    </row>
    <row r="387" spans="1:1" ht="15.75" customHeight="1" x14ac:dyDescent="0.25">
      <c r="A387" s="30"/>
    </row>
    <row r="388" spans="1:1" ht="15.75" customHeight="1" x14ac:dyDescent="0.25">
      <c r="A388" s="30"/>
    </row>
    <row r="389" spans="1:1" ht="15.75" customHeight="1" x14ac:dyDescent="0.25">
      <c r="A389" s="30"/>
    </row>
    <row r="390" spans="1:1" ht="15.75" customHeight="1" x14ac:dyDescent="0.25">
      <c r="A390" s="30"/>
    </row>
    <row r="391" spans="1:1" ht="15.75" customHeight="1" x14ac:dyDescent="0.25">
      <c r="A391" s="30"/>
    </row>
    <row r="392" spans="1:1" ht="15.75" customHeight="1" x14ac:dyDescent="0.25">
      <c r="A392" s="30"/>
    </row>
    <row r="393" spans="1:1" ht="15.75" customHeight="1" x14ac:dyDescent="0.25">
      <c r="A393" s="30"/>
    </row>
    <row r="394" spans="1:1" ht="15.75" customHeight="1" x14ac:dyDescent="0.25">
      <c r="A394" s="30"/>
    </row>
    <row r="395" spans="1:1" ht="15.75" customHeight="1" x14ac:dyDescent="0.25">
      <c r="A395" s="30"/>
    </row>
    <row r="396" spans="1:1" ht="15.75" customHeight="1" x14ac:dyDescent="0.25">
      <c r="A396" s="30"/>
    </row>
    <row r="397" spans="1:1" ht="15.75" customHeight="1" x14ac:dyDescent="0.25">
      <c r="A397" s="30"/>
    </row>
    <row r="398" spans="1:1" ht="15.75" customHeight="1" x14ac:dyDescent="0.25">
      <c r="A398" s="30"/>
    </row>
    <row r="399" spans="1:1" ht="15.75" customHeight="1" x14ac:dyDescent="0.25">
      <c r="A399" s="30"/>
    </row>
    <row r="400" spans="1:1" ht="15.75" customHeight="1" x14ac:dyDescent="0.25">
      <c r="A400" s="30"/>
    </row>
    <row r="401" spans="1:1" ht="15.75" customHeight="1" x14ac:dyDescent="0.25">
      <c r="A401" s="30"/>
    </row>
    <row r="402" spans="1:1" ht="15.75" customHeight="1" x14ac:dyDescent="0.25">
      <c r="A402" s="30"/>
    </row>
    <row r="403" spans="1:1" ht="15.75" customHeight="1" x14ac:dyDescent="0.25">
      <c r="A403" s="30"/>
    </row>
    <row r="404" spans="1:1" ht="15.75" customHeight="1" x14ac:dyDescent="0.25">
      <c r="A404" s="30"/>
    </row>
    <row r="405" spans="1:1" ht="15.75" customHeight="1" x14ac:dyDescent="0.25">
      <c r="A405" s="30"/>
    </row>
    <row r="406" spans="1:1" ht="15.75" customHeight="1" x14ac:dyDescent="0.25">
      <c r="A406" s="30"/>
    </row>
    <row r="407" spans="1:1" ht="15.75" customHeight="1" x14ac:dyDescent="0.25">
      <c r="A407" s="30"/>
    </row>
    <row r="408" spans="1:1" ht="15.75" customHeight="1" x14ac:dyDescent="0.25">
      <c r="A408" s="30"/>
    </row>
    <row r="409" spans="1:1" ht="15.75" customHeight="1" x14ac:dyDescent="0.25">
      <c r="A409" s="30"/>
    </row>
    <row r="410" spans="1:1" ht="15.75" customHeight="1" x14ac:dyDescent="0.25">
      <c r="A410" s="30"/>
    </row>
    <row r="411" spans="1:1" ht="15.75" customHeight="1" x14ac:dyDescent="0.25">
      <c r="A411" s="30"/>
    </row>
    <row r="412" spans="1:1" ht="15.75" customHeight="1" x14ac:dyDescent="0.25">
      <c r="A412" s="30"/>
    </row>
    <row r="413" spans="1:1" ht="15.75" customHeight="1" x14ac:dyDescent="0.25">
      <c r="A413" s="30"/>
    </row>
    <row r="414" spans="1:1" ht="15.75" customHeight="1" x14ac:dyDescent="0.25">
      <c r="A414" s="30"/>
    </row>
    <row r="415" spans="1:1" ht="15.75" customHeight="1" x14ac:dyDescent="0.25">
      <c r="A415" s="30"/>
    </row>
    <row r="416" spans="1:1" ht="15.75" customHeight="1" x14ac:dyDescent="0.25">
      <c r="A416" s="30"/>
    </row>
    <row r="417" spans="1:1" ht="15.75" customHeight="1" x14ac:dyDescent="0.25">
      <c r="A417" s="30"/>
    </row>
    <row r="418" spans="1:1" ht="15.75" customHeight="1" x14ac:dyDescent="0.25">
      <c r="A418" s="30"/>
    </row>
    <row r="419" spans="1:1" ht="15.75" customHeight="1" x14ac:dyDescent="0.25">
      <c r="A419" s="30"/>
    </row>
    <row r="420" spans="1:1" ht="15.75" customHeight="1" x14ac:dyDescent="0.25">
      <c r="A420" s="30"/>
    </row>
    <row r="421" spans="1:1" ht="15.75" customHeight="1" x14ac:dyDescent="0.25">
      <c r="A421" s="30"/>
    </row>
    <row r="422" spans="1:1" ht="15.75" customHeight="1" x14ac:dyDescent="0.25">
      <c r="A422" s="30"/>
    </row>
    <row r="423" spans="1:1" ht="15.75" customHeight="1" x14ac:dyDescent="0.25">
      <c r="A423" s="30"/>
    </row>
    <row r="424" spans="1:1" ht="15.75" customHeight="1" x14ac:dyDescent="0.25">
      <c r="A424" s="30"/>
    </row>
    <row r="425" spans="1:1" ht="15.75" customHeight="1" x14ac:dyDescent="0.25">
      <c r="A425" s="30"/>
    </row>
    <row r="426" spans="1:1" ht="15.75" customHeight="1" x14ac:dyDescent="0.25">
      <c r="A426" s="30"/>
    </row>
    <row r="427" spans="1:1" ht="15.75" customHeight="1" x14ac:dyDescent="0.25">
      <c r="A427" s="30"/>
    </row>
    <row r="428" spans="1:1" ht="15.75" customHeight="1" x14ac:dyDescent="0.25">
      <c r="A428" s="30"/>
    </row>
    <row r="429" spans="1:1" ht="15.75" customHeight="1" x14ac:dyDescent="0.25">
      <c r="A429" s="30"/>
    </row>
    <row r="430" spans="1:1" ht="15.75" customHeight="1" x14ac:dyDescent="0.25">
      <c r="A430" s="30"/>
    </row>
    <row r="431" spans="1:1" ht="15.75" customHeight="1" x14ac:dyDescent="0.25">
      <c r="A431" s="30"/>
    </row>
    <row r="432" spans="1:1" ht="15.75" customHeight="1" x14ac:dyDescent="0.25">
      <c r="A432" s="30"/>
    </row>
    <row r="433" spans="1:1" ht="15.75" customHeight="1" x14ac:dyDescent="0.25">
      <c r="A433" s="30"/>
    </row>
    <row r="434" spans="1:1" ht="15.75" customHeight="1" x14ac:dyDescent="0.25">
      <c r="A434" s="30"/>
    </row>
    <row r="435" spans="1:1" ht="15.75" customHeight="1" x14ac:dyDescent="0.25">
      <c r="A435" s="30"/>
    </row>
    <row r="436" spans="1:1" ht="15.75" customHeight="1" x14ac:dyDescent="0.25">
      <c r="A436" s="30"/>
    </row>
    <row r="437" spans="1:1" ht="15.75" customHeight="1" x14ac:dyDescent="0.25">
      <c r="A437" s="30"/>
    </row>
    <row r="438" spans="1:1" ht="15.75" customHeight="1" x14ac:dyDescent="0.25">
      <c r="A438" s="30"/>
    </row>
    <row r="439" spans="1:1" ht="15.75" customHeight="1" x14ac:dyDescent="0.25">
      <c r="A439" s="30"/>
    </row>
    <row r="440" spans="1:1" ht="15.75" customHeight="1" x14ac:dyDescent="0.25">
      <c r="A440" s="30"/>
    </row>
    <row r="441" spans="1:1" ht="15.75" customHeight="1" x14ac:dyDescent="0.25">
      <c r="A441" s="30"/>
    </row>
    <row r="442" spans="1:1" ht="15.75" customHeight="1" x14ac:dyDescent="0.25">
      <c r="A442" s="30"/>
    </row>
    <row r="443" spans="1:1" ht="15.75" customHeight="1" x14ac:dyDescent="0.25">
      <c r="A443" s="30"/>
    </row>
    <row r="444" spans="1:1" ht="15.75" customHeight="1" x14ac:dyDescent="0.25">
      <c r="A444" s="30"/>
    </row>
    <row r="445" spans="1:1" ht="15.75" customHeight="1" x14ac:dyDescent="0.25">
      <c r="A445" s="30"/>
    </row>
    <row r="446" spans="1:1" ht="15.75" customHeight="1" x14ac:dyDescent="0.25">
      <c r="A446" s="30"/>
    </row>
    <row r="447" spans="1:1" ht="15.75" customHeight="1" x14ac:dyDescent="0.25">
      <c r="A447" s="30"/>
    </row>
    <row r="448" spans="1:1" ht="15.75" customHeight="1" x14ac:dyDescent="0.25">
      <c r="A448" s="30"/>
    </row>
    <row r="449" spans="1:1" ht="15.75" customHeight="1" x14ac:dyDescent="0.25">
      <c r="A449" s="30"/>
    </row>
    <row r="450" spans="1:1" ht="15.75" customHeight="1" x14ac:dyDescent="0.25">
      <c r="A450" s="30"/>
    </row>
    <row r="451" spans="1:1" ht="15.75" customHeight="1" x14ac:dyDescent="0.25">
      <c r="A451" s="30"/>
    </row>
    <row r="452" spans="1:1" ht="15.75" customHeight="1" x14ac:dyDescent="0.25">
      <c r="A452" s="30"/>
    </row>
    <row r="453" spans="1:1" ht="15.75" customHeight="1" x14ac:dyDescent="0.25">
      <c r="A453" s="30"/>
    </row>
    <row r="454" spans="1:1" ht="15.75" customHeight="1" x14ac:dyDescent="0.25">
      <c r="A454" s="30"/>
    </row>
    <row r="455" spans="1:1" ht="15.75" customHeight="1" x14ac:dyDescent="0.25">
      <c r="A455" s="30"/>
    </row>
    <row r="456" spans="1:1" ht="15.75" customHeight="1" x14ac:dyDescent="0.25">
      <c r="A456" s="30"/>
    </row>
    <row r="457" spans="1:1" ht="15.75" customHeight="1" x14ac:dyDescent="0.25">
      <c r="A457" s="30"/>
    </row>
    <row r="458" spans="1:1" ht="15.75" customHeight="1" x14ac:dyDescent="0.25">
      <c r="A458" s="30"/>
    </row>
    <row r="459" spans="1:1" ht="15.75" customHeight="1" x14ac:dyDescent="0.25">
      <c r="A459" s="30"/>
    </row>
    <row r="460" spans="1:1" ht="15.75" customHeight="1" x14ac:dyDescent="0.25">
      <c r="A460" s="30"/>
    </row>
    <row r="461" spans="1:1" ht="15.75" customHeight="1" x14ac:dyDescent="0.25">
      <c r="A461" s="30"/>
    </row>
    <row r="462" spans="1:1" ht="15.75" customHeight="1" x14ac:dyDescent="0.25">
      <c r="A462" s="30"/>
    </row>
    <row r="463" spans="1:1" ht="15.75" customHeight="1" x14ac:dyDescent="0.25">
      <c r="A463" s="30"/>
    </row>
    <row r="464" spans="1:1" ht="15.75" customHeight="1" x14ac:dyDescent="0.25">
      <c r="A464" s="30"/>
    </row>
    <row r="465" spans="1:1" ht="15.75" customHeight="1" x14ac:dyDescent="0.25">
      <c r="A465" s="30"/>
    </row>
    <row r="466" spans="1:1" ht="15.75" customHeight="1" x14ac:dyDescent="0.25">
      <c r="A466" s="30"/>
    </row>
    <row r="467" spans="1:1" ht="15.75" customHeight="1" x14ac:dyDescent="0.25">
      <c r="A467" s="30"/>
    </row>
    <row r="468" spans="1:1" ht="15.75" customHeight="1" x14ac:dyDescent="0.25">
      <c r="A468" s="30"/>
    </row>
    <row r="469" spans="1:1" ht="15.75" customHeight="1" x14ac:dyDescent="0.25">
      <c r="A469" s="30"/>
    </row>
    <row r="470" spans="1:1" ht="15.75" customHeight="1" x14ac:dyDescent="0.25">
      <c r="A470" s="30"/>
    </row>
    <row r="471" spans="1:1" ht="15.75" customHeight="1" x14ac:dyDescent="0.25">
      <c r="A471" s="30"/>
    </row>
    <row r="472" spans="1:1" ht="15.75" customHeight="1" x14ac:dyDescent="0.25">
      <c r="A472" s="30"/>
    </row>
    <row r="473" spans="1:1" ht="15.75" customHeight="1" x14ac:dyDescent="0.25">
      <c r="A473" s="30"/>
    </row>
    <row r="474" spans="1:1" ht="15.75" customHeight="1" x14ac:dyDescent="0.25">
      <c r="A474" s="30"/>
    </row>
    <row r="475" spans="1:1" ht="15.75" customHeight="1" x14ac:dyDescent="0.25">
      <c r="A475" s="30"/>
    </row>
    <row r="476" spans="1:1" ht="15.75" customHeight="1" x14ac:dyDescent="0.25">
      <c r="A476" s="30"/>
    </row>
    <row r="477" spans="1:1" ht="15.75" customHeight="1" x14ac:dyDescent="0.25">
      <c r="A477" s="30"/>
    </row>
    <row r="478" spans="1:1" ht="15.75" customHeight="1" x14ac:dyDescent="0.25">
      <c r="A478" s="30"/>
    </row>
    <row r="479" spans="1:1" ht="15.75" customHeight="1" x14ac:dyDescent="0.25">
      <c r="A479" s="30"/>
    </row>
    <row r="480" spans="1:1" ht="15.75" customHeight="1" x14ac:dyDescent="0.25">
      <c r="A480" s="30"/>
    </row>
    <row r="481" spans="1:1" ht="15.75" customHeight="1" x14ac:dyDescent="0.25">
      <c r="A481" s="30"/>
    </row>
    <row r="482" spans="1:1" ht="15.75" customHeight="1" x14ac:dyDescent="0.25">
      <c r="A482" s="30"/>
    </row>
    <row r="483" spans="1:1" ht="15.75" customHeight="1" x14ac:dyDescent="0.25">
      <c r="A483" s="30"/>
    </row>
    <row r="484" spans="1:1" ht="15.75" customHeight="1" x14ac:dyDescent="0.25">
      <c r="A484" s="30"/>
    </row>
    <row r="485" spans="1:1" ht="15.75" customHeight="1" x14ac:dyDescent="0.25">
      <c r="A485" s="30"/>
    </row>
    <row r="486" spans="1:1" ht="15.75" customHeight="1" x14ac:dyDescent="0.25">
      <c r="A486" s="30"/>
    </row>
    <row r="487" spans="1:1" ht="15.75" customHeight="1" x14ac:dyDescent="0.25">
      <c r="A487" s="30"/>
    </row>
    <row r="488" spans="1:1" ht="15.75" customHeight="1" x14ac:dyDescent="0.25">
      <c r="A488" s="30"/>
    </row>
    <row r="489" spans="1:1" ht="15.75" customHeight="1" x14ac:dyDescent="0.25">
      <c r="A489" s="30"/>
    </row>
    <row r="490" spans="1:1" ht="15.75" customHeight="1" x14ac:dyDescent="0.25">
      <c r="A490" s="30"/>
    </row>
    <row r="491" spans="1:1" ht="15.75" customHeight="1" x14ac:dyDescent="0.25">
      <c r="A491" s="30"/>
    </row>
    <row r="492" spans="1:1" ht="15.75" customHeight="1" x14ac:dyDescent="0.25">
      <c r="A492" s="30"/>
    </row>
    <row r="493" spans="1:1" ht="15.75" customHeight="1" x14ac:dyDescent="0.25">
      <c r="A493" s="30"/>
    </row>
    <row r="494" spans="1:1" ht="15.75" customHeight="1" x14ac:dyDescent="0.25">
      <c r="A494" s="30"/>
    </row>
    <row r="495" spans="1:1" ht="15.75" customHeight="1" x14ac:dyDescent="0.25">
      <c r="A495" s="30"/>
    </row>
    <row r="496" spans="1:1" ht="15.75" customHeight="1" x14ac:dyDescent="0.25">
      <c r="A496" s="30"/>
    </row>
    <row r="497" spans="1:1" ht="15.75" customHeight="1" x14ac:dyDescent="0.25">
      <c r="A497" s="30"/>
    </row>
    <row r="498" spans="1:1" ht="15.75" customHeight="1" x14ac:dyDescent="0.25">
      <c r="A498" s="30"/>
    </row>
    <row r="499" spans="1:1" ht="15.75" customHeight="1" x14ac:dyDescent="0.25">
      <c r="A499" s="30"/>
    </row>
    <row r="500" spans="1:1" ht="15.75" customHeight="1" x14ac:dyDescent="0.25">
      <c r="A500" s="30"/>
    </row>
    <row r="501" spans="1:1" ht="15.75" customHeight="1" x14ac:dyDescent="0.25">
      <c r="A501" s="30"/>
    </row>
    <row r="502" spans="1:1" ht="15.75" customHeight="1" x14ac:dyDescent="0.25">
      <c r="A502" s="30"/>
    </row>
    <row r="503" spans="1:1" ht="15.75" customHeight="1" x14ac:dyDescent="0.25">
      <c r="A503" s="30"/>
    </row>
    <row r="504" spans="1:1" ht="15.75" customHeight="1" x14ac:dyDescent="0.25">
      <c r="A504" s="30"/>
    </row>
    <row r="505" spans="1:1" ht="15.75" customHeight="1" x14ac:dyDescent="0.25">
      <c r="A505" s="30"/>
    </row>
    <row r="506" spans="1:1" ht="15.75" customHeight="1" x14ac:dyDescent="0.25">
      <c r="A506" s="30"/>
    </row>
    <row r="507" spans="1:1" ht="15.75" customHeight="1" x14ac:dyDescent="0.25">
      <c r="A507" s="30"/>
    </row>
    <row r="508" spans="1:1" ht="15.75" customHeight="1" x14ac:dyDescent="0.25">
      <c r="A508" s="30"/>
    </row>
    <row r="509" spans="1:1" ht="15.75" customHeight="1" x14ac:dyDescent="0.25">
      <c r="A509" s="30"/>
    </row>
    <row r="510" spans="1:1" ht="15.75" customHeight="1" x14ac:dyDescent="0.25">
      <c r="A510" s="30"/>
    </row>
    <row r="511" spans="1:1" ht="15.75" customHeight="1" x14ac:dyDescent="0.25">
      <c r="A511" s="30"/>
    </row>
    <row r="512" spans="1:1" ht="15.75" customHeight="1" x14ac:dyDescent="0.25">
      <c r="A512" s="30"/>
    </row>
    <row r="513" spans="1:1" ht="15.75" customHeight="1" x14ac:dyDescent="0.25">
      <c r="A513" s="30"/>
    </row>
    <row r="514" spans="1:1" ht="15.75" customHeight="1" x14ac:dyDescent="0.25">
      <c r="A514" s="30"/>
    </row>
    <row r="515" spans="1:1" ht="15.75" customHeight="1" x14ac:dyDescent="0.25">
      <c r="A515" s="30"/>
    </row>
    <row r="516" spans="1:1" ht="15.75" customHeight="1" x14ac:dyDescent="0.25">
      <c r="A516" s="30"/>
    </row>
    <row r="517" spans="1:1" ht="15.75" customHeight="1" x14ac:dyDescent="0.25">
      <c r="A517" s="30"/>
    </row>
    <row r="518" spans="1:1" ht="15.75" customHeight="1" x14ac:dyDescent="0.25">
      <c r="A518" s="30"/>
    </row>
    <row r="519" spans="1:1" ht="15.75" customHeight="1" x14ac:dyDescent="0.25">
      <c r="A519" s="30"/>
    </row>
    <row r="520" spans="1:1" ht="15.75" customHeight="1" x14ac:dyDescent="0.25">
      <c r="A520" s="30"/>
    </row>
    <row r="521" spans="1:1" ht="15.75" customHeight="1" x14ac:dyDescent="0.25">
      <c r="A521" s="30"/>
    </row>
    <row r="522" spans="1:1" ht="15.75" customHeight="1" x14ac:dyDescent="0.25">
      <c r="A522" s="30"/>
    </row>
    <row r="523" spans="1:1" ht="15.75" customHeight="1" x14ac:dyDescent="0.25">
      <c r="A523" s="30"/>
    </row>
    <row r="524" spans="1:1" ht="15.75" customHeight="1" x14ac:dyDescent="0.25">
      <c r="A524" s="30"/>
    </row>
    <row r="525" spans="1:1" ht="15.75" customHeight="1" x14ac:dyDescent="0.25">
      <c r="A525" s="30"/>
    </row>
    <row r="526" spans="1:1" ht="15.75" customHeight="1" x14ac:dyDescent="0.25">
      <c r="A526" s="30"/>
    </row>
    <row r="527" spans="1:1" ht="15.75" customHeight="1" x14ac:dyDescent="0.25">
      <c r="A527" s="30"/>
    </row>
    <row r="528" spans="1:1" ht="15.75" customHeight="1" x14ac:dyDescent="0.25">
      <c r="A528" s="30"/>
    </row>
    <row r="529" spans="1:1" ht="15.75" customHeight="1" x14ac:dyDescent="0.25">
      <c r="A529" s="30"/>
    </row>
    <row r="530" spans="1:1" ht="15.75" customHeight="1" x14ac:dyDescent="0.25">
      <c r="A530" s="30"/>
    </row>
    <row r="531" spans="1:1" ht="15.75" customHeight="1" x14ac:dyDescent="0.25">
      <c r="A531" s="30"/>
    </row>
    <row r="532" spans="1:1" ht="15.75" customHeight="1" x14ac:dyDescent="0.25">
      <c r="A532" s="30"/>
    </row>
    <row r="533" spans="1:1" ht="15.75" customHeight="1" x14ac:dyDescent="0.25">
      <c r="A533" s="30"/>
    </row>
    <row r="534" spans="1:1" ht="15.75" customHeight="1" x14ac:dyDescent="0.25">
      <c r="A534" s="30"/>
    </row>
    <row r="535" spans="1:1" ht="15.75" customHeight="1" x14ac:dyDescent="0.25">
      <c r="A535" s="30"/>
    </row>
    <row r="536" spans="1:1" ht="15.75" customHeight="1" x14ac:dyDescent="0.25">
      <c r="A536" s="30"/>
    </row>
    <row r="537" spans="1:1" ht="15.75" customHeight="1" x14ac:dyDescent="0.25">
      <c r="A537" s="30"/>
    </row>
    <row r="538" spans="1:1" ht="15.75" customHeight="1" x14ac:dyDescent="0.25">
      <c r="A538" s="30"/>
    </row>
    <row r="539" spans="1:1" ht="15.75" customHeight="1" x14ac:dyDescent="0.25">
      <c r="A539" s="30"/>
    </row>
    <row r="540" spans="1:1" ht="15.75" customHeight="1" x14ac:dyDescent="0.25">
      <c r="A540" s="30"/>
    </row>
    <row r="541" spans="1:1" ht="15.75" customHeight="1" x14ac:dyDescent="0.25">
      <c r="A541" s="30"/>
    </row>
    <row r="542" spans="1:1" ht="15.75" customHeight="1" x14ac:dyDescent="0.25">
      <c r="A542" s="30"/>
    </row>
    <row r="543" spans="1:1" ht="15.75" customHeight="1" x14ac:dyDescent="0.25">
      <c r="A543" s="30"/>
    </row>
    <row r="544" spans="1:1" ht="15.75" customHeight="1" x14ac:dyDescent="0.25">
      <c r="A544" s="30"/>
    </row>
    <row r="545" spans="1:1" ht="15.75" customHeight="1" x14ac:dyDescent="0.25">
      <c r="A545" s="30"/>
    </row>
    <row r="546" spans="1:1" ht="15.75" customHeight="1" x14ac:dyDescent="0.25">
      <c r="A546" s="30"/>
    </row>
    <row r="547" spans="1:1" ht="15.75" customHeight="1" x14ac:dyDescent="0.25">
      <c r="A547" s="30"/>
    </row>
    <row r="548" spans="1:1" ht="15.75" customHeight="1" x14ac:dyDescent="0.25">
      <c r="A548" s="30"/>
    </row>
    <row r="549" spans="1:1" ht="15.75" customHeight="1" x14ac:dyDescent="0.25">
      <c r="A549" s="30"/>
    </row>
    <row r="550" spans="1:1" ht="15.75" customHeight="1" x14ac:dyDescent="0.25">
      <c r="A550" s="30"/>
    </row>
    <row r="551" spans="1:1" ht="15.75" customHeight="1" x14ac:dyDescent="0.25">
      <c r="A551" s="30"/>
    </row>
    <row r="552" spans="1:1" ht="15.75" customHeight="1" x14ac:dyDescent="0.25">
      <c r="A552" s="30"/>
    </row>
    <row r="553" spans="1:1" ht="15.75" customHeight="1" x14ac:dyDescent="0.25">
      <c r="A553" s="30"/>
    </row>
    <row r="554" spans="1:1" ht="15.75" customHeight="1" x14ac:dyDescent="0.25">
      <c r="A554" s="30"/>
    </row>
    <row r="555" spans="1:1" ht="15.75" customHeight="1" x14ac:dyDescent="0.25">
      <c r="A555" s="30"/>
    </row>
    <row r="556" spans="1:1" ht="15.75" customHeight="1" x14ac:dyDescent="0.25">
      <c r="A556" s="30"/>
    </row>
    <row r="557" spans="1:1" ht="15.75" customHeight="1" x14ac:dyDescent="0.25">
      <c r="A557" s="30"/>
    </row>
    <row r="558" spans="1:1" ht="15.75" customHeight="1" x14ac:dyDescent="0.25">
      <c r="A558" s="30"/>
    </row>
    <row r="559" spans="1:1" ht="15.75" customHeight="1" x14ac:dyDescent="0.25">
      <c r="A559" s="30"/>
    </row>
    <row r="560" spans="1:1" ht="15.75" customHeight="1" x14ac:dyDescent="0.25">
      <c r="A560" s="30"/>
    </row>
    <row r="561" spans="1:1" ht="15.75" customHeight="1" x14ac:dyDescent="0.25">
      <c r="A561" s="30"/>
    </row>
    <row r="562" spans="1:1" ht="15.75" customHeight="1" x14ac:dyDescent="0.25">
      <c r="A562" s="30"/>
    </row>
    <row r="563" spans="1:1" ht="15.75" customHeight="1" x14ac:dyDescent="0.25">
      <c r="A563" s="30"/>
    </row>
    <row r="564" spans="1:1" ht="15.75" customHeight="1" x14ac:dyDescent="0.25">
      <c r="A564" s="30"/>
    </row>
    <row r="565" spans="1:1" ht="15.75" customHeight="1" x14ac:dyDescent="0.25">
      <c r="A565" s="30"/>
    </row>
    <row r="566" spans="1:1" ht="15.75" customHeight="1" x14ac:dyDescent="0.25">
      <c r="A566" s="30"/>
    </row>
    <row r="567" spans="1:1" ht="15.75" customHeight="1" x14ac:dyDescent="0.25">
      <c r="A567" s="30"/>
    </row>
    <row r="568" spans="1:1" ht="15.75" customHeight="1" x14ac:dyDescent="0.25">
      <c r="A568" s="30"/>
    </row>
    <row r="569" spans="1:1" ht="15.75" customHeight="1" x14ac:dyDescent="0.25">
      <c r="A569" s="30"/>
    </row>
    <row r="570" spans="1:1" ht="15.75" customHeight="1" x14ac:dyDescent="0.25">
      <c r="A570" s="30"/>
    </row>
    <row r="571" spans="1:1" ht="15.75" customHeight="1" x14ac:dyDescent="0.25">
      <c r="A571" s="30"/>
    </row>
    <row r="572" spans="1:1" ht="15.75" customHeight="1" x14ac:dyDescent="0.25">
      <c r="A572" s="30"/>
    </row>
    <row r="573" spans="1:1" ht="15.75" customHeight="1" x14ac:dyDescent="0.25">
      <c r="A573" s="30"/>
    </row>
    <row r="574" spans="1:1" ht="15.75" customHeight="1" x14ac:dyDescent="0.25">
      <c r="A574" s="30"/>
    </row>
    <row r="575" spans="1:1" ht="15.75" customHeight="1" x14ac:dyDescent="0.25">
      <c r="A575" s="30"/>
    </row>
    <row r="576" spans="1:1" ht="15.75" customHeight="1" x14ac:dyDescent="0.25">
      <c r="A576" s="30"/>
    </row>
    <row r="577" spans="1:1" ht="15.75" customHeight="1" x14ac:dyDescent="0.25">
      <c r="A577" s="30"/>
    </row>
    <row r="578" spans="1:1" ht="15.75" customHeight="1" x14ac:dyDescent="0.25">
      <c r="A578" s="30"/>
    </row>
    <row r="579" spans="1:1" ht="15.75" customHeight="1" x14ac:dyDescent="0.25">
      <c r="A579" s="30"/>
    </row>
    <row r="580" spans="1:1" ht="15.75" customHeight="1" x14ac:dyDescent="0.25">
      <c r="A580" s="30"/>
    </row>
    <row r="581" spans="1:1" ht="15.75" customHeight="1" x14ac:dyDescent="0.25">
      <c r="A581" s="30"/>
    </row>
    <row r="582" spans="1:1" ht="15.75" customHeight="1" x14ac:dyDescent="0.25">
      <c r="A582" s="30"/>
    </row>
    <row r="583" spans="1:1" ht="15.75" customHeight="1" x14ac:dyDescent="0.25">
      <c r="A583" s="30"/>
    </row>
    <row r="584" spans="1:1" ht="15.75" customHeight="1" x14ac:dyDescent="0.25">
      <c r="A584" s="30"/>
    </row>
    <row r="585" spans="1:1" ht="15.75" customHeight="1" x14ac:dyDescent="0.25">
      <c r="A585" s="30"/>
    </row>
    <row r="586" spans="1:1" ht="15.75" customHeight="1" x14ac:dyDescent="0.25">
      <c r="A586" s="30"/>
    </row>
    <row r="587" spans="1:1" ht="15.75" customHeight="1" x14ac:dyDescent="0.25">
      <c r="A587" s="30"/>
    </row>
    <row r="588" spans="1:1" ht="15.75" customHeight="1" x14ac:dyDescent="0.25">
      <c r="A588" s="30"/>
    </row>
    <row r="589" spans="1:1" ht="15.75" customHeight="1" x14ac:dyDescent="0.25">
      <c r="A589" s="30"/>
    </row>
    <row r="590" spans="1:1" ht="15.75" customHeight="1" x14ac:dyDescent="0.25">
      <c r="A590" s="30"/>
    </row>
    <row r="591" spans="1:1" ht="15.75" customHeight="1" x14ac:dyDescent="0.25">
      <c r="A591" s="30"/>
    </row>
    <row r="592" spans="1:1" ht="15.75" customHeight="1" x14ac:dyDescent="0.25">
      <c r="A592" s="30"/>
    </row>
    <row r="593" spans="1:1" ht="15.75" customHeight="1" x14ac:dyDescent="0.25">
      <c r="A593" s="30"/>
    </row>
    <row r="594" spans="1:1" ht="15.75" customHeight="1" x14ac:dyDescent="0.25">
      <c r="A594" s="30"/>
    </row>
    <row r="595" spans="1:1" ht="15.75" customHeight="1" x14ac:dyDescent="0.25">
      <c r="A595" s="30"/>
    </row>
    <row r="596" spans="1:1" ht="15.75" customHeight="1" x14ac:dyDescent="0.25">
      <c r="A596" s="30"/>
    </row>
    <row r="597" spans="1:1" ht="15.75" customHeight="1" x14ac:dyDescent="0.25">
      <c r="A597" s="30"/>
    </row>
    <row r="598" spans="1:1" ht="15.75" customHeight="1" x14ac:dyDescent="0.25">
      <c r="A598" s="30"/>
    </row>
    <row r="599" spans="1:1" ht="15.75" customHeight="1" x14ac:dyDescent="0.25">
      <c r="A599" s="30"/>
    </row>
    <row r="600" spans="1:1" ht="15.75" customHeight="1" x14ac:dyDescent="0.25">
      <c r="A600" s="30"/>
    </row>
    <row r="601" spans="1:1" ht="15.75" customHeight="1" x14ac:dyDescent="0.25">
      <c r="A601" s="30"/>
    </row>
    <row r="602" spans="1:1" ht="15.75" customHeight="1" x14ac:dyDescent="0.25">
      <c r="A602" s="30"/>
    </row>
    <row r="603" spans="1:1" ht="15.75" customHeight="1" x14ac:dyDescent="0.25">
      <c r="A603" s="30"/>
    </row>
    <row r="604" spans="1:1" ht="15.75" customHeight="1" x14ac:dyDescent="0.25">
      <c r="A604" s="30"/>
    </row>
    <row r="605" spans="1:1" ht="15.75" customHeight="1" x14ac:dyDescent="0.25">
      <c r="A605" s="30"/>
    </row>
    <row r="606" spans="1:1" ht="15.75" customHeight="1" x14ac:dyDescent="0.25">
      <c r="A606" s="30"/>
    </row>
    <row r="607" spans="1:1" ht="15.75" customHeight="1" x14ac:dyDescent="0.25">
      <c r="A607" s="30"/>
    </row>
    <row r="608" spans="1:1" ht="15.75" customHeight="1" x14ac:dyDescent="0.25">
      <c r="A608" s="30"/>
    </row>
    <row r="609" spans="1:1" ht="15.75" customHeight="1" x14ac:dyDescent="0.25">
      <c r="A609" s="30"/>
    </row>
    <row r="610" spans="1:1" ht="15.75" customHeight="1" x14ac:dyDescent="0.25">
      <c r="A610" s="30"/>
    </row>
    <row r="611" spans="1:1" ht="15.75" customHeight="1" x14ac:dyDescent="0.25">
      <c r="A611" s="30"/>
    </row>
    <row r="612" spans="1:1" ht="15.75" customHeight="1" x14ac:dyDescent="0.25">
      <c r="A612" s="30"/>
    </row>
    <row r="613" spans="1:1" ht="15.75" customHeight="1" x14ac:dyDescent="0.25">
      <c r="A613" s="30"/>
    </row>
    <row r="614" spans="1:1" ht="15.75" customHeight="1" x14ac:dyDescent="0.25">
      <c r="A614" s="30"/>
    </row>
    <row r="615" spans="1:1" ht="15.75" customHeight="1" x14ac:dyDescent="0.25">
      <c r="A615" s="30"/>
    </row>
    <row r="616" spans="1:1" ht="15.75" customHeight="1" x14ac:dyDescent="0.25">
      <c r="A616" s="30"/>
    </row>
    <row r="617" spans="1:1" ht="15.75" customHeight="1" x14ac:dyDescent="0.25">
      <c r="A617" s="30"/>
    </row>
    <row r="618" spans="1:1" ht="15.75" customHeight="1" x14ac:dyDescent="0.25">
      <c r="A618" s="30"/>
    </row>
    <row r="619" spans="1:1" ht="15.75" customHeight="1" x14ac:dyDescent="0.25">
      <c r="A619" s="30"/>
    </row>
    <row r="620" spans="1:1" ht="15.75" customHeight="1" x14ac:dyDescent="0.25">
      <c r="A620" s="30"/>
    </row>
    <row r="621" spans="1:1" ht="15.75" customHeight="1" x14ac:dyDescent="0.25">
      <c r="A621" s="30"/>
    </row>
    <row r="622" spans="1:1" ht="15.75" customHeight="1" x14ac:dyDescent="0.25">
      <c r="A622" s="30"/>
    </row>
    <row r="623" spans="1:1" ht="15.75" customHeight="1" x14ac:dyDescent="0.25">
      <c r="A623" s="30"/>
    </row>
    <row r="624" spans="1:1" ht="15.75" customHeight="1" x14ac:dyDescent="0.25">
      <c r="A624" s="30"/>
    </row>
    <row r="625" spans="1:1" ht="15.75" customHeight="1" x14ac:dyDescent="0.25">
      <c r="A625" s="30"/>
    </row>
    <row r="626" spans="1:1" ht="15.75" customHeight="1" x14ac:dyDescent="0.25">
      <c r="A626" s="30"/>
    </row>
    <row r="627" spans="1:1" ht="15.75" customHeight="1" x14ac:dyDescent="0.25">
      <c r="A627" s="30"/>
    </row>
    <row r="628" spans="1:1" ht="15.75" customHeight="1" x14ac:dyDescent="0.25">
      <c r="A628" s="30"/>
    </row>
    <row r="629" spans="1:1" ht="15.75" customHeight="1" x14ac:dyDescent="0.25">
      <c r="A629" s="30"/>
    </row>
    <row r="630" spans="1:1" ht="15.75" customHeight="1" x14ac:dyDescent="0.25">
      <c r="A630" s="30"/>
    </row>
    <row r="631" spans="1:1" ht="15.75" customHeight="1" x14ac:dyDescent="0.25">
      <c r="A631" s="30"/>
    </row>
    <row r="632" spans="1:1" ht="15.75" customHeight="1" x14ac:dyDescent="0.25">
      <c r="A632" s="30"/>
    </row>
    <row r="633" spans="1:1" ht="15.75" customHeight="1" x14ac:dyDescent="0.25">
      <c r="A633" s="30"/>
    </row>
    <row r="634" spans="1:1" ht="15.75" customHeight="1" x14ac:dyDescent="0.25">
      <c r="A634" s="30"/>
    </row>
    <row r="635" spans="1:1" ht="15.75" customHeight="1" x14ac:dyDescent="0.25">
      <c r="A635" s="30"/>
    </row>
    <row r="636" spans="1:1" ht="15.75" customHeight="1" x14ac:dyDescent="0.25">
      <c r="A636" s="30"/>
    </row>
    <row r="637" spans="1:1" ht="15.75" customHeight="1" x14ac:dyDescent="0.25">
      <c r="A637" s="30"/>
    </row>
    <row r="638" spans="1:1" ht="15.75" customHeight="1" x14ac:dyDescent="0.25">
      <c r="A638" s="30"/>
    </row>
    <row r="639" spans="1:1" ht="15.75" customHeight="1" x14ac:dyDescent="0.25">
      <c r="A639" s="30"/>
    </row>
    <row r="640" spans="1:1" ht="15.75" customHeight="1" x14ac:dyDescent="0.25">
      <c r="A640" s="30"/>
    </row>
    <row r="641" spans="1:1" ht="15.75" customHeight="1" x14ac:dyDescent="0.25">
      <c r="A641" s="30"/>
    </row>
    <row r="642" spans="1:1" ht="15.75" customHeight="1" x14ac:dyDescent="0.25">
      <c r="A642" s="30"/>
    </row>
    <row r="643" spans="1:1" ht="15.75" customHeight="1" x14ac:dyDescent="0.25">
      <c r="A643" s="30"/>
    </row>
    <row r="644" spans="1:1" ht="15.75" customHeight="1" x14ac:dyDescent="0.25">
      <c r="A644" s="30"/>
    </row>
    <row r="645" spans="1:1" ht="15.75" customHeight="1" x14ac:dyDescent="0.25">
      <c r="A645" s="30"/>
    </row>
    <row r="646" spans="1:1" ht="15.75" customHeight="1" x14ac:dyDescent="0.25">
      <c r="A646" s="30"/>
    </row>
    <row r="647" spans="1:1" ht="15.75" customHeight="1" x14ac:dyDescent="0.25">
      <c r="A647" s="30"/>
    </row>
    <row r="648" spans="1:1" ht="15.75" customHeight="1" x14ac:dyDescent="0.25">
      <c r="A648" s="30"/>
    </row>
    <row r="649" spans="1:1" ht="15.75" customHeight="1" x14ac:dyDescent="0.25">
      <c r="A649" s="30"/>
    </row>
    <row r="650" spans="1:1" ht="15.75" customHeight="1" x14ac:dyDescent="0.25">
      <c r="A650" s="30"/>
    </row>
    <row r="651" spans="1:1" ht="15.75" customHeight="1" x14ac:dyDescent="0.25">
      <c r="A651" s="30"/>
    </row>
    <row r="652" spans="1:1" ht="15.75" customHeight="1" x14ac:dyDescent="0.25">
      <c r="A652" s="30"/>
    </row>
    <row r="653" spans="1:1" ht="15.75" customHeight="1" x14ac:dyDescent="0.25">
      <c r="A653" s="30"/>
    </row>
    <row r="654" spans="1:1" ht="15.75" customHeight="1" x14ac:dyDescent="0.25">
      <c r="A654" s="30"/>
    </row>
    <row r="655" spans="1:1" ht="15.75" customHeight="1" x14ac:dyDescent="0.25">
      <c r="A655" s="30"/>
    </row>
    <row r="656" spans="1:1" ht="15.75" customHeight="1" x14ac:dyDescent="0.25">
      <c r="A656" s="30"/>
    </row>
    <row r="657" spans="1:1" ht="15.75" customHeight="1" x14ac:dyDescent="0.25">
      <c r="A657" s="30"/>
    </row>
    <row r="658" spans="1:1" ht="15.75" customHeight="1" x14ac:dyDescent="0.25">
      <c r="A658" s="30"/>
    </row>
    <row r="659" spans="1:1" ht="15.75" customHeight="1" x14ac:dyDescent="0.25">
      <c r="A659" s="30"/>
    </row>
    <row r="660" spans="1:1" ht="15.75" customHeight="1" x14ac:dyDescent="0.25">
      <c r="A660" s="30"/>
    </row>
    <row r="661" spans="1:1" ht="15.75" customHeight="1" x14ac:dyDescent="0.25">
      <c r="A661" s="30"/>
    </row>
    <row r="662" spans="1:1" ht="15.75" customHeight="1" x14ac:dyDescent="0.25">
      <c r="A662" s="30"/>
    </row>
    <row r="663" spans="1:1" ht="15.75" customHeight="1" x14ac:dyDescent="0.25">
      <c r="A663" s="30"/>
    </row>
    <row r="664" spans="1:1" ht="15.75" customHeight="1" x14ac:dyDescent="0.25">
      <c r="A664" s="30"/>
    </row>
    <row r="665" spans="1:1" ht="15.75" customHeight="1" x14ac:dyDescent="0.25">
      <c r="A665" s="30"/>
    </row>
    <row r="666" spans="1:1" ht="15.75" customHeight="1" x14ac:dyDescent="0.25">
      <c r="A666" s="30"/>
    </row>
    <row r="667" spans="1:1" ht="15.75" customHeight="1" x14ac:dyDescent="0.25">
      <c r="A667" s="30"/>
    </row>
    <row r="668" spans="1:1" ht="15.75" customHeight="1" x14ac:dyDescent="0.25">
      <c r="A668" s="30"/>
    </row>
    <row r="669" spans="1:1" ht="15.75" customHeight="1" x14ac:dyDescent="0.25">
      <c r="A669" s="30"/>
    </row>
    <row r="670" spans="1:1" ht="15.75" customHeight="1" x14ac:dyDescent="0.25">
      <c r="A670" s="30"/>
    </row>
    <row r="671" spans="1:1" ht="15.75" customHeight="1" x14ac:dyDescent="0.25">
      <c r="A671" s="30"/>
    </row>
    <row r="672" spans="1:1" ht="15.75" customHeight="1" x14ac:dyDescent="0.25">
      <c r="A672" s="30"/>
    </row>
    <row r="673" spans="1:1" ht="15.75" customHeight="1" x14ac:dyDescent="0.25">
      <c r="A673" s="30"/>
    </row>
    <row r="674" spans="1:1" ht="15.75" customHeight="1" x14ac:dyDescent="0.25">
      <c r="A674" s="30"/>
    </row>
    <row r="675" spans="1:1" ht="15.75" customHeight="1" x14ac:dyDescent="0.25">
      <c r="A675" s="30"/>
    </row>
    <row r="676" spans="1:1" ht="15.75" customHeight="1" x14ac:dyDescent="0.25">
      <c r="A676" s="30"/>
    </row>
    <row r="677" spans="1:1" ht="15.75" customHeight="1" x14ac:dyDescent="0.25">
      <c r="A677" s="30"/>
    </row>
    <row r="678" spans="1:1" ht="15.75" customHeight="1" x14ac:dyDescent="0.25">
      <c r="A678" s="30"/>
    </row>
    <row r="679" spans="1:1" ht="15.75" customHeight="1" x14ac:dyDescent="0.25">
      <c r="A679" s="30"/>
    </row>
    <row r="680" spans="1:1" ht="15.75" customHeight="1" x14ac:dyDescent="0.25">
      <c r="A680" s="30"/>
    </row>
    <row r="681" spans="1:1" ht="15.75" customHeight="1" x14ac:dyDescent="0.25">
      <c r="A681" s="30"/>
    </row>
    <row r="682" spans="1:1" ht="15.75" customHeight="1" x14ac:dyDescent="0.25">
      <c r="A682" s="30"/>
    </row>
    <row r="683" spans="1:1" ht="15.75" customHeight="1" x14ac:dyDescent="0.25">
      <c r="A683" s="30"/>
    </row>
    <row r="684" spans="1:1" ht="15.75" customHeight="1" x14ac:dyDescent="0.25">
      <c r="A684" s="30"/>
    </row>
    <row r="685" spans="1:1" ht="15.75" customHeight="1" x14ac:dyDescent="0.25">
      <c r="A685" s="30"/>
    </row>
    <row r="686" spans="1:1" ht="15.75" customHeight="1" x14ac:dyDescent="0.25">
      <c r="A686" s="30"/>
    </row>
    <row r="687" spans="1:1" ht="15.75" customHeight="1" x14ac:dyDescent="0.25">
      <c r="A687" s="30"/>
    </row>
    <row r="688" spans="1:1" ht="15.75" customHeight="1" x14ac:dyDescent="0.25">
      <c r="A688" s="30"/>
    </row>
    <row r="689" spans="1:1" ht="15.75" customHeight="1" x14ac:dyDescent="0.25">
      <c r="A689" s="30"/>
    </row>
    <row r="690" spans="1:1" ht="15.75" customHeight="1" x14ac:dyDescent="0.25">
      <c r="A690" s="30"/>
    </row>
    <row r="691" spans="1:1" ht="15.75" customHeight="1" x14ac:dyDescent="0.25">
      <c r="A691" s="30"/>
    </row>
    <row r="692" spans="1:1" ht="15.75" customHeight="1" x14ac:dyDescent="0.25">
      <c r="A692" s="30"/>
    </row>
    <row r="693" spans="1:1" ht="15.75" customHeight="1" x14ac:dyDescent="0.25">
      <c r="A693" s="30"/>
    </row>
    <row r="694" spans="1:1" ht="15.75" customHeight="1" x14ac:dyDescent="0.25">
      <c r="A694" s="30"/>
    </row>
    <row r="695" spans="1:1" ht="15.75" customHeight="1" x14ac:dyDescent="0.25">
      <c r="A695" s="30"/>
    </row>
    <row r="696" spans="1:1" ht="15.75" customHeight="1" x14ac:dyDescent="0.25">
      <c r="A696" s="30"/>
    </row>
    <row r="697" spans="1:1" ht="15.75" customHeight="1" x14ac:dyDescent="0.25">
      <c r="A697" s="30"/>
    </row>
    <row r="698" spans="1:1" ht="15.75" customHeight="1" x14ac:dyDescent="0.25">
      <c r="A698" s="30"/>
    </row>
    <row r="699" spans="1:1" ht="15.75" customHeight="1" x14ac:dyDescent="0.25">
      <c r="A699" s="30"/>
    </row>
    <row r="700" spans="1:1" ht="15.75" customHeight="1" x14ac:dyDescent="0.25">
      <c r="A700" s="30"/>
    </row>
    <row r="701" spans="1:1" ht="15.75" customHeight="1" x14ac:dyDescent="0.25">
      <c r="A701" s="30"/>
    </row>
    <row r="702" spans="1:1" ht="15.75" customHeight="1" x14ac:dyDescent="0.25">
      <c r="A702" s="30"/>
    </row>
    <row r="703" spans="1:1" ht="15.75" customHeight="1" x14ac:dyDescent="0.25">
      <c r="A703" s="30"/>
    </row>
    <row r="704" spans="1:1" ht="15.75" customHeight="1" x14ac:dyDescent="0.25">
      <c r="A704" s="30"/>
    </row>
    <row r="705" spans="1:1" ht="15.75" customHeight="1" x14ac:dyDescent="0.25">
      <c r="A705" s="30"/>
    </row>
    <row r="706" spans="1:1" ht="15.75" customHeight="1" x14ac:dyDescent="0.25">
      <c r="A706" s="30"/>
    </row>
    <row r="707" spans="1:1" ht="15.75" customHeight="1" x14ac:dyDescent="0.25">
      <c r="A707" s="30"/>
    </row>
    <row r="708" spans="1:1" ht="15.75" customHeight="1" x14ac:dyDescent="0.25">
      <c r="A708" s="30"/>
    </row>
    <row r="709" spans="1:1" ht="15.75" customHeight="1" x14ac:dyDescent="0.25">
      <c r="A709" s="30"/>
    </row>
    <row r="710" spans="1:1" ht="15.75" customHeight="1" x14ac:dyDescent="0.25">
      <c r="A710" s="30"/>
    </row>
    <row r="711" spans="1:1" ht="15.75" customHeight="1" x14ac:dyDescent="0.25">
      <c r="A711" s="30"/>
    </row>
    <row r="712" spans="1:1" ht="15.75" customHeight="1" x14ac:dyDescent="0.25">
      <c r="A712" s="30"/>
    </row>
    <row r="713" spans="1:1" ht="15.75" customHeight="1" x14ac:dyDescent="0.25">
      <c r="A713" s="30"/>
    </row>
    <row r="714" spans="1:1" ht="15.75" customHeight="1" x14ac:dyDescent="0.25">
      <c r="A714" s="30"/>
    </row>
    <row r="715" spans="1:1" ht="15.75" customHeight="1" x14ac:dyDescent="0.25">
      <c r="A715" s="30"/>
    </row>
    <row r="716" spans="1:1" ht="15.75" customHeight="1" x14ac:dyDescent="0.25">
      <c r="A716" s="30"/>
    </row>
    <row r="717" spans="1:1" ht="15.75" customHeight="1" x14ac:dyDescent="0.25">
      <c r="A717" s="30"/>
    </row>
    <row r="718" spans="1:1" ht="15.75" customHeight="1" x14ac:dyDescent="0.25">
      <c r="A718" s="30"/>
    </row>
    <row r="719" spans="1:1" ht="15.75" customHeight="1" x14ac:dyDescent="0.25">
      <c r="A719" s="30"/>
    </row>
    <row r="720" spans="1:1" ht="15.75" customHeight="1" x14ac:dyDescent="0.25">
      <c r="A720" s="30"/>
    </row>
    <row r="721" spans="1:1" ht="15.75" customHeight="1" x14ac:dyDescent="0.25">
      <c r="A721" s="30"/>
    </row>
    <row r="722" spans="1:1" ht="15.75" customHeight="1" x14ac:dyDescent="0.25">
      <c r="A722" s="30"/>
    </row>
    <row r="723" spans="1:1" ht="15.75" customHeight="1" x14ac:dyDescent="0.25">
      <c r="A723" s="30"/>
    </row>
    <row r="724" spans="1:1" ht="15.75" customHeight="1" x14ac:dyDescent="0.25">
      <c r="A724" s="30"/>
    </row>
    <row r="725" spans="1:1" ht="15.75" customHeight="1" x14ac:dyDescent="0.25">
      <c r="A725" s="30"/>
    </row>
    <row r="726" spans="1:1" ht="15.75" customHeight="1" x14ac:dyDescent="0.25">
      <c r="A726" s="30"/>
    </row>
    <row r="727" spans="1:1" ht="15.75" customHeight="1" x14ac:dyDescent="0.25">
      <c r="A727" s="30"/>
    </row>
    <row r="728" spans="1:1" ht="15.75" customHeight="1" x14ac:dyDescent="0.25">
      <c r="A728" s="30"/>
    </row>
    <row r="729" spans="1:1" ht="15.75" customHeight="1" x14ac:dyDescent="0.25">
      <c r="A729" s="30"/>
    </row>
    <row r="730" spans="1:1" ht="15.75" customHeight="1" x14ac:dyDescent="0.25">
      <c r="A730" s="30"/>
    </row>
    <row r="731" spans="1:1" ht="15.75" customHeight="1" x14ac:dyDescent="0.25">
      <c r="A731" s="30"/>
    </row>
    <row r="732" spans="1:1" ht="15.75" customHeight="1" x14ac:dyDescent="0.25">
      <c r="A732" s="30"/>
    </row>
    <row r="733" spans="1:1" ht="15.75" customHeight="1" x14ac:dyDescent="0.25">
      <c r="A733" s="30"/>
    </row>
    <row r="734" spans="1:1" ht="15.75" customHeight="1" x14ac:dyDescent="0.25">
      <c r="A734" s="30"/>
    </row>
    <row r="735" spans="1:1" ht="15.75" customHeight="1" x14ac:dyDescent="0.25">
      <c r="A735" s="30"/>
    </row>
    <row r="736" spans="1:1" ht="15.75" customHeight="1" x14ac:dyDescent="0.25">
      <c r="A736" s="30"/>
    </row>
    <row r="737" spans="1:1" ht="15.75" customHeight="1" x14ac:dyDescent="0.25">
      <c r="A737" s="30"/>
    </row>
    <row r="738" spans="1:1" ht="15.75" customHeight="1" x14ac:dyDescent="0.25">
      <c r="A738" s="30"/>
    </row>
    <row r="739" spans="1:1" ht="15.75" customHeight="1" x14ac:dyDescent="0.25">
      <c r="A739" s="30"/>
    </row>
    <row r="740" spans="1:1" ht="15.75" customHeight="1" x14ac:dyDescent="0.25">
      <c r="A740" s="30"/>
    </row>
    <row r="741" spans="1:1" ht="15.75" customHeight="1" x14ac:dyDescent="0.25">
      <c r="A741" s="30"/>
    </row>
    <row r="742" spans="1:1" ht="15.75" customHeight="1" x14ac:dyDescent="0.25">
      <c r="A742" s="30"/>
    </row>
    <row r="743" spans="1:1" ht="15.75" customHeight="1" x14ac:dyDescent="0.25">
      <c r="A743" s="30"/>
    </row>
    <row r="744" spans="1:1" ht="15.75" customHeight="1" x14ac:dyDescent="0.25">
      <c r="A744" s="30"/>
    </row>
    <row r="745" spans="1:1" ht="15.75" customHeight="1" x14ac:dyDescent="0.25">
      <c r="A745" s="30"/>
    </row>
    <row r="746" spans="1:1" ht="15.75" customHeight="1" x14ac:dyDescent="0.25">
      <c r="A746" s="30"/>
    </row>
    <row r="747" spans="1:1" ht="15.75" customHeight="1" x14ac:dyDescent="0.25">
      <c r="A747" s="30"/>
    </row>
    <row r="748" spans="1:1" ht="15.75" customHeight="1" x14ac:dyDescent="0.25">
      <c r="A748" s="30"/>
    </row>
    <row r="749" spans="1:1" ht="15.75" customHeight="1" x14ac:dyDescent="0.25">
      <c r="A749" s="30"/>
    </row>
    <row r="750" spans="1:1" ht="15.75" customHeight="1" x14ac:dyDescent="0.25">
      <c r="A750" s="30"/>
    </row>
    <row r="751" spans="1:1" ht="15.75" customHeight="1" x14ac:dyDescent="0.25">
      <c r="A751" s="30"/>
    </row>
    <row r="752" spans="1:1" ht="15.75" customHeight="1" x14ac:dyDescent="0.25">
      <c r="A752" s="30"/>
    </row>
    <row r="753" spans="1:1" ht="15.75" customHeight="1" x14ac:dyDescent="0.25">
      <c r="A753" s="30"/>
    </row>
    <row r="754" spans="1:1" ht="15.75" customHeight="1" x14ac:dyDescent="0.25">
      <c r="A754" s="30"/>
    </row>
    <row r="755" spans="1:1" ht="15.75" customHeight="1" x14ac:dyDescent="0.25">
      <c r="A755" s="30"/>
    </row>
    <row r="756" spans="1:1" ht="15.75" customHeight="1" x14ac:dyDescent="0.25">
      <c r="A756" s="30"/>
    </row>
    <row r="757" spans="1:1" ht="15.75" customHeight="1" x14ac:dyDescent="0.25">
      <c r="A757" s="30"/>
    </row>
    <row r="758" spans="1:1" ht="15.75" customHeight="1" x14ac:dyDescent="0.25">
      <c r="A758" s="30"/>
    </row>
    <row r="759" spans="1:1" ht="15.75" customHeight="1" x14ac:dyDescent="0.25">
      <c r="A759" s="30"/>
    </row>
    <row r="760" spans="1:1" ht="15.75" customHeight="1" x14ac:dyDescent="0.25">
      <c r="A760" s="30"/>
    </row>
    <row r="761" spans="1:1" ht="15.75" customHeight="1" x14ac:dyDescent="0.25">
      <c r="A761" s="30"/>
    </row>
    <row r="762" spans="1:1" ht="15.75" customHeight="1" x14ac:dyDescent="0.25">
      <c r="A762" s="30"/>
    </row>
    <row r="763" spans="1:1" ht="15.75" customHeight="1" x14ac:dyDescent="0.25">
      <c r="A763" s="30"/>
    </row>
    <row r="764" spans="1:1" ht="15.75" customHeight="1" x14ac:dyDescent="0.25">
      <c r="A764" s="30"/>
    </row>
    <row r="765" spans="1:1" ht="15.75" customHeight="1" x14ac:dyDescent="0.25">
      <c r="A765" s="30"/>
    </row>
    <row r="766" spans="1:1" ht="15.75" customHeight="1" x14ac:dyDescent="0.25">
      <c r="A766" s="30"/>
    </row>
    <row r="767" spans="1:1" ht="15.75" customHeight="1" x14ac:dyDescent="0.25">
      <c r="A767" s="30"/>
    </row>
    <row r="768" spans="1:1" ht="15.75" customHeight="1" x14ac:dyDescent="0.25">
      <c r="A768" s="30"/>
    </row>
    <row r="769" spans="1:1" ht="15.75" customHeight="1" x14ac:dyDescent="0.25">
      <c r="A769" s="30"/>
    </row>
    <row r="770" spans="1:1" ht="15.75" customHeight="1" x14ac:dyDescent="0.25">
      <c r="A770" s="30"/>
    </row>
    <row r="771" spans="1:1" ht="15.75" customHeight="1" x14ac:dyDescent="0.25">
      <c r="A771" s="30"/>
    </row>
    <row r="772" spans="1:1" ht="15.75" customHeight="1" x14ac:dyDescent="0.25">
      <c r="A772" s="30"/>
    </row>
    <row r="773" spans="1:1" ht="15.75" customHeight="1" x14ac:dyDescent="0.25">
      <c r="A773" s="30"/>
    </row>
    <row r="774" spans="1:1" ht="15.75" customHeight="1" x14ac:dyDescent="0.25">
      <c r="A774" s="30"/>
    </row>
    <row r="775" spans="1:1" ht="15.75" customHeight="1" x14ac:dyDescent="0.25">
      <c r="A775" s="30"/>
    </row>
    <row r="776" spans="1:1" ht="15.75" customHeight="1" x14ac:dyDescent="0.25">
      <c r="A776" s="30"/>
    </row>
    <row r="777" spans="1:1" ht="15.75" customHeight="1" x14ac:dyDescent="0.25">
      <c r="A777" s="30"/>
    </row>
    <row r="778" spans="1:1" ht="15.75" customHeight="1" x14ac:dyDescent="0.25">
      <c r="A778" s="30"/>
    </row>
    <row r="779" spans="1:1" ht="15.75" customHeight="1" x14ac:dyDescent="0.25">
      <c r="A779" s="30"/>
    </row>
    <row r="780" spans="1:1" ht="15.75" customHeight="1" x14ac:dyDescent="0.25">
      <c r="A780" s="30"/>
    </row>
    <row r="781" spans="1:1" ht="15.75" customHeight="1" x14ac:dyDescent="0.25">
      <c r="A781" s="30"/>
    </row>
    <row r="782" spans="1:1" ht="15.75" customHeight="1" x14ac:dyDescent="0.25">
      <c r="A782" s="30"/>
    </row>
    <row r="783" spans="1:1" ht="15.75" customHeight="1" x14ac:dyDescent="0.25">
      <c r="A783" s="30"/>
    </row>
    <row r="784" spans="1:1" ht="15.75" customHeight="1" x14ac:dyDescent="0.25">
      <c r="A784" s="30"/>
    </row>
    <row r="785" spans="1:1" ht="15.75" customHeight="1" x14ac:dyDescent="0.25">
      <c r="A785" s="30"/>
    </row>
    <row r="786" spans="1:1" ht="15.75" customHeight="1" x14ac:dyDescent="0.25">
      <c r="A786" s="30"/>
    </row>
    <row r="787" spans="1:1" ht="15.75" customHeight="1" x14ac:dyDescent="0.25">
      <c r="A787" s="30"/>
    </row>
    <row r="788" spans="1:1" ht="15.75" customHeight="1" x14ac:dyDescent="0.25">
      <c r="A788" s="30"/>
    </row>
    <row r="789" spans="1:1" ht="15.75" customHeight="1" x14ac:dyDescent="0.25">
      <c r="A789" s="30"/>
    </row>
    <row r="790" spans="1:1" ht="15.75" customHeight="1" x14ac:dyDescent="0.25">
      <c r="A790" s="30"/>
    </row>
    <row r="791" spans="1:1" ht="15.75" customHeight="1" x14ac:dyDescent="0.25">
      <c r="A791" s="30"/>
    </row>
    <row r="792" spans="1:1" ht="15.75" customHeight="1" x14ac:dyDescent="0.25">
      <c r="A792" s="30"/>
    </row>
    <row r="793" spans="1:1" ht="15.75" customHeight="1" x14ac:dyDescent="0.25">
      <c r="A793" s="30"/>
    </row>
    <row r="794" spans="1:1" ht="15.75" customHeight="1" x14ac:dyDescent="0.25">
      <c r="A794" s="30"/>
    </row>
    <row r="795" spans="1:1" ht="15.75" customHeight="1" x14ac:dyDescent="0.25">
      <c r="A795" s="30"/>
    </row>
    <row r="796" spans="1:1" ht="15.75" customHeight="1" x14ac:dyDescent="0.25">
      <c r="A796" s="30"/>
    </row>
    <row r="797" spans="1:1" ht="15.75" customHeight="1" x14ac:dyDescent="0.25">
      <c r="A797" s="30"/>
    </row>
    <row r="798" spans="1:1" ht="15.75" customHeight="1" x14ac:dyDescent="0.25">
      <c r="A798" s="30"/>
    </row>
    <row r="799" spans="1:1" ht="15.75" customHeight="1" x14ac:dyDescent="0.25">
      <c r="A799" s="30"/>
    </row>
    <row r="800" spans="1:1" ht="15.75" customHeight="1" x14ac:dyDescent="0.25">
      <c r="A800" s="30"/>
    </row>
    <row r="801" spans="1:1" ht="15.75" customHeight="1" x14ac:dyDescent="0.25">
      <c r="A801" s="30"/>
    </row>
    <row r="802" spans="1:1" ht="15.75" customHeight="1" x14ac:dyDescent="0.25">
      <c r="A802" s="30"/>
    </row>
    <row r="803" spans="1:1" ht="15.75" customHeight="1" x14ac:dyDescent="0.25">
      <c r="A803" s="30"/>
    </row>
    <row r="804" spans="1:1" ht="15.75" customHeight="1" x14ac:dyDescent="0.25">
      <c r="A804" s="30"/>
    </row>
    <row r="805" spans="1:1" ht="15.75" customHeight="1" x14ac:dyDescent="0.25">
      <c r="A805" s="30"/>
    </row>
    <row r="806" spans="1:1" ht="15.75" customHeight="1" x14ac:dyDescent="0.25">
      <c r="A806" s="30"/>
    </row>
    <row r="807" spans="1:1" ht="15.75" customHeight="1" x14ac:dyDescent="0.25">
      <c r="A807" s="30"/>
    </row>
    <row r="808" spans="1:1" ht="15.75" customHeight="1" x14ac:dyDescent="0.25">
      <c r="A808" s="30"/>
    </row>
    <row r="809" spans="1:1" ht="15.75" customHeight="1" x14ac:dyDescent="0.25">
      <c r="A809" s="30"/>
    </row>
    <row r="810" spans="1:1" ht="15.75" customHeight="1" x14ac:dyDescent="0.25">
      <c r="A810" s="30"/>
    </row>
    <row r="811" spans="1:1" ht="15.75" customHeight="1" x14ac:dyDescent="0.25">
      <c r="A811" s="30"/>
    </row>
    <row r="812" spans="1:1" ht="15.75" customHeight="1" x14ac:dyDescent="0.25">
      <c r="A812" s="30"/>
    </row>
    <row r="813" spans="1:1" ht="15.75" customHeight="1" x14ac:dyDescent="0.25">
      <c r="A813" s="30"/>
    </row>
    <row r="814" spans="1:1" ht="15.75" customHeight="1" x14ac:dyDescent="0.25">
      <c r="A814" s="30"/>
    </row>
    <row r="815" spans="1:1" ht="15.75" customHeight="1" x14ac:dyDescent="0.25">
      <c r="A815" s="30"/>
    </row>
    <row r="816" spans="1:1" ht="15.75" customHeight="1" x14ac:dyDescent="0.25">
      <c r="A816" s="30"/>
    </row>
    <row r="817" spans="1:1" ht="15.75" customHeight="1" x14ac:dyDescent="0.25">
      <c r="A817" s="30"/>
    </row>
    <row r="818" spans="1:1" ht="15.75" customHeight="1" x14ac:dyDescent="0.25">
      <c r="A818" s="30"/>
    </row>
    <row r="819" spans="1:1" ht="15.75" customHeight="1" x14ac:dyDescent="0.25">
      <c r="A819" s="30"/>
    </row>
    <row r="820" spans="1:1" ht="15.75" customHeight="1" x14ac:dyDescent="0.25">
      <c r="A820" s="30"/>
    </row>
    <row r="821" spans="1:1" ht="15.75" customHeight="1" x14ac:dyDescent="0.25">
      <c r="A821" s="30"/>
    </row>
    <row r="822" spans="1:1" ht="15.75" customHeight="1" x14ac:dyDescent="0.25">
      <c r="A822" s="30"/>
    </row>
    <row r="823" spans="1:1" ht="15.75" customHeight="1" x14ac:dyDescent="0.25">
      <c r="A823" s="30"/>
    </row>
    <row r="824" spans="1:1" ht="15.75" customHeight="1" x14ac:dyDescent="0.25">
      <c r="A824" s="30"/>
    </row>
    <row r="825" spans="1:1" ht="15.75" customHeight="1" x14ac:dyDescent="0.25">
      <c r="A825" s="30"/>
    </row>
    <row r="826" spans="1:1" ht="15.75" customHeight="1" x14ac:dyDescent="0.25">
      <c r="A826" s="30"/>
    </row>
    <row r="827" spans="1:1" ht="15.75" customHeight="1" x14ac:dyDescent="0.25">
      <c r="A827" s="30"/>
    </row>
    <row r="828" spans="1:1" ht="15.75" customHeight="1" x14ac:dyDescent="0.25">
      <c r="A828" s="30"/>
    </row>
    <row r="829" spans="1:1" ht="15.75" customHeight="1" x14ac:dyDescent="0.25">
      <c r="A829" s="30"/>
    </row>
    <row r="830" spans="1:1" ht="15.75" customHeight="1" x14ac:dyDescent="0.25">
      <c r="A830" s="30"/>
    </row>
    <row r="831" spans="1:1" ht="15.75" customHeight="1" x14ac:dyDescent="0.25">
      <c r="A831" s="30"/>
    </row>
    <row r="832" spans="1:1" ht="15.75" customHeight="1" x14ac:dyDescent="0.25">
      <c r="A832" s="30"/>
    </row>
    <row r="833" spans="1:1" ht="15.75" customHeight="1" x14ac:dyDescent="0.25">
      <c r="A833" s="30"/>
    </row>
    <row r="834" spans="1:1" ht="15.75" customHeight="1" x14ac:dyDescent="0.25">
      <c r="A834" s="30"/>
    </row>
    <row r="835" spans="1:1" ht="15.75" customHeight="1" x14ac:dyDescent="0.25">
      <c r="A835" s="30"/>
    </row>
    <row r="836" spans="1:1" ht="15.75" customHeight="1" x14ac:dyDescent="0.25">
      <c r="A836" s="30"/>
    </row>
    <row r="837" spans="1:1" ht="15.75" customHeight="1" x14ac:dyDescent="0.25">
      <c r="A837" s="30"/>
    </row>
    <row r="838" spans="1:1" ht="15.75" customHeight="1" x14ac:dyDescent="0.25">
      <c r="A838" s="30"/>
    </row>
    <row r="839" spans="1:1" ht="15.75" customHeight="1" x14ac:dyDescent="0.25">
      <c r="A839" s="30"/>
    </row>
    <row r="840" spans="1:1" ht="15.75" customHeight="1" x14ac:dyDescent="0.25">
      <c r="A840" s="30"/>
    </row>
    <row r="841" spans="1:1" ht="15.75" customHeight="1" x14ac:dyDescent="0.25">
      <c r="A841" s="30"/>
    </row>
    <row r="842" spans="1:1" ht="15.75" customHeight="1" x14ac:dyDescent="0.25">
      <c r="A842" s="30"/>
    </row>
    <row r="843" spans="1:1" ht="15.75" customHeight="1" x14ac:dyDescent="0.25">
      <c r="A843" s="30"/>
    </row>
    <row r="844" spans="1:1" ht="15.75" customHeight="1" x14ac:dyDescent="0.25">
      <c r="A844" s="30"/>
    </row>
    <row r="845" spans="1:1" ht="15.75" customHeight="1" x14ac:dyDescent="0.25">
      <c r="A845" s="30"/>
    </row>
    <row r="846" spans="1:1" ht="15.75" customHeight="1" x14ac:dyDescent="0.25">
      <c r="A846" s="30"/>
    </row>
    <row r="847" spans="1:1" ht="15.75" customHeight="1" x14ac:dyDescent="0.25">
      <c r="A847" s="30"/>
    </row>
    <row r="848" spans="1:1" ht="15.75" customHeight="1" x14ac:dyDescent="0.25">
      <c r="A848" s="30"/>
    </row>
    <row r="849" spans="1:1" ht="15.75" customHeight="1" x14ac:dyDescent="0.25">
      <c r="A849" s="30"/>
    </row>
    <row r="850" spans="1:1" ht="15.75" customHeight="1" x14ac:dyDescent="0.25">
      <c r="A850" s="30"/>
    </row>
    <row r="851" spans="1:1" ht="15.75" customHeight="1" x14ac:dyDescent="0.25">
      <c r="A851" s="30"/>
    </row>
    <row r="852" spans="1:1" ht="15.75" customHeight="1" x14ac:dyDescent="0.25">
      <c r="A852" s="30"/>
    </row>
    <row r="853" spans="1:1" ht="15.75" customHeight="1" x14ac:dyDescent="0.25">
      <c r="A853" s="30"/>
    </row>
    <row r="854" spans="1:1" ht="15.75" customHeight="1" x14ac:dyDescent="0.25">
      <c r="A854" s="30"/>
    </row>
    <row r="855" spans="1:1" ht="15.75" customHeight="1" x14ac:dyDescent="0.25">
      <c r="A855" s="30"/>
    </row>
    <row r="856" spans="1:1" ht="15.75" customHeight="1" x14ac:dyDescent="0.25">
      <c r="A856" s="30"/>
    </row>
    <row r="857" spans="1:1" ht="15.75" customHeight="1" x14ac:dyDescent="0.25">
      <c r="A857" s="30"/>
    </row>
    <row r="858" spans="1:1" ht="15.75" customHeight="1" x14ac:dyDescent="0.25">
      <c r="A858" s="30"/>
    </row>
    <row r="859" spans="1:1" ht="15.75" customHeight="1" x14ac:dyDescent="0.25">
      <c r="A859" s="30"/>
    </row>
    <row r="860" spans="1:1" ht="15.75" customHeight="1" x14ac:dyDescent="0.25">
      <c r="A860" s="30"/>
    </row>
    <row r="861" spans="1:1" ht="15.75" customHeight="1" x14ac:dyDescent="0.25">
      <c r="A861" s="30"/>
    </row>
    <row r="862" spans="1:1" ht="15.75" customHeight="1" x14ac:dyDescent="0.25">
      <c r="A862" s="30"/>
    </row>
    <row r="863" spans="1:1" ht="15.75" customHeight="1" x14ac:dyDescent="0.25">
      <c r="A863" s="30"/>
    </row>
    <row r="864" spans="1:1" ht="15.75" customHeight="1" x14ac:dyDescent="0.25">
      <c r="A864" s="30"/>
    </row>
    <row r="865" spans="1:1" ht="15.75" customHeight="1" x14ac:dyDescent="0.25">
      <c r="A865" s="30"/>
    </row>
    <row r="866" spans="1:1" ht="15.75" customHeight="1" x14ac:dyDescent="0.25">
      <c r="A866" s="30"/>
    </row>
    <row r="867" spans="1:1" ht="15.75" customHeight="1" x14ac:dyDescent="0.25">
      <c r="A867" s="30"/>
    </row>
    <row r="868" spans="1:1" ht="15.75" customHeight="1" x14ac:dyDescent="0.25">
      <c r="A868" s="30"/>
    </row>
    <row r="869" spans="1:1" ht="15.75" customHeight="1" x14ac:dyDescent="0.25">
      <c r="A869" s="30"/>
    </row>
    <row r="870" spans="1:1" ht="15.75" customHeight="1" x14ac:dyDescent="0.25">
      <c r="A870" s="30"/>
    </row>
    <row r="871" spans="1:1" ht="15.75" customHeight="1" x14ac:dyDescent="0.25">
      <c r="A871" s="30"/>
    </row>
    <row r="872" spans="1:1" ht="15.75" customHeight="1" x14ac:dyDescent="0.25">
      <c r="A872" s="30"/>
    </row>
    <row r="873" spans="1:1" ht="15.75" customHeight="1" x14ac:dyDescent="0.25">
      <c r="A873" s="30"/>
    </row>
    <row r="874" spans="1:1" ht="15.75" customHeight="1" x14ac:dyDescent="0.25">
      <c r="A874" s="30"/>
    </row>
    <row r="875" spans="1:1" ht="15.75" customHeight="1" x14ac:dyDescent="0.25">
      <c r="A875" s="30"/>
    </row>
    <row r="876" spans="1:1" ht="15.75" customHeight="1" x14ac:dyDescent="0.25">
      <c r="A876" s="30"/>
    </row>
    <row r="877" spans="1:1" ht="15.75" customHeight="1" x14ac:dyDescent="0.25">
      <c r="A877" s="30"/>
    </row>
    <row r="878" spans="1:1" ht="15.75" customHeight="1" x14ac:dyDescent="0.25">
      <c r="A878" s="30"/>
    </row>
    <row r="879" spans="1:1" ht="15.75" customHeight="1" x14ac:dyDescent="0.25">
      <c r="A879" s="30"/>
    </row>
    <row r="880" spans="1:1" ht="15.75" customHeight="1" x14ac:dyDescent="0.25">
      <c r="A880" s="30"/>
    </row>
    <row r="881" spans="1:1" ht="15.75" customHeight="1" x14ac:dyDescent="0.25">
      <c r="A881" s="30"/>
    </row>
    <row r="882" spans="1:1" ht="15.75" customHeight="1" x14ac:dyDescent="0.25">
      <c r="A882" s="30"/>
    </row>
    <row r="883" spans="1:1" ht="15.75" customHeight="1" x14ac:dyDescent="0.25">
      <c r="A883" s="30"/>
    </row>
    <row r="884" spans="1:1" ht="15.75" customHeight="1" x14ac:dyDescent="0.25">
      <c r="A884" s="30"/>
    </row>
    <row r="885" spans="1:1" ht="15.75" customHeight="1" x14ac:dyDescent="0.25">
      <c r="A885" s="30"/>
    </row>
    <row r="886" spans="1:1" ht="15.75" customHeight="1" x14ac:dyDescent="0.25">
      <c r="A886" s="30"/>
    </row>
    <row r="887" spans="1:1" ht="15.75" customHeight="1" x14ac:dyDescent="0.25">
      <c r="A887" s="30"/>
    </row>
    <row r="888" spans="1:1" ht="15.75" customHeight="1" x14ac:dyDescent="0.25">
      <c r="A888" s="30"/>
    </row>
    <row r="889" spans="1:1" ht="15.75" customHeight="1" x14ac:dyDescent="0.25">
      <c r="A889" s="30"/>
    </row>
    <row r="890" spans="1:1" ht="15.75" customHeight="1" x14ac:dyDescent="0.25">
      <c r="A890" s="30"/>
    </row>
    <row r="891" spans="1:1" ht="15.75" customHeight="1" x14ac:dyDescent="0.25">
      <c r="A891" s="30"/>
    </row>
    <row r="892" spans="1:1" ht="15.75" customHeight="1" x14ac:dyDescent="0.25">
      <c r="A892" s="30"/>
    </row>
    <row r="893" spans="1:1" ht="15.75" customHeight="1" x14ac:dyDescent="0.25">
      <c r="A893" s="30"/>
    </row>
    <row r="894" spans="1:1" ht="15.75" customHeight="1" x14ac:dyDescent="0.25">
      <c r="A894" s="30"/>
    </row>
    <row r="895" spans="1:1" ht="15.75" customHeight="1" x14ac:dyDescent="0.25">
      <c r="A895" s="30"/>
    </row>
    <row r="896" spans="1:1" ht="15.75" customHeight="1" x14ac:dyDescent="0.25">
      <c r="A896" s="30"/>
    </row>
    <row r="897" spans="1:1" ht="15.75" customHeight="1" x14ac:dyDescent="0.25">
      <c r="A897" s="30"/>
    </row>
    <row r="898" spans="1:1" ht="15.75" customHeight="1" x14ac:dyDescent="0.25">
      <c r="A898" s="30"/>
    </row>
    <row r="899" spans="1:1" ht="15.75" customHeight="1" x14ac:dyDescent="0.25">
      <c r="A899" s="30"/>
    </row>
    <row r="900" spans="1:1" ht="15.75" customHeight="1" x14ac:dyDescent="0.25">
      <c r="A900" s="30"/>
    </row>
    <row r="901" spans="1:1" ht="15.75" customHeight="1" x14ac:dyDescent="0.25">
      <c r="A901" s="30"/>
    </row>
    <row r="902" spans="1:1" ht="15.75" customHeight="1" x14ac:dyDescent="0.25">
      <c r="A902" s="30"/>
    </row>
    <row r="903" spans="1:1" ht="15.75" customHeight="1" x14ac:dyDescent="0.25">
      <c r="A903" s="30"/>
    </row>
    <row r="904" spans="1:1" ht="15.75" customHeight="1" x14ac:dyDescent="0.25">
      <c r="A904" s="30"/>
    </row>
    <row r="905" spans="1:1" ht="15.75" customHeight="1" x14ac:dyDescent="0.25">
      <c r="A905" s="30"/>
    </row>
    <row r="906" spans="1:1" ht="15.75" customHeight="1" x14ac:dyDescent="0.25">
      <c r="A906" s="30"/>
    </row>
    <row r="907" spans="1:1" ht="15.75" customHeight="1" x14ac:dyDescent="0.25">
      <c r="A907" s="30"/>
    </row>
    <row r="908" spans="1:1" ht="15.75" customHeight="1" x14ac:dyDescent="0.25">
      <c r="A908" s="30"/>
    </row>
    <row r="909" spans="1:1" ht="15.75" customHeight="1" x14ac:dyDescent="0.25">
      <c r="A909" s="30"/>
    </row>
    <row r="910" spans="1:1" ht="15.75" customHeight="1" x14ac:dyDescent="0.25">
      <c r="A910" s="30"/>
    </row>
    <row r="911" spans="1:1" ht="15.75" customHeight="1" x14ac:dyDescent="0.25">
      <c r="A911" s="30"/>
    </row>
    <row r="912" spans="1:1" ht="15.75" customHeight="1" x14ac:dyDescent="0.25">
      <c r="A912" s="30"/>
    </row>
    <row r="913" spans="1:1" ht="15.75" customHeight="1" x14ac:dyDescent="0.25">
      <c r="A913" s="30"/>
    </row>
    <row r="914" spans="1:1" ht="15.75" customHeight="1" x14ac:dyDescent="0.25">
      <c r="A914" s="30"/>
    </row>
    <row r="915" spans="1:1" ht="15.75" customHeight="1" x14ac:dyDescent="0.25">
      <c r="A915" s="30"/>
    </row>
    <row r="916" spans="1:1" ht="15.75" customHeight="1" x14ac:dyDescent="0.25">
      <c r="A916" s="30"/>
    </row>
    <row r="917" spans="1:1" ht="15.75" customHeight="1" x14ac:dyDescent="0.25">
      <c r="A917" s="30"/>
    </row>
    <row r="918" spans="1:1" ht="15.75" customHeight="1" x14ac:dyDescent="0.25">
      <c r="A918" s="30"/>
    </row>
    <row r="919" spans="1:1" ht="15.75" customHeight="1" x14ac:dyDescent="0.25">
      <c r="A919" s="30"/>
    </row>
    <row r="920" spans="1:1" ht="15.75" customHeight="1" x14ac:dyDescent="0.25">
      <c r="A920" s="30"/>
    </row>
    <row r="921" spans="1:1" ht="15.75" customHeight="1" x14ac:dyDescent="0.25">
      <c r="A921" s="30"/>
    </row>
    <row r="922" spans="1:1" ht="15.75" customHeight="1" x14ac:dyDescent="0.25">
      <c r="A922" s="30"/>
    </row>
    <row r="923" spans="1:1" ht="15.75" customHeight="1" x14ac:dyDescent="0.25">
      <c r="A923" s="30"/>
    </row>
    <row r="924" spans="1:1" ht="15.75" customHeight="1" x14ac:dyDescent="0.25">
      <c r="A924" s="30"/>
    </row>
    <row r="925" spans="1:1" ht="15.75" customHeight="1" x14ac:dyDescent="0.25">
      <c r="A925" s="30"/>
    </row>
    <row r="926" spans="1:1" ht="15.75" customHeight="1" x14ac:dyDescent="0.25">
      <c r="A926" s="30"/>
    </row>
    <row r="927" spans="1:1" ht="15.75" customHeight="1" x14ac:dyDescent="0.25">
      <c r="A927" s="30"/>
    </row>
    <row r="928" spans="1:1" ht="15.75" customHeight="1" x14ac:dyDescent="0.25">
      <c r="A928" s="30"/>
    </row>
    <row r="929" spans="1:1" ht="15.75" customHeight="1" x14ac:dyDescent="0.25">
      <c r="A929" s="30"/>
    </row>
    <row r="930" spans="1:1" ht="15.75" customHeight="1" x14ac:dyDescent="0.25">
      <c r="A930" s="30"/>
    </row>
    <row r="931" spans="1:1" ht="15.75" customHeight="1" x14ac:dyDescent="0.25">
      <c r="A931" s="30"/>
    </row>
    <row r="932" spans="1:1" ht="15.75" customHeight="1" x14ac:dyDescent="0.25">
      <c r="A932" s="30"/>
    </row>
    <row r="933" spans="1:1" ht="15.75" customHeight="1" x14ac:dyDescent="0.25">
      <c r="A933" s="30"/>
    </row>
    <row r="934" spans="1:1" ht="15.75" customHeight="1" x14ac:dyDescent="0.25">
      <c r="A934" s="30"/>
    </row>
    <row r="935" spans="1:1" ht="15.75" customHeight="1" x14ac:dyDescent="0.25">
      <c r="A935" s="30"/>
    </row>
    <row r="936" spans="1:1" ht="15.75" customHeight="1" x14ac:dyDescent="0.25">
      <c r="A936" s="30"/>
    </row>
    <row r="937" spans="1:1" ht="15.75" customHeight="1" x14ac:dyDescent="0.25">
      <c r="A937" s="30"/>
    </row>
    <row r="938" spans="1:1" ht="15.75" customHeight="1" x14ac:dyDescent="0.25">
      <c r="A938" s="30"/>
    </row>
    <row r="939" spans="1:1" ht="15.75" customHeight="1" x14ac:dyDescent="0.25">
      <c r="A939" s="30"/>
    </row>
    <row r="940" spans="1:1" ht="15.75" customHeight="1" x14ac:dyDescent="0.25">
      <c r="A940" s="30"/>
    </row>
    <row r="941" spans="1:1" ht="15.75" customHeight="1" x14ac:dyDescent="0.25">
      <c r="A941" s="30"/>
    </row>
    <row r="942" spans="1:1" ht="15.75" customHeight="1" x14ac:dyDescent="0.25">
      <c r="A942" s="30"/>
    </row>
    <row r="943" spans="1:1" ht="15.75" customHeight="1" x14ac:dyDescent="0.25">
      <c r="A943" s="30"/>
    </row>
    <row r="944" spans="1:1" ht="15.75" customHeight="1" x14ac:dyDescent="0.25">
      <c r="A944" s="30"/>
    </row>
    <row r="945" spans="1:1" ht="15.75" customHeight="1" x14ac:dyDescent="0.25">
      <c r="A945" s="30"/>
    </row>
    <row r="946" spans="1:1" ht="15.75" customHeight="1" x14ac:dyDescent="0.25">
      <c r="A946" s="30"/>
    </row>
    <row r="947" spans="1:1" ht="15.75" customHeight="1" x14ac:dyDescent="0.25">
      <c r="A947" s="30"/>
    </row>
    <row r="948" spans="1:1" ht="15.75" customHeight="1" x14ac:dyDescent="0.25">
      <c r="A948" s="30"/>
    </row>
    <row r="949" spans="1:1" ht="15.75" customHeight="1" x14ac:dyDescent="0.25">
      <c r="A949" s="30"/>
    </row>
    <row r="950" spans="1:1" ht="15.75" customHeight="1" x14ac:dyDescent="0.25">
      <c r="A950" s="30"/>
    </row>
    <row r="951" spans="1:1" ht="15.75" customHeight="1" x14ac:dyDescent="0.25">
      <c r="A951" s="30"/>
    </row>
    <row r="952" spans="1:1" ht="15.75" customHeight="1" x14ac:dyDescent="0.25">
      <c r="A952" s="30"/>
    </row>
    <row r="953" spans="1:1" ht="15.75" customHeight="1" x14ac:dyDescent="0.25">
      <c r="A953" s="30"/>
    </row>
    <row r="954" spans="1:1" ht="15.75" customHeight="1" x14ac:dyDescent="0.25">
      <c r="A954" s="30"/>
    </row>
    <row r="955" spans="1:1" ht="15.75" customHeight="1" x14ac:dyDescent="0.25">
      <c r="A955" s="30"/>
    </row>
    <row r="956" spans="1:1" ht="15.75" customHeight="1" x14ac:dyDescent="0.25">
      <c r="A956" s="30"/>
    </row>
    <row r="957" spans="1:1" ht="15.75" customHeight="1" x14ac:dyDescent="0.25">
      <c r="A957" s="30"/>
    </row>
    <row r="958" spans="1:1" ht="15.75" customHeight="1" x14ac:dyDescent="0.25">
      <c r="A958" s="30"/>
    </row>
    <row r="959" spans="1:1" ht="15.75" customHeight="1" x14ac:dyDescent="0.25">
      <c r="A959" s="30"/>
    </row>
    <row r="960" spans="1:1" ht="15.75" customHeight="1" x14ac:dyDescent="0.25">
      <c r="A960" s="30"/>
    </row>
    <row r="961" spans="1:1" ht="15.75" customHeight="1" x14ac:dyDescent="0.25">
      <c r="A961" s="30"/>
    </row>
    <row r="962" spans="1:1" ht="15.75" customHeight="1" x14ac:dyDescent="0.25">
      <c r="A962" s="30"/>
    </row>
    <row r="963" spans="1:1" ht="15.75" customHeight="1" x14ac:dyDescent="0.25">
      <c r="A963" s="30"/>
    </row>
    <row r="964" spans="1:1" ht="15.75" customHeight="1" x14ac:dyDescent="0.25">
      <c r="A964" s="30"/>
    </row>
    <row r="965" spans="1:1" ht="15.75" customHeight="1" x14ac:dyDescent="0.25">
      <c r="A965" s="30"/>
    </row>
    <row r="966" spans="1:1" ht="15.75" customHeight="1" x14ac:dyDescent="0.25">
      <c r="A966" s="30"/>
    </row>
    <row r="967" spans="1:1" ht="15.75" customHeight="1" x14ac:dyDescent="0.25">
      <c r="A967" s="30"/>
    </row>
    <row r="968" spans="1:1" ht="15.75" customHeight="1" x14ac:dyDescent="0.25">
      <c r="A968" s="30"/>
    </row>
    <row r="969" spans="1:1" ht="15.75" customHeight="1" x14ac:dyDescent="0.25">
      <c r="A969" s="30"/>
    </row>
    <row r="970" spans="1:1" ht="15.75" customHeight="1" x14ac:dyDescent="0.25">
      <c r="A970" s="30"/>
    </row>
    <row r="971" spans="1:1" ht="15.75" customHeight="1" x14ac:dyDescent="0.25">
      <c r="A971" s="30"/>
    </row>
    <row r="972" spans="1:1" ht="15.75" customHeight="1" x14ac:dyDescent="0.25">
      <c r="A972" s="30"/>
    </row>
    <row r="973" spans="1:1" ht="15.75" customHeight="1" x14ac:dyDescent="0.25">
      <c r="A973" s="30"/>
    </row>
    <row r="974" spans="1:1" ht="15.75" customHeight="1" x14ac:dyDescent="0.25">
      <c r="A974" s="30"/>
    </row>
    <row r="975" spans="1:1" ht="15.75" customHeight="1" x14ac:dyDescent="0.25">
      <c r="A975" s="30"/>
    </row>
    <row r="976" spans="1:1" ht="15.75" customHeight="1" x14ac:dyDescent="0.25">
      <c r="A976" s="30"/>
    </row>
    <row r="977" spans="1:1" ht="15.75" customHeight="1" x14ac:dyDescent="0.25">
      <c r="A977" s="30"/>
    </row>
    <row r="978" spans="1:1" ht="15.75" customHeight="1" x14ac:dyDescent="0.25">
      <c r="A978" s="30"/>
    </row>
    <row r="979" spans="1:1" ht="15.75" customHeight="1" x14ac:dyDescent="0.25">
      <c r="A979" s="30"/>
    </row>
    <row r="980" spans="1:1" ht="15.75" customHeight="1" x14ac:dyDescent="0.25">
      <c r="A980" s="30"/>
    </row>
    <row r="981" spans="1:1" ht="15.75" customHeight="1" x14ac:dyDescent="0.25">
      <c r="A981" s="30"/>
    </row>
    <row r="982" spans="1:1" ht="15.75" customHeight="1" x14ac:dyDescent="0.25">
      <c r="A982" s="30"/>
    </row>
    <row r="983" spans="1:1" ht="15.75" customHeight="1" x14ac:dyDescent="0.25">
      <c r="A983" s="30"/>
    </row>
    <row r="984" spans="1:1" ht="15.75" customHeight="1" x14ac:dyDescent="0.25">
      <c r="A984" s="30"/>
    </row>
    <row r="985" spans="1:1" ht="15.75" customHeight="1" x14ac:dyDescent="0.25">
      <c r="A985" s="30"/>
    </row>
    <row r="986" spans="1:1" ht="15.75" customHeight="1" x14ac:dyDescent="0.25">
      <c r="A986" s="30"/>
    </row>
    <row r="987" spans="1:1" ht="15.75" customHeight="1" x14ac:dyDescent="0.25">
      <c r="A987" s="30"/>
    </row>
    <row r="988" spans="1:1" ht="15.75" customHeight="1" x14ac:dyDescent="0.25">
      <c r="A988" s="30"/>
    </row>
    <row r="989" spans="1:1" ht="15.75" customHeight="1" x14ac:dyDescent="0.25">
      <c r="A989" s="30"/>
    </row>
    <row r="990" spans="1:1" ht="15.75" customHeight="1" x14ac:dyDescent="0.25">
      <c r="A990" s="30"/>
    </row>
    <row r="991" spans="1:1" ht="15.75" customHeight="1" x14ac:dyDescent="0.25">
      <c r="A991" s="30"/>
    </row>
    <row r="992" spans="1:1" ht="15.75" customHeight="1" x14ac:dyDescent="0.25">
      <c r="A992" s="30"/>
    </row>
    <row r="993" spans="1:1" ht="15.75" customHeight="1" x14ac:dyDescent="0.25">
      <c r="A993" s="30"/>
    </row>
    <row r="994" spans="1:1" ht="15.75" customHeight="1" x14ac:dyDescent="0.25">
      <c r="A994" s="30"/>
    </row>
    <row r="995" spans="1:1" ht="15.75" customHeight="1" x14ac:dyDescent="0.25">
      <c r="A995" s="30"/>
    </row>
    <row r="996" spans="1:1" ht="15.75" customHeight="1" x14ac:dyDescent="0.25">
      <c r="A996" s="30"/>
    </row>
    <row r="997" spans="1:1" ht="15.75" customHeight="1" x14ac:dyDescent="0.25">
      <c r="A997" s="30"/>
    </row>
    <row r="998" spans="1:1" ht="15.75" customHeight="1" x14ac:dyDescent="0.25">
      <c r="A998" s="30"/>
    </row>
    <row r="999" spans="1:1" ht="15.75" customHeight="1" x14ac:dyDescent="0.25">
      <c r="A999" s="30"/>
    </row>
    <row r="1000" spans="1:1" ht="15.75" customHeight="1" x14ac:dyDescent="0.25">
      <c r="A1000" s="30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2020-04-11T14:55:09Z</dcterms:modified>
</cp:coreProperties>
</file>