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27" i="2" l="1"/>
  <c r="F10" i="1"/>
  <c r="F17" i="1" s="1"/>
  <c r="F38" i="1" s="1"/>
  <c r="B38" i="1"/>
  <c r="C38" i="1"/>
  <c r="D38" i="1"/>
  <c r="E38" i="1"/>
  <c r="G38" i="1"/>
  <c r="G17" i="1"/>
  <c r="G19" i="1"/>
  <c r="G29" i="1"/>
  <c r="G53" i="1"/>
  <c r="E22" i="2"/>
  <c r="F22" i="2"/>
  <c r="G17" i="2"/>
  <c r="C17" i="2"/>
  <c r="D17" i="2"/>
  <c r="E17" i="2"/>
  <c r="F17" i="2"/>
  <c r="B17" i="2"/>
  <c r="F19" i="1" l="1"/>
  <c r="E19" i="1"/>
  <c r="H19" i="1"/>
  <c r="D19" i="1"/>
  <c r="F29" i="1"/>
  <c r="F53" i="1"/>
  <c r="G24" i="2"/>
  <c r="C24" i="2"/>
  <c r="D24" i="2"/>
  <c r="E24" i="2"/>
  <c r="F24" i="2"/>
  <c r="B24" i="2"/>
  <c r="G22" i="2"/>
  <c r="F56" i="1"/>
  <c r="G56" i="1"/>
  <c r="G10" i="1"/>
  <c r="G55" i="1" s="1"/>
  <c r="H30" i="3"/>
  <c r="H28" i="3"/>
  <c r="F24" i="3"/>
  <c r="G24" i="3"/>
  <c r="F20" i="3"/>
  <c r="G20" i="3"/>
  <c r="H20" i="3"/>
  <c r="F9" i="3"/>
  <c r="G9" i="3"/>
  <c r="G30" i="3" s="1"/>
  <c r="H9" i="3"/>
  <c r="I9" i="3"/>
  <c r="G26" i="3" l="1"/>
  <c r="G28" i="3" s="1"/>
  <c r="F37" i="2"/>
  <c r="F39" i="2" s="1"/>
  <c r="F41" i="2" s="1"/>
  <c r="G37" i="2"/>
  <c r="G39" i="2" s="1"/>
  <c r="G41" i="2" s="1"/>
  <c r="F26" i="3"/>
  <c r="F28" i="3" s="1"/>
  <c r="F30" i="3"/>
  <c r="F55" i="1"/>
  <c r="B38" i="2"/>
  <c r="C38" i="2"/>
  <c r="C53" i="1"/>
  <c r="D24" i="3"/>
  <c r="D38" i="2"/>
  <c r="D10" i="1"/>
  <c r="E38" i="2"/>
  <c r="E10" i="1" l="1"/>
  <c r="E17" i="1" s="1"/>
  <c r="E53" i="1"/>
  <c r="E29" i="1"/>
  <c r="D22" i="2"/>
  <c r="D37" i="2" s="1"/>
  <c r="D39" i="2" s="1"/>
  <c r="E37" i="2"/>
  <c r="E39" i="2" s="1"/>
  <c r="C22" i="2"/>
  <c r="B22" i="2"/>
  <c r="C19" i="1"/>
  <c r="B19" i="1"/>
  <c r="C56" i="1"/>
  <c r="D56" i="1"/>
  <c r="E56" i="1"/>
  <c r="D53" i="1"/>
  <c r="C29" i="1"/>
  <c r="D29" i="1"/>
  <c r="C10" i="1"/>
  <c r="C17" i="1" s="1"/>
  <c r="D17" i="1"/>
  <c r="C37" i="2" l="1"/>
  <c r="C39" i="2" s="1"/>
  <c r="B10" i="1"/>
  <c r="B56" i="1"/>
  <c r="B53" i="1" l="1"/>
  <c r="C24" i="3"/>
  <c r="E24" i="3"/>
  <c r="C20" i="3"/>
  <c r="D20" i="3"/>
  <c r="E20" i="3"/>
  <c r="C9" i="3"/>
  <c r="D9" i="3"/>
  <c r="E9" i="3"/>
  <c r="D26" i="3" l="1"/>
  <c r="D28" i="3" s="1"/>
  <c r="C26" i="3"/>
  <c r="C28" i="3" s="1"/>
  <c r="E26" i="3"/>
  <c r="E28" i="3" s="1"/>
  <c r="B24" i="3"/>
  <c r="B20" i="3"/>
  <c r="B9" i="3"/>
  <c r="B30" i="3" s="1"/>
  <c r="B29" i="1"/>
  <c r="B17" i="1"/>
  <c r="B55" i="1" s="1"/>
  <c r="B26" i="3" l="1"/>
  <c r="B28" i="3" s="1"/>
  <c r="B37" i="2"/>
  <c r="B39" i="2" s="1"/>
  <c r="B41" i="2" s="1"/>
  <c r="D30" i="3"/>
  <c r="E30" i="3"/>
  <c r="C30" i="3"/>
  <c r="D41" i="2"/>
  <c r="E41" i="2"/>
  <c r="C41" i="2"/>
  <c r="D55" i="1"/>
  <c r="E55" i="1"/>
  <c r="C55" i="1"/>
</calcChain>
</file>

<file path=xl/sharedStrings.xml><?xml version="1.0" encoding="utf-8"?>
<sst xmlns="http://schemas.openxmlformats.org/spreadsheetml/2006/main" count="130" uniqueCount="110">
  <si>
    <t>Issued, subscribed and paid-up capital</t>
  </si>
  <si>
    <t>Reserve For Exceptional Losses</t>
  </si>
  <si>
    <t>-</t>
  </si>
  <si>
    <t>Reserve &amp; Surplus</t>
  </si>
  <si>
    <t>Profit &amp; Loss Appropriation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</si>
  <si>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</si>
  <si>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</si>
  <si>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</si>
  <si>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</si>
  <si>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</si>
  <si>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</si>
  <si>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</si>
  <si>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</si>
  <si>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</si>
  <si>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</si>
  <si>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</si>
  <si>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</si>
  <si>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</si>
  <si>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</si>
  <si>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</si>
  <si>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</si>
  <si>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Other Income/ Misc Income</t>
  </si>
  <si>
    <t>Profit/Loss Transferred From:</t>
  </si>
  <si>
    <t>Fire Revenue Account</t>
  </si>
  <si>
    <t>Motor Revenue Account</t>
  </si>
  <si>
    <t>Miscellaneous Revenue Account</t>
  </si>
  <si>
    <t>Advertisement &amp; Publicity</t>
  </si>
  <si>
    <t>Directors Fee</t>
  </si>
  <si>
    <t>Audit Fees</t>
  </si>
  <si>
    <t>Legal &amp; Professional Fees</t>
  </si>
  <si>
    <t>Donation &amp; Subscription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</si>
  <si>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</si>
  <si>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</si>
  <si>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</si>
  <si>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</si>
  <si>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</si>
  <si>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</si>
  <si>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</si>
  <si>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Marine Insurance Business Account</t>
  </si>
  <si>
    <t>Interest, Dividend &amp; Rent Outstanding</t>
  </si>
  <si>
    <t>Profit/(Loss) on Sale of Shares</t>
  </si>
  <si>
    <t>Marine Revenue Account</t>
  </si>
  <si>
    <t>Financial Charges</t>
  </si>
  <si>
    <t>Others</t>
  </si>
  <si>
    <t>Bangladesh General Insurance Company Ltd. Limited</t>
  </si>
  <si>
    <t>Bangladesh General Insurance Company Ltd.</t>
  </si>
  <si>
    <t>Investment Fluctuation Fund</t>
  </si>
  <si>
    <t>Dividend Equalization Fund</t>
  </si>
  <si>
    <t>Share Fluctuation Fund</t>
  </si>
  <si>
    <t>Deferred Liability For Gratuity</t>
  </si>
  <si>
    <t>Reserve For Corporate Social Responsibility (CSR)</t>
  </si>
  <si>
    <t>Loan From Bank (Secured)</t>
  </si>
  <si>
    <t>Other Long Term Investment</t>
  </si>
  <si>
    <t>Land &amp; Land Development Cost</t>
  </si>
  <si>
    <t>Insurance Stamps In Hand</t>
  </si>
  <si>
    <t>Income Statement</t>
  </si>
  <si>
    <t>Interest And Dividend Income</t>
  </si>
  <si>
    <t>Dividend And Debenture Interest</t>
  </si>
  <si>
    <t>Interest &amp; Others Income</t>
  </si>
  <si>
    <t>Capital gain/Profit On Sale Of Assets</t>
  </si>
  <si>
    <t>Trustee Fee</t>
  </si>
  <si>
    <t>Rental Income BGIC Tower</t>
  </si>
  <si>
    <t>Interest Expense</t>
  </si>
  <si>
    <t>Cash Flow Statement</t>
  </si>
  <si>
    <t>Disposal Of Investment</t>
  </si>
  <si>
    <t>Investment Made</t>
  </si>
  <si>
    <t>Increase/(Decrease) of bank overdraft</t>
  </si>
  <si>
    <t>Other fund</t>
  </si>
  <si>
    <t>Right Share Issue Expenses Written off</t>
  </si>
  <si>
    <t>Balance Sheet</t>
  </si>
  <si>
    <t>As at year end</t>
  </si>
  <si>
    <t>Liabilities and Capital</t>
  </si>
  <si>
    <t>Shareholders’ Equity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</si>
  <si>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</si>
  <si>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</si>
  <si>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</si>
  <si>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</si>
  <si>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</si>
  <si>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</si>
  <si>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</si>
  <si>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</si>
  <si>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</si>
  <si>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</si>
  <si>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</si>
  <si>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</si>
  <si>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</si>
  <si>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</si>
  <si>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</si>
  <si>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</si>
  <si>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</si>
  <si>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</si>
  <si>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</si>
  <si>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</si>
  <si>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</si>
  <si>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</si>
  <si>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</si>
  <si>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 xml:space="preserve"> </t>
  </si>
  <si>
    <t>Creditors &amp; accruls</t>
  </si>
  <si>
    <t>Property plant &amp; equipment</t>
  </si>
  <si>
    <t>sale proceeds Of Fixed Assets</t>
  </si>
  <si>
    <t>Interest received on fdr</t>
  </si>
  <si>
    <t>Outstanding claim</t>
  </si>
  <si>
    <t>Investment Income</t>
  </si>
  <si>
    <t>Disposal Of fixed assest</t>
  </si>
  <si>
    <t>Rserve for unexpired risk</t>
  </si>
  <si>
    <t>Quarrter 2</t>
  </si>
  <si>
    <t>Management expences,commision</t>
  </si>
  <si>
    <t>R/I Commision Earned</t>
  </si>
  <si>
    <t>Unexpired Risk Reserve</t>
  </si>
  <si>
    <t xml:space="preserve">Agency commision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</si>
</sst>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5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4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0" fontId="6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8" fillId="0" borderId="4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/>
    </xf>
    <xf numFmtId="0" fontId="9" fillId="0" borderId="4" xfId="0" applyFont="1" applyFill="1" applyBorder="1" applyAlignment="1">
      <alignment vertical="top" wrapText="1"/>
    </xf>
    <xf numFmtId="0" fontId="4" fillId="0" borderId="8" xfId="0" applyFont="1" applyBorder="1"/>
    <xf numFmtId="0" fontId="6" fillId="0" borderId="0" xfId="0" applyFont="1"/>
    <xf numFmtId="0" fontId="4" fillId="0" borderId="9" xfId="0" applyFont="1" applyBorder="1" applyAlignment="1">
      <alignment vertical="top" wrapText="1"/>
    </xf>
    <xf numFmtId="164" fontId="0" fillId="0" borderId="0" xfId="0" applyNumberFormat="1" applyFont="1"/>
    <xf numFmtId="0" fontId="10" fillId="0" borderId="1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right" wrapText="1"/>
    </xf>
    <xf numFmtId="0" fontId="10" fillId="0" borderId="5" xfId="0" applyFont="1" applyFill="1" applyBorder="1" applyAlignment="1">
      <alignment horizontal="right" wrapText="1"/>
    </xf>
    <xf numFmtId="0" fontId="10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164" fontId="11" fillId="0" borderId="0" xfId="1" applyNumberFormat="1" applyFont="1" applyFill="1" applyAlignment="1">
      <alignment horizontal="right" vertical="top" wrapText="1"/>
    </xf>
    <xf numFmtId="0" fontId="11" fillId="0" borderId="6" xfId="0" applyFont="1" applyFill="1" applyBorder="1" applyAlignment="1">
      <alignment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4" fontId="10" fillId="0" borderId="0" xfId="0" applyNumberFormat="1" applyFont="1" applyFill="1" applyAlignment="1">
      <alignment horizontal="right" vertical="top" wrapText="1"/>
    </xf>
    <xf numFmtId="4" fontId="10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right" vertical="top" wrapText="1"/>
    </xf>
    <xf numFmtId="0" fontId="11" fillId="0" borderId="7" xfId="0" applyFont="1" applyFill="1" applyBorder="1" applyAlignment="1">
      <alignment vertical="top" wrapText="1"/>
    </xf>
    <xf numFmtId="0" fontId="4" fillId="0" borderId="0" xfId="0" applyFont="1" applyBorder="1"/>
    <xf numFmtId="0" fontId="4" fillId="0" borderId="10" xfId="0" applyFont="1" applyBorder="1"/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4" fillId="0" borderId="0" xfId="0" applyFont="1" applyAlignment="1">
      <alignment horizontal="right"/>
    </xf>
    <xf numFmtId="15" fontId="6" fillId="0" borderId="2" xfId="0" applyNumberFormat="1" applyFont="1" applyFill="1" applyBorder="1" applyAlignment="1">
      <alignment horizontal="right" wrapText="1"/>
    </xf>
    <xf numFmtId="15" fontId="6" fillId="0" borderId="3" xfId="0" applyNumberFormat="1" applyFont="1" applyFill="1" applyBorder="1" applyAlignment="1">
      <alignment horizontal="right" wrapText="1"/>
    </xf>
    <xf numFmtId="0" fontId="1" fillId="0" borderId="0" xfId="0" applyFont="1"/>
    <xf numFmtId="0" fontId="10" fillId="0" borderId="0" xfId="0" applyFont="1" applyAlignment="1">
      <alignment horizontal="left" vertical="center" wrapText="1"/>
    </xf>
    <xf numFmtId="164" fontId="3" fillId="0" borderId="0" xfId="1" applyNumberFormat="1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right" wrapText="1"/>
    </xf>
    <xf numFmtId="164" fontId="3" fillId="0" borderId="5" xfId="1" applyNumberFormat="1" applyFont="1" applyFill="1" applyBorder="1" applyAlignment="1">
      <alignment horizontal="right" wrapText="1"/>
    </xf>
    <xf numFmtId="164" fontId="3" fillId="0" borderId="0" xfId="1" applyNumberFormat="1" applyFont="1"/>
    <xf numFmtId="164" fontId="3" fillId="0" borderId="0" xfId="1" applyNumberFormat="1" applyFont="1" applyFill="1" applyBorder="1" applyAlignment="1">
      <alignment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43" fontId="4" fillId="0" borderId="7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0" fontId="4" fillId="0" borderId="0" xfId="0" applyFont="1" applyFill="1" applyBorder="1" applyAlignment="1">
      <alignment horizontal="right"/>
    </xf>
    <xf numFmtId="15" fontId="4" fillId="0" borderId="0" xfId="0" applyNumberFormat="1" applyFont="1"/>
    <xf numFmtId="164" fontId="4" fillId="2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/>
    <xf numFmtId="164" fontId="1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0" fontId="0" fillId="2" borderId="0" xfId="0" applyFont="1" applyFill="1"/>
    <xf numFmtId="0" fontId="4" fillId="2" borderId="0" xfId="0" applyFont="1" applyFill="1" applyAlignment="1">
      <alignment horizontal="right"/>
    </xf>
    <xf numFmtId="15" fontId="4" fillId="2" borderId="0" xfId="0" applyNumberFormat="1" applyFont="1" applyFill="1"/>
    <xf numFmtId="164" fontId="0" fillId="2" borderId="0" xfId="1" applyNumberFormat="1" applyFont="1" applyFill="1"/>
    <xf numFmtId="164" fontId="1" fillId="2" borderId="0" xfId="1" applyNumberFormat="1" applyFont="1" applyFill="1" applyBorder="1" applyAlignment="1">
      <alignment horizontal="right" vertical="top" wrapText="1"/>
    </xf>
    <xf numFmtId="164" fontId="12" fillId="2" borderId="0" xfId="1" applyNumberFormat="1" applyFont="1" applyFill="1" applyBorder="1" applyAlignment="1">
      <alignment vertical="top" wrapText="1"/>
    </xf>
    <xf numFmtId="164" fontId="1" fillId="2" borderId="0" xfId="1" applyNumberFormat="1" applyFont="1" applyFill="1" applyBorder="1" applyAlignment="1">
      <alignment vertical="top" wrapText="1"/>
    </xf>
    <xf numFmtId="164" fontId="12" fillId="2" borderId="0" xfId="1" applyNumberFormat="1" applyFont="1" applyFill="1" applyAlignment="1">
      <alignment horizontal="right" vertical="top" wrapText="1"/>
    </xf>
    <xf numFmtId="2" fontId="11" fillId="2" borderId="7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left" indent="2"/>
    </xf>
    <xf numFmtId="15" fontId="12" fillId="0" borderId="0" xfId="0" applyNumberFormat="1" applyFont="1" applyFill="1" applyAlignment="1">
      <alignment horizontal="left" indent="2"/>
    </xf>
    <xf numFmtId="164" fontId="3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pane xSplit="1" topLeftCell="B1" activePane="topRight" state="frozen"/>
      <selection pane="topRight" activeCell="G46" sqref="G46"/>
    </sheetView>
  </sheetViews>
  <sheetFormatPr defaultRowHeight="15" x14ac:dyDescent="0.25"/>
  <cols>
    <col min="1" max="1" width="50.7109375" style="3" customWidth="1"/>
    <col min="2" max="2" width="17.42578125" style="3" customWidth="1"/>
    <col min="3" max="5" width="19.28515625" style="3" bestFit="1" customWidth="1"/>
    <col min="6" max="6" width="14.7109375" style="3" customWidth="1"/>
    <col min="7" max="7" width="13.5703125" style="3" customWidth="1"/>
    <col min="8" max="16384" width="9.140625" style="3"/>
  </cols>
  <sheetData>
    <row r="1" spans="1:7" ht="18.75" x14ac:dyDescent="0.3">
      <c r="A1" s="4" t="s">
        <v>44</v>
      </c>
      <c r="B1" s="4"/>
    </row>
    <row r="2" spans="1:7" x14ac:dyDescent="0.25">
      <c r="A2" s="8" t="s">
        <v>69</v>
      </c>
    </row>
    <row r="3" spans="1:7" ht="15.75" thickBot="1" x14ac:dyDescent="0.3">
      <c r="A3" s="8" t="s">
        <v>70</v>
      </c>
    </row>
    <row r="4" spans="1:7" ht="16.5" thickBot="1" x14ac:dyDescent="0.3">
      <c r="A4" s="5"/>
      <c r="B4" s="51" t="s">
        <v>95</v>
      </c>
      <c r="C4" s="51" t="s">
        <v>95</v>
      </c>
      <c r="D4" s="51" t="s">
        <v>94</v>
      </c>
      <c r="E4" s="51" t="s">
        <v>93</v>
      </c>
      <c r="F4" s="72" t="s">
        <v>95</v>
      </c>
      <c r="G4" s="72" t="s">
        <v>94</v>
      </c>
    </row>
    <row r="5" spans="1:7" ht="15.75" x14ac:dyDescent="0.25">
      <c r="A5" s="12" t="s">
        <v>71</v>
      </c>
      <c r="B5" s="52">
        <v>43008</v>
      </c>
      <c r="C5" s="52">
        <v>43281</v>
      </c>
      <c r="D5" s="52">
        <v>43373</v>
      </c>
      <c r="E5" s="53">
        <v>43555</v>
      </c>
      <c r="F5" s="73">
        <v>43646</v>
      </c>
      <c r="G5" s="73">
        <v>43738</v>
      </c>
    </row>
    <row r="6" spans="1:7" ht="15.75" x14ac:dyDescent="0.25">
      <c r="A6" s="13"/>
      <c r="B6" s="9"/>
      <c r="C6" s="10"/>
      <c r="D6" s="10"/>
      <c r="E6" s="11"/>
    </row>
    <row r="7" spans="1:7" x14ac:dyDescent="0.25">
      <c r="A7" s="14" t="s">
        <v>72</v>
      </c>
      <c r="B7" s="56"/>
      <c r="C7" s="57"/>
      <c r="D7" s="57"/>
      <c r="E7" s="58"/>
      <c r="F7" s="59"/>
    </row>
    <row r="8" spans="1:7" x14ac:dyDescent="0.25">
      <c r="A8" s="14" t="s">
        <v>0</v>
      </c>
      <c r="B8" s="60">
        <v>540272550</v>
      </c>
      <c r="C8" s="61">
        <v>540272550</v>
      </c>
      <c r="D8" s="61">
        <v>540272550</v>
      </c>
      <c r="E8" s="62">
        <v>540272550</v>
      </c>
      <c r="F8" s="59">
        <v>540272550</v>
      </c>
      <c r="G8" s="77">
        <v>540272550</v>
      </c>
    </row>
    <row r="9" spans="1:7" x14ac:dyDescent="0.25">
      <c r="A9" s="14" t="s">
        <v>37</v>
      </c>
      <c r="B9" s="60">
        <v>244825200</v>
      </c>
      <c r="C9" s="61">
        <v>244825200</v>
      </c>
      <c r="D9" s="61">
        <v>244825200</v>
      </c>
      <c r="E9" s="62">
        <v>244825200</v>
      </c>
      <c r="F9" s="59">
        <v>244825200</v>
      </c>
      <c r="G9" s="77">
        <v>244825200</v>
      </c>
    </row>
    <row r="10" spans="1:7" x14ac:dyDescent="0.25">
      <c r="A10" s="15" t="s">
        <v>73</v>
      </c>
      <c r="B10" s="46">
        <f>SUM(B11:B16)</f>
        <v>303500093</v>
      </c>
      <c r="C10" s="46">
        <f>SUM(C11:C16)</f>
        <v>426656100</v>
      </c>
      <c r="D10" s="46">
        <f>SUM(D11:D16)</f>
        <v>415706548</v>
      </c>
      <c r="E10" s="46">
        <f>SUM(E11:E16)</f>
        <v>364265424</v>
      </c>
      <c r="F10" s="46">
        <f>SUM(F11:F16)</f>
        <v>328947261</v>
      </c>
      <c r="G10" s="46">
        <f t="shared" ref="G10" si="0">SUM(G11:G16)</f>
        <v>278707025</v>
      </c>
    </row>
    <row r="11" spans="1:7" ht="15.75" x14ac:dyDescent="0.25">
      <c r="A11" s="6" t="s">
        <v>1</v>
      </c>
      <c r="B11" s="60"/>
      <c r="C11" s="61">
        <v>88898515</v>
      </c>
      <c r="D11" s="61">
        <v>132577134</v>
      </c>
      <c r="E11" s="62">
        <v>43405201</v>
      </c>
      <c r="F11" s="59">
        <v>220987915</v>
      </c>
    </row>
    <row r="12" spans="1:7" ht="15.75" x14ac:dyDescent="0.25">
      <c r="A12" s="6" t="s">
        <v>46</v>
      </c>
      <c r="B12" s="60">
        <v>4464000</v>
      </c>
      <c r="C12" s="61">
        <v>3894000</v>
      </c>
      <c r="D12" s="61">
        <v>4464000</v>
      </c>
      <c r="E12" s="62"/>
      <c r="F12" s="59"/>
    </row>
    <row r="13" spans="1:7" ht="15.75" x14ac:dyDescent="0.25">
      <c r="A13" s="6" t="s">
        <v>47</v>
      </c>
      <c r="B13" s="60"/>
      <c r="C13" s="61"/>
      <c r="D13" s="61"/>
      <c r="E13" s="62"/>
      <c r="F13" s="59"/>
    </row>
    <row r="14" spans="1:7" ht="15.75" x14ac:dyDescent="0.25">
      <c r="A14" s="6" t="s">
        <v>48</v>
      </c>
      <c r="B14" s="60"/>
      <c r="C14" s="61"/>
      <c r="D14" s="61"/>
      <c r="E14" s="62">
        <v>3894000</v>
      </c>
      <c r="F14" s="59"/>
    </row>
    <row r="15" spans="1:7" ht="15.75" x14ac:dyDescent="0.25">
      <c r="A15" s="6" t="s">
        <v>3</v>
      </c>
      <c r="B15" s="60">
        <v>229182059</v>
      </c>
      <c r="C15" s="61">
        <v>217229944</v>
      </c>
      <c r="D15" s="61">
        <v>213834407</v>
      </c>
      <c r="E15" s="62">
        <v>219791968</v>
      </c>
      <c r="F15" s="59"/>
      <c r="G15" s="77">
        <v>221116319</v>
      </c>
    </row>
    <row r="16" spans="1:7" ht="15.75" x14ac:dyDescent="0.25">
      <c r="A16" s="6" t="s">
        <v>4</v>
      </c>
      <c r="B16" s="60">
        <v>69854034</v>
      </c>
      <c r="C16" s="61">
        <v>116633641</v>
      </c>
      <c r="D16" s="61">
        <v>64831007</v>
      </c>
      <c r="E16" s="62">
        <v>97174255</v>
      </c>
      <c r="F16" s="59">
        <v>107959346</v>
      </c>
      <c r="G16" s="77">
        <v>57590706</v>
      </c>
    </row>
    <row r="17" spans="1:13" ht="15.75" x14ac:dyDescent="0.25">
      <c r="A17" s="7"/>
      <c r="B17" s="46">
        <f t="shared" ref="B17:G17" si="1">SUM(B8:B10)</f>
        <v>1088597843</v>
      </c>
      <c r="C17" s="46">
        <f t="shared" si="1"/>
        <v>1211753850</v>
      </c>
      <c r="D17" s="46">
        <f t="shared" si="1"/>
        <v>1200804298</v>
      </c>
      <c r="E17" s="46">
        <f t="shared" si="1"/>
        <v>1149363174</v>
      </c>
      <c r="F17" s="46">
        <f t="shared" si="1"/>
        <v>1114045011</v>
      </c>
      <c r="G17" s="46">
        <f t="shared" si="1"/>
        <v>1063804775</v>
      </c>
    </row>
    <row r="18" spans="1:13" ht="15.75" x14ac:dyDescent="0.25">
      <c r="A18" s="7"/>
      <c r="B18" s="46"/>
      <c r="C18" s="46"/>
      <c r="D18" s="46"/>
      <c r="E18" s="46"/>
      <c r="F18" s="59"/>
    </row>
    <row r="19" spans="1:13" x14ac:dyDescent="0.25">
      <c r="A19" s="15" t="s">
        <v>74</v>
      </c>
      <c r="B19" s="46">
        <f>SUM(B20:B23)</f>
        <v>126508345</v>
      </c>
      <c r="C19" s="46">
        <f t="shared" ref="C19" si="2">SUM(C20:C23)</f>
        <v>0</v>
      </c>
      <c r="D19" s="46">
        <f>SUM(D20:D23)</f>
        <v>0</v>
      </c>
      <c r="E19" s="46">
        <f t="shared" ref="E19:H19" si="3">SUM(E20:E23)</f>
        <v>0</v>
      </c>
      <c r="F19" s="46">
        <f>SUM(F20:F23)</f>
        <v>90576105</v>
      </c>
      <c r="G19" s="46">
        <f>SUM(G20:G23)</f>
        <v>157279148</v>
      </c>
      <c r="H19" s="46">
        <f t="shared" si="3"/>
        <v>0</v>
      </c>
      <c r="I19" s="46"/>
      <c r="J19" s="46"/>
      <c r="K19" s="46"/>
      <c r="L19" s="46"/>
      <c r="M19" s="46"/>
    </row>
    <row r="20" spans="1:13" ht="15.75" x14ac:dyDescent="0.25">
      <c r="A20" s="6" t="s">
        <v>104</v>
      </c>
      <c r="B20" s="60">
        <v>126508345</v>
      </c>
      <c r="C20" s="61"/>
      <c r="D20" s="61"/>
      <c r="E20" s="62"/>
      <c r="F20" s="59">
        <v>90576105</v>
      </c>
      <c r="G20" s="2">
        <v>157279148</v>
      </c>
    </row>
    <row r="21" spans="1:13" ht="15.75" x14ac:dyDescent="0.25">
      <c r="A21" s="6" t="s">
        <v>38</v>
      </c>
      <c r="B21" s="60"/>
      <c r="C21" s="61"/>
      <c r="D21" s="61"/>
      <c r="E21" s="62"/>
      <c r="F21" s="59"/>
    </row>
    <row r="22" spans="1:13" ht="15.75" x14ac:dyDescent="0.25">
      <c r="A22" s="6" t="s">
        <v>5</v>
      </c>
      <c r="B22" s="60"/>
      <c r="C22" s="61"/>
      <c r="D22" s="61"/>
      <c r="E22" s="62"/>
      <c r="F22" s="59"/>
    </row>
    <row r="23" spans="1:13" ht="15.75" x14ac:dyDescent="0.25">
      <c r="A23" s="6" t="s">
        <v>6</v>
      </c>
      <c r="B23" s="60"/>
      <c r="C23" s="61"/>
      <c r="D23" s="61"/>
      <c r="E23" s="62"/>
      <c r="F23" s="59"/>
    </row>
    <row r="24" spans="1:13" x14ac:dyDescent="0.25">
      <c r="A24" s="15" t="s">
        <v>67</v>
      </c>
      <c r="B24" s="60"/>
      <c r="C24" s="61"/>
      <c r="D24" s="61"/>
      <c r="E24" s="62"/>
      <c r="F24" s="59"/>
    </row>
    <row r="25" spans="1:13" x14ac:dyDescent="0.25">
      <c r="A25" s="15" t="s">
        <v>7</v>
      </c>
      <c r="B25" s="46">
        <v>2419637</v>
      </c>
      <c r="C25" s="63">
        <v>19765423</v>
      </c>
      <c r="D25" s="63">
        <v>20737964</v>
      </c>
      <c r="E25" s="64">
        <v>42964321</v>
      </c>
      <c r="F25" s="59">
        <v>16288310</v>
      </c>
      <c r="G25" s="65">
        <v>19724729</v>
      </c>
    </row>
    <row r="26" spans="1:13" x14ac:dyDescent="0.25">
      <c r="A26" s="15" t="s">
        <v>49</v>
      </c>
      <c r="B26" s="46"/>
      <c r="C26" s="63"/>
      <c r="D26" s="63"/>
      <c r="E26" s="64"/>
      <c r="F26" s="59"/>
    </row>
    <row r="27" spans="1:13" x14ac:dyDescent="0.25">
      <c r="A27" s="15" t="s">
        <v>50</v>
      </c>
      <c r="B27" s="46"/>
      <c r="C27" s="63"/>
      <c r="D27" s="63"/>
      <c r="E27" s="64"/>
      <c r="F27" s="59">
        <v>3894000</v>
      </c>
      <c r="G27" s="2">
        <v>3894000</v>
      </c>
    </row>
    <row r="28" spans="1:13" x14ac:dyDescent="0.25">
      <c r="A28" s="15"/>
      <c r="B28" s="46"/>
      <c r="C28" s="63"/>
      <c r="D28" s="63"/>
      <c r="E28" s="65"/>
      <c r="F28" s="59"/>
    </row>
    <row r="29" spans="1:13" x14ac:dyDescent="0.25">
      <c r="A29" s="15" t="s">
        <v>8</v>
      </c>
      <c r="B29" s="46">
        <f t="shared" ref="B29:G29" si="4">SUM(B30:B37)</f>
        <v>482290416</v>
      </c>
      <c r="C29" s="46">
        <f t="shared" si="4"/>
        <v>422016461</v>
      </c>
      <c r="D29" s="46">
        <f t="shared" si="4"/>
        <v>329894447</v>
      </c>
      <c r="E29" s="46">
        <f t="shared" si="4"/>
        <v>476233281</v>
      </c>
      <c r="F29" s="46">
        <f t="shared" si="4"/>
        <v>169623882</v>
      </c>
      <c r="G29" s="46">
        <f t="shared" si="4"/>
        <v>431560816</v>
      </c>
    </row>
    <row r="30" spans="1:13" ht="31.5" x14ac:dyDescent="0.25">
      <c r="A30" s="6" t="s">
        <v>9</v>
      </c>
      <c r="B30" s="60"/>
      <c r="C30" s="61"/>
      <c r="D30" s="61"/>
      <c r="E30" s="62"/>
      <c r="F30" s="59"/>
    </row>
    <row r="31" spans="1:13" ht="31.5" x14ac:dyDescent="0.25">
      <c r="A31" s="6" t="s">
        <v>10</v>
      </c>
      <c r="B31" s="60"/>
      <c r="C31" s="61"/>
      <c r="D31" s="61"/>
      <c r="E31" s="62"/>
      <c r="F31" s="59"/>
    </row>
    <row r="32" spans="1:13" ht="15.75" x14ac:dyDescent="0.25">
      <c r="A32" s="6" t="s">
        <v>51</v>
      </c>
      <c r="B32" s="60"/>
      <c r="C32" s="61"/>
      <c r="D32" s="61"/>
      <c r="E32" s="62" t="s">
        <v>96</v>
      </c>
      <c r="F32" s="59"/>
    </row>
    <row r="33" spans="1:7" ht="15.75" x14ac:dyDescent="0.25">
      <c r="A33" s="6" t="s">
        <v>97</v>
      </c>
      <c r="B33" s="60">
        <v>391758748</v>
      </c>
      <c r="C33" s="61">
        <v>310521239</v>
      </c>
      <c r="D33" s="61">
        <v>223124358</v>
      </c>
      <c r="E33" s="62">
        <v>367520361</v>
      </c>
      <c r="F33" s="59">
        <v>32789893</v>
      </c>
      <c r="G33" s="77">
        <v>328824385</v>
      </c>
    </row>
    <row r="34" spans="1:7" ht="15.75" x14ac:dyDescent="0.25">
      <c r="A34" s="6" t="s">
        <v>101</v>
      </c>
      <c r="B34" s="60">
        <v>90531668</v>
      </c>
      <c r="C34" s="61">
        <v>111495222</v>
      </c>
      <c r="D34" s="61">
        <v>106770089</v>
      </c>
      <c r="E34" s="62">
        <v>108712920</v>
      </c>
      <c r="F34" s="59">
        <v>136833989</v>
      </c>
      <c r="G34" s="77">
        <v>102736431</v>
      </c>
    </row>
    <row r="35" spans="1:7" ht="15.75" x14ac:dyDescent="0.25">
      <c r="A35" s="6" t="s">
        <v>11</v>
      </c>
      <c r="B35" s="60"/>
      <c r="C35" s="61"/>
      <c r="D35" s="61"/>
      <c r="E35" s="62"/>
      <c r="F35" s="59"/>
    </row>
    <row r="36" spans="1:7" ht="15.75" x14ac:dyDescent="0.25">
      <c r="A36" s="6" t="s">
        <v>12</v>
      </c>
      <c r="B36" s="60"/>
      <c r="C36" s="61"/>
      <c r="D36" s="61"/>
      <c r="E36" s="62"/>
      <c r="F36" s="59"/>
    </row>
    <row r="37" spans="1:7" ht="15.75" x14ac:dyDescent="0.25">
      <c r="A37" s="6"/>
      <c r="B37" s="60"/>
      <c r="C37" s="61"/>
      <c r="D37" s="61"/>
      <c r="E37" s="62"/>
      <c r="F37" s="59"/>
    </row>
    <row r="38" spans="1:7" ht="15.75" x14ac:dyDescent="0.25">
      <c r="A38" s="7"/>
      <c r="B38" s="46">
        <f t="shared" ref="B38:E38" si="5">B29+B25+B24+B19+B17+B27+B26</f>
        <v>1699816241</v>
      </c>
      <c r="C38" s="46">
        <f t="shared" si="5"/>
        <v>1653535734</v>
      </c>
      <c r="D38" s="46">
        <f t="shared" si="5"/>
        <v>1551436709</v>
      </c>
      <c r="E38" s="46">
        <f t="shared" si="5"/>
        <v>1668560776</v>
      </c>
      <c r="F38" s="74">
        <f>F29+F25+F24+F19+F17+F27+F26</f>
        <v>1394427308</v>
      </c>
      <c r="G38" s="46">
        <f>G29+G25+G24+G19+G17+G27+G26</f>
        <v>1676263468</v>
      </c>
    </row>
    <row r="39" spans="1:7" x14ac:dyDescent="0.25">
      <c r="A39" s="16" t="s">
        <v>75</v>
      </c>
      <c r="B39" s="46"/>
      <c r="C39" s="46"/>
      <c r="D39" s="46"/>
      <c r="E39" s="46"/>
      <c r="F39" s="59"/>
    </row>
    <row r="40" spans="1:7" x14ac:dyDescent="0.25">
      <c r="A40" s="17" t="s">
        <v>13</v>
      </c>
      <c r="B40" s="46"/>
      <c r="C40" s="46"/>
      <c r="D40" s="61"/>
      <c r="E40" s="62"/>
      <c r="F40" s="59"/>
    </row>
    <row r="41" spans="1:7" ht="15.75" x14ac:dyDescent="0.25">
      <c r="A41" s="6" t="s">
        <v>98</v>
      </c>
      <c r="B41" s="60"/>
      <c r="C41" s="61"/>
      <c r="D41" s="61"/>
      <c r="E41" s="62"/>
      <c r="F41" s="59"/>
    </row>
    <row r="42" spans="1:7" ht="15.75" x14ac:dyDescent="0.25">
      <c r="A42" s="6" t="s">
        <v>14</v>
      </c>
      <c r="B42" s="60">
        <v>233586120</v>
      </c>
      <c r="C42" s="61">
        <v>211737339</v>
      </c>
      <c r="D42" s="61">
        <v>213907508</v>
      </c>
      <c r="E42" s="62">
        <v>229840285</v>
      </c>
      <c r="F42" s="59">
        <v>226332334</v>
      </c>
      <c r="G42" s="77">
        <v>231997607</v>
      </c>
    </row>
    <row r="43" spans="1:7" ht="15.75" x14ac:dyDescent="0.25">
      <c r="A43" s="6" t="s">
        <v>52</v>
      </c>
      <c r="B43" s="60"/>
      <c r="C43" s="61"/>
      <c r="D43" s="61"/>
      <c r="E43" s="62"/>
      <c r="F43" s="59"/>
    </row>
    <row r="44" spans="1:7" ht="15.75" x14ac:dyDescent="0.25">
      <c r="A44" s="6" t="s">
        <v>15</v>
      </c>
      <c r="B44" s="60"/>
      <c r="C44" s="61"/>
      <c r="D44" s="61"/>
      <c r="E44" s="62"/>
      <c r="F44" s="59"/>
    </row>
    <row r="45" spans="1:7" ht="15.75" x14ac:dyDescent="0.25">
      <c r="A45" s="6" t="s">
        <v>39</v>
      </c>
      <c r="B45" s="59"/>
      <c r="C45" s="61"/>
      <c r="D45" s="61"/>
      <c r="E45" s="62"/>
      <c r="F45" s="59"/>
    </row>
    <row r="46" spans="1:7" ht="31.5" x14ac:dyDescent="0.25">
      <c r="A46" s="6" t="s">
        <v>16</v>
      </c>
      <c r="B46" s="59"/>
      <c r="C46" s="61"/>
      <c r="D46" s="61"/>
      <c r="E46" s="62"/>
      <c r="F46" s="59"/>
    </row>
    <row r="47" spans="1:7" ht="15.75" x14ac:dyDescent="0.25">
      <c r="A47" s="6" t="s">
        <v>17</v>
      </c>
      <c r="B47" s="59">
        <v>289407358</v>
      </c>
      <c r="C47" s="61">
        <v>349343493</v>
      </c>
      <c r="D47" s="61">
        <v>353957078</v>
      </c>
      <c r="E47" s="62">
        <v>367682001</v>
      </c>
      <c r="F47" s="59">
        <v>365527357</v>
      </c>
      <c r="G47" s="77">
        <v>364939226</v>
      </c>
    </row>
    <row r="48" spans="1:7" ht="15.75" x14ac:dyDescent="0.25">
      <c r="A48" s="6" t="s">
        <v>18</v>
      </c>
      <c r="B48" s="60">
        <v>1038426416</v>
      </c>
      <c r="C48" s="61">
        <v>962192548</v>
      </c>
      <c r="D48" s="61">
        <v>857232345</v>
      </c>
      <c r="E48" s="62">
        <v>945227551</v>
      </c>
      <c r="F48" s="59">
        <v>968992685</v>
      </c>
      <c r="G48" s="77">
        <v>958085106</v>
      </c>
    </row>
    <row r="49" spans="1:7" ht="15.75" x14ac:dyDescent="0.25">
      <c r="A49" s="6" t="s">
        <v>53</v>
      </c>
      <c r="B49" s="60"/>
      <c r="C49" s="61"/>
      <c r="D49" s="61"/>
      <c r="E49" s="62"/>
      <c r="F49" s="59"/>
    </row>
    <row r="50" spans="1:7" ht="15.75" x14ac:dyDescent="0.25">
      <c r="A50" s="6" t="s">
        <v>19</v>
      </c>
      <c r="B50" s="60">
        <v>133683031</v>
      </c>
      <c r="C50" s="61">
        <v>126732681</v>
      </c>
      <c r="D50" s="61">
        <v>122801926</v>
      </c>
      <c r="E50" s="62">
        <v>121884963</v>
      </c>
      <c r="F50" s="59">
        <v>119543660</v>
      </c>
      <c r="G50" s="77">
        <v>117217539</v>
      </c>
    </row>
    <row r="51" spans="1:7" ht="15.75" x14ac:dyDescent="0.25">
      <c r="A51" s="6" t="s">
        <v>20</v>
      </c>
      <c r="B51" s="60">
        <v>4713316</v>
      </c>
      <c r="C51" s="61">
        <v>3529673</v>
      </c>
      <c r="D51" s="61">
        <v>3537852</v>
      </c>
      <c r="E51" s="62">
        <v>3925976</v>
      </c>
      <c r="F51" s="59">
        <v>4031272</v>
      </c>
      <c r="G51" s="77">
        <v>4023990</v>
      </c>
    </row>
    <row r="52" spans="1:7" ht="15.75" x14ac:dyDescent="0.25">
      <c r="A52" s="6" t="s">
        <v>54</v>
      </c>
      <c r="B52" s="60"/>
      <c r="C52" s="61"/>
      <c r="D52" s="61"/>
      <c r="E52" s="62"/>
      <c r="F52" s="59"/>
    </row>
    <row r="53" spans="1:7" ht="15.75" x14ac:dyDescent="0.25">
      <c r="A53" s="7"/>
      <c r="B53" s="46">
        <f>SUM(B40:B52)</f>
        <v>1699816241</v>
      </c>
      <c r="C53" s="46">
        <f>SUM(C40:C52)</f>
        <v>1653535734</v>
      </c>
      <c r="D53" s="46">
        <f t="shared" ref="D53" si="6">SUM(D40:D52)</f>
        <v>1551436709</v>
      </c>
      <c r="E53" s="46">
        <f>SUM(E40:E52)</f>
        <v>1668560776</v>
      </c>
      <c r="F53" s="74">
        <f>SUM(F40:F52)</f>
        <v>1684427308</v>
      </c>
      <c r="G53" s="46">
        <f>SUM(G40:G52)</f>
        <v>1676263468</v>
      </c>
    </row>
    <row r="54" spans="1:7" ht="15.75" x14ac:dyDescent="0.25">
      <c r="A54" s="7"/>
      <c r="B54" s="46"/>
      <c r="C54" s="46"/>
      <c r="D54" s="46"/>
      <c r="E54" s="46"/>
      <c r="F54" s="59"/>
    </row>
    <row r="55" spans="1:7" ht="15.75" thickBot="1" x14ac:dyDescent="0.3">
      <c r="A55" s="18" t="s">
        <v>76</v>
      </c>
      <c r="B55" s="66">
        <f>B17/(B8/10)</f>
        <v>20.149049641703989</v>
      </c>
      <c r="C55" s="66">
        <f>C17/(C8/10)</f>
        <v>22.428565915480991</v>
      </c>
      <c r="D55" s="66">
        <f>D17/(D8/10)</f>
        <v>22.225898724634447</v>
      </c>
      <c r="E55" s="66">
        <f>E17/(E8/10)</f>
        <v>21.273765879832318</v>
      </c>
      <c r="F55" s="66">
        <f t="shared" ref="F55:G55" si="7">F17/(F8/10)</f>
        <v>20.620055766297956</v>
      </c>
      <c r="G55" s="66">
        <f t="shared" si="7"/>
        <v>19.690150369475553</v>
      </c>
    </row>
    <row r="56" spans="1:7" x14ac:dyDescent="0.25">
      <c r="A56" s="18" t="s">
        <v>77</v>
      </c>
      <c r="B56" s="59">
        <f>B9/10</f>
        <v>24482520</v>
      </c>
      <c r="C56" s="59">
        <f t="shared" ref="C56:G56" si="8">C9/10</f>
        <v>24482520</v>
      </c>
      <c r="D56" s="59">
        <f t="shared" si="8"/>
        <v>24482520</v>
      </c>
      <c r="E56" s="59">
        <f t="shared" si="8"/>
        <v>24482520</v>
      </c>
      <c r="F56" s="59">
        <f t="shared" si="8"/>
        <v>24482520</v>
      </c>
      <c r="G56" s="59">
        <f t="shared" si="8"/>
        <v>24482520</v>
      </c>
    </row>
    <row r="57" spans="1:7" x14ac:dyDescent="0.25">
      <c r="B57" s="2"/>
      <c r="C57" s="2"/>
      <c r="D57" s="2"/>
      <c r="E57" s="2"/>
      <c r="F5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workbookViewId="0">
      <pane xSplit="1" topLeftCell="F1" activePane="topRight" state="frozen"/>
      <selection activeCell="A4" sqref="A4"/>
      <selection pane="topRight" activeCell="J12" sqref="J12"/>
    </sheetView>
  </sheetViews>
  <sheetFormatPr defaultRowHeight="15" x14ac:dyDescent="0.25"/>
  <cols>
    <col min="1" max="1" width="41" style="3" customWidth="1"/>
    <col min="2" max="2" width="15.28515625" style="3" bestFit="1" customWidth="1"/>
    <col min="3" max="3" width="16.5703125" style="3" customWidth="1"/>
    <col min="4" max="4" width="18.5703125" style="3" bestFit="1" customWidth="1"/>
    <col min="5" max="5" width="13.7109375" style="3" customWidth="1"/>
    <col min="6" max="6" width="15.140625" style="78" customWidth="1"/>
    <col min="7" max="7" width="15.85546875" style="78" customWidth="1"/>
    <col min="8" max="8" width="12.5703125" style="3" bestFit="1" customWidth="1"/>
    <col min="9" max="16384" width="9.140625" style="3"/>
  </cols>
  <sheetData>
    <row r="1" spans="1:8" ht="18.75" x14ac:dyDescent="0.3">
      <c r="A1" s="4" t="s">
        <v>45</v>
      </c>
      <c r="B1" s="4"/>
    </row>
    <row r="2" spans="1:8" ht="15.75" x14ac:dyDescent="0.25">
      <c r="A2" s="19" t="s">
        <v>55</v>
      </c>
    </row>
    <row r="3" spans="1:8" ht="15.75" thickBot="1" x14ac:dyDescent="0.3">
      <c r="A3" s="8" t="s">
        <v>70</v>
      </c>
      <c r="B3" s="51" t="s">
        <v>95</v>
      </c>
      <c r="C3" s="51" t="s">
        <v>95</v>
      </c>
      <c r="D3" s="51" t="s">
        <v>94</v>
      </c>
      <c r="E3" s="51" t="s">
        <v>93</v>
      </c>
      <c r="F3" s="79" t="s">
        <v>95</v>
      </c>
      <c r="G3" s="79" t="s">
        <v>94</v>
      </c>
    </row>
    <row r="4" spans="1:8" ht="15.75" x14ac:dyDescent="0.25">
      <c r="A4" s="22"/>
      <c r="B4" s="52">
        <v>43008</v>
      </c>
      <c r="C4" s="52">
        <v>43281</v>
      </c>
      <c r="D4" s="52">
        <v>43373</v>
      </c>
      <c r="E4" s="53">
        <v>43555</v>
      </c>
      <c r="F4" s="80">
        <v>43646</v>
      </c>
      <c r="G4" s="80">
        <v>43738</v>
      </c>
    </row>
    <row r="5" spans="1:8" ht="15.75" x14ac:dyDescent="0.25">
      <c r="A5" s="20" t="s">
        <v>78</v>
      </c>
      <c r="B5" s="23"/>
      <c r="C5" s="24"/>
      <c r="D5" s="24"/>
      <c r="E5" s="25"/>
    </row>
    <row r="6" spans="1:8" ht="15.75" x14ac:dyDescent="0.25">
      <c r="A6" s="26" t="s">
        <v>40</v>
      </c>
      <c r="B6" s="67"/>
      <c r="C6" s="68"/>
      <c r="D6" s="68"/>
      <c r="E6" s="69"/>
      <c r="F6" s="89"/>
    </row>
    <row r="7" spans="1:8" ht="15.75" x14ac:dyDescent="0.25">
      <c r="A7" s="26" t="s">
        <v>56</v>
      </c>
      <c r="B7" s="67"/>
      <c r="C7" s="68"/>
      <c r="D7" s="68"/>
      <c r="E7" s="69"/>
      <c r="F7" s="89"/>
    </row>
    <row r="8" spans="1:8" ht="15.75" x14ac:dyDescent="0.25">
      <c r="A8" s="26" t="s">
        <v>57</v>
      </c>
      <c r="B8" s="67"/>
      <c r="C8" s="68"/>
      <c r="D8" s="68"/>
      <c r="E8" s="69"/>
      <c r="F8" s="89"/>
    </row>
    <row r="9" spans="1:8" ht="15.75" x14ac:dyDescent="0.25">
      <c r="A9" s="26" t="s">
        <v>21</v>
      </c>
      <c r="B9" s="67"/>
      <c r="C9" s="68"/>
      <c r="D9" s="68"/>
      <c r="E9" s="69"/>
      <c r="F9" s="89"/>
    </row>
    <row r="10" spans="1:8" ht="15.75" x14ac:dyDescent="0.25">
      <c r="A10" s="26" t="s">
        <v>107</v>
      </c>
      <c r="B10" s="67"/>
      <c r="C10" s="68"/>
      <c r="D10" s="68"/>
      <c r="E10" s="69"/>
      <c r="F10" s="89"/>
      <c r="G10" s="81">
        <v>52941958</v>
      </c>
    </row>
    <row r="11" spans="1:8" ht="15.75" x14ac:dyDescent="0.25">
      <c r="A11" s="26" t="s">
        <v>58</v>
      </c>
      <c r="B11" s="67">
        <v>63114186</v>
      </c>
      <c r="C11" s="68"/>
      <c r="D11" s="68"/>
      <c r="E11" s="69"/>
      <c r="F11" s="89"/>
      <c r="H11" s="21"/>
    </row>
    <row r="12" spans="1:8" ht="15.75" x14ac:dyDescent="0.25">
      <c r="A12" s="26" t="s">
        <v>59</v>
      </c>
      <c r="B12" s="67"/>
      <c r="C12" s="68"/>
      <c r="D12" s="68"/>
      <c r="E12" s="69"/>
      <c r="F12" s="89"/>
    </row>
    <row r="13" spans="1:8" ht="15.75" x14ac:dyDescent="0.25">
      <c r="A13" s="26" t="s">
        <v>60</v>
      </c>
      <c r="B13" s="67"/>
      <c r="C13" s="68"/>
      <c r="D13" s="68"/>
      <c r="E13" s="69"/>
      <c r="F13" s="89"/>
    </row>
    <row r="14" spans="1:8" ht="15.75" x14ac:dyDescent="0.25">
      <c r="A14" s="26" t="s">
        <v>102</v>
      </c>
      <c r="B14" s="67"/>
      <c r="C14" s="68">
        <v>57770130</v>
      </c>
      <c r="D14" s="68">
        <v>75519553</v>
      </c>
      <c r="E14" s="69">
        <v>46119726</v>
      </c>
      <c r="F14" s="89">
        <v>53867928</v>
      </c>
      <c r="G14" s="82">
        <v>70307240</v>
      </c>
    </row>
    <row r="15" spans="1:8" ht="15.75" x14ac:dyDescent="0.25">
      <c r="A15" s="26" t="s">
        <v>61</v>
      </c>
      <c r="B15" s="67"/>
      <c r="C15" s="68"/>
      <c r="D15" s="68" t="s">
        <v>2</v>
      </c>
      <c r="E15" s="69" t="s">
        <v>2</v>
      </c>
      <c r="F15" s="89"/>
    </row>
    <row r="16" spans="1:8" ht="15.75" x14ac:dyDescent="0.25">
      <c r="A16" s="26"/>
      <c r="B16" s="67"/>
      <c r="C16" s="68"/>
      <c r="D16" s="68"/>
      <c r="E16" s="76"/>
      <c r="F16" s="89"/>
    </row>
    <row r="17" spans="1:16384" x14ac:dyDescent="0.25">
      <c r="A17" s="20" t="s">
        <v>22</v>
      </c>
      <c r="B17" s="70">
        <f>SUM(B18:B21)</f>
        <v>42887287</v>
      </c>
      <c r="C17" s="70">
        <f t="shared" ref="C17:G17" si="0">SUM(C18:C21)</f>
        <v>33549455</v>
      </c>
      <c r="D17" s="70">
        <f t="shared" si="0"/>
        <v>27952416</v>
      </c>
      <c r="E17" s="70">
        <f t="shared" si="0"/>
        <v>19991793</v>
      </c>
      <c r="F17" s="83">
        <f t="shared" si="0"/>
        <v>0</v>
      </c>
      <c r="G17" s="83">
        <f t="shared" si="0"/>
        <v>0</v>
      </c>
    </row>
    <row r="18" spans="1:16384" ht="15.75" x14ac:dyDescent="0.25">
      <c r="A18" s="26" t="s">
        <v>23</v>
      </c>
      <c r="B18" s="70">
        <v>42887287</v>
      </c>
      <c r="C18" s="70">
        <v>33549455</v>
      </c>
      <c r="D18" s="70">
        <v>27952416</v>
      </c>
      <c r="E18" s="70">
        <v>19991793</v>
      </c>
      <c r="F18" s="89"/>
    </row>
    <row r="19" spans="1:16384" ht="15.75" x14ac:dyDescent="0.25">
      <c r="A19" s="26" t="s">
        <v>41</v>
      </c>
      <c r="B19" s="67"/>
      <c r="C19" s="68"/>
      <c r="D19" s="68"/>
      <c r="E19" s="69"/>
      <c r="F19" s="89"/>
    </row>
    <row r="20" spans="1:16384" ht="15.75" x14ac:dyDescent="0.25">
      <c r="A20" s="26" t="s">
        <v>24</v>
      </c>
      <c r="B20" s="67"/>
      <c r="C20" s="68"/>
      <c r="D20" s="68"/>
      <c r="E20" s="69"/>
      <c r="F20" s="89"/>
    </row>
    <row r="21" spans="1:16384" ht="15.75" x14ac:dyDescent="0.25">
      <c r="A21" s="26" t="s">
        <v>25</v>
      </c>
      <c r="B21" s="67"/>
      <c r="C21" s="68"/>
      <c r="D21" s="68"/>
      <c r="E21" s="69"/>
      <c r="F21" s="89"/>
    </row>
    <row r="22" spans="1:16384" ht="15.75" x14ac:dyDescent="0.25">
      <c r="A22" s="27"/>
      <c r="B22" s="70">
        <f t="shared" ref="B22:G22" si="1">SUM(B6:B17)</f>
        <v>106001473</v>
      </c>
      <c r="C22" s="70">
        <f t="shared" si="1"/>
        <v>91319585</v>
      </c>
      <c r="D22" s="70">
        <f t="shared" si="1"/>
        <v>103471969</v>
      </c>
      <c r="E22" s="70">
        <f t="shared" si="1"/>
        <v>66111519</v>
      </c>
      <c r="F22" s="83">
        <f t="shared" si="1"/>
        <v>53867928</v>
      </c>
      <c r="G22" s="83">
        <f t="shared" si="1"/>
        <v>123249198</v>
      </c>
    </row>
    <row r="23" spans="1:16384" ht="15.75" x14ac:dyDescent="0.25">
      <c r="A23" s="27"/>
      <c r="B23" s="70"/>
      <c r="C23" s="70"/>
      <c r="D23" s="70"/>
      <c r="E23" s="70"/>
      <c r="F23" s="89"/>
    </row>
    <row r="24" spans="1:16384" x14ac:dyDescent="0.25">
      <c r="A24" s="20" t="s">
        <v>79</v>
      </c>
      <c r="B24" s="70">
        <f>SUM(B25:B36)</f>
        <v>20213758</v>
      </c>
      <c r="C24" s="70">
        <f t="shared" ref="C24:G24" si="2">SUM(C25:C36)</f>
        <v>14172066</v>
      </c>
      <c r="D24" s="70">
        <f t="shared" si="2"/>
        <v>18599829</v>
      </c>
      <c r="E24" s="70">
        <f t="shared" si="2"/>
        <v>7162059</v>
      </c>
      <c r="F24" s="83">
        <f t="shared" si="2"/>
        <v>11451115</v>
      </c>
      <c r="G24" s="83">
        <f t="shared" si="2"/>
        <v>350789572</v>
      </c>
    </row>
    <row r="25" spans="1:16384" ht="15.75" x14ac:dyDescent="0.25">
      <c r="A25" s="26" t="s">
        <v>26</v>
      </c>
      <c r="B25" s="67"/>
      <c r="C25" s="68"/>
      <c r="D25" s="68"/>
      <c r="E25" s="69"/>
      <c r="F25" s="89"/>
    </row>
    <row r="26" spans="1:16384" ht="15.75" x14ac:dyDescent="0.25">
      <c r="A26" s="26" t="s">
        <v>27</v>
      </c>
      <c r="B26" s="67"/>
      <c r="C26" s="68"/>
      <c r="D26" s="68"/>
      <c r="E26" s="69"/>
      <c r="F26" s="89"/>
    </row>
    <row r="27" spans="1:16384" x14ac:dyDescent="0.25">
      <c r="A27" s="67" t="s">
        <v>106</v>
      </c>
      <c r="B27" s="67">
        <v>20213758</v>
      </c>
      <c r="C27" s="67">
        <v>14172066</v>
      </c>
      <c r="D27" s="67">
        <v>18599829</v>
      </c>
      <c r="E27" s="67">
        <v>7162059</v>
      </c>
      <c r="F27" s="84">
        <v>11451115</v>
      </c>
      <c r="G27" s="84">
        <f>18649588+200743785</f>
        <v>219393373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  <c r="TCW27" s="70"/>
      <c r="TCX27" s="70"/>
      <c r="TCY27" s="70"/>
      <c r="TCZ27" s="70"/>
      <c r="TDA27" s="70"/>
      <c r="TDB27" s="70"/>
      <c r="TDC27" s="70"/>
      <c r="TDD27" s="70"/>
      <c r="TDE27" s="70"/>
      <c r="TDF27" s="70"/>
      <c r="TDG27" s="70"/>
      <c r="TDH27" s="70"/>
      <c r="TDI27" s="70"/>
      <c r="TDJ27" s="70"/>
      <c r="TDK27" s="70"/>
      <c r="TDL27" s="70"/>
      <c r="TDM27" s="70"/>
      <c r="TDN27" s="70"/>
      <c r="TDO27" s="70"/>
      <c r="TDP27" s="70"/>
      <c r="TDQ27" s="70"/>
      <c r="TDR27" s="70"/>
      <c r="TDS27" s="70"/>
      <c r="TDT27" s="70"/>
      <c r="TDU27" s="70"/>
      <c r="TDV27" s="70"/>
      <c r="TDW27" s="70"/>
      <c r="TDX27" s="70"/>
      <c r="TDY27" s="70"/>
      <c r="TDZ27" s="70"/>
      <c r="TEA27" s="70"/>
      <c r="TEB27" s="70"/>
      <c r="TEC27" s="70"/>
      <c r="TED27" s="70"/>
      <c r="TEE27" s="70"/>
      <c r="TEF27" s="70"/>
      <c r="TEG27" s="70"/>
      <c r="TEH27" s="70"/>
      <c r="TEI27" s="70"/>
      <c r="TEJ27" s="70"/>
      <c r="TEK27" s="70"/>
      <c r="TEL27" s="70"/>
      <c r="TEM27" s="70"/>
      <c r="TEN27" s="70"/>
      <c r="TEO27" s="70"/>
      <c r="TEP27" s="70"/>
      <c r="TEQ27" s="70"/>
      <c r="TER27" s="70"/>
      <c r="TES27" s="70"/>
      <c r="TET27" s="70"/>
      <c r="TEU27" s="70"/>
      <c r="TEV27" s="70"/>
      <c r="TEW27" s="70"/>
      <c r="TEX27" s="70"/>
      <c r="TEY27" s="70"/>
      <c r="TEZ27" s="70"/>
      <c r="TFA27" s="70"/>
      <c r="TFB27" s="70"/>
      <c r="TFC27" s="70"/>
      <c r="TFD27" s="70"/>
      <c r="TFE27" s="70"/>
      <c r="TFF27" s="70"/>
      <c r="TFG27" s="70"/>
      <c r="TFH27" s="70"/>
      <c r="TFI27" s="70"/>
      <c r="TFJ27" s="70"/>
      <c r="TFK27" s="70"/>
      <c r="TFL27" s="70"/>
      <c r="TFM27" s="70"/>
      <c r="TFN27" s="70"/>
      <c r="TFO27" s="70"/>
      <c r="TFP27" s="70"/>
      <c r="TFQ27" s="70"/>
      <c r="TFR27" s="70"/>
      <c r="TFS27" s="70"/>
      <c r="TFT27" s="70"/>
      <c r="TFU27" s="70"/>
      <c r="TFV27" s="70"/>
      <c r="TFW27" s="70"/>
      <c r="TFX27" s="70"/>
      <c r="TFY27" s="70"/>
      <c r="TFZ27" s="70"/>
      <c r="TGA27" s="70"/>
      <c r="TGB27" s="70"/>
      <c r="TGC27" s="70"/>
      <c r="TGD27" s="70"/>
      <c r="TGE27" s="70"/>
      <c r="TGF27" s="70"/>
      <c r="TGG27" s="70"/>
      <c r="TGH27" s="70"/>
      <c r="TGI27" s="70"/>
      <c r="TGJ27" s="70"/>
      <c r="TGK27" s="70"/>
      <c r="TGL27" s="70"/>
      <c r="TGM27" s="70"/>
      <c r="TGN27" s="70"/>
      <c r="TGO27" s="70"/>
      <c r="TGP27" s="70"/>
      <c r="TGQ27" s="70"/>
      <c r="TGR27" s="70"/>
      <c r="TGS27" s="70"/>
      <c r="TGT27" s="70"/>
      <c r="TGU27" s="70"/>
      <c r="TGV27" s="70"/>
      <c r="TGW27" s="70"/>
      <c r="TGX27" s="70"/>
      <c r="TGY27" s="70"/>
      <c r="TGZ27" s="70"/>
      <c r="THA27" s="70"/>
      <c r="THB27" s="70"/>
      <c r="THC27" s="70"/>
      <c r="THD27" s="70"/>
      <c r="THE27" s="70"/>
      <c r="THF27" s="70"/>
      <c r="THG27" s="70"/>
      <c r="THH27" s="70"/>
      <c r="THI27" s="70"/>
      <c r="THJ27" s="70"/>
      <c r="THK27" s="70"/>
      <c r="THL27" s="70"/>
      <c r="THM27" s="70"/>
      <c r="THN27" s="70"/>
      <c r="THO27" s="70"/>
      <c r="THP27" s="70"/>
      <c r="THQ27" s="70"/>
      <c r="THR27" s="70"/>
      <c r="THS27" s="70"/>
      <c r="THT27" s="70"/>
      <c r="THU27" s="70"/>
      <c r="THV27" s="70"/>
      <c r="THW27" s="70"/>
      <c r="THX27" s="70"/>
      <c r="THY27" s="70"/>
      <c r="THZ27" s="70"/>
      <c r="TIA27" s="70"/>
      <c r="TIB27" s="70"/>
      <c r="TIC27" s="70"/>
      <c r="TID27" s="70"/>
      <c r="TIE27" s="70"/>
      <c r="TIF27" s="70"/>
      <c r="TIG27" s="70"/>
      <c r="TIH27" s="70"/>
      <c r="TII27" s="70"/>
      <c r="TIJ27" s="70"/>
      <c r="TIK27" s="70"/>
      <c r="TIL27" s="70"/>
      <c r="TIM27" s="70"/>
      <c r="TIN27" s="70"/>
      <c r="TIO27" s="70"/>
      <c r="TIP27" s="70"/>
      <c r="TIQ27" s="70"/>
      <c r="TIR27" s="70"/>
      <c r="TIS27" s="70"/>
      <c r="TIT27" s="70"/>
      <c r="TIU27" s="70"/>
      <c r="TIV27" s="70"/>
      <c r="TIW27" s="70"/>
      <c r="TIX27" s="70"/>
      <c r="TIY27" s="70"/>
      <c r="TIZ27" s="70"/>
      <c r="TJA27" s="70"/>
      <c r="TJB27" s="70"/>
      <c r="TJC27" s="70"/>
      <c r="TJD27" s="70"/>
      <c r="TJE27" s="70"/>
      <c r="TJF27" s="70"/>
      <c r="TJG27" s="70"/>
      <c r="TJH27" s="70"/>
      <c r="TJI27" s="70"/>
      <c r="TJJ27" s="70"/>
      <c r="TJK27" s="70"/>
      <c r="TJL27" s="70"/>
      <c r="TJM27" s="70"/>
      <c r="TJN27" s="70"/>
      <c r="TJO27" s="70"/>
      <c r="TJP27" s="70"/>
      <c r="TJQ27" s="70"/>
      <c r="TJR27" s="70"/>
      <c r="TJS27" s="70"/>
      <c r="TJT27" s="70"/>
      <c r="TJU27" s="70"/>
      <c r="TJV27" s="70"/>
      <c r="TJW27" s="70"/>
      <c r="TJX27" s="70"/>
      <c r="TJY27" s="70"/>
      <c r="TJZ27" s="70"/>
      <c r="TKA27" s="70"/>
      <c r="TKB27" s="70"/>
      <c r="TKC27" s="70"/>
      <c r="TKD27" s="70"/>
      <c r="TKE27" s="70"/>
      <c r="TKF27" s="70"/>
      <c r="TKG27" s="70"/>
      <c r="TKH27" s="70"/>
      <c r="TKI27" s="70"/>
      <c r="TKJ27" s="70"/>
      <c r="TKK27" s="70"/>
      <c r="TKL27" s="70"/>
      <c r="TKM27" s="70"/>
      <c r="TKN27" s="70"/>
      <c r="TKO27" s="70"/>
      <c r="TKP27" s="70"/>
      <c r="TKQ27" s="70"/>
      <c r="TKR27" s="70"/>
      <c r="TKS27" s="70"/>
      <c r="TKT27" s="70"/>
      <c r="TKU27" s="70"/>
      <c r="TKV27" s="70"/>
      <c r="TKW27" s="70"/>
      <c r="TKX27" s="70"/>
      <c r="TKY27" s="70"/>
      <c r="TKZ27" s="70"/>
      <c r="TLA27" s="70"/>
      <c r="TLB27" s="70"/>
      <c r="TLC27" s="70"/>
      <c r="TLD27" s="70"/>
      <c r="TLE27" s="70"/>
      <c r="TLF27" s="70"/>
      <c r="TLG27" s="70"/>
      <c r="TLH27" s="70"/>
      <c r="TLI27" s="70"/>
      <c r="TLJ27" s="70"/>
      <c r="TLK27" s="70"/>
      <c r="TLL27" s="70"/>
      <c r="TLM27" s="70"/>
      <c r="TLN27" s="70"/>
      <c r="TLO27" s="70"/>
      <c r="TLP27" s="70"/>
      <c r="TLQ27" s="70"/>
      <c r="TLR27" s="70"/>
      <c r="TLS27" s="70"/>
      <c r="TLT27" s="70"/>
      <c r="TLU27" s="70"/>
      <c r="TLV27" s="70"/>
      <c r="TLW27" s="70"/>
      <c r="TLX27" s="70"/>
      <c r="TLY27" s="70"/>
      <c r="TLZ27" s="70"/>
      <c r="TMA27" s="70"/>
      <c r="TMB27" s="70"/>
      <c r="TMC27" s="70"/>
      <c r="TMD27" s="70"/>
      <c r="TME27" s="70"/>
      <c r="TMF27" s="70"/>
      <c r="TMG27" s="70"/>
      <c r="TMH27" s="70"/>
      <c r="TMI27" s="70"/>
      <c r="TMJ27" s="70"/>
      <c r="TMK27" s="70"/>
      <c r="TML27" s="70"/>
      <c r="TMM27" s="70"/>
      <c r="TMN27" s="70"/>
      <c r="TMO27" s="70"/>
      <c r="TMP27" s="70"/>
      <c r="TMQ27" s="70"/>
      <c r="TMR27" s="70"/>
      <c r="TMS27" s="70"/>
      <c r="TMT27" s="70"/>
      <c r="TMU27" s="70"/>
      <c r="TMV27" s="70"/>
      <c r="TMW27" s="70"/>
      <c r="TMX27" s="70"/>
      <c r="TMY27" s="70"/>
      <c r="TMZ27" s="70"/>
      <c r="TNA27" s="70"/>
      <c r="TNB27" s="70"/>
      <c r="TNC27" s="70"/>
      <c r="TND27" s="70"/>
      <c r="TNE27" s="70"/>
      <c r="TNF27" s="70"/>
      <c r="TNG27" s="70"/>
      <c r="TNH27" s="70"/>
      <c r="TNI27" s="70"/>
      <c r="TNJ27" s="70"/>
      <c r="TNK27" s="70"/>
      <c r="TNL27" s="70"/>
      <c r="TNM27" s="70"/>
      <c r="TNN27" s="70"/>
      <c r="TNO27" s="70"/>
      <c r="TNP27" s="70"/>
      <c r="TNQ27" s="70"/>
      <c r="TNR27" s="70"/>
      <c r="TNS27" s="70"/>
      <c r="TNT27" s="70"/>
      <c r="TNU27" s="70"/>
      <c r="TNV27" s="70"/>
      <c r="TNW27" s="70"/>
      <c r="TNX27" s="70"/>
      <c r="TNY27" s="70"/>
      <c r="TNZ27" s="70"/>
      <c r="TOA27" s="70"/>
      <c r="TOB27" s="70"/>
      <c r="TOC27" s="70"/>
      <c r="TOD27" s="70"/>
      <c r="TOE27" s="70"/>
      <c r="TOF27" s="70"/>
      <c r="TOG27" s="70"/>
      <c r="TOH27" s="70"/>
      <c r="TOI27" s="70"/>
      <c r="TOJ27" s="70"/>
      <c r="TOK27" s="70"/>
      <c r="TOL27" s="70"/>
      <c r="TOM27" s="70"/>
      <c r="TON27" s="70"/>
      <c r="TOO27" s="70"/>
      <c r="TOP27" s="70"/>
      <c r="TOQ27" s="70"/>
      <c r="TOR27" s="70"/>
      <c r="TOS27" s="70"/>
      <c r="TOT27" s="70"/>
      <c r="TOU27" s="70"/>
      <c r="TOV27" s="70"/>
      <c r="TOW27" s="70"/>
      <c r="TOX27" s="70"/>
      <c r="TOY27" s="70"/>
      <c r="TOZ27" s="70"/>
      <c r="TPA27" s="70"/>
      <c r="TPB27" s="70"/>
      <c r="TPC27" s="70"/>
      <c r="TPD27" s="70"/>
      <c r="TPE27" s="70"/>
      <c r="TPF27" s="70"/>
      <c r="TPG27" s="70"/>
      <c r="TPH27" s="70"/>
      <c r="TPI27" s="70"/>
      <c r="TPJ27" s="70"/>
      <c r="TPK27" s="70"/>
      <c r="TPL27" s="70"/>
      <c r="TPM27" s="70"/>
      <c r="TPN27" s="70"/>
      <c r="TPO27" s="70"/>
      <c r="TPP27" s="70"/>
      <c r="TPQ27" s="70"/>
      <c r="TPR27" s="70"/>
      <c r="TPS27" s="70"/>
      <c r="TPT27" s="70"/>
      <c r="TPU27" s="70"/>
      <c r="TPV27" s="70"/>
      <c r="TPW27" s="70"/>
      <c r="TPX27" s="70"/>
      <c r="TPY27" s="70"/>
      <c r="TPZ27" s="70"/>
      <c r="TQA27" s="70"/>
      <c r="TQB27" s="70"/>
      <c r="TQC27" s="70"/>
      <c r="TQD27" s="70"/>
      <c r="TQE27" s="70"/>
      <c r="TQF27" s="70"/>
      <c r="TQG27" s="70"/>
      <c r="TQH27" s="70"/>
      <c r="TQI27" s="70"/>
      <c r="TQJ27" s="70"/>
      <c r="TQK27" s="70"/>
      <c r="TQL27" s="70"/>
      <c r="TQM27" s="70"/>
      <c r="TQN27" s="70"/>
      <c r="TQO27" s="70"/>
      <c r="TQP27" s="70"/>
      <c r="TQQ27" s="70"/>
      <c r="TQR27" s="70"/>
      <c r="TQS27" s="70"/>
      <c r="TQT27" s="70"/>
      <c r="TQU27" s="70"/>
      <c r="TQV27" s="70"/>
      <c r="TQW27" s="70"/>
      <c r="TQX27" s="70"/>
      <c r="TQY27" s="70"/>
      <c r="TQZ27" s="70"/>
      <c r="TRA27" s="70"/>
      <c r="TRB27" s="70"/>
      <c r="TRC27" s="70"/>
      <c r="TRD27" s="70"/>
      <c r="TRE27" s="70"/>
      <c r="TRF27" s="70"/>
      <c r="TRG27" s="70"/>
      <c r="TRH27" s="70"/>
      <c r="TRI27" s="70"/>
      <c r="TRJ27" s="70"/>
      <c r="TRK27" s="70"/>
      <c r="TRL27" s="70"/>
      <c r="TRM27" s="70"/>
      <c r="TRN27" s="70"/>
      <c r="TRO27" s="70"/>
      <c r="TRP27" s="70"/>
      <c r="TRQ27" s="70"/>
      <c r="TRR27" s="70"/>
      <c r="TRS27" s="70"/>
      <c r="TRT27" s="70"/>
      <c r="TRU27" s="70"/>
      <c r="TRV27" s="70"/>
      <c r="TRW27" s="70"/>
      <c r="TRX27" s="70"/>
      <c r="TRY27" s="70"/>
      <c r="TRZ27" s="70"/>
      <c r="TSA27" s="70"/>
      <c r="TSB27" s="70"/>
      <c r="TSC27" s="70"/>
      <c r="TSD27" s="70"/>
      <c r="TSE27" s="70"/>
      <c r="TSF27" s="70"/>
      <c r="TSG27" s="70"/>
      <c r="TSH27" s="70"/>
      <c r="TSI27" s="70"/>
      <c r="TSJ27" s="70"/>
      <c r="TSK27" s="70"/>
      <c r="TSL27" s="70"/>
      <c r="TSM27" s="70"/>
      <c r="TSN27" s="70"/>
      <c r="TSO27" s="70"/>
      <c r="TSP27" s="70"/>
      <c r="TSQ27" s="70"/>
      <c r="TSR27" s="70"/>
      <c r="TSS27" s="70"/>
      <c r="TST27" s="70"/>
      <c r="TSU27" s="70"/>
      <c r="TSV27" s="70"/>
      <c r="TSW27" s="70"/>
      <c r="TSX27" s="70"/>
      <c r="TSY27" s="70"/>
      <c r="TSZ27" s="70"/>
      <c r="TTA27" s="70"/>
      <c r="TTB27" s="70"/>
      <c r="TTC27" s="70"/>
      <c r="TTD27" s="70"/>
      <c r="TTE27" s="70"/>
      <c r="TTF27" s="70"/>
      <c r="TTG27" s="70"/>
      <c r="TTH27" s="70"/>
      <c r="TTI27" s="70"/>
      <c r="TTJ27" s="70"/>
      <c r="TTK27" s="70"/>
      <c r="TTL27" s="70"/>
      <c r="TTM27" s="70"/>
      <c r="TTN27" s="70"/>
      <c r="TTO27" s="70"/>
      <c r="TTP27" s="70"/>
      <c r="TTQ27" s="70"/>
      <c r="TTR27" s="70"/>
      <c r="TTS27" s="70"/>
      <c r="TTT27" s="70"/>
      <c r="TTU27" s="70"/>
      <c r="TTV27" s="70"/>
      <c r="TTW27" s="70"/>
      <c r="TTX27" s="70"/>
      <c r="TTY27" s="70"/>
      <c r="TTZ27" s="70"/>
      <c r="TUA27" s="70"/>
      <c r="TUB27" s="70"/>
      <c r="TUC27" s="70"/>
      <c r="TUD27" s="70"/>
      <c r="TUE27" s="70"/>
      <c r="TUF27" s="70"/>
      <c r="TUG27" s="70"/>
      <c r="TUH27" s="70"/>
      <c r="TUI27" s="70"/>
      <c r="TUJ27" s="70"/>
      <c r="TUK27" s="70"/>
      <c r="TUL27" s="70"/>
      <c r="TUM27" s="70"/>
      <c r="TUN27" s="70"/>
      <c r="TUO27" s="70"/>
      <c r="TUP27" s="70"/>
      <c r="TUQ27" s="70"/>
      <c r="TUR27" s="70"/>
      <c r="TUS27" s="70"/>
      <c r="TUT27" s="70"/>
      <c r="TUU27" s="70"/>
      <c r="TUV27" s="70"/>
      <c r="TUW27" s="70"/>
      <c r="TUX27" s="70"/>
      <c r="TUY27" s="70"/>
      <c r="TUZ27" s="70"/>
      <c r="TVA27" s="70"/>
      <c r="TVB27" s="70"/>
      <c r="TVC27" s="70"/>
      <c r="TVD27" s="70"/>
      <c r="TVE27" s="70"/>
      <c r="TVF27" s="70"/>
      <c r="TVG27" s="70"/>
      <c r="TVH27" s="70"/>
      <c r="TVI27" s="70"/>
      <c r="TVJ27" s="70"/>
      <c r="TVK27" s="70"/>
      <c r="TVL27" s="70"/>
      <c r="TVM27" s="70"/>
      <c r="TVN27" s="70"/>
      <c r="TVO27" s="70"/>
      <c r="TVP27" s="70"/>
      <c r="TVQ27" s="70"/>
      <c r="TVR27" s="70"/>
      <c r="TVS27" s="70"/>
      <c r="TVT27" s="70"/>
      <c r="TVU27" s="70"/>
      <c r="TVV27" s="70"/>
      <c r="TVW27" s="70"/>
      <c r="TVX27" s="70"/>
      <c r="TVY27" s="70"/>
      <c r="TVZ27" s="70"/>
      <c r="TWA27" s="70"/>
      <c r="TWB27" s="70"/>
      <c r="TWC27" s="70"/>
      <c r="TWD27" s="70"/>
      <c r="TWE27" s="70"/>
      <c r="TWF27" s="70"/>
      <c r="TWG27" s="70"/>
      <c r="TWH27" s="70"/>
      <c r="TWI27" s="70"/>
      <c r="TWJ27" s="70"/>
      <c r="TWK27" s="70"/>
      <c r="TWL27" s="70"/>
      <c r="TWM27" s="70"/>
      <c r="TWN27" s="70"/>
      <c r="TWO27" s="70"/>
      <c r="TWP27" s="70"/>
      <c r="TWQ27" s="70"/>
      <c r="TWR27" s="70"/>
      <c r="TWS27" s="70"/>
      <c r="TWT27" s="70"/>
      <c r="TWU27" s="70"/>
      <c r="TWV27" s="70"/>
      <c r="TWW27" s="70"/>
      <c r="TWX27" s="70"/>
      <c r="TWY27" s="70"/>
      <c r="TWZ27" s="70"/>
      <c r="TXA27" s="70"/>
      <c r="TXB27" s="70"/>
      <c r="TXC27" s="70"/>
      <c r="TXD27" s="70"/>
      <c r="TXE27" s="70"/>
      <c r="TXF27" s="70"/>
      <c r="TXG27" s="70"/>
      <c r="TXH27" s="70"/>
      <c r="TXI27" s="70"/>
      <c r="TXJ27" s="70"/>
      <c r="TXK27" s="70"/>
      <c r="TXL27" s="70"/>
      <c r="TXM27" s="70"/>
      <c r="TXN27" s="70"/>
      <c r="TXO27" s="70"/>
      <c r="TXP27" s="70"/>
      <c r="TXQ27" s="70"/>
      <c r="TXR27" s="70"/>
      <c r="TXS27" s="70"/>
      <c r="TXT27" s="70"/>
      <c r="TXU27" s="70"/>
      <c r="TXV27" s="70"/>
      <c r="TXW27" s="70"/>
      <c r="TXX27" s="70"/>
      <c r="TXY27" s="70"/>
      <c r="TXZ27" s="70"/>
      <c r="TYA27" s="70"/>
      <c r="TYB27" s="70"/>
      <c r="TYC27" s="70"/>
      <c r="TYD27" s="70"/>
      <c r="TYE27" s="70"/>
      <c r="TYF27" s="70"/>
      <c r="TYG27" s="70"/>
      <c r="TYH27" s="70"/>
      <c r="TYI27" s="70"/>
      <c r="TYJ27" s="70"/>
      <c r="TYK27" s="70"/>
      <c r="TYL27" s="70"/>
      <c r="TYM27" s="70"/>
      <c r="TYN27" s="70"/>
      <c r="TYO27" s="70"/>
      <c r="TYP27" s="70"/>
      <c r="TYQ27" s="70"/>
      <c r="TYR27" s="70"/>
      <c r="TYS27" s="70"/>
      <c r="TYT27" s="70"/>
      <c r="TYU27" s="70"/>
      <c r="TYV27" s="70"/>
      <c r="TYW27" s="70"/>
      <c r="TYX27" s="70"/>
      <c r="TYY27" s="70"/>
      <c r="TYZ27" s="70"/>
      <c r="TZA27" s="70"/>
      <c r="TZB27" s="70"/>
      <c r="TZC27" s="70"/>
      <c r="TZD27" s="70"/>
      <c r="TZE27" s="70"/>
      <c r="TZF27" s="70"/>
      <c r="TZG27" s="70"/>
      <c r="TZH27" s="70"/>
      <c r="TZI27" s="70"/>
      <c r="TZJ27" s="70"/>
      <c r="TZK27" s="70"/>
      <c r="TZL27" s="70"/>
      <c r="TZM27" s="70"/>
      <c r="TZN27" s="70"/>
      <c r="TZO27" s="70"/>
      <c r="TZP27" s="70"/>
      <c r="TZQ27" s="70"/>
      <c r="TZR27" s="70"/>
      <c r="TZS27" s="70"/>
      <c r="TZT27" s="70"/>
      <c r="TZU27" s="70"/>
      <c r="TZV27" s="70"/>
      <c r="TZW27" s="70"/>
      <c r="TZX27" s="70"/>
      <c r="TZY27" s="70"/>
      <c r="TZZ27" s="70"/>
      <c r="UAA27" s="70"/>
      <c r="UAB27" s="70"/>
      <c r="UAC27" s="70"/>
      <c r="UAD27" s="70"/>
      <c r="UAE27" s="70"/>
      <c r="UAF27" s="70"/>
      <c r="UAG27" s="70"/>
      <c r="UAH27" s="70"/>
      <c r="UAI27" s="70"/>
      <c r="UAJ27" s="70"/>
      <c r="UAK27" s="70"/>
      <c r="UAL27" s="70"/>
      <c r="UAM27" s="70"/>
      <c r="UAN27" s="70"/>
      <c r="UAO27" s="70"/>
      <c r="UAP27" s="70"/>
      <c r="UAQ27" s="70"/>
      <c r="UAR27" s="70"/>
      <c r="UAS27" s="70"/>
      <c r="UAT27" s="70"/>
      <c r="UAU27" s="70"/>
      <c r="UAV27" s="70"/>
      <c r="UAW27" s="70"/>
      <c r="UAX27" s="70"/>
      <c r="UAY27" s="70"/>
      <c r="UAZ27" s="70"/>
      <c r="UBA27" s="70"/>
      <c r="UBB27" s="70"/>
      <c r="UBC27" s="70"/>
      <c r="UBD27" s="70"/>
      <c r="UBE27" s="70"/>
      <c r="UBF27" s="70"/>
      <c r="UBG27" s="70"/>
      <c r="UBH27" s="70"/>
      <c r="UBI27" s="70"/>
      <c r="UBJ27" s="70"/>
      <c r="UBK27" s="70"/>
      <c r="UBL27" s="70"/>
      <c r="UBM27" s="70"/>
      <c r="UBN27" s="70"/>
      <c r="UBO27" s="70"/>
      <c r="UBP27" s="70"/>
      <c r="UBQ27" s="70"/>
      <c r="UBR27" s="70"/>
      <c r="UBS27" s="70"/>
      <c r="UBT27" s="70"/>
      <c r="UBU27" s="70"/>
      <c r="UBV27" s="70"/>
      <c r="UBW27" s="70"/>
      <c r="UBX27" s="70"/>
      <c r="UBY27" s="70"/>
      <c r="UBZ27" s="70"/>
      <c r="UCA27" s="70"/>
      <c r="UCB27" s="70"/>
      <c r="UCC27" s="70"/>
      <c r="UCD27" s="70"/>
      <c r="UCE27" s="70"/>
      <c r="UCF27" s="70"/>
      <c r="UCG27" s="70"/>
      <c r="UCH27" s="70"/>
      <c r="UCI27" s="70"/>
      <c r="UCJ27" s="70"/>
      <c r="UCK27" s="70"/>
      <c r="UCL27" s="70"/>
      <c r="UCM27" s="70"/>
      <c r="UCN27" s="70"/>
      <c r="UCO27" s="70"/>
      <c r="UCP27" s="70"/>
      <c r="UCQ27" s="70"/>
      <c r="UCR27" s="70"/>
      <c r="UCS27" s="70"/>
      <c r="UCT27" s="70"/>
      <c r="UCU27" s="70"/>
      <c r="UCV27" s="70"/>
      <c r="UCW27" s="70"/>
      <c r="UCX27" s="70"/>
      <c r="UCY27" s="70"/>
      <c r="UCZ27" s="70"/>
      <c r="UDA27" s="70"/>
      <c r="UDB27" s="70"/>
      <c r="UDC27" s="70"/>
      <c r="UDD27" s="70"/>
      <c r="UDE27" s="70"/>
      <c r="UDF27" s="70"/>
      <c r="UDG27" s="70"/>
      <c r="UDH27" s="70"/>
      <c r="UDI27" s="70"/>
      <c r="UDJ27" s="70"/>
      <c r="UDK27" s="70"/>
      <c r="UDL27" s="70"/>
      <c r="UDM27" s="70"/>
      <c r="UDN27" s="70"/>
      <c r="UDO27" s="70"/>
      <c r="UDP27" s="70"/>
      <c r="UDQ27" s="70"/>
      <c r="UDR27" s="70"/>
      <c r="UDS27" s="70"/>
      <c r="UDT27" s="70"/>
      <c r="UDU27" s="70"/>
      <c r="UDV27" s="70"/>
      <c r="UDW27" s="70"/>
      <c r="UDX27" s="70"/>
      <c r="UDY27" s="70"/>
      <c r="UDZ27" s="70"/>
      <c r="UEA27" s="70"/>
      <c r="UEB27" s="70"/>
      <c r="UEC27" s="70"/>
      <c r="UED27" s="70"/>
      <c r="UEE27" s="70"/>
      <c r="UEF27" s="70"/>
      <c r="UEG27" s="70"/>
      <c r="UEH27" s="70"/>
      <c r="UEI27" s="70"/>
      <c r="UEJ27" s="70"/>
      <c r="UEK27" s="70"/>
      <c r="UEL27" s="70"/>
      <c r="UEM27" s="70"/>
      <c r="UEN27" s="70"/>
      <c r="UEO27" s="70"/>
      <c r="UEP27" s="70"/>
      <c r="UEQ27" s="70"/>
      <c r="UER27" s="70"/>
      <c r="UES27" s="70"/>
      <c r="UET27" s="70"/>
      <c r="UEU27" s="70"/>
      <c r="UEV27" s="70"/>
      <c r="UEW27" s="70"/>
      <c r="UEX27" s="70"/>
      <c r="UEY27" s="70"/>
      <c r="UEZ27" s="70"/>
      <c r="UFA27" s="70"/>
      <c r="UFB27" s="70"/>
      <c r="UFC27" s="70"/>
      <c r="UFD27" s="70"/>
      <c r="UFE27" s="70"/>
      <c r="UFF27" s="70"/>
      <c r="UFG27" s="70"/>
      <c r="UFH27" s="70"/>
      <c r="UFI27" s="70"/>
      <c r="UFJ27" s="70"/>
      <c r="UFK27" s="70"/>
      <c r="UFL27" s="70"/>
      <c r="UFM27" s="70"/>
      <c r="UFN27" s="70"/>
      <c r="UFO27" s="70"/>
      <c r="UFP27" s="70"/>
      <c r="UFQ27" s="70"/>
      <c r="UFR27" s="70"/>
      <c r="UFS27" s="70"/>
      <c r="UFT27" s="70"/>
      <c r="UFU27" s="70"/>
      <c r="UFV27" s="70"/>
      <c r="UFW27" s="70"/>
      <c r="UFX27" s="70"/>
      <c r="UFY27" s="70"/>
      <c r="UFZ27" s="70"/>
      <c r="UGA27" s="70"/>
      <c r="UGB27" s="70"/>
      <c r="UGC27" s="70"/>
      <c r="UGD27" s="70"/>
      <c r="UGE27" s="70"/>
      <c r="UGF27" s="70"/>
      <c r="UGG27" s="70"/>
      <c r="UGH27" s="70"/>
      <c r="UGI27" s="70"/>
      <c r="UGJ27" s="70"/>
      <c r="UGK27" s="70"/>
      <c r="UGL27" s="70"/>
      <c r="UGM27" s="70"/>
      <c r="UGN27" s="70"/>
      <c r="UGO27" s="70"/>
      <c r="UGP27" s="70"/>
      <c r="UGQ27" s="70"/>
      <c r="UGR27" s="70"/>
      <c r="UGS27" s="70"/>
      <c r="UGT27" s="70"/>
      <c r="UGU27" s="70"/>
      <c r="UGV27" s="70"/>
      <c r="UGW27" s="70"/>
      <c r="UGX27" s="70"/>
      <c r="UGY27" s="70"/>
      <c r="UGZ27" s="70"/>
      <c r="UHA27" s="70"/>
      <c r="UHB27" s="70"/>
      <c r="UHC27" s="70"/>
      <c r="UHD27" s="70"/>
      <c r="UHE27" s="70"/>
      <c r="UHF27" s="70"/>
      <c r="UHG27" s="70"/>
      <c r="UHH27" s="70"/>
      <c r="UHI27" s="70"/>
      <c r="UHJ27" s="70"/>
      <c r="UHK27" s="70"/>
      <c r="UHL27" s="70"/>
      <c r="UHM27" s="70"/>
      <c r="UHN27" s="70"/>
      <c r="UHO27" s="70"/>
      <c r="UHP27" s="70"/>
      <c r="UHQ27" s="70"/>
      <c r="UHR27" s="70"/>
      <c r="UHS27" s="70"/>
      <c r="UHT27" s="70"/>
      <c r="UHU27" s="70"/>
      <c r="UHV27" s="70"/>
      <c r="UHW27" s="70"/>
      <c r="UHX27" s="70"/>
      <c r="UHY27" s="70"/>
      <c r="UHZ27" s="70"/>
      <c r="UIA27" s="70"/>
      <c r="UIB27" s="70"/>
      <c r="UIC27" s="70"/>
      <c r="UID27" s="70"/>
      <c r="UIE27" s="70"/>
      <c r="UIF27" s="70"/>
      <c r="UIG27" s="70"/>
      <c r="UIH27" s="70"/>
      <c r="UII27" s="70"/>
      <c r="UIJ27" s="70"/>
      <c r="UIK27" s="70"/>
      <c r="UIL27" s="70"/>
      <c r="UIM27" s="70"/>
      <c r="UIN27" s="70"/>
      <c r="UIO27" s="70"/>
      <c r="UIP27" s="70"/>
      <c r="UIQ27" s="70"/>
      <c r="UIR27" s="70"/>
      <c r="UIS27" s="70"/>
      <c r="UIT27" s="70"/>
      <c r="UIU27" s="70"/>
      <c r="UIV27" s="70"/>
      <c r="UIW27" s="70"/>
      <c r="UIX27" s="70"/>
      <c r="UIY27" s="70"/>
      <c r="UIZ27" s="70"/>
      <c r="UJA27" s="70"/>
      <c r="UJB27" s="70"/>
      <c r="UJC27" s="70"/>
      <c r="UJD27" s="70"/>
      <c r="UJE27" s="70"/>
      <c r="UJF27" s="70"/>
      <c r="UJG27" s="70"/>
      <c r="UJH27" s="70"/>
      <c r="UJI27" s="70"/>
      <c r="UJJ27" s="70"/>
      <c r="UJK27" s="70"/>
      <c r="UJL27" s="70"/>
      <c r="UJM27" s="70"/>
      <c r="UJN27" s="70"/>
      <c r="UJO27" s="70"/>
      <c r="UJP27" s="70"/>
      <c r="UJQ27" s="70"/>
      <c r="UJR27" s="70"/>
      <c r="UJS27" s="70"/>
      <c r="UJT27" s="70"/>
      <c r="UJU27" s="70"/>
      <c r="UJV27" s="70"/>
      <c r="UJW27" s="70"/>
      <c r="UJX27" s="70"/>
      <c r="UJY27" s="70"/>
      <c r="UJZ27" s="70"/>
      <c r="UKA27" s="70"/>
      <c r="UKB27" s="70"/>
      <c r="UKC27" s="70"/>
      <c r="UKD27" s="70"/>
      <c r="UKE27" s="70"/>
      <c r="UKF27" s="70"/>
      <c r="UKG27" s="70"/>
      <c r="UKH27" s="70"/>
      <c r="UKI27" s="70"/>
      <c r="UKJ27" s="70"/>
      <c r="UKK27" s="70"/>
      <c r="UKL27" s="70"/>
      <c r="UKM27" s="70"/>
      <c r="UKN27" s="70"/>
      <c r="UKO27" s="70"/>
      <c r="UKP27" s="70"/>
      <c r="UKQ27" s="70"/>
      <c r="UKR27" s="70"/>
      <c r="UKS27" s="70"/>
      <c r="UKT27" s="70"/>
      <c r="UKU27" s="70"/>
      <c r="UKV27" s="70"/>
      <c r="UKW27" s="70"/>
      <c r="UKX27" s="70"/>
      <c r="UKY27" s="70"/>
      <c r="UKZ27" s="70"/>
      <c r="ULA27" s="70"/>
      <c r="ULB27" s="70"/>
      <c r="ULC27" s="70"/>
      <c r="ULD27" s="70"/>
      <c r="ULE27" s="70"/>
      <c r="ULF27" s="70"/>
      <c r="ULG27" s="70"/>
      <c r="ULH27" s="70"/>
      <c r="ULI27" s="70"/>
      <c r="ULJ27" s="70"/>
      <c r="ULK27" s="70"/>
      <c r="ULL27" s="70"/>
      <c r="ULM27" s="70"/>
      <c r="ULN27" s="70"/>
      <c r="ULO27" s="70"/>
      <c r="ULP27" s="70"/>
      <c r="ULQ27" s="70"/>
      <c r="ULR27" s="70"/>
      <c r="ULS27" s="70"/>
      <c r="ULT27" s="70"/>
      <c r="ULU27" s="70"/>
      <c r="ULV27" s="70"/>
      <c r="ULW27" s="70"/>
      <c r="ULX27" s="70"/>
      <c r="ULY27" s="70"/>
      <c r="ULZ27" s="70"/>
      <c r="UMA27" s="70"/>
      <c r="UMB27" s="70"/>
      <c r="UMC27" s="70"/>
      <c r="UMD27" s="70"/>
      <c r="UME27" s="70"/>
      <c r="UMF27" s="70"/>
      <c r="UMG27" s="70"/>
      <c r="UMH27" s="70"/>
      <c r="UMI27" s="70"/>
      <c r="UMJ27" s="70"/>
      <c r="UMK27" s="70"/>
      <c r="UML27" s="70"/>
      <c r="UMM27" s="70"/>
      <c r="UMN27" s="70"/>
      <c r="UMO27" s="70"/>
      <c r="UMP27" s="70"/>
      <c r="UMQ27" s="70"/>
      <c r="UMR27" s="70"/>
      <c r="UMS27" s="70"/>
      <c r="UMT27" s="70"/>
      <c r="UMU27" s="70"/>
      <c r="UMV27" s="70"/>
      <c r="UMW27" s="70"/>
      <c r="UMX27" s="70"/>
      <c r="UMY27" s="70"/>
      <c r="UMZ27" s="70"/>
      <c r="UNA27" s="70"/>
      <c r="UNB27" s="70"/>
      <c r="UNC27" s="70"/>
      <c r="UND27" s="70"/>
      <c r="UNE27" s="70"/>
      <c r="UNF27" s="70"/>
      <c r="UNG27" s="70"/>
      <c r="UNH27" s="70"/>
      <c r="UNI27" s="70"/>
      <c r="UNJ27" s="70"/>
      <c r="UNK27" s="70"/>
      <c r="UNL27" s="70"/>
      <c r="UNM27" s="70"/>
      <c r="UNN27" s="70"/>
      <c r="UNO27" s="70"/>
      <c r="UNP27" s="70"/>
      <c r="UNQ27" s="70"/>
      <c r="UNR27" s="70"/>
      <c r="UNS27" s="70"/>
      <c r="UNT27" s="70"/>
      <c r="UNU27" s="70"/>
      <c r="UNV27" s="70"/>
      <c r="UNW27" s="70"/>
      <c r="UNX27" s="70"/>
      <c r="UNY27" s="70"/>
      <c r="UNZ27" s="70"/>
      <c r="UOA27" s="70"/>
      <c r="UOB27" s="70"/>
      <c r="UOC27" s="70"/>
      <c r="UOD27" s="70"/>
      <c r="UOE27" s="70"/>
      <c r="UOF27" s="70"/>
      <c r="UOG27" s="70"/>
      <c r="UOH27" s="70"/>
      <c r="UOI27" s="70"/>
      <c r="UOJ27" s="70"/>
      <c r="UOK27" s="70"/>
      <c r="UOL27" s="70"/>
      <c r="UOM27" s="70"/>
      <c r="UON27" s="70"/>
      <c r="UOO27" s="70"/>
      <c r="UOP27" s="70"/>
      <c r="UOQ27" s="70"/>
      <c r="UOR27" s="70"/>
      <c r="UOS27" s="70"/>
      <c r="UOT27" s="70"/>
      <c r="UOU27" s="70"/>
      <c r="UOV27" s="70"/>
      <c r="UOW27" s="70"/>
      <c r="UOX27" s="70"/>
      <c r="UOY27" s="70"/>
      <c r="UOZ27" s="70"/>
      <c r="UPA27" s="70"/>
      <c r="UPB27" s="70"/>
      <c r="UPC27" s="70"/>
      <c r="UPD27" s="70"/>
      <c r="UPE27" s="70"/>
      <c r="UPF27" s="70"/>
      <c r="UPG27" s="70"/>
      <c r="UPH27" s="70"/>
      <c r="UPI27" s="70"/>
      <c r="UPJ27" s="70"/>
      <c r="UPK27" s="70"/>
      <c r="UPL27" s="70"/>
      <c r="UPM27" s="70"/>
      <c r="UPN27" s="70"/>
      <c r="UPO27" s="70"/>
      <c r="UPP27" s="70"/>
      <c r="UPQ27" s="70"/>
      <c r="UPR27" s="70"/>
      <c r="UPS27" s="70"/>
      <c r="UPT27" s="70"/>
      <c r="UPU27" s="70"/>
      <c r="UPV27" s="70"/>
      <c r="UPW27" s="70"/>
      <c r="UPX27" s="70"/>
      <c r="UPY27" s="70"/>
      <c r="UPZ27" s="70"/>
      <c r="UQA27" s="70"/>
      <c r="UQB27" s="70"/>
      <c r="UQC27" s="70"/>
      <c r="UQD27" s="70"/>
      <c r="UQE27" s="70"/>
      <c r="UQF27" s="70"/>
      <c r="UQG27" s="70"/>
      <c r="UQH27" s="70"/>
      <c r="UQI27" s="70"/>
      <c r="UQJ27" s="70"/>
      <c r="UQK27" s="70"/>
      <c r="UQL27" s="70"/>
      <c r="UQM27" s="70"/>
      <c r="UQN27" s="70"/>
      <c r="UQO27" s="70"/>
      <c r="UQP27" s="70"/>
      <c r="UQQ27" s="70"/>
      <c r="UQR27" s="70"/>
      <c r="UQS27" s="70"/>
      <c r="UQT27" s="70"/>
      <c r="UQU27" s="70"/>
      <c r="UQV27" s="70"/>
      <c r="UQW27" s="70"/>
      <c r="UQX27" s="70"/>
      <c r="UQY27" s="70"/>
      <c r="UQZ27" s="70"/>
      <c r="URA27" s="70"/>
      <c r="URB27" s="70"/>
      <c r="URC27" s="70"/>
      <c r="URD27" s="70"/>
      <c r="URE27" s="70"/>
      <c r="URF27" s="70"/>
      <c r="URG27" s="70"/>
      <c r="URH27" s="70"/>
      <c r="URI27" s="70"/>
      <c r="URJ27" s="70"/>
      <c r="URK27" s="70"/>
      <c r="URL27" s="70"/>
      <c r="URM27" s="70"/>
      <c r="URN27" s="70"/>
      <c r="URO27" s="70"/>
      <c r="URP27" s="70"/>
      <c r="URQ27" s="70"/>
      <c r="URR27" s="70"/>
      <c r="URS27" s="70"/>
      <c r="URT27" s="70"/>
      <c r="URU27" s="70"/>
      <c r="URV27" s="70"/>
      <c r="URW27" s="70"/>
      <c r="URX27" s="70"/>
      <c r="URY27" s="70"/>
      <c r="URZ27" s="70"/>
      <c r="USA27" s="70"/>
      <c r="USB27" s="70"/>
      <c r="USC27" s="70"/>
      <c r="USD27" s="70"/>
      <c r="USE27" s="70"/>
      <c r="USF27" s="70"/>
      <c r="USG27" s="70"/>
      <c r="USH27" s="70"/>
      <c r="USI27" s="70"/>
      <c r="USJ27" s="70"/>
      <c r="USK27" s="70"/>
      <c r="USL27" s="70"/>
      <c r="USM27" s="70"/>
      <c r="USN27" s="70"/>
      <c r="USO27" s="70"/>
      <c r="USP27" s="70"/>
      <c r="USQ27" s="70"/>
      <c r="USR27" s="70"/>
      <c r="USS27" s="70"/>
      <c r="UST27" s="70"/>
      <c r="USU27" s="70"/>
      <c r="USV27" s="70"/>
      <c r="USW27" s="70"/>
      <c r="USX27" s="70"/>
      <c r="USY27" s="70"/>
      <c r="USZ27" s="70"/>
      <c r="UTA27" s="70"/>
      <c r="UTB27" s="70"/>
      <c r="UTC27" s="70"/>
      <c r="UTD27" s="70"/>
      <c r="UTE27" s="70"/>
      <c r="UTF27" s="70"/>
      <c r="UTG27" s="70"/>
      <c r="UTH27" s="70"/>
      <c r="UTI27" s="70"/>
      <c r="UTJ27" s="70"/>
      <c r="UTK27" s="70"/>
      <c r="UTL27" s="70"/>
      <c r="UTM27" s="70"/>
      <c r="UTN27" s="70"/>
      <c r="UTO27" s="70"/>
      <c r="UTP27" s="70"/>
      <c r="UTQ27" s="70"/>
      <c r="UTR27" s="70"/>
      <c r="UTS27" s="70"/>
      <c r="UTT27" s="70"/>
      <c r="UTU27" s="70"/>
      <c r="UTV27" s="70"/>
      <c r="UTW27" s="70"/>
      <c r="UTX27" s="70"/>
      <c r="UTY27" s="70"/>
      <c r="UTZ27" s="70"/>
      <c r="UUA27" s="70"/>
      <c r="UUB27" s="70"/>
      <c r="UUC27" s="70"/>
      <c r="UUD27" s="70"/>
      <c r="UUE27" s="70"/>
      <c r="UUF27" s="70"/>
      <c r="UUG27" s="70"/>
      <c r="UUH27" s="70"/>
      <c r="UUI27" s="70"/>
      <c r="UUJ27" s="70"/>
      <c r="UUK27" s="70"/>
      <c r="UUL27" s="70"/>
      <c r="UUM27" s="70"/>
      <c r="UUN27" s="70"/>
      <c r="UUO27" s="70"/>
      <c r="UUP27" s="70"/>
      <c r="UUQ27" s="70"/>
      <c r="UUR27" s="70"/>
      <c r="UUS27" s="70"/>
      <c r="UUT27" s="70"/>
      <c r="UUU27" s="70"/>
      <c r="UUV27" s="70"/>
      <c r="UUW27" s="70"/>
      <c r="UUX27" s="70"/>
      <c r="UUY27" s="70"/>
      <c r="UUZ27" s="70"/>
      <c r="UVA27" s="70"/>
      <c r="UVB27" s="70"/>
      <c r="UVC27" s="70"/>
      <c r="UVD27" s="70"/>
      <c r="UVE27" s="70"/>
      <c r="UVF27" s="70"/>
      <c r="UVG27" s="70"/>
      <c r="UVH27" s="70"/>
      <c r="UVI27" s="70"/>
      <c r="UVJ27" s="70"/>
      <c r="UVK27" s="70"/>
      <c r="UVL27" s="70"/>
      <c r="UVM27" s="70"/>
      <c r="UVN27" s="70"/>
      <c r="UVO27" s="70"/>
      <c r="UVP27" s="70"/>
      <c r="UVQ27" s="70"/>
      <c r="UVR27" s="70"/>
      <c r="UVS27" s="70"/>
      <c r="UVT27" s="70"/>
      <c r="UVU27" s="70"/>
      <c r="UVV27" s="70"/>
      <c r="UVW27" s="70"/>
      <c r="UVX27" s="70"/>
      <c r="UVY27" s="70"/>
      <c r="UVZ27" s="70"/>
      <c r="UWA27" s="70"/>
      <c r="UWB27" s="70"/>
      <c r="UWC27" s="70"/>
      <c r="UWD27" s="70"/>
      <c r="UWE27" s="70"/>
      <c r="UWF27" s="70"/>
      <c r="UWG27" s="70"/>
      <c r="UWH27" s="70"/>
      <c r="UWI27" s="70"/>
      <c r="UWJ27" s="70"/>
      <c r="UWK27" s="70"/>
      <c r="UWL27" s="70"/>
      <c r="UWM27" s="70"/>
      <c r="UWN27" s="70"/>
      <c r="UWO27" s="70"/>
      <c r="UWP27" s="70"/>
      <c r="UWQ27" s="70"/>
      <c r="UWR27" s="70"/>
      <c r="UWS27" s="70"/>
      <c r="UWT27" s="70"/>
      <c r="UWU27" s="70"/>
      <c r="UWV27" s="70"/>
      <c r="UWW27" s="70"/>
      <c r="UWX27" s="70"/>
      <c r="UWY27" s="70"/>
      <c r="UWZ27" s="70"/>
      <c r="UXA27" s="70"/>
      <c r="UXB27" s="70"/>
      <c r="UXC27" s="70"/>
      <c r="UXD27" s="70"/>
      <c r="UXE27" s="70"/>
      <c r="UXF27" s="70"/>
      <c r="UXG27" s="70"/>
      <c r="UXH27" s="70"/>
      <c r="UXI27" s="70"/>
      <c r="UXJ27" s="70"/>
      <c r="UXK27" s="70"/>
      <c r="UXL27" s="70"/>
      <c r="UXM27" s="70"/>
      <c r="UXN27" s="70"/>
      <c r="UXO27" s="70"/>
      <c r="UXP27" s="70"/>
      <c r="UXQ27" s="70"/>
      <c r="UXR27" s="70"/>
      <c r="UXS27" s="70"/>
      <c r="UXT27" s="70"/>
      <c r="UXU27" s="70"/>
      <c r="UXV27" s="70"/>
      <c r="UXW27" s="70"/>
      <c r="UXX27" s="70"/>
      <c r="UXY27" s="70"/>
      <c r="UXZ27" s="70"/>
      <c r="UYA27" s="70"/>
      <c r="UYB27" s="70"/>
      <c r="UYC27" s="70"/>
      <c r="UYD27" s="70"/>
      <c r="UYE27" s="70"/>
      <c r="UYF27" s="70"/>
      <c r="UYG27" s="70"/>
      <c r="UYH27" s="70"/>
      <c r="UYI27" s="70"/>
      <c r="UYJ27" s="70"/>
      <c r="UYK27" s="70"/>
      <c r="UYL27" s="70"/>
      <c r="UYM27" s="70"/>
      <c r="UYN27" s="70"/>
      <c r="UYO27" s="70"/>
      <c r="UYP27" s="70"/>
      <c r="UYQ27" s="70"/>
      <c r="UYR27" s="70"/>
      <c r="UYS27" s="70"/>
      <c r="UYT27" s="70"/>
      <c r="UYU27" s="70"/>
      <c r="UYV27" s="70"/>
      <c r="UYW27" s="70"/>
      <c r="UYX27" s="70"/>
      <c r="UYY27" s="70"/>
      <c r="UYZ27" s="70"/>
      <c r="UZA27" s="70"/>
      <c r="UZB27" s="70"/>
      <c r="UZC27" s="70"/>
      <c r="UZD27" s="70"/>
      <c r="UZE27" s="70"/>
      <c r="UZF27" s="70"/>
      <c r="UZG27" s="70"/>
      <c r="UZH27" s="70"/>
      <c r="UZI27" s="70"/>
      <c r="UZJ27" s="70"/>
      <c r="UZK27" s="70"/>
      <c r="UZL27" s="70"/>
      <c r="UZM27" s="70"/>
      <c r="UZN27" s="70"/>
      <c r="UZO27" s="70"/>
      <c r="UZP27" s="70"/>
      <c r="UZQ27" s="70"/>
      <c r="UZR27" s="70"/>
      <c r="UZS27" s="70"/>
      <c r="UZT27" s="70"/>
      <c r="UZU27" s="70"/>
      <c r="UZV27" s="70"/>
      <c r="UZW27" s="70"/>
      <c r="UZX27" s="70"/>
      <c r="UZY27" s="70"/>
      <c r="UZZ27" s="70"/>
      <c r="VAA27" s="70"/>
      <c r="VAB27" s="70"/>
      <c r="VAC27" s="70"/>
      <c r="VAD27" s="70"/>
      <c r="VAE27" s="70"/>
      <c r="VAF27" s="70"/>
      <c r="VAG27" s="70"/>
      <c r="VAH27" s="70"/>
      <c r="VAI27" s="70"/>
      <c r="VAJ27" s="70"/>
      <c r="VAK27" s="70"/>
      <c r="VAL27" s="70"/>
      <c r="VAM27" s="70"/>
      <c r="VAN27" s="70"/>
      <c r="VAO27" s="70"/>
      <c r="VAP27" s="70"/>
      <c r="VAQ27" s="70"/>
      <c r="VAR27" s="70"/>
      <c r="VAS27" s="70"/>
      <c r="VAT27" s="70"/>
      <c r="VAU27" s="70"/>
      <c r="VAV27" s="70"/>
      <c r="VAW27" s="70"/>
      <c r="VAX27" s="70"/>
      <c r="VAY27" s="70"/>
      <c r="VAZ27" s="70"/>
      <c r="VBA27" s="70"/>
      <c r="VBB27" s="70"/>
      <c r="VBC27" s="70"/>
      <c r="VBD27" s="70"/>
      <c r="VBE27" s="70"/>
      <c r="VBF27" s="70"/>
      <c r="VBG27" s="70"/>
      <c r="VBH27" s="70"/>
      <c r="VBI27" s="70"/>
      <c r="VBJ27" s="70"/>
      <c r="VBK27" s="70"/>
      <c r="VBL27" s="70"/>
      <c r="VBM27" s="70"/>
      <c r="VBN27" s="70"/>
      <c r="VBO27" s="70"/>
      <c r="VBP27" s="70"/>
      <c r="VBQ27" s="70"/>
      <c r="VBR27" s="70"/>
      <c r="VBS27" s="70"/>
      <c r="VBT27" s="70"/>
      <c r="VBU27" s="70"/>
      <c r="VBV27" s="70"/>
      <c r="VBW27" s="70"/>
      <c r="VBX27" s="70"/>
      <c r="VBY27" s="70"/>
      <c r="VBZ27" s="70"/>
      <c r="VCA27" s="70"/>
      <c r="VCB27" s="70"/>
      <c r="VCC27" s="70"/>
      <c r="VCD27" s="70"/>
      <c r="VCE27" s="70"/>
      <c r="VCF27" s="70"/>
      <c r="VCG27" s="70"/>
      <c r="VCH27" s="70"/>
      <c r="VCI27" s="70"/>
      <c r="VCJ27" s="70"/>
      <c r="VCK27" s="70"/>
      <c r="VCL27" s="70"/>
      <c r="VCM27" s="70"/>
      <c r="VCN27" s="70"/>
      <c r="VCO27" s="70"/>
      <c r="VCP27" s="70"/>
      <c r="VCQ27" s="70"/>
      <c r="VCR27" s="70"/>
      <c r="VCS27" s="70"/>
      <c r="VCT27" s="70"/>
      <c r="VCU27" s="70"/>
      <c r="VCV27" s="70"/>
      <c r="VCW27" s="70"/>
      <c r="VCX27" s="70"/>
      <c r="VCY27" s="70"/>
      <c r="VCZ27" s="70"/>
      <c r="VDA27" s="70"/>
      <c r="VDB27" s="70"/>
      <c r="VDC27" s="70"/>
      <c r="VDD27" s="70"/>
      <c r="VDE27" s="70"/>
      <c r="VDF27" s="70"/>
      <c r="VDG27" s="70"/>
      <c r="VDH27" s="70"/>
      <c r="VDI27" s="70"/>
      <c r="VDJ27" s="70"/>
      <c r="VDK27" s="70"/>
      <c r="VDL27" s="70"/>
      <c r="VDM27" s="70"/>
      <c r="VDN27" s="70"/>
      <c r="VDO27" s="70"/>
      <c r="VDP27" s="70"/>
      <c r="VDQ27" s="70"/>
      <c r="VDR27" s="70"/>
      <c r="VDS27" s="70"/>
      <c r="VDT27" s="70"/>
      <c r="VDU27" s="70"/>
      <c r="VDV27" s="70"/>
      <c r="VDW27" s="70"/>
      <c r="VDX27" s="70"/>
      <c r="VDY27" s="70"/>
      <c r="VDZ27" s="70"/>
      <c r="VEA27" s="70"/>
      <c r="VEB27" s="70"/>
      <c r="VEC27" s="70"/>
      <c r="VED27" s="70"/>
      <c r="VEE27" s="70"/>
      <c r="VEF27" s="70"/>
      <c r="VEG27" s="70"/>
      <c r="VEH27" s="70"/>
      <c r="VEI27" s="70"/>
      <c r="VEJ27" s="70"/>
      <c r="VEK27" s="70"/>
      <c r="VEL27" s="70"/>
      <c r="VEM27" s="70"/>
      <c r="VEN27" s="70"/>
      <c r="VEO27" s="70"/>
      <c r="VEP27" s="70"/>
      <c r="VEQ27" s="70"/>
      <c r="VER27" s="70"/>
      <c r="VES27" s="70"/>
      <c r="VET27" s="70"/>
      <c r="VEU27" s="70"/>
      <c r="VEV27" s="70"/>
      <c r="VEW27" s="70"/>
      <c r="VEX27" s="70"/>
      <c r="VEY27" s="70"/>
      <c r="VEZ27" s="70"/>
      <c r="VFA27" s="70"/>
      <c r="VFB27" s="70"/>
      <c r="VFC27" s="70"/>
      <c r="VFD27" s="70"/>
      <c r="VFE27" s="70"/>
      <c r="VFF27" s="70"/>
      <c r="VFG27" s="70"/>
      <c r="VFH27" s="70"/>
      <c r="VFI27" s="70"/>
      <c r="VFJ27" s="70"/>
      <c r="VFK27" s="70"/>
      <c r="VFL27" s="70"/>
      <c r="VFM27" s="70"/>
      <c r="VFN27" s="70"/>
      <c r="VFO27" s="70"/>
      <c r="VFP27" s="70"/>
      <c r="VFQ27" s="70"/>
      <c r="VFR27" s="70"/>
      <c r="VFS27" s="70"/>
      <c r="VFT27" s="70"/>
      <c r="VFU27" s="70"/>
      <c r="VFV27" s="70"/>
      <c r="VFW27" s="70"/>
      <c r="VFX27" s="70"/>
      <c r="VFY27" s="70"/>
      <c r="VFZ27" s="70"/>
      <c r="VGA27" s="70"/>
      <c r="VGB27" s="70"/>
      <c r="VGC27" s="70"/>
      <c r="VGD27" s="70"/>
      <c r="VGE27" s="70"/>
      <c r="VGF27" s="70"/>
      <c r="VGG27" s="70"/>
      <c r="VGH27" s="70"/>
      <c r="VGI27" s="70"/>
      <c r="VGJ27" s="70"/>
      <c r="VGK27" s="70"/>
      <c r="VGL27" s="70"/>
      <c r="VGM27" s="70"/>
      <c r="VGN27" s="70"/>
      <c r="VGO27" s="70"/>
      <c r="VGP27" s="70"/>
      <c r="VGQ27" s="70"/>
      <c r="VGR27" s="70"/>
      <c r="VGS27" s="70"/>
      <c r="VGT27" s="70"/>
      <c r="VGU27" s="70"/>
      <c r="VGV27" s="70"/>
      <c r="VGW27" s="70"/>
      <c r="VGX27" s="70"/>
      <c r="VGY27" s="70"/>
      <c r="VGZ27" s="70"/>
      <c r="VHA27" s="70"/>
      <c r="VHB27" s="70"/>
      <c r="VHC27" s="70"/>
      <c r="VHD27" s="70"/>
      <c r="VHE27" s="70"/>
      <c r="VHF27" s="70"/>
      <c r="VHG27" s="70"/>
      <c r="VHH27" s="70"/>
      <c r="VHI27" s="70"/>
      <c r="VHJ27" s="70"/>
      <c r="VHK27" s="70"/>
      <c r="VHL27" s="70"/>
      <c r="VHM27" s="70"/>
      <c r="VHN27" s="70"/>
      <c r="VHO27" s="70"/>
      <c r="VHP27" s="70"/>
      <c r="VHQ27" s="70"/>
      <c r="VHR27" s="70"/>
      <c r="VHS27" s="70"/>
      <c r="VHT27" s="70"/>
      <c r="VHU27" s="70"/>
      <c r="VHV27" s="70"/>
      <c r="VHW27" s="70"/>
      <c r="VHX27" s="70"/>
      <c r="VHY27" s="70"/>
      <c r="VHZ27" s="70"/>
      <c r="VIA27" s="70"/>
      <c r="VIB27" s="70"/>
      <c r="VIC27" s="70"/>
      <c r="VID27" s="70"/>
      <c r="VIE27" s="70"/>
      <c r="VIF27" s="70"/>
      <c r="VIG27" s="70"/>
      <c r="VIH27" s="70"/>
      <c r="VII27" s="70"/>
      <c r="VIJ27" s="70"/>
      <c r="VIK27" s="70"/>
      <c r="VIL27" s="70"/>
      <c r="VIM27" s="70"/>
      <c r="VIN27" s="70"/>
      <c r="VIO27" s="70"/>
      <c r="VIP27" s="70"/>
      <c r="VIQ27" s="70"/>
      <c r="VIR27" s="70"/>
      <c r="VIS27" s="70"/>
      <c r="VIT27" s="70"/>
      <c r="VIU27" s="70"/>
      <c r="VIV27" s="70"/>
      <c r="VIW27" s="70"/>
      <c r="VIX27" s="70"/>
      <c r="VIY27" s="70"/>
      <c r="VIZ27" s="70"/>
      <c r="VJA27" s="70"/>
      <c r="VJB27" s="70"/>
      <c r="VJC27" s="70"/>
      <c r="VJD27" s="70"/>
      <c r="VJE27" s="70"/>
      <c r="VJF27" s="70"/>
      <c r="VJG27" s="70"/>
      <c r="VJH27" s="70"/>
      <c r="VJI27" s="70"/>
      <c r="VJJ27" s="70"/>
      <c r="VJK27" s="70"/>
      <c r="VJL27" s="70"/>
      <c r="VJM27" s="70"/>
      <c r="VJN27" s="70"/>
      <c r="VJO27" s="70"/>
      <c r="VJP27" s="70"/>
      <c r="VJQ27" s="70"/>
      <c r="VJR27" s="70"/>
      <c r="VJS27" s="70"/>
      <c r="VJT27" s="70"/>
      <c r="VJU27" s="70"/>
      <c r="VJV27" s="70"/>
      <c r="VJW27" s="70"/>
      <c r="VJX27" s="70"/>
      <c r="VJY27" s="70"/>
      <c r="VJZ27" s="70"/>
      <c r="VKA27" s="70"/>
      <c r="VKB27" s="70"/>
      <c r="VKC27" s="70"/>
      <c r="VKD27" s="70"/>
      <c r="VKE27" s="70"/>
      <c r="VKF27" s="70"/>
      <c r="VKG27" s="70"/>
      <c r="VKH27" s="70"/>
      <c r="VKI27" s="70"/>
      <c r="VKJ27" s="70"/>
      <c r="VKK27" s="70"/>
      <c r="VKL27" s="70"/>
      <c r="VKM27" s="70"/>
      <c r="VKN27" s="70"/>
      <c r="VKO27" s="70"/>
      <c r="VKP27" s="70"/>
      <c r="VKQ27" s="70"/>
      <c r="VKR27" s="70"/>
      <c r="VKS27" s="70"/>
      <c r="VKT27" s="70"/>
      <c r="VKU27" s="70"/>
      <c r="VKV27" s="70"/>
      <c r="VKW27" s="70"/>
      <c r="VKX27" s="70"/>
      <c r="VKY27" s="70"/>
      <c r="VKZ27" s="70"/>
      <c r="VLA27" s="70"/>
      <c r="VLB27" s="70"/>
      <c r="VLC27" s="70"/>
      <c r="VLD27" s="70"/>
      <c r="VLE27" s="70"/>
      <c r="VLF27" s="70"/>
      <c r="VLG27" s="70"/>
      <c r="VLH27" s="70"/>
      <c r="VLI27" s="70"/>
      <c r="VLJ27" s="70"/>
      <c r="VLK27" s="70"/>
      <c r="VLL27" s="70"/>
      <c r="VLM27" s="70"/>
      <c r="VLN27" s="70"/>
      <c r="VLO27" s="70"/>
      <c r="VLP27" s="70"/>
      <c r="VLQ27" s="70"/>
      <c r="VLR27" s="70"/>
      <c r="VLS27" s="70"/>
      <c r="VLT27" s="70"/>
      <c r="VLU27" s="70"/>
      <c r="VLV27" s="70"/>
      <c r="VLW27" s="70"/>
      <c r="VLX27" s="70"/>
      <c r="VLY27" s="70"/>
      <c r="VLZ27" s="70"/>
      <c r="VMA27" s="70"/>
      <c r="VMB27" s="70"/>
      <c r="VMC27" s="70"/>
      <c r="VMD27" s="70"/>
      <c r="VME27" s="70"/>
      <c r="VMF27" s="70"/>
      <c r="VMG27" s="70"/>
      <c r="VMH27" s="70"/>
      <c r="VMI27" s="70"/>
      <c r="VMJ27" s="70"/>
      <c r="VMK27" s="70"/>
      <c r="VML27" s="70"/>
      <c r="VMM27" s="70"/>
      <c r="VMN27" s="70"/>
      <c r="VMO27" s="70"/>
      <c r="VMP27" s="70"/>
      <c r="VMQ27" s="70"/>
      <c r="VMR27" s="70"/>
      <c r="VMS27" s="70"/>
      <c r="VMT27" s="70"/>
      <c r="VMU27" s="70"/>
      <c r="VMV27" s="70"/>
      <c r="VMW27" s="70"/>
      <c r="VMX27" s="70"/>
      <c r="VMY27" s="70"/>
      <c r="VMZ27" s="70"/>
      <c r="VNA27" s="70"/>
      <c r="VNB27" s="70"/>
      <c r="VNC27" s="70"/>
      <c r="VND27" s="70"/>
      <c r="VNE27" s="70"/>
      <c r="VNF27" s="70"/>
      <c r="VNG27" s="70"/>
      <c r="VNH27" s="70"/>
      <c r="VNI27" s="70"/>
      <c r="VNJ27" s="70"/>
      <c r="VNK27" s="70"/>
      <c r="VNL27" s="70"/>
      <c r="VNM27" s="70"/>
      <c r="VNN27" s="70"/>
      <c r="VNO27" s="70"/>
      <c r="VNP27" s="70"/>
      <c r="VNQ27" s="70"/>
      <c r="VNR27" s="70"/>
      <c r="VNS27" s="70"/>
      <c r="VNT27" s="70"/>
      <c r="VNU27" s="70"/>
      <c r="VNV27" s="70"/>
      <c r="VNW27" s="70"/>
      <c r="VNX27" s="70"/>
      <c r="VNY27" s="70"/>
      <c r="VNZ27" s="70"/>
      <c r="VOA27" s="70"/>
      <c r="VOB27" s="70"/>
      <c r="VOC27" s="70"/>
      <c r="VOD27" s="70"/>
      <c r="VOE27" s="70"/>
      <c r="VOF27" s="70"/>
      <c r="VOG27" s="70"/>
      <c r="VOH27" s="70"/>
      <c r="VOI27" s="70"/>
      <c r="VOJ27" s="70"/>
      <c r="VOK27" s="70"/>
      <c r="VOL27" s="70"/>
      <c r="VOM27" s="70"/>
      <c r="VON27" s="70"/>
      <c r="VOO27" s="70"/>
      <c r="VOP27" s="70"/>
      <c r="VOQ27" s="70"/>
      <c r="VOR27" s="70"/>
      <c r="VOS27" s="70"/>
      <c r="VOT27" s="70"/>
      <c r="VOU27" s="70"/>
      <c r="VOV27" s="70"/>
      <c r="VOW27" s="70"/>
      <c r="VOX27" s="70"/>
      <c r="VOY27" s="70"/>
      <c r="VOZ27" s="70"/>
      <c r="VPA27" s="70"/>
      <c r="VPB27" s="70"/>
      <c r="VPC27" s="70"/>
      <c r="VPD27" s="70"/>
      <c r="VPE27" s="70"/>
      <c r="VPF27" s="70"/>
      <c r="VPG27" s="70"/>
      <c r="VPH27" s="70"/>
      <c r="VPI27" s="70"/>
      <c r="VPJ27" s="70"/>
      <c r="VPK27" s="70"/>
      <c r="VPL27" s="70"/>
      <c r="VPM27" s="70"/>
      <c r="VPN27" s="70"/>
      <c r="VPO27" s="70"/>
      <c r="VPP27" s="70"/>
      <c r="VPQ27" s="70"/>
      <c r="VPR27" s="70"/>
      <c r="VPS27" s="70"/>
      <c r="VPT27" s="70"/>
      <c r="VPU27" s="70"/>
      <c r="VPV27" s="70"/>
      <c r="VPW27" s="70"/>
      <c r="VPX27" s="70"/>
      <c r="VPY27" s="70"/>
      <c r="VPZ27" s="70"/>
      <c r="VQA27" s="70"/>
      <c r="VQB27" s="70"/>
      <c r="VQC27" s="70"/>
      <c r="VQD27" s="70"/>
      <c r="VQE27" s="70"/>
      <c r="VQF27" s="70"/>
      <c r="VQG27" s="70"/>
      <c r="VQH27" s="70"/>
      <c r="VQI27" s="70"/>
      <c r="VQJ27" s="70"/>
      <c r="VQK27" s="70"/>
      <c r="VQL27" s="70"/>
      <c r="VQM27" s="70"/>
      <c r="VQN27" s="70"/>
      <c r="VQO27" s="70"/>
      <c r="VQP27" s="70"/>
      <c r="VQQ27" s="70"/>
      <c r="VQR27" s="70"/>
      <c r="VQS27" s="70"/>
      <c r="VQT27" s="70"/>
      <c r="VQU27" s="70"/>
      <c r="VQV27" s="70"/>
      <c r="VQW27" s="70"/>
      <c r="VQX27" s="70"/>
      <c r="VQY27" s="70"/>
      <c r="VQZ27" s="70"/>
      <c r="VRA27" s="70"/>
      <c r="VRB27" s="70"/>
      <c r="VRC27" s="70"/>
      <c r="VRD27" s="70"/>
      <c r="VRE27" s="70"/>
      <c r="VRF27" s="70"/>
      <c r="VRG27" s="70"/>
      <c r="VRH27" s="70"/>
      <c r="VRI27" s="70"/>
      <c r="VRJ27" s="70"/>
      <c r="VRK27" s="70"/>
      <c r="VRL27" s="70"/>
      <c r="VRM27" s="70"/>
      <c r="VRN27" s="70"/>
      <c r="VRO27" s="70"/>
      <c r="VRP27" s="70"/>
      <c r="VRQ27" s="70"/>
      <c r="VRR27" s="70"/>
      <c r="VRS27" s="70"/>
      <c r="VRT27" s="70"/>
      <c r="VRU27" s="70"/>
      <c r="VRV27" s="70"/>
      <c r="VRW27" s="70"/>
      <c r="VRX27" s="70"/>
      <c r="VRY27" s="70"/>
      <c r="VRZ27" s="70"/>
      <c r="VSA27" s="70"/>
      <c r="VSB27" s="70"/>
      <c r="VSC27" s="70"/>
      <c r="VSD27" s="70"/>
      <c r="VSE27" s="70"/>
      <c r="VSF27" s="70"/>
      <c r="VSG27" s="70"/>
      <c r="VSH27" s="70"/>
      <c r="VSI27" s="70"/>
      <c r="VSJ27" s="70"/>
      <c r="VSK27" s="70"/>
      <c r="VSL27" s="70"/>
      <c r="VSM27" s="70"/>
      <c r="VSN27" s="70"/>
      <c r="VSO27" s="70"/>
      <c r="VSP27" s="70"/>
      <c r="VSQ27" s="70"/>
      <c r="VSR27" s="70"/>
      <c r="VSS27" s="70"/>
      <c r="VST27" s="70"/>
      <c r="VSU27" s="70"/>
      <c r="VSV27" s="70"/>
      <c r="VSW27" s="70"/>
      <c r="VSX27" s="70"/>
      <c r="VSY27" s="70"/>
      <c r="VSZ27" s="70"/>
      <c r="VTA27" s="70"/>
      <c r="VTB27" s="70"/>
      <c r="VTC27" s="70"/>
      <c r="VTD27" s="70"/>
      <c r="VTE27" s="70"/>
      <c r="VTF27" s="70"/>
      <c r="VTG27" s="70"/>
      <c r="VTH27" s="70"/>
      <c r="VTI27" s="70"/>
      <c r="VTJ27" s="70"/>
      <c r="VTK27" s="70"/>
      <c r="VTL27" s="70"/>
      <c r="VTM27" s="70"/>
      <c r="VTN27" s="70"/>
      <c r="VTO27" s="70"/>
      <c r="VTP27" s="70"/>
      <c r="VTQ27" s="70"/>
      <c r="VTR27" s="70"/>
      <c r="VTS27" s="70"/>
      <c r="VTT27" s="70"/>
      <c r="VTU27" s="70"/>
      <c r="VTV27" s="70"/>
      <c r="VTW27" s="70"/>
      <c r="VTX27" s="70"/>
      <c r="VTY27" s="70"/>
      <c r="VTZ27" s="70"/>
      <c r="VUA27" s="70"/>
      <c r="VUB27" s="70"/>
      <c r="VUC27" s="70"/>
      <c r="VUD27" s="70"/>
      <c r="VUE27" s="70"/>
      <c r="VUF27" s="70"/>
      <c r="VUG27" s="70"/>
      <c r="VUH27" s="70"/>
      <c r="VUI27" s="70"/>
      <c r="VUJ27" s="70"/>
      <c r="VUK27" s="70"/>
      <c r="VUL27" s="70"/>
      <c r="VUM27" s="70"/>
      <c r="VUN27" s="70"/>
      <c r="VUO27" s="70"/>
      <c r="VUP27" s="70"/>
      <c r="VUQ27" s="70"/>
      <c r="VUR27" s="70"/>
      <c r="VUS27" s="70"/>
      <c r="VUT27" s="70"/>
      <c r="VUU27" s="70"/>
      <c r="VUV27" s="70"/>
      <c r="VUW27" s="70"/>
      <c r="VUX27" s="70"/>
      <c r="VUY27" s="70"/>
      <c r="VUZ27" s="70"/>
      <c r="VVA27" s="70"/>
      <c r="VVB27" s="70"/>
      <c r="VVC27" s="70"/>
      <c r="VVD27" s="70"/>
      <c r="VVE27" s="70"/>
      <c r="VVF27" s="70"/>
      <c r="VVG27" s="70"/>
      <c r="VVH27" s="70"/>
      <c r="VVI27" s="70"/>
      <c r="VVJ27" s="70"/>
      <c r="VVK27" s="70"/>
      <c r="VVL27" s="70"/>
      <c r="VVM27" s="70"/>
      <c r="VVN27" s="70"/>
      <c r="VVO27" s="70"/>
      <c r="VVP27" s="70"/>
      <c r="VVQ27" s="70"/>
      <c r="VVR27" s="70"/>
      <c r="VVS27" s="70"/>
      <c r="VVT27" s="70"/>
      <c r="VVU27" s="70"/>
      <c r="VVV27" s="70"/>
      <c r="VVW27" s="70"/>
      <c r="VVX27" s="70"/>
      <c r="VVY27" s="70"/>
      <c r="VVZ27" s="70"/>
      <c r="VWA27" s="70"/>
      <c r="VWB27" s="70"/>
      <c r="VWC27" s="70"/>
      <c r="VWD27" s="70"/>
      <c r="VWE27" s="70"/>
      <c r="VWF27" s="70"/>
      <c r="VWG27" s="70"/>
      <c r="VWH27" s="70"/>
      <c r="VWI27" s="70"/>
      <c r="VWJ27" s="70"/>
      <c r="VWK27" s="70"/>
      <c r="VWL27" s="70"/>
      <c r="VWM27" s="70"/>
      <c r="VWN27" s="70"/>
      <c r="VWO27" s="70"/>
      <c r="VWP27" s="70"/>
      <c r="VWQ27" s="70"/>
      <c r="VWR27" s="70"/>
      <c r="VWS27" s="70"/>
      <c r="VWT27" s="70"/>
      <c r="VWU27" s="70"/>
      <c r="VWV27" s="70"/>
      <c r="VWW27" s="70"/>
      <c r="VWX27" s="70"/>
      <c r="VWY27" s="70"/>
      <c r="VWZ27" s="70"/>
      <c r="VXA27" s="70"/>
      <c r="VXB27" s="70"/>
      <c r="VXC27" s="70"/>
      <c r="VXD27" s="70"/>
      <c r="VXE27" s="70"/>
      <c r="VXF27" s="70"/>
      <c r="VXG27" s="70"/>
      <c r="VXH27" s="70"/>
      <c r="VXI27" s="70"/>
      <c r="VXJ27" s="70"/>
      <c r="VXK27" s="70"/>
      <c r="VXL27" s="70"/>
      <c r="VXM27" s="70"/>
      <c r="VXN27" s="70"/>
      <c r="VXO27" s="70"/>
      <c r="VXP27" s="70"/>
      <c r="VXQ27" s="70"/>
      <c r="VXR27" s="70"/>
      <c r="VXS27" s="70"/>
      <c r="VXT27" s="70"/>
      <c r="VXU27" s="70"/>
      <c r="VXV27" s="70"/>
      <c r="VXW27" s="70"/>
      <c r="VXX27" s="70"/>
      <c r="VXY27" s="70"/>
      <c r="VXZ27" s="70"/>
      <c r="VYA27" s="70"/>
      <c r="VYB27" s="70"/>
      <c r="VYC27" s="70"/>
      <c r="VYD27" s="70"/>
      <c r="VYE27" s="70"/>
      <c r="VYF27" s="70"/>
      <c r="VYG27" s="70"/>
      <c r="VYH27" s="70"/>
      <c r="VYI27" s="70"/>
      <c r="VYJ27" s="70"/>
      <c r="VYK27" s="70"/>
      <c r="VYL27" s="70"/>
      <c r="VYM27" s="70"/>
      <c r="VYN27" s="70"/>
      <c r="VYO27" s="70"/>
      <c r="VYP27" s="70"/>
      <c r="VYQ27" s="70"/>
      <c r="VYR27" s="70"/>
      <c r="VYS27" s="70"/>
      <c r="VYT27" s="70"/>
      <c r="VYU27" s="70"/>
      <c r="VYV27" s="70"/>
      <c r="VYW27" s="70"/>
      <c r="VYX27" s="70"/>
      <c r="VYY27" s="70"/>
      <c r="VYZ27" s="70"/>
      <c r="VZA27" s="70"/>
      <c r="VZB27" s="70"/>
      <c r="VZC27" s="70"/>
      <c r="VZD27" s="70"/>
      <c r="VZE27" s="70"/>
      <c r="VZF27" s="70"/>
      <c r="VZG27" s="70"/>
      <c r="VZH27" s="70"/>
      <c r="VZI27" s="70"/>
      <c r="VZJ27" s="70"/>
      <c r="VZK27" s="70"/>
      <c r="VZL27" s="70"/>
      <c r="VZM27" s="70"/>
      <c r="VZN27" s="70"/>
      <c r="VZO27" s="70"/>
      <c r="VZP27" s="70"/>
      <c r="VZQ27" s="70"/>
      <c r="VZR27" s="70"/>
      <c r="VZS27" s="70"/>
      <c r="VZT27" s="70"/>
      <c r="VZU27" s="70"/>
      <c r="VZV27" s="70"/>
      <c r="VZW27" s="70"/>
      <c r="VZX27" s="70"/>
      <c r="VZY27" s="70"/>
      <c r="VZZ27" s="70"/>
      <c r="WAA27" s="70"/>
      <c r="WAB27" s="70"/>
      <c r="WAC27" s="70"/>
      <c r="WAD27" s="70"/>
      <c r="WAE27" s="70"/>
      <c r="WAF27" s="70"/>
      <c r="WAG27" s="70"/>
      <c r="WAH27" s="70"/>
      <c r="WAI27" s="70"/>
      <c r="WAJ27" s="70"/>
      <c r="WAK27" s="70"/>
      <c r="WAL27" s="70"/>
      <c r="WAM27" s="70"/>
      <c r="WAN27" s="70"/>
      <c r="WAO27" s="70"/>
      <c r="WAP27" s="70"/>
      <c r="WAQ27" s="70"/>
      <c r="WAR27" s="70"/>
      <c r="WAS27" s="70"/>
      <c r="WAT27" s="70"/>
      <c r="WAU27" s="70"/>
      <c r="WAV27" s="70"/>
      <c r="WAW27" s="70"/>
      <c r="WAX27" s="70"/>
      <c r="WAY27" s="70"/>
      <c r="WAZ27" s="70"/>
      <c r="WBA27" s="70"/>
      <c r="WBB27" s="70"/>
      <c r="WBC27" s="70"/>
      <c r="WBD27" s="70"/>
      <c r="WBE27" s="70"/>
      <c r="WBF27" s="70"/>
      <c r="WBG27" s="70"/>
      <c r="WBH27" s="70"/>
      <c r="WBI27" s="70"/>
      <c r="WBJ27" s="70"/>
      <c r="WBK27" s="70"/>
      <c r="WBL27" s="70"/>
      <c r="WBM27" s="70"/>
      <c r="WBN27" s="70"/>
      <c r="WBO27" s="70"/>
      <c r="WBP27" s="70"/>
      <c r="WBQ27" s="70"/>
      <c r="WBR27" s="70"/>
      <c r="WBS27" s="70"/>
      <c r="WBT27" s="70"/>
      <c r="WBU27" s="70"/>
      <c r="WBV27" s="70"/>
      <c r="WBW27" s="70"/>
      <c r="WBX27" s="70"/>
      <c r="WBY27" s="70"/>
      <c r="WBZ27" s="70"/>
      <c r="WCA27" s="70"/>
      <c r="WCB27" s="70"/>
      <c r="WCC27" s="70"/>
      <c r="WCD27" s="70"/>
      <c r="WCE27" s="70"/>
      <c r="WCF27" s="70"/>
      <c r="WCG27" s="70"/>
      <c r="WCH27" s="70"/>
      <c r="WCI27" s="70"/>
      <c r="WCJ27" s="70"/>
      <c r="WCK27" s="70"/>
      <c r="WCL27" s="70"/>
      <c r="WCM27" s="70"/>
      <c r="WCN27" s="70"/>
      <c r="WCO27" s="70"/>
      <c r="WCP27" s="70"/>
      <c r="WCQ27" s="70"/>
      <c r="WCR27" s="70"/>
      <c r="WCS27" s="70"/>
      <c r="WCT27" s="70"/>
      <c r="WCU27" s="70"/>
      <c r="WCV27" s="70"/>
      <c r="WCW27" s="70"/>
      <c r="WCX27" s="70"/>
      <c r="WCY27" s="70"/>
      <c r="WCZ27" s="70"/>
      <c r="WDA27" s="70"/>
      <c r="WDB27" s="70"/>
      <c r="WDC27" s="70"/>
      <c r="WDD27" s="70"/>
      <c r="WDE27" s="70"/>
      <c r="WDF27" s="70"/>
      <c r="WDG27" s="70"/>
      <c r="WDH27" s="70"/>
      <c r="WDI27" s="70"/>
      <c r="WDJ27" s="70"/>
      <c r="WDK27" s="70"/>
      <c r="WDL27" s="70"/>
      <c r="WDM27" s="70"/>
      <c r="WDN27" s="70"/>
      <c r="WDO27" s="70"/>
      <c r="WDP27" s="70"/>
      <c r="WDQ27" s="70"/>
      <c r="WDR27" s="70"/>
      <c r="WDS27" s="70"/>
      <c r="WDT27" s="70"/>
      <c r="WDU27" s="70"/>
      <c r="WDV27" s="70"/>
      <c r="WDW27" s="70"/>
      <c r="WDX27" s="70"/>
      <c r="WDY27" s="70"/>
      <c r="WDZ27" s="70"/>
      <c r="WEA27" s="70"/>
      <c r="WEB27" s="70"/>
      <c r="WEC27" s="70"/>
      <c r="WED27" s="70"/>
      <c r="WEE27" s="70"/>
      <c r="WEF27" s="70"/>
      <c r="WEG27" s="70"/>
      <c r="WEH27" s="70"/>
      <c r="WEI27" s="70"/>
      <c r="WEJ27" s="70"/>
      <c r="WEK27" s="70"/>
      <c r="WEL27" s="70"/>
      <c r="WEM27" s="70"/>
      <c r="WEN27" s="70"/>
      <c r="WEO27" s="70"/>
      <c r="WEP27" s="70"/>
      <c r="WEQ27" s="70"/>
      <c r="WER27" s="70"/>
      <c r="WES27" s="70"/>
      <c r="WET27" s="70"/>
      <c r="WEU27" s="70"/>
      <c r="WEV27" s="70"/>
      <c r="WEW27" s="70"/>
      <c r="WEX27" s="70"/>
      <c r="WEY27" s="70"/>
      <c r="WEZ27" s="70"/>
      <c r="WFA27" s="70"/>
      <c r="WFB27" s="70"/>
      <c r="WFC27" s="70"/>
      <c r="WFD27" s="70"/>
      <c r="WFE27" s="70"/>
      <c r="WFF27" s="70"/>
      <c r="WFG27" s="70"/>
      <c r="WFH27" s="70"/>
      <c r="WFI27" s="70"/>
      <c r="WFJ27" s="70"/>
      <c r="WFK27" s="70"/>
      <c r="WFL27" s="70"/>
      <c r="WFM27" s="70"/>
      <c r="WFN27" s="70"/>
      <c r="WFO27" s="70"/>
      <c r="WFP27" s="70"/>
      <c r="WFQ27" s="70"/>
      <c r="WFR27" s="70"/>
      <c r="WFS27" s="70"/>
      <c r="WFT27" s="70"/>
      <c r="WFU27" s="70"/>
      <c r="WFV27" s="70"/>
      <c r="WFW27" s="70"/>
      <c r="WFX27" s="70"/>
      <c r="WFY27" s="70"/>
      <c r="WFZ27" s="70"/>
      <c r="WGA27" s="70"/>
      <c r="WGB27" s="70"/>
      <c r="WGC27" s="70"/>
      <c r="WGD27" s="70"/>
      <c r="WGE27" s="70"/>
      <c r="WGF27" s="70"/>
      <c r="WGG27" s="70"/>
      <c r="WGH27" s="70"/>
      <c r="WGI27" s="70"/>
      <c r="WGJ27" s="70"/>
      <c r="WGK27" s="70"/>
      <c r="WGL27" s="70"/>
      <c r="WGM27" s="70"/>
      <c r="WGN27" s="70"/>
      <c r="WGO27" s="70"/>
      <c r="WGP27" s="70"/>
      <c r="WGQ27" s="70"/>
      <c r="WGR27" s="70"/>
      <c r="WGS27" s="70"/>
      <c r="WGT27" s="70"/>
      <c r="WGU27" s="70"/>
      <c r="WGV27" s="70"/>
      <c r="WGW27" s="70"/>
      <c r="WGX27" s="70"/>
      <c r="WGY27" s="70"/>
      <c r="WGZ27" s="70"/>
      <c r="WHA27" s="70"/>
      <c r="WHB27" s="70"/>
      <c r="WHC27" s="70"/>
      <c r="WHD27" s="70"/>
      <c r="WHE27" s="70"/>
      <c r="WHF27" s="70"/>
      <c r="WHG27" s="70"/>
      <c r="WHH27" s="70"/>
      <c r="WHI27" s="70"/>
      <c r="WHJ27" s="70"/>
      <c r="WHK27" s="70"/>
      <c r="WHL27" s="70"/>
      <c r="WHM27" s="70"/>
      <c r="WHN27" s="70"/>
      <c r="WHO27" s="70"/>
      <c r="WHP27" s="70"/>
      <c r="WHQ27" s="70"/>
      <c r="WHR27" s="70"/>
      <c r="WHS27" s="70"/>
      <c r="WHT27" s="70"/>
      <c r="WHU27" s="70"/>
      <c r="WHV27" s="70"/>
      <c r="WHW27" s="70"/>
      <c r="WHX27" s="70"/>
      <c r="WHY27" s="70"/>
      <c r="WHZ27" s="70"/>
      <c r="WIA27" s="70"/>
      <c r="WIB27" s="70"/>
      <c r="WIC27" s="70"/>
      <c r="WID27" s="70"/>
      <c r="WIE27" s="70"/>
      <c r="WIF27" s="70"/>
      <c r="WIG27" s="70"/>
      <c r="WIH27" s="70"/>
      <c r="WII27" s="70"/>
      <c r="WIJ27" s="70"/>
      <c r="WIK27" s="70"/>
      <c r="WIL27" s="70"/>
      <c r="WIM27" s="70"/>
      <c r="WIN27" s="70"/>
      <c r="WIO27" s="70"/>
      <c r="WIP27" s="70"/>
      <c r="WIQ27" s="70"/>
      <c r="WIR27" s="70"/>
      <c r="WIS27" s="70"/>
      <c r="WIT27" s="70"/>
      <c r="WIU27" s="70"/>
      <c r="WIV27" s="70"/>
      <c r="WIW27" s="70"/>
      <c r="WIX27" s="70"/>
      <c r="WIY27" s="70"/>
      <c r="WIZ27" s="70"/>
      <c r="WJA27" s="70"/>
      <c r="WJB27" s="70"/>
      <c r="WJC27" s="70"/>
      <c r="WJD27" s="70"/>
      <c r="WJE27" s="70"/>
      <c r="WJF27" s="70"/>
      <c r="WJG27" s="70"/>
      <c r="WJH27" s="70"/>
      <c r="WJI27" s="70"/>
      <c r="WJJ27" s="70"/>
      <c r="WJK27" s="70"/>
      <c r="WJL27" s="70"/>
      <c r="WJM27" s="70"/>
      <c r="WJN27" s="70"/>
      <c r="WJO27" s="70"/>
      <c r="WJP27" s="70"/>
      <c r="WJQ27" s="70"/>
      <c r="WJR27" s="70"/>
      <c r="WJS27" s="70"/>
      <c r="WJT27" s="70"/>
      <c r="WJU27" s="70"/>
      <c r="WJV27" s="70"/>
      <c r="WJW27" s="70"/>
      <c r="WJX27" s="70"/>
      <c r="WJY27" s="70"/>
      <c r="WJZ27" s="70"/>
      <c r="WKA27" s="70"/>
      <c r="WKB27" s="70"/>
      <c r="WKC27" s="70"/>
      <c r="WKD27" s="70"/>
      <c r="WKE27" s="70"/>
      <c r="WKF27" s="70"/>
      <c r="WKG27" s="70"/>
      <c r="WKH27" s="70"/>
      <c r="WKI27" s="70"/>
      <c r="WKJ27" s="70"/>
      <c r="WKK27" s="70"/>
      <c r="WKL27" s="70"/>
      <c r="WKM27" s="70"/>
      <c r="WKN27" s="70"/>
      <c r="WKO27" s="70"/>
      <c r="WKP27" s="70"/>
      <c r="WKQ27" s="70"/>
      <c r="WKR27" s="70"/>
      <c r="WKS27" s="70"/>
      <c r="WKT27" s="70"/>
      <c r="WKU27" s="70"/>
      <c r="WKV27" s="70"/>
      <c r="WKW27" s="70"/>
      <c r="WKX27" s="70"/>
      <c r="WKY27" s="70"/>
      <c r="WKZ27" s="70"/>
      <c r="WLA27" s="70"/>
      <c r="WLB27" s="70"/>
      <c r="WLC27" s="70"/>
      <c r="WLD27" s="70"/>
      <c r="WLE27" s="70"/>
      <c r="WLF27" s="70"/>
      <c r="WLG27" s="70"/>
      <c r="WLH27" s="70"/>
      <c r="WLI27" s="70"/>
      <c r="WLJ27" s="70"/>
      <c r="WLK27" s="70"/>
      <c r="WLL27" s="70"/>
      <c r="WLM27" s="70"/>
      <c r="WLN27" s="70"/>
      <c r="WLO27" s="70"/>
      <c r="WLP27" s="70"/>
      <c r="WLQ27" s="70"/>
      <c r="WLR27" s="70"/>
      <c r="WLS27" s="70"/>
      <c r="WLT27" s="70"/>
      <c r="WLU27" s="70"/>
      <c r="WLV27" s="70"/>
      <c r="WLW27" s="70"/>
      <c r="WLX27" s="70"/>
      <c r="WLY27" s="70"/>
      <c r="WLZ27" s="70"/>
      <c r="WMA27" s="70"/>
      <c r="WMB27" s="70"/>
      <c r="WMC27" s="70"/>
      <c r="WMD27" s="70"/>
      <c r="WME27" s="70"/>
      <c r="WMF27" s="70"/>
      <c r="WMG27" s="70"/>
      <c r="WMH27" s="70"/>
      <c r="WMI27" s="70"/>
      <c r="WMJ27" s="70"/>
      <c r="WMK27" s="70"/>
      <c r="WML27" s="70"/>
      <c r="WMM27" s="70"/>
      <c r="WMN27" s="70"/>
      <c r="WMO27" s="70"/>
      <c r="WMP27" s="70"/>
      <c r="WMQ27" s="70"/>
      <c r="WMR27" s="70"/>
      <c r="WMS27" s="70"/>
      <c r="WMT27" s="70"/>
      <c r="WMU27" s="70"/>
      <c r="WMV27" s="70"/>
      <c r="WMW27" s="70"/>
      <c r="WMX27" s="70"/>
      <c r="WMY27" s="70"/>
      <c r="WMZ27" s="70"/>
      <c r="WNA27" s="70"/>
      <c r="WNB27" s="70"/>
      <c r="WNC27" s="70"/>
      <c r="WND27" s="70"/>
      <c r="WNE27" s="70"/>
      <c r="WNF27" s="70"/>
      <c r="WNG27" s="70"/>
      <c r="WNH27" s="70"/>
      <c r="WNI27" s="70"/>
      <c r="WNJ27" s="70"/>
      <c r="WNK27" s="70"/>
      <c r="WNL27" s="70"/>
      <c r="WNM27" s="70"/>
      <c r="WNN27" s="70"/>
      <c r="WNO27" s="70"/>
      <c r="WNP27" s="70"/>
      <c r="WNQ27" s="70"/>
      <c r="WNR27" s="70"/>
      <c r="WNS27" s="70"/>
      <c r="WNT27" s="70"/>
      <c r="WNU27" s="70"/>
      <c r="WNV27" s="70"/>
      <c r="WNW27" s="70"/>
      <c r="WNX27" s="70"/>
      <c r="WNY27" s="70"/>
      <c r="WNZ27" s="70"/>
      <c r="WOA27" s="70"/>
      <c r="WOB27" s="70"/>
      <c r="WOC27" s="70"/>
      <c r="WOD27" s="70"/>
      <c r="WOE27" s="70"/>
      <c r="WOF27" s="70"/>
      <c r="WOG27" s="70"/>
      <c r="WOH27" s="70"/>
      <c r="WOI27" s="70"/>
      <c r="WOJ27" s="70"/>
      <c r="WOK27" s="70"/>
      <c r="WOL27" s="70"/>
      <c r="WOM27" s="70"/>
      <c r="WON27" s="70"/>
      <c r="WOO27" s="70"/>
      <c r="WOP27" s="70"/>
      <c r="WOQ27" s="70"/>
      <c r="WOR27" s="70"/>
      <c r="WOS27" s="70"/>
      <c r="WOT27" s="70"/>
      <c r="WOU27" s="70"/>
      <c r="WOV27" s="70"/>
      <c r="WOW27" s="70"/>
      <c r="WOX27" s="70"/>
      <c r="WOY27" s="70"/>
      <c r="WOZ27" s="70"/>
      <c r="WPA27" s="70"/>
      <c r="WPB27" s="70"/>
      <c r="WPC27" s="70"/>
      <c r="WPD27" s="70"/>
      <c r="WPE27" s="70"/>
      <c r="WPF27" s="70"/>
      <c r="WPG27" s="70"/>
      <c r="WPH27" s="70"/>
      <c r="WPI27" s="70"/>
      <c r="WPJ27" s="70"/>
      <c r="WPK27" s="70"/>
      <c r="WPL27" s="70"/>
      <c r="WPM27" s="70"/>
      <c r="WPN27" s="70"/>
      <c r="WPO27" s="70"/>
      <c r="WPP27" s="70"/>
      <c r="WPQ27" s="70"/>
      <c r="WPR27" s="70"/>
      <c r="WPS27" s="70"/>
      <c r="WPT27" s="70"/>
      <c r="WPU27" s="70"/>
      <c r="WPV27" s="70"/>
      <c r="WPW27" s="70"/>
      <c r="WPX27" s="70"/>
      <c r="WPY27" s="70"/>
      <c r="WPZ27" s="70"/>
      <c r="WQA27" s="70"/>
      <c r="WQB27" s="70"/>
      <c r="WQC27" s="70"/>
      <c r="WQD27" s="70"/>
      <c r="WQE27" s="70"/>
      <c r="WQF27" s="70"/>
      <c r="WQG27" s="70"/>
      <c r="WQH27" s="70"/>
      <c r="WQI27" s="70"/>
      <c r="WQJ27" s="70"/>
      <c r="WQK27" s="70"/>
      <c r="WQL27" s="70"/>
      <c r="WQM27" s="70"/>
      <c r="WQN27" s="70"/>
      <c r="WQO27" s="70"/>
      <c r="WQP27" s="70"/>
      <c r="WQQ27" s="70"/>
      <c r="WQR27" s="70"/>
      <c r="WQS27" s="70"/>
      <c r="WQT27" s="70"/>
      <c r="WQU27" s="70"/>
      <c r="WQV27" s="70"/>
      <c r="WQW27" s="70"/>
      <c r="WQX27" s="70"/>
      <c r="WQY27" s="70"/>
      <c r="WQZ27" s="70"/>
      <c r="WRA27" s="70"/>
      <c r="WRB27" s="70"/>
      <c r="WRC27" s="70"/>
      <c r="WRD27" s="70"/>
      <c r="WRE27" s="70"/>
      <c r="WRF27" s="70"/>
      <c r="WRG27" s="70"/>
      <c r="WRH27" s="70"/>
      <c r="WRI27" s="70"/>
      <c r="WRJ27" s="70"/>
      <c r="WRK27" s="70"/>
      <c r="WRL27" s="70"/>
      <c r="WRM27" s="70"/>
      <c r="WRN27" s="70"/>
      <c r="WRO27" s="70"/>
      <c r="WRP27" s="70"/>
      <c r="WRQ27" s="70"/>
      <c r="WRR27" s="70"/>
      <c r="WRS27" s="70"/>
      <c r="WRT27" s="70"/>
      <c r="WRU27" s="70"/>
      <c r="WRV27" s="70"/>
      <c r="WRW27" s="70"/>
      <c r="WRX27" s="70"/>
      <c r="WRY27" s="70"/>
      <c r="WRZ27" s="70"/>
      <c r="WSA27" s="70"/>
      <c r="WSB27" s="70"/>
      <c r="WSC27" s="70"/>
      <c r="WSD27" s="70"/>
      <c r="WSE27" s="70"/>
      <c r="WSF27" s="70"/>
      <c r="WSG27" s="70"/>
      <c r="WSH27" s="70"/>
      <c r="WSI27" s="70"/>
      <c r="WSJ27" s="70"/>
      <c r="WSK27" s="70"/>
      <c r="WSL27" s="70"/>
      <c r="WSM27" s="70"/>
      <c r="WSN27" s="70"/>
      <c r="WSO27" s="70"/>
      <c r="WSP27" s="70"/>
      <c r="WSQ27" s="70"/>
      <c r="WSR27" s="70"/>
      <c r="WSS27" s="70"/>
      <c r="WST27" s="70"/>
      <c r="WSU27" s="70"/>
      <c r="WSV27" s="70"/>
      <c r="WSW27" s="70"/>
      <c r="WSX27" s="70"/>
      <c r="WSY27" s="70"/>
      <c r="WSZ27" s="70"/>
      <c r="WTA27" s="70"/>
      <c r="WTB27" s="70"/>
      <c r="WTC27" s="70"/>
      <c r="WTD27" s="70"/>
      <c r="WTE27" s="70"/>
      <c r="WTF27" s="70"/>
      <c r="WTG27" s="70"/>
      <c r="WTH27" s="70"/>
      <c r="WTI27" s="70"/>
      <c r="WTJ27" s="70"/>
      <c r="WTK27" s="70"/>
      <c r="WTL27" s="70"/>
      <c r="WTM27" s="70"/>
      <c r="WTN27" s="70"/>
      <c r="WTO27" s="70"/>
      <c r="WTP27" s="70"/>
      <c r="WTQ27" s="70"/>
      <c r="WTR27" s="70"/>
      <c r="WTS27" s="70"/>
      <c r="WTT27" s="70"/>
      <c r="WTU27" s="70"/>
      <c r="WTV27" s="70"/>
      <c r="WTW27" s="70"/>
      <c r="WTX27" s="70"/>
      <c r="WTY27" s="70"/>
      <c r="WTZ27" s="70"/>
      <c r="WUA27" s="70"/>
      <c r="WUB27" s="70"/>
      <c r="WUC27" s="70"/>
      <c r="WUD27" s="70"/>
      <c r="WUE27" s="70"/>
      <c r="WUF27" s="70"/>
      <c r="WUG27" s="70"/>
      <c r="WUH27" s="70"/>
      <c r="WUI27" s="70"/>
      <c r="WUJ27" s="70"/>
      <c r="WUK27" s="70"/>
      <c r="WUL27" s="70"/>
      <c r="WUM27" s="70"/>
      <c r="WUN27" s="70"/>
      <c r="WUO27" s="70"/>
      <c r="WUP27" s="70"/>
      <c r="WUQ27" s="70"/>
      <c r="WUR27" s="70"/>
      <c r="WUS27" s="70"/>
      <c r="WUT27" s="70"/>
      <c r="WUU27" s="70"/>
      <c r="WUV27" s="70"/>
      <c r="WUW27" s="70"/>
      <c r="WUX27" s="70"/>
      <c r="WUY27" s="70"/>
      <c r="WUZ27" s="70"/>
      <c r="WVA27" s="70"/>
      <c r="WVB27" s="70"/>
      <c r="WVC27" s="70"/>
      <c r="WVD27" s="70"/>
      <c r="WVE27" s="70"/>
      <c r="WVF27" s="70"/>
      <c r="WVG27" s="70"/>
      <c r="WVH27" s="70"/>
      <c r="WVI27" s="70"/>
      <c r="WVJ27" s="70"/>
      <c r="WVK27" s="70"/>
      <c r="WVL27" s="70"/>
      <c r="WVM27" s="70"/>
      <c r="WVN27" s="70"/>
      <c r="WVO27" s="70"/>
      <c r="WVP27" s="70"/>
      <c r="WVQ27" s="70"/>
      <c r="WVR27" s="70"/>
      <c r="WVS27" s="70"/>
      <c r="WVT27" s="70"/>
      <c r="WVU27" s="70"/>
      <c r="WVV27" s="70"/>
      <c r="WVW27" s="70"/>
      <c r="WVX27" s="70"/>
      <c r="WVY27" s="70"/>
      <c r="WVZ27" s="70"/>
      <c r="WWA27" s="70"/>
      <c r="WWB27" s="70"/>
      <c r="WWC27" s="70"/>
      <c r="WWD27" s="70"/>
      <c r="WWE27" s="70"/>
      <c r="WWF27" s="70"/>
      <c r="WWG27" s="70"/>
      <c r="WWH27" s="70"/>
      <c r="WWI27" s="70"/>
      <c r="WWJ27" s="70"/>
      <c r="WWK27" s="70"/>
      <c r="WWL27" s="70"/>
      <c r="WWM27" s="70"/>
      <c r="WWN27" s="70"/>
      <c r="WWO27" s="70"/>
      <c r="WWP27" s="70"/>
      <c r="WWQ27" s="70"/>
      <c r="WWR27" s="70"/>
      <c r="WWS27" s="70"/>
      <c r="WWT27" s="70"/>
      <c r="WWU27" s="70"/>
      <c r="WWV27" s="70"/>
      <c r="WWW27" s="70"/>
      <c r="WWX27" s="70"/>
      <c r="WWY27" s="70"/>
      <c r="WWZ27" s="70"/>
      <c r="WXA27" s="70"/>
      <c r="WXB27" s="70"/>
      <c r="WXC27" s="70"/>
      <c r="WXD27" s="70"/>
      <c r="WXE27" s="70"/>
      <c r="WXF27" s="70"/>
      <c r="WXG27" s="70"/>
      <c r="WXH27" s="70"/>
      <c r="WXI27" s="70"/>
      <c r="WXJ27" s="70"/>
      <c r="WXK27" s="70"/>
      <c r="WXL27" s="70"/>
      <c r="WXM27" s="70"/>
      <c r="WXN27" s="70"/>
      <c r="WXO27" s="70"/>
      <c r="WXP27" s="70"/>
      <c r="WXQ27" s="70"/>
      <c r="WXR27" s="70"/>
      <c r="WXS27" s="70"/>
      <c r="WXT27" s="70"/>
      <c r="WXU27" s="70"/>
      <c r="WXV27" s="70"/>
      <c r="WXW27" s="70"/>
      <c r="WXX27" s="70"/>
      <c r="WXY27" s="70"/>
      <c r="WXZ27" s="70"/>
      <c r="WYA27" s="70"/>
      <c r="WYB27" s="70"/>
      <c r="WYC27" s="70"/>
      <c r="WYD27" s="70"/>
      <c r="WYE27" s="70"/>
      <c r="WYF27" s="70"/>
      <c r="WYG27" s="70"/>
      <c r="WYH27" s="70"/>
      <c r="WYI27" s="70"/>
      <c r="WYJ27" s="70"/>
      <c r="WYK27" s="70"/>
      <c r="WYL27" s="70"/>
      <c r="WYM27" s="70"/>
      <c r="WYN27" s="70"/>
      <c r="WYO27" s="70"/>
      <c r="WYP27" s="70"/>
      <c r="WYQ27" s="70"/>
      <c r="WYR27" s="70"/>
      <c r="WYS27" s="70"/>
      <c r="WYT27" s="70"/>
      <c r="WYU27" s="70"/>
      <c r="WYV27" s="70"/>
      <c r="WYW27" s="70"/>
      <c r="WYX27" s="70"/>
      <c r="WYY27" s="70"/>
      <c r="WYZ27" s="70"/>
      <c r="WZA27" s="70"/>
      <c r="WZB27" s="70"/>
      <c r="WZC27" s="70"/>
      <c r="WZD27" s="70"/>
      <c r="WZE27" s="70"/>
      <c r="WZF27" s="70"/>
      <c r="WZG27" s="70"/>
      <c r="WZH27" s="70"/>
      <c r="WZI27" s="70"/>
      <c r="WZJ27" s="70"/>
      <c r="WZK27" s="70"/>
      <c r="WZL27" s="70"/>
      <c r="WZM27" s="70"/>
      <c r="WZN27" s="70"/>
      <c r="WZO27" s="70"/>
      <c r="WZP27" s="70"/>
      <c r="WZQ27" s="70"/>
      <c r="WZR27" s="70"/>
      <c r="WZS27" s="70"/>
      <c r="WZT27" s="70"/>
      <c r="WZU27" s="70"/>
      <c r="WZV27" s="70"/>
      <c r="WZW27" s="70"/>
      <c r="WZX27" s="70"/>
      <c r="WZY27" s="70"/>
      <c r="WZZ27" s="70"/>
      <c r="XAA27" s="70"/>
      <c r="XAB27" s="70"/>
      <c r="XAC27" s="70"/>
      <c r="XAD27" s="70"/>
      <c r="XAE27" s="70"/>
      <c r="XAF27" s="70"/>
      <c r="XAG27" s="70"/>
      <c r="XAH27" s="70"/>
      <c r="XAI27" s="70"/>
      <c r="XAJ27" s="70"/>
      <c r="XAK27" s="70"/>
      <c r="XAL27" s="70"/>
      <c r="XAM27" s="70"/>
      <c r="XAN27" s="70"/>
      <c r="XAO27" s="70"/>
      <c r="XAP27" s="70"/>
      <c r="XAQ27" s="70"/>
      <c r="XAR27" s="70"/>
      <c r="XAS27" s="70"/>
      <c r="XAT27" s="70"/>
      <c r="XAU27" s="70"/>
      <c r="XAV27" s="70"/>
      <c r="XAW27" s="70"/>
      <c r="XAX27" s="70"/>
      <c r="XAY27" s="70"/>
      <c r="XAZ27" s="70"/>
      <c r="XBA27" s="70"/>
      <c r="XBB27" s="70"/>
      <c r="XBC27" s="70"/>
      <c r="XBD27" s="70"/>
      <c r="XBE27" s="70"/>
      <c r="XBF27" s="70"/>
      <c r="XBG27" s="70"/>
      <c r="XBH27" s="70"/>
      <c r="XBI27" s="70"/>
      <c r="XBJ27" s="70"/>
      <c r="XBK27" s="70"/>
      <c r="XBL27" s="70"/>
      <c r="XBM27" s="70"/>
      <c r="XBN27" s="70"/>
      <c r="XBO27" s="70"/>
      <c r="XBP27" s="70"/>
      <c r="XBQ27" s="70"/>
      <c r="XBR27" s="70"/>
      <c r="XBS27" s="70"/>
      <c r="XBT27" s="70"/>
      <c r="XBU27" s="70"/>
      <c r="XBV27" s="70"/>
      <c r="XBW27" s="70"/>
      <c r="XBX27" s="70"/>
      <c r="XBY27" s="70"/>
      <c r="XBZ27" s="70"/>
      <c r="XCA27" s="70"/>
      <c r="XCB27" s="70"/>
      <c r="XCC27" s="70"/>
      <c r="XCD27" s="70"/>
      <c r="XCE27" s="70"/>
      <c r="XCF27" s="70"/>
      <c r="XCG27" s="70"/>
      <c r="XCH27" s="70"/>
      <c r="XCI27" s="70"/>
      <c r="XCJ27" s="70"/>
      <c r="XCK27" s="70"/>
      <c r="XCL27" s="70"/>
      <c r="XCM27" s="70"/>
      <c r="XCN27" s="70"/>
      <c r="XCO27" s="70"/>
      <c r="XCP27" s="70"/>
      <c r="XCQ27" s="70"/>
      <c r="XCR27" s="70"/>
      <c r="XCS27" s="70"/>
      <c r="XCT27" s="70"/>
      <c r="XCU27" s="70"/>
      <c r="XCV27" s="70"/>
      <c r="XCW27" s="70"/>
      <c r="XCX27" s="70"/>
      <c r="XCY27" s="70"/>
      <c r="XCZ27" s="70"/>
      <c r="XDA27" s="70"/>
      <c r="XDB27" s="70"/>
      <c r="XDC27" s="70"/>
      <c r="XDD27" s="70"/>
      <c r="XDE27" s="70"/>
      <c r="XDF27" s="70"/>
      <c r="XDG27" s="70"/>
      <c r="XDH27" s="70"/>
      <c r="XDI27" s="70"/>
      <c r="XDJ27" s="70"/>
      <c r="XDK27" s="70"/>
      <c r="XDL27" s="70"/>
      <c r="XDM27" s="70"/>
      <c r="XDN27" s="70"/>
      <c r="XDO27" s="70"/>
      <c r="XDP27" s="70"/>
      <c r="XDQ27" s="70"/>
      <c r="XDR27" s="70"/>
      <c r="XDS27" s="70"/>
      <c r="XDT27" s="70"/>
      <c r="XDU27" s="70"/>
      <c r="XDV27" s="70"/>
      <c r="XDW27" s="70"/>
      <c r="XDX27" s="70"/>
      <c r="XDY27" s="70"/>
      <c r="XDZ27" s="70"/>
      <c r="XEA27" s="70"/>
      <c r="XEB27" s="70"/>
      <c r="XEC27" s="70"/>
      <c r="XED27" s="70"/>
      <c r="XEE27" s="70"/>
      <c r="XEF27" s="70"/>
      <c r="XEG27" s="70"/>
      <c r="XEH27" s="70"/>
      <c r="XEI27" s="70"/>
      <c r="XEJ27" s="70"/>
      <c r="XEK27" s="70"/>
      <c r="XEL27" s="70"/>
      <c r="XEM27" s="70"/>
      <c r="XEN27" s="70"/>
      <c r="XEO27" s="70"/>
      <c r="XEP27" s="70"/>
      <c r="XEQ27" s="70"/>
      <c r="XER27" s="70"/>
      <c r="XES27" s="70"/>
      <c r="XET27" s="70"/>
      <c r="XEU27" s="70"/>
      <c r="XEV27" s="70"/>
      <c r="XEW27" s="70"/>
      <c r="XEX27" s="70"/>
      <c r="XEY27" s="70"/>
      <c r="XEZ27" s="70"/>
      <c r="XFA27" s="70"/>
      <c r="XFB27" s="70"/>
      <c r="XFC27" s="70"/>
      <c r="XFD27" s="70"/>
    </row>
    <row r="28" spans="1:16384" ht="15.75" x14ac:dyDescent="0.25">
      <c r="A28" s="26" t="s">
        <v>28</v>
      </c>
      <c r="B28" s="67"/>
      <c r="C28" s="68"/>
      <c r="D28" s="68"/>
      <c r="E28" s="69"/>
      <c r="F28" s="89"/>
    </row>
    <row r="29" spans="1:16384" ht="15.75" x14ac:dyDescent="0.25">
      <c r="A29" s="26" t="s">
        <v>62</v>
      </c>
      <c r="B29" s="67"/>
      <c r="C29" s="68"/>
      <c r="D29" s="68"/>
      <c r="E29" s="69"/>
      <c r="F29" s="89"/>
    </row>
    <row r="30" spans="1:16384" ht="15.75" x14ac:dyDescent="0.25">
      <c r="A30" s="26" t="s">
        <v>108</v>
      </c>
      <c r="B30" s="67"/>
      <c r="C30" s="68"/>
      <c r="D30" s="68"/>
      <c r="E30" s="69"/>
      <c r="F30" s="89"/>
      <c r="G30" s="81">
        <v>55392956</v>
      </c>
    </row>
    <row r="31" spans="1:16384" ht="15.75" x14ac:dyDescent="0.25">
      <c r="A31" s="26" t="s">
        <v>29</v>
      </c>
      <c r="B31" s="67"/>
      <c r="C31" s="68"/>
      <c r="D31" s="68"/>
      <c r="E31" s="69"/>
      <c r="F31" s="89"/>
    </row>
    <row r="32" spans="1:16384" ht="15.75" x14ac:dyDescent="0.25">
      <c r="A32" s="26" t="s">
        <v>109</v>
      </c>
      <c r="B32" s="67"/>
      <c r="C32" s="68"/>
      <c r="D32" s="68"/>
      <c r="E32" s="69"/>
      <c r="F32" s="89"/>
      <c r="G32" s="81">
        <v>76003243</v>
      </c>
    </row>
    <row r="33" spans="1:7" ht="15.75" x14ac:dyDescent="0.25">
      <c r="A33" s="26" t="s">
        <v>30</v>
      </c>
      <c r="B33" s="67"/>
      <c r="C33" s="68"/>
      <c r="D33" s="68"/>
      <c r="E33" s="69"/>
      <c r="F33" s="89"/>
    </row>
    <row r="34" spans="1:7" ht="15.75" x14ac:dyDescent="0.25">
      <c r="A34" s="26" t="s">
        <v>31</v>
      </c>
      <c r="B34" s="67"/>
      <c r="C34" s="68"/>
      <c r="D34" s="68"/>
      <c r="E34" s="69"/>
      <c r="F34" s="89"/>
    </row>
    <row r="35" spans="1:7" ht="15.75" x14ac:dyDescent="0.25">
      <c r="A35" s="26" t="s">
        <v>68</v>
      </c>
      <c r="B35" s="67"/>
      <c r="C35" s="68"/>
      <c r="D35" s="68"/>
      <c r="E35" s="69"/>
      <c r="F35" s="89"/>
    </row>
    <row r="36" spans="1:7" ht="15.75" x14ac:dyDescent="0.25">
      <c r="A36" s="26" t="s">
        <v>42</v>
      </c>
      <c r="B36" s="67"/>
      <c r="C36" s="68"/>
      <c r="D36" s="68" t="s">
        <v>2</v>
      </c>
      <c r="E36" s="69" t="s">
        <v>2</v>
      </c>
      <c r="F36" s="89"/>
    </row>
    <row r="37" spans="1:7" x14ac:dyDescent="0.25">
      <c r="A37" s="18" t="s">
        <v>80</v>
      </c>
      <c r="B37" s="70">
        <f>B22-B24</f>
        <v>85787715</v>
      </c>
      <c r="C37" s="70">
        <f t="shared" ref="C37:G37" si="3">C22-C24</f>
        <v>77147519</v>
      </c>
      <c r="D37" s="70">
        <f t="shared" si="3"/>
        <v>84872140</v>
      </c>
      <c r="E37" s="70">
        <f t="shared" si="3"/>
        <v>58949460</v>
      </c>
      <c r="F37" s="83">
        <f t="shared" si="3"/>
        <v>42416813</v>
      </c>
      <c r="G37" s="83">
        <f t="shared" si="3"/>
        <v>-227540374</v>
      </c>
    </row>
    <row r="38" spans="1:7" x14ac:dyDescent="0.25">
      <c r="A38" s="14" t="s">
        <v>81</v>
      </c>
      <c r="B38" s="67">
        <f>1500000+15000000</f>
        <v>16500000</v>
      </c>
      <c r="C38" s="68">
        <f>14500000+1500000</f>
        <v>16000000</v>
      </c>
      <c r="D38" s="68">
        <f>2500000+19000000</f>
        <v>21500000</v>
      </c>
      <c r="E38" s="69">
        <f>1000000+18300000</f>
        <v>19300000</v>
      </c>
      <c r="F38" s="89">
        <v>24000000</v>
      </c>
    </row>
    <row r="39" spans="1:7" x14ac:dyDescent="0.25">
      <c r="A39" s="18" t="s">
        <v>82</v>
      </c>
      <c r="B39" s="71">
        <f>B37-B38</f>
        <v>69287715</v>
      </c>
      <c r="C39" s="71">
        <f t="shared" ref="C39:G39" si="4">C37-C38</f>
        <v>61147519</v>
      </c>
      <c r="D39" s="71">
        <f t="shared" si="4"/>
        <v>63372140</v>
      </c>
      <c r="E39" s="71">
        <f t="shared" si="4"/>
        <v>39649460</v>
      </c>
      <c r="F39" s="85">
        <f t="shared" si="4"/>
        <v>18416813</v>
      </c>
      <c r="G39" s="85">
        <f t="shared" si="4"/>
        <v>-227540374</v>
      </c>
    </row>
    <row r="40" spans="1:7" ht="15.75" x14ac:dyDescent="0.25">
      <c r="A40" s="39"/>
      <c r="B40" s="28"/>
      <c r="C40" s="28"/>
      <c r="D40" s="28"/>
      <c r="E40" s="28"/>
      <c r="F40" s="81"/>
    </row>
    <row r="41" spans="1:7" ht="16.5" thickBot="1" x14ac:dyDescent="0.3">
      <c r="A41" s="18" t="s">
        <v>83</v>
      </c>
      <c r="B41" s="30">
        <f>B39/('1'!B8/10)</f>
        <v>1.2824585480050763</v>
      </c>
      <c r="C41" s="30">
        <f>C39/('1'!C8/10)</f>
        <v>1.1317902232863766</v>
      </c>
      <c r="D41" s="30">
        <f>D39/('1'!D8/10)</f>
        <v>1.1729661260784026</v>
      </c>
      <c r="E41" s="30">
        <f>E39/('1'!E8/10)</f>
        <v>0.73387885429307853</v>
      </c>
      <c r="F41" s="86">
        <f>F39/('1'!F8/10)</f>
        <v>0.34088004285984919</v>
      </c>
      <c r="G41" s="86">
        <f>G39/('1'!G8/10)</f>
        <v>-4.2115849491150348</v>
      </c>
    </row>
    <row r="42" spans="1:7" ht="15.75" x14ac:dyDescent="0.25">
      <c r="A42" s="40" t="s">
        <v>84</v>
      </c>
      <c r="B42" s="31"/>
      <c r="C42" s="32"/>
      <c r="D42" s="32"/>
      <c r="E42" s="33"/>
    </row>
    <row r="43" spans="1:7" ht="15.75" x14ac:dyDescent="0.25">
      <c r="A43" s="26"/>
      <c r="B43" s="34"/>
      <c r="C43" s="35"/>
      <c r="D43" s="35"/>
      <c r="E43" s="36"/>
    </row>
    <row r="44" spans="1:7" ht="15.75" x14ac:dyDescent="0.25">
      <c r="A44" s="26"/>
      <c r="B44" s="34"/>
      <c r="C44" s="35"/>
      <c r="D44" s="35"/>
      <c r="E44" s="36"/>
    </row>
    <row r="45" spans="1:7" ht="15.75" x14ac:dyDescent="0.25">
      <c r="A45" s="26"/>
      <c r="B45" s="34"/>
      <c r="C45" s="35"/>
      <c r="D45" s="35"/>
      <c r="E45" s="36"/>
    </row>
    <row r="46" spans="1:7" ht="15.75" x14ac:dyDescent="0.25">
      <c r="A46" s="27"/>
      <c r="B46" s="31"/>
      <c r="C46" s="32"/>
      <c r="D46" s="32"/>
      <c r="E46" s="33"/>
    </row>
    <row r="47" spans="1:7" ht="15.75" x14ac:dyDescent="0.25">
      <c r="A47" s="26"/>
      <c r="B47" s="34"/>
      <c r="C47" s="35"/>
      <c r="D47" s="35"/>
      <c r="E47" s="37"/>
    </row>
    <row r="48" spans="1:7" ht="15.75" x14ac:dyDescent="0.25">
      <c r="A48" s="26"/>
      <c r="B48" s="34"/>
      <c r="C48" s="35"/>
      <c r="D48" s="35"/>
      <c r="E48" s="37"/>
    </row>
    <row r="49" spans="1:5" ht="15.75" x14ac:dyDescent="0.25">
      <c r="A49" s="27"/>
      <c r="B49" s="31"/>
      <c r="C49" s="32"/>
      <c r="D49" s="32"/>
      <c r="E49" s="33"/>
    </row>
    <row r="50" spans="1:5" ht="16.5" thickBot="1" x14ac:dyDescent="0.3">
      <c r="A50" s="29"/>
      <c r="B50" s="38"/>
      <c r="C50" s="30"/>
      <c r="D50" s="30"/>
      <c r="E50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xSplit="1" topLeftCell="B1" activePane="topRight" state="frozen"/>
      <selection pane="topRight" activeCell="A15" sqref="A15"/>
    </sheetView>
  </sheetViews>
  <sheetFormatPr defaultRowHeight="15" x14ac:dyDescent="0.25"/>
  <cols>
    <col min="1" max="1" width="52" style="1" customWidth="1"/>
    <col min="2" max="2" width="19.28515625" style="1" customWidth="1"/>
    <col min="3" max="5" width="18.140625" style="1" bestFit="1" customWidth="1"/>
    <col min="6" max="6" width="13" style="1" customWidth="1"/>
    <col min="7" max="7" width="16" style="1" bestFit="1" customWidth="1"/>
    <col min="8" max="16384" width="9.140625" style="1"/>
  </cols>
  <sheetData>
    <row r="1" spans="1:9" ht="18.75" x14ac:dyDescent="0.3">
      <c r="A1" s="4" t="s">
        <v>45</v>
      </c>
      <c r="B1" s="4"/>
    </row>
    <row r="2" spans="1:9" ht="15.75" x14ac:dyDescent="0.25">
      <c r="A2" s="19" t="s">
        <v>63</v>
      </c>
    </row>
    <row r="3" spans="1:9" ht="15.75" thickBot="1" x14ac:dyDescent="0.3">
      <c r="A3" s="8" t="s">
        <v>70</v>
      </c>
      <c r="B3" s="51" t="s">
        <v>95</v>
      </c>
      <c r="C3" s="51" t="s">
        <v>95</v>
      </c>
      <c r="D3" s="51" t="s">
        <v>94</v>
      </c>
      <c r="E3" s="51" t="s">
        <v>93</v>
      </c>
      <c r="F3" s="87" t="s">
        <v>95</v>
      </c>
      <c r="G3" s="87" t="s">
        <v>105</v>
      </c>
    </row>
    <row r="4" spans="1:9" ht="15.75" x14ac:dyDescent="0.25">
      <c r="B4" s="52">
        <v>43008</v>
      </c>
      <c r="C4" s="52">
        <v>43281</v>
      </c>
      <c r="D4" s="52">
        <v>43373</v>
      </c>
      <c r="E4" s="53">
        <v>43555</v>
      </c>
      <c r="F4" s="88">
        <v>43646</v>
      </c>
      <c r="G4" s="88">
        <v>43738</v>
      </c>
    </row>
    <row r="5" spans="1:9" x14ac:dyDescent="0.25">
      <c r="A5" s="18" t="s">
        <v>85</v>
      </c>
      <c r="B5" s="48"/>
      <c r="C5" s="49"/>
      <c r="D5" s="49"/>
      <c r="E5" s="50"/>
      <c r="F5" s="75"/>
    </row>
    <row r="6" spans="1:9" x14ac:dyDescent="0.25">
      <c r="A6" s="41" t="s">
        <v>32</v>
      </c>
      <c r="B6" s="42">
        <v>669778467</v>
      </c>
      <c r="C6" s="43">
        <v>450908227</v>
      </c>
      <c r="D6" s="43">
        <v>649977889</v>
      </c>
      <c r="E6" s="44">
        <v>240969178</v>
      </c>
      <c r="F6" s="75">
        <v>416756167</v>
      </c>
      <c r="G6" s="75">
        <v>697037139</v>
      </c>
    </row>
    <row r="7" spans="1:9" x14ac:dyDescent="0.25">
      <c r="A7" s="41" t="s">
        <v>33</v>
      </c>
      <c r="B7" s="42">
        <v>-26272693</v>
      </c>
      <c r="C7" s="43">
        <v>-16193447</v>
      </c>
      <c r="D7" s="43">
        <v>-19578873</v>
      </c>
      <c r="E7" s="44">
        <v>-2941435</v>
      </c>
      <c r="F7" s="75">
        <v>-3960865</v>
      </c>
      <c r="G7" s="75">
        <v>-6324005</v>
      </c>
    </row>
    <row r="8" spans="1:9" x14ac:dyDescent="0.25">
      <c r="A8" s="41" t="s">
        <v>34</v>
      </c>
      <c r="B8" s="42">
        <v>-582685266</v>
      </c>
      <c r="C8" s="43">
        <v>-392542901</v>
      </c>
      <c r="D8" s="43">
        <v>-485697492</v>
      </c>
      <c r="E8" s="44">
        <v>-160948438</v>
      </c>
      <c r="F8" s="75">
        <v>-337650495</v>
      </c>
      <c r="G8" s="75">
        <v>-533160253</v>
      </c>
    </row>
    <row r="9" spans="1:9" x14ac:dyDescent="0.25">
      <c r="A9" s="45"/>
      <c r="B9" s="46">
        <f>SUM(B6:B8)</f>
        <v>60820508</v>
      </c>
      <c r="C9" s="46">
        <f t="shared" ref="C9:I9" si="0">SUM(C6:C8)</f>
        <v>42171879</v>
      </c>
      <c r="D9" s="46">
        <f t="shared" si="0"/>
        <v>144701524</v>
      </c>
      <c r="E9" s="46">
        <f t="shared" si="0"/>
        <v>77079305</v>
      </c>
      <c r="F9" s="46">
        <f t="shared" si="0"/>
        <v>75144807</v>
      </c>
      <c r="G9" s="46">
        <f t="shared" si="0"/>
        <v>157552881</v>
      </c>
      <c r="H9" s="46">
        <f t="shared" si="0"/>
        <v>0</v>
      </c>
      <c r="I9" s="46">
        <f t="shared" si="0"/>
        <v>0</v>
      </c>
    </row>
    <row r="10" spans="1:9" x14ac:dyDescent="0.25">
      <c r="A10" s="18" t="s">
        <v>86</v>
      </c>
      <c r="B10" s="46"/>
      <c r="C10" s="46"/>
      <c r="D10" s="46"/>
      <c r="E10" s="46"/>
      <c r="F10" s="75"/>
      <c r="G10" s="75"/>
    </row>
    <row r="11" spans="1:9" x14ac:dyDescent="0.25">
      <c r="A11" s="41" t="s">
        <v>35</v>
      </c>
      <c r="B11" s="42"/>
      <c r="C11" s="43"/>
      <c r="D11" s="43"/>
      <c r="E11" s="44"/>
      <c r="F11" s="75"/>
      <c r="G11" s="75"/>
    </row>
    <row r="12" spans="1:9" x14ac:dyDescent="0.25">
      <c r="A12" s="41" t="s">
        <v>99</v>
      </c>
      <c r="B12" s="42"/>
      <c r="C12" s="43"/>
      <c r="D12" s="43"/>
      <c r="E12" s="44"/>
      <c r="F12" s="75"/>
      <c r="G12" s="75"/>
    </row>
    <row r="13" spans="1:9" x14ac:dyDescent="0.25">
      <c r="A13" s="41" t="s">
        <v>103</v>
      </c>
      <c r="B13" s="42">
        <v>5835000</v>
      </c>
      <c r="C13" s="43">
        <v>2300000</v>
      </c>
      <c r="D13" s="43">
        <v>2300000</v>
      </c>
      <c r="E13" s="44">
        <v>65000</v>
      </c>
      <c r="F13" s="75">
        <v>65000</v>
      </c>
      <c r="G13" s="75">
        <v>65000</v>
      </c>
    </row>
    <row r="14" spans="1:9" x14ac:dyDescent="0.25">
      <c r="A14" s="41" t="s">
        <v>64</v>
      </c>
      <c r="B14" s="42">
        <v>123375914</v>
      </c>
      <c r="C14" s="43">
        <v>58299905</v>
      </c>
      <c r="D14" s="43">
        <v>111319437</v>
      </c>
      <c r="E14" s="44">
        <v>52234004</v>
      </c>
      <c r="F14" s="75">
        <v>67925843</v>
      </c>
      <c r="G14" s="75">
        <v>79134627</v>
      </c>
    </row>
    <row r="15" spans="1:9" x14ac:dyDescent="0.25">
      <c r="A15" s="41" t="s">
        <v>65</v>
      </c>
      <c r="B15" s="42">
        <v>-98241586</v>
      </c>
      <c r="C15" s="43">
        <v>-27028419</v>
      </c>
      <c r="D15" s="43">
        <v>-141261834</v>
      </c>
      <c r="E15" s="44">
        <v>-97855956</v>
      </c>
      <c r="F15" s="75">
        <v>-98712269</v>
      </c>
      <c r="G15" s="75">
        <v>-120995385</v>
      </c>
    </row>
    <row r="16" spans="1:9" x14ac:dyDescent="0.25">
      <c r="A16" s="41" t="s">
        <v>100</v>
      </c>
      <c r="B16" s="42"/>
      <c r="C16" s="43"/>
      <c r="D16" s="43"/>
      <c r="E16" s="44"/>
      <c r="F16" s="75"/>
      <c r="G16" s="75"/>
    </row>
    <row r="17" spans="1:8" x14ac:dyDescent="0.25">
      <c r="A17" s="41"/>
      <c r="B17" s="42"/>
      <c r="C17" s="43"/>
      <c r="D17" s="43"/>
      <c r="E17" s="44"/>
      <c r="F17" s="75"/>
      <c r="G17" s="75"/>
    </row>
    <row r="18" spans="1:8" x14ac:dyDescent="0.25">
      <c r="A18" s="41"/>
      <c r="B18" s="42"/>
      <c r="C18" s="43"/>
      <c r="D18" s="43"/>
      <c r="E18" s="44"/>
      <c r="F18" s="75"/>
      <c r="G18" s="75"/>
    </row>
    <row r="19" spans="1:8" x14ac:dyDescent="0.25">
      <c r="A19" s="41" t="s">
        <v>43</v>
      </c>
      <c r="B19" s="42"/>
      <c r="C19" s="43"/>
      <c r="D19" s="43"/>
      <c r="E19" s="44"/>
      <c r="F19" s="75"/>
    </row>
    <row r="20" spans="1:8" x14ac:dyDescent="0.25">
      <c r="A20" s="45"/>
      <c r="B20" s="46">
        <f>SUM(B11:B19)</f>
        <v>30969328</v>
      </c>
      <c r="C20" s="46">
        <f t="shared" ref="C20:H20" si="1">SUM(C11:C19)</f>
        <v>33571486</v>
      </c>
      <c r="D20" s="46">
        <f t="shared" si="1"/>
        <v>-27642397</v>
      </c>
      <c r="E20" s="46">
        <f t="shared" si="1"/>
        <v>-45556952</v>
      </c>
      <c r="F20" s="46">
        <f t="shared" si="1"/>
        <v>-30721426</v>
      </c>
      <c r="G20" s="46">
        <f t="shared" si="1"/>
        <v>-41795758</v>
      </c>
      <c r="H20" s="46">
        <f t="shared" si="1"/>
        <v>0</v>
      </c>
    </row>
    <row r="21" spans="1:8" x14ac:dyDescent="0.25">
      <c r="A21" s="18" t="s">
        <v>87</v>
      </c>
      <c r="B21" s="46"/>
      <c r="C21" s="46"/>
      <c r="D21" s="46"/>
      <c r="E21" s="46"/>
      <c r="F21" s="75"/>
      <c r="G21" s="75"/>
    </row>
    <row r="22" spans="1:8" x14ac:dyDescent="0.25">
      <c r="A22" s="41" t="s">
        <v>36</v>
      </c>
      <c r="B22" s="42">
        <v>-59429981</v>
      </c>
      <c r="C22" s="43"/>
      <c r="D22" s="43">
        <v>-54027255</v>
      </c>
      <c r="E22" s="44"/>
      <c r="F22" s="75"/>
      <c r="G22" s="75">
        <v>-54027255</v>
      </c>
    </row>
    <row r="23" spans="1:8" x14ac:dyDescent="0.25">
      <c r="A23" s="41" t="s">
        <v>66</v>
      </c>
      <c r="B23" s="42">
        <v>33205617</v>
      </c>
      <c r="C23" s="43">
        <v>-110580812</v>
      </c>
      <c r="D23" s="43">
        <v>-202829522</v>
      </c>
      <c r="E23" s="44">
        <v>-8688877</v>
      </c>
      <c r="F23" s="75">
        <v>2175229</v>
      </c>
      <c r="G23" s="75">
        <v>-26038837</v>
      </c>
    </row>
    <row r="24" spans="1:8" x14ac:dyDescent="0.25">
      <c r="A24" s="45"/>
      <c r="B24" s="46">
        <f>SUM(B22:B23)</f>
        <v>-26224364</v>
      </c>
      <c r="C24" s="46">
        <f>SUM(C22:C23)</f>
        <v>-110580812</v>
      </c>
      <c r="D24" s="46">
        <f>SUM(D22:D23)</f>
        <v>-256856777</v>
      </c>
      <c r="E24" s="46">
        <f>SUM(E22:E23)</f>
        <v>-8688877</v>
      </c>
      <c r="F24" s="46">
        <f t="shared" ref="F24:G24" si="2">SUM(F22:F23)</f>
        <v>2175229</v>
      </c>
      <c r="G24" s="46">
        <f t="shared" si="2"/>
        <v>-80066092</v>
      </c>
    </row>
    <row r="25" spans="1:8" x14ac:dyDescent="0.25">
      <c r="A25" s="45"/>
      <c r="B25" s="46"/>
      <c r="C25" s="46"/>
      <c r="D25" s="46"/>
      <c r="E25" s="46"/>
      <c r="F25" s="75"/>
    </row>
    <row r="26" spans="1:8" x14ac:dyDescent="0.25">
      <c r="A26" s="8" t="s">
        <v>88</v>
      </c>
      <c r="B26" s="46">
        <f>B24+B20+B9</f>
        <v>65565472</v>
      </c>
      <c r="C26" s="46">
        <f>C24+C20+C9</f>
        <v>-34837447</v>
      </c>
      <c r="D26" s="46">
        <f>D24+D20+D9</f>
        <v>-139797650</v>
      </c>
      <c r="E26" s="46">
        <f>E24+E20+E9</f>
        <v>22833476</v>
      </c>
      <c r="F26" s="46">
        <f t="shared" ref="F26:G26" si="3">F24+F20+F9</f>
        <v>46598610</v>
      </c>
      <c r="G26" s="46">
        <f t="shared" si="3"/>
        <v>35691031</v>
      </c>
    </row>
    <row r="27" spans="1:8" x14ac:dyDescent="0.25">
      <c r="A27" s="40" t="s">
        <v>89</v>
      </c>
      <c r="B27" s="42">
        <v>972860944</v>
      </c>
      <c r="C27" s="43">
        <v>997029995</v>
      </c>
      <c r="D27" s="43">
        <v>997029995</v>
      </c>
      <c r="E27" s="44">
        <v>922394075</v>
      </c>
      <c r="F27" s="75">
        <v>922394075</v>
      </c>
      <c r="G27" s="1">
        <v>922394075</v>
      </c>
    </row>
    <row r="28" spans="1:8" x14ac:dyDescent="0.25">
      <c r="A28" s="18" t="s">
        <v>90</v>
      </c>
      <c r="B28" s="46">
        <f>B26+B27</f>
        <v>1038426416</v>
      </c>
      <c r="C28" s="46">
        <f t="shared" ref="C28:H28" si="4">C26+C27</f>
        <v>962192548</v>
      </c>
      <c r="D28" s="46">
        <f t="shared" si="4"/>
        <v>857232345</v>
      </c>
      <c r="E28" s="46">
        <f t="shared" si="4"/>
        <v>945227551</v>
      </c>
      <c r="F28" s="46">
        <f t="shared" si="4"/>
        <v>968992685</v>
      </c>
      <c r="G28" s="46">
        <f t="shared" si="4"/>
        <v>958085106</v>
      </c>
      <c r="H28" s="46">
        <f t="shared" si="4"/>
        <v>0</v>
      </c>
    </row>
    <row r="29" spans="1:8" x14ac:dyDescent="0.25">
      <c r="A29" s="39"/>
      <c r="B29" s="46"/>
      <c r="C29" s="46"/>
      <c r="D29" s="46"/>
      <c r="E29" s="46"/>
      <c r="F29" s="75"/>
    </row>
    <row r="30" spans="1:8" ht="15.75" thickBot="1" x14ac:dyDescent="0.3">
      <c r="A30" s="18" t="s">
        <v>91</v>
      </c>
      <c r="B30" s="47">
        <f>B9/('1'!B8/10)</f>
        <v>1.1257375189614944</v>
      </c>
      <c r="C30" s="47">
        <f>C9/('1'!C8/10)</f>
        <v>0.78056675283613797</v>
      </c>
      <c r="D30" s="47">
        <f>D9/('1'!D8/10)</f>
        <v>2.6783060512698635</v>
      </c>
      <c r="E30" s="47">
        <f>E9/('1'!E8/10)</f>
        <v>1.4266744627318193</v>
      </c>
      <c r="F30" s="47">
        <f>F9/('1'!F8/10)</f>
        <v>1.3908684977609911</v>
      </c>
      <c r="G30" s="47">
        <f>G9/('1'!G8/10)</f>
        <v>2.9161740865790793</v>
      </c>
      <c r="H30" s="47" t="e">
        <f>H9/('1'!H8/10)</f>
        <v>#DIV/0!</v>
      </c>
    </row>
    <row r="31" spans="1:8" ht="15.75" x14ac:dyDescent="0.25">
      <c r="A31" s="18" t="s">
        <v>92</v>
      </c>
      <c r="B31" s="55"/>
      <c r="C31" s="54"/>
      <c r="D31" s="54"/>
      <c r="E31" s="54"/>
    </row>
    <row r="32" spans="1:8" ht="15.75" x14ac:dyDescent="0.25">
      <c r="A32" s="26"/>
      <c r="B32" s="34"/>
      <c r="C32" s="35"/>
      <c r="D32" s="35"/>
      <c r="E32" s="36"/>
    </row>
    <row r="33" spans="1:5" ht="15.75" x14ac:dyDescent="0.25">
      <c r="A33" s="27"/>
      <c r="B33" s="31"/>
      <c r="C33" s="32"/>
      <c r="D33" s="32"/>
      <c r="E33" s="33"/>
    </row>
    <row r="34" spans="1:5" ht="15.75" x14ac:dyDescent="0.25">
      <c r="A34" s="27"/>
      <c r="B34" s="31"/>
      <c r="C34" s="32"/>
      <c r="D34" s="32"/>
      <c r="E34" s="33"/>
    </row>
    <row r="35" spans="1:5" ht="15.75" x14ac:dyDescent="0.25">
      <c r="A35" s="26"/>
      <c r="B35" s="34"/>
      <c r="C35" s="35"/>
      <c r="D35" s="35"/>
      <c r="E35" s="36"/>
    </row>
    <row r="36" spans="1:5" ht="15.75" x14ac:dyDescent="0.25">
      <c r="A36" s="27"/>
      <c r="B36" s="31"/>
      <c r="C36" s="32"/>
      <c r="D36" s="32"/>
      <c r="E36" s="33"/>
    </row>
    <row r="37" spans="1:5" ht="16.5" thickBot="1" x14ac:dyDescent="0.3">
      <c r="A37" s="29"/>
      <c r="B37" s="38"/>
      <c r="C37" s="30"/>
      <c r="D37" s="30"/>
      <c r="E37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2020-04-12T06:02:45Z</dcterms:modified>
</cp:coreProperties>
</file>