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19" i="3" l="1"/>
  <c r="G24" i="3"/>
  <c r="H24" i="3"/>
  <c r="H19" i="3"/>
  <c r="G9" i="3"/>
  <c r="H9" i="3"/>
  <c r="G16" i="2"/>
  <c r="G22" i="2" s="1"/>
  <c r="G24" i="2" s="1"/>
  <c r="H16" i="2"/>
  <c r="G14" i="2"/>
  <c r="H14" i="2"/>
  <c r="G38" i="1"/>
  <c r="G25" i="1"/>
  <c r="C38" i="1"/>
  <c r="D38" i="1"/>
  <c r="E38" i="1"/>
  <c r="F38" i="1"/>
  <c r="H38" i="1"/>
  <c r="G11" i="1"/>
  <c r="H11" i="1"/>
  <c r="H25" i="1" s="1"/>
  <c r="H26" i="3" l="1"/>
  <c r="H28" i="3" s="1"/>
  <c r="H22" i="2"/>
  <c r="H24" i="2" s="1"/>
  <c r="G26" i="3"/>
  <c r="G28" i="3" s="1"/>
  <c r="C9" i="3"/>
  <c r="B11" i="1"/>
  <c r="C11" i="1"/>
  <c r="D11" i="1"/>
  <c r="E14" i="2"/>
  <c r="E16" i="2"/>
  <c r="E11" i="1"/>
  <c r="E25" i="1"/>
  <c r="F11" i="1"/>
  <c r="F25" i="1" s="1"/>
  <c r="D25" i="1" l="1"/>
  <c r="C27" i="2"/>
  <c r="D27" i="2"/>
  <c r="B27" i="2"/>
  <c r="C31" i="3"/>
  <c r="D31" i="3"/>
  <c r="E31" i="3"/>
  <c r="B31" i="3"/>
  <c r="C41" i="1" l="1"/>
  <c r="D41" i="1"/>
  <c r="B41" i="1"/>
  <c r="F16" i="2" l="1"/>
  <c r="C16" i="2"/>
  <c r="D16" i="2"/>
  <c r="B16" i="2"/>
  <c r="E10" i="2"/>
  <c r="F10" i="2"/>
  <c r="F14" i="2" s="1"/>
  <c r="C10" i="2"/>
  <c r="C14" i="2" s="1"/>
  <c r="D10" i="2"/>
  <c r="D14" i="2" s="1"/>
  <c r="B10" i="2"/>
  <c r="B14" i="2" s="1"/>
  <c r="C24" i="3"/>
  <c r="D24" i="3"/>
  <c r="E24" i="3"/>
  <c r="F24" i="3"/>
  <c r="D19" i="3"/>
  <c r="E19" i="3"/>
  <c r="F19" i="3"/>
  <c r="D9" i="3"/>
  <c r="E9" i="3"/>
  <c r="F9" i="3"/>
  <c r="D22" i="2" l="1"/>
  <c r="D24" i="2" s="1"/>
  <c r="D26" i="3"/>
  <c r="D28" i="3" s="1"/>
  <c r="F26" i="3"/>
  <c r="F28" i="3" s="1"/>
  <c r="E26" i="3"/>
  <c r="E28" i="3" s="1"/>
  <c r="C22" i="2"/>
  <c r="C24" i="2" s="1"/>
  <c r="F22" i="2"/>
  <c r="F24" i="2" s="1"/>
  <c r="E22" i="2"/>
  <c r="E24" i="2" s="1"/>
  <c r="B22" i="2"/>
  <c r="B19" i="3"/>
  <c r="B9" i="3"/>
  <c r="B24" i="3"/>
  <c r="C19" i="3"/>
  <c r="C26" i="3" s="1"/>
  <c r="C28" i="3" s="1"/>
  <c r="B38" i="1"/>
  <c r="C25" i="1" l="1"/>
  <c r="B25" i="1"/>
  <c r="B24" i="2"/>
  <c r="B26" i="3"/>
  <c r="B28" i="3" s="1"/>
</calcChain>
</file>

<file path=xl/sharedStrings.xml><?xml version="1.0" encoding="utf-8"?>
<sst xmlns="http://schemas.openxmlformats.org/spreadsheetml/2006/main" count="102" uniqueCount="80">
  <si>
    <t>Eastland Insurance Company Limited</t>
  </si>
  <si>
    <t>Reserve &amp; Surplus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</si>
  <si>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</si>
  <si>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</si>
  <si>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</si>
  <si>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</si>
  <si>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Bank Overdraft</t>
  </si>
  <si>
    <t>Provision For Income Tax</t>
  </si>
  <si>
    <t>Sundry Creditors</t>
  </si>
  <si>
    <t>Outdrawn On Current Account</t>
  </si>
  <si>
    <t>Unclaimed Dividend</t>
  </si>
  <si>
    <t>Deferred Tax</t>
  </si>
  <si>
    <t>Investment (At cost)</t>
  </si>
  <si>
    <t>Inventories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</si>
  <si>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</si>
  <si>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</si>
  <si>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</si>
  <si>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</si>
  <si>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</si>
  <si>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</si>
  <si>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Income Statement</t>
  </si>
  <si>
    <t>Interest,Dividend &amp; Rents</t>
  </si>
  <si>
    <t>Other Income/ Misc Income</t>
  </si>
  <si>
    <t>Profit/Loss Transferred From:</t>
  </si>
  <si>
    <t>Fire Revenue Account</t>
  </si>
  <si>
    <t>Marine Revenue Account</t>
  </si>
  <si>
    <t>Miscellaneous Revenue Account</t>
  </si>
  <si>
    <t>Directors Fee</t>
  </si>
  <si>
    <t>Depreciation</t>
  </si>
  <si>
    <t>Other Expenses</t>
  </si>
  <si>
    <t>Interest On SOD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</si>
  <si>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</si>
  <si>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</si>
  <si>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</si>
  <si>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</si>
  <si>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</si>
  <si>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</si>
  <si>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Interest Received</t>
  </si>
  <si>
    <t>Investment In Share/ Purchase of Share</t>
  </si>
  <si>
    <t>Dividend Received</t>
  </si>
  <si>
    <t>Increase In SOD Loan</t>
  </si>
  <si>
    <t>Loan Repayment To SOD Account</t>
  </si>
  <si>
    <t>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</si>
  <si>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</si>
  <si>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</si>
  <si>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</si>
  <si>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</si>
  <si>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</si>
  <si>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</si>
  <si>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</si>
  <si>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</si>
  <si>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</si>
  <si>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</si>
  <si>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</si>
  <si>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</si>
  <si>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</si>
  <si>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</si>
  <si>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</si>
  <si>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</si>
  <si>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</si>
  <si>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</si>
  <si>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</si>
  <si>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</si>
  <si>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</si>
  <si>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</si>
  <si>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</si>
  <si>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</si>
  <si>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</si>
  <si>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</si>
  <si>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Quarter 1</t>
  </si>
  <si>
    <t>Quarter 3</t>
  </si>
  <si>
    <t>Quarter 2</t>
  </si>
  <si>
    <t>Net premium income</t>
  </si>
  <si>
    <t xml:space="preserve">Re insurance commision </t>
  </si>
  <si>
    <t>Net income</t>
  </si>
  <si>
    <t>Financial Expenses</t>
  </si>
  <si>
    <t>Interest In Bond/ Mutual Funds</t>
  </si>
  <si>
    <t>Other current assets</t>
  </si>
  <si>
    <t>Non current assest</t>
  </si>
  <si>
    <t>Interest received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</si>
</sst>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4" fontId="6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164" fontId="0" fillId="0" borderId="0" xfId="0" applyNumberFormat="1" applyFont="1"/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6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3" fillId="0" borderId="11" xfId="0" applyFont="1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horizontal="right"/>
    </xf>
    <xf numFmtId="15" fontId="6" fillId="0" borderId="2" xfId="0" applyNumberFormat="1" applyFont="1" applyFill="1" applyBorder="1" applyAlignment="1">
      <alignment horizontal="right" wrapText="1"/>
    </xf>
    <xf numFmtId="15" fontId="6" fillId="0" borderId="3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164" fontId="6" fillId="0" borderId="0" xfId="1" applyNumberFormat="1" applyFont="1" applyFill="1" applyAlignment="1">
      <alignment horizontal="right" vertical="center" wrapText="1"/>
    </xf>
    <xf numFmtId="164" fontId="7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/>
    <xf numFmtId="164" fontId="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0" fontId="6" fillId="0" borderId="7" xfId="0" applyNumberFormat="1" applyFont="1" applyFill="1" applyBorder="1" applyAlignment="1">
      <alignment horizontal="right" vertical="top" wrapText="1"/>
    </xf>
    <xf numFmtId="15" fontId="3" fillId="0" borderId="0" xfId="0" applyNumberFormat="1" applyFont="1"/>
    <xf numFmtId="164" fontId="5" fillId="0" borderId="0" xfId="1" applyNumberFormat="1" applyFont="1" applyFill="1" applyBorder="1" applyAlignment="1">
      <alignment horizontal="right" vertical="top" wrapText="1"/>
    </xf>
    <xf numFmtId="2" fontId="6" fillId="0" borderId="0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12" fillId="0" borderId="0" xfId="0" applyFont="1" applyFill="1"/>
    <xf numFmtId="15" fontId="12" fillId="0" borderId="0" xfId="0" applyNumberFormat="1" applyFont="1" applyFill="1"/>
    <xf numFmtId="164" fontId="1" fillId="0" borderId="0" xfId="1" applyNumberFormat="1" applyFont="1" applyFill="1"/>
    <xf numFmtId="2" fontId="12" fillId="0" borderId="0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1" zoomScale="89" zoomScaleNormal="89" workbookViewId="0">
      <pane xSplit="1" topLeftCell="G1" activePane="topRight" state="frozen"/>
      <selection pane="topRight" activeCell="H41" sqref="H41"/>
    </sheetView>
  </sheetViews>
  <sheetFormatPr defaultRowHeight="15" x14ac:dyDescent="0.25"/>
  <cols>
    <col min="1" max="1" width="37.7109375" style="3" customWidth="1"/>
    <col min="2" max="2" width="15.85546875" style="3" customWidth="1"/>
    <col min="3" max="3" width="18.42578125" style="3" bestFit="1" customWidth="1"/>
    <col min="4" max="6" width="19.42578125" style="3" bestFit="1" customWidth="1"/>
    <col min="7" max="8" width="18" style="3" bestFit="1" customWidth="1"/>
    <col min="9" max="16384" width="9.140625" style="3"/>
  </cols>
  <sheetData>
    <row r="1" spans="1:9" ht="18.75" x14ac:dyDescent="0.3">
      <c r="A1" s="4" t="s">
        <v>0</v>
      </c>
      <c r="B1" s="4"/>
      <c r="C1" s="4"/>
    </row>
    <row r="2" spans="1:9" x14ac:dyDescent="0.25">
      <c r="A2" s="2" t="s">
        <v>43</v>
      </c>
    </row>
    <row r="3" spans="1:9" ht="15.75" thickBot="1" x14ac:dyDescent="0.3">
      <c r="A3" s="2" t="s">
        <v>44</v>
      </c>
      <c r="B3" s="71"/>
      <c r="C3" s="71"/>
      <c r="D3" s="71"/>
      <c r="E3" s="71"/>
      <c r="F3" s="71"/>
    </row>
    <row r="4" spans="1:9" ht="16.5" thickBot="1" x14ac:dyDescent="0.3">
      <c r="A4" s="5"/>
      <c r="B4" s="71" t="s">
        <v>70</v>
      </c>
      <c r="C4" s="71" t="s">
        <v>69</v>
      </c>
      <c r="D4" s="71" t="s">
        <v>71</v>
      </c>
      <c r="E4" s="71" t="s">
        <v>70</v>
      </c>
      <c r="F4" s="71" t="s">
        <v>69</v>
      </c>
      <c r="G4" s="71" t="s">
        <v>71</v>
      </c>
      <c r="H4" s="71" t="s">
        <v>70</v>
      </c>
    </row>
    <row r="5" spans="1:9" ht="15.75" x14ac:dyDescent="0.25">
      <c r="A5" s="34" t="s">
        <v>45</v>
      </c>
      <c r="B5" s="72">
        <v>43008</v>
      </c>
      <c r="C5" s="72">
        <v>43190</v>
      </c>
      <c r="D5" s="72">
        <v>43281</v>
      </c>
      <c r="E5" s="72">
        <v>43373</v>
      </c>
      <c r="F5" s="73">
        <v>43555</v>
      </c>
      <c r="G5" s="89">
        <v>43646</v>
      </c>
      <c r="H5" s="89">
        <v>43738</v>
      </c>
      <c r="I5" s="2"/>
    </row>
    <row r="6" spans="1:9" ht="15.75" x14ac:dyDescent="0.25">
      <c r="A6" s="33"/>
      <c r="B6" s="74"/>
      <c r="C6" s="74"/>
      <c r="D6" s="74"/>
      <c r="E6" s="74"/>
      <c r="F6" s="75"/>
    </row>
    <row r="7" spans="1:9" ht="15.75" x14ac:dyDescent="0.25">
      <c r="A7" s="35" t="s">
        <v>46</v>
      </c>
      <c r="B7" s="79">
        <v>1674890250</v>
      </c>
      <c r="C7" s="79">
        <v>1624445835</v>
      </c>
      <c r="D7" s="80">
        <v>1609868055</v>
      </c>
      <c r="E7" s="80">
        <v>1586584312</v>
      </c>
      <c r="F7" s="81">
        <v>1674057857</v>
      </c>
      <c r="G7" s="80">
        <v>1638932535</v>
      </c>
      <c r="H7" s="80">
        <v>1698816160</v>
      </c>
    </row>
    <row r="8" spans="1:9" ht="15.75" x14ac:dyDescent="0.25">
      <c r="A8" s="36" t="s">
        <v>47</v>
      </c>
      <c r="B8" s="82"/>
      <c r="C8" s="82"/>
      <c r="D8" s="83"/>
      <c r="E8" s="83"/>
      <c r="F8" s="84"/>
    </row>
    <row r="9" spans="1:9" ht="15.75" x14ac:dyDescent="0.25">
      <c r="A9" s="36" t="s">
        <v>48</v>
      </c>
      <c r="B9" s="85"/>
      <c r="C9" s="85"/>
      <c r="D9" s="86"/>
      <c r="E9" s="86"/>
      <c r="F9" s="87"/>
    </row>
    <row r="10" spans="1:9" ht="15.75" x14ac:dyDescent="0.25">
      <c r="A10" s="36" t="s">
        <v>1</v>
      </c>
      <c r="B10" s="82"/>
      <c r="C10" s="82"/>
      <c r="D10" s="83"/>
      <c r="E10" s="83"/>
      <c r="F10" s="84"/>
    </row>
    <row r="11" spans="1:9" ht="15.75" x14ac:dyDescent="0.25">
      <c r="A11" s="9"/>
      <c r="B11" s="85">
        <f t="shared" ref="B11:C11" si="0">B8+B9+B10+B7</f>
        <v>1674890250</v>
      </c>
      <c r="C11" s="85">
        <f t="shared" si="0"/>
        <v>1624445835</v>
      </c>
      <c r="D11" s="85">
        <f>D8+D9+D10+D7</f>
        <v>1609868055</v>
      </c>
      <c r="E11" s="85">
        <f>E8+E9+E10+E7</f>
        <v>1586584312</v>
      </c>
      <c r="F11" s="85">
        <f>F8+F9+F10+F7</f>
        <v>1674057857</v>
      </c>
      <c r="G11" s="85">
        <f t="shared" ref="G11:H11" si="1">G8+G9+G10+G7</f>
        <v>1638932535</v>
      </c>
      <c r="H11" s="85">
        <f t="shared" si="1"/>
        <v>1698816160</v>
      </c>
    </row>
    <row r="12" spans="1:9" ht="15.75" x14ac:dyDescent="0.25">
      <c r="A12" s="9"/>
      <c r="B12" s="85"/>
      <c r="C12" s="85"/>
      <c r="D12" s="86"/>
      <c r="E12" s="86"/>
      <c r="F12" s="87"/>
    </row>
    <row r="13" spans="1:9" ht="15.75" x14ac:dyDescent="0.25">
      <c r="A13" s="36" t="s">
        <v>49</v>
      </c>
      <c r="B13" s="85"/>
      <c r="C13" s="85"/>
      <c r="D13" s="86"/>
      <c r="E13" s="86"/>
      <c r="F13" s="87"/>
    </row>
    <row r="14" spans="1:9" ht="15.75" x14ac:dyDescent="0.25">
      <c r="A14" s="36" t="s">
        <v>2</v>
      </c>
      <c r="B14" s="85"/>
      <c r="C14" s="85"/>
      <c r="D14" s="86"/>
      <c r="E14" s="86"/>
      <c r="F14" s="87"/>
    </row>
    <row r="15" spans="1:9" ht="15.75" x14ac:dyDescent="0.25">
      <c r="A15" s="36"/>
      <c r="B15" s="85"/>
      <c r="C15" s="85"/>
      <c r="D15" s="86"/>
      <c r="E15" s="86"/>
      <c r="F15" s="87"/>
    </row>
    <row r="16" spans="1:9" ht="15.75" x14ac:dyDescent="0.25">
      <c r="A16" s="36" t="s">
        <v>3</v>
      </c>
      <c r="B16" s="85">
        <v>821167385</v>
      </c>
      <c r="C16" s="85">
        <v>846842319</v>
      </c>
      <c r="D16" s="85">
        <v>909887913</v>
      </c>
      <c r="E16" s="85">
        <v>1063132713</v>
      </c>
      <c r="F16" s="85">
        <v>946575976</v>
      </c>
      <c r="G16" s="85">
        <v>1241271846</v>
      </c>
      <c r="H16" s="85">
        <v>800634891</v>
      </c>
    </row>
    <row r="17" spans="1:8" ht="31.5" x14ac:dyDescent="0.25">
      <c r="A17" s="6" t="s">
        <v>4</v>
      </c>
      <c r="B17" s="82"/>
      <c r="C17" s="82"/>
      <c r="D17" s="83"/>
      <c r="E17" s="83"/>
      <c r="F17" s="84"/>
    </row>
    <row r="18" spans="1:8" ht="31.5" x14ac:dyDescent="0.25">
      <c r="A18" s="6" t="s">
        <v>5</v>
      </c>
      <c r="B18" s="82"/>
      <c r="C18" s="82"/>
      <c r="D18" s="83"/>
      <c r="E18" s="83"/>
      <c r="F18" s="84"/>
    </row>
    <row r="19" spans="1:8" ht="15.75" x14ac:dyDescent="0.25">
      <c r="A19" s="6" t="s">
        <v>6</v>
      </c>
      <c r="B19" s="82"/>
      <c r="C19" s="82"/>
      <c r="D19" s="83"/>
      <c r="E19" s="83"/>
      <c r="F19" s="84"/>
    </row>
    <row r="20" spans="1:8" ht="15.75" x14ac:dyDescent="0.25">
      <c r="A20" s="6" t="s">
        <v>7</v>
      </c>
      <c r="B20" s="82"/>
      <c r="C20" s="82"/>
      <c r="D20" s="83"/>
      <c r="E20" s="83"/>
      <c r="F20" s="84"/>
    </row>
    <row r="21" spans="1:8" ht="15.75" x14ac:dyDescent="0.25">
      <c r="A21" s="6" t="s">
        <v>8</v>
      </c>
      <c r="B21" s="82"/>
      <c r="C21" s="82"/>
      <c r="D21" s="83"/>
      <c r="E21" s="83"/>
      <c r="F21" s="84"/>
    </row>
    <row r="22" spans="1:8" ht="15.75" x14ac:dyDescent="0.25">
      <c r="A22" s="6" t="s">
        <v>9</v>
      </c>
      <c r="B22" s="82"/>
      <c r="C22" s="82"/>
      <c r="D22" s="83"/>
      <c r="E22" s="83"/>
      <c r="F22" s="84"/>
    </row>
    <row r="23" spans="1:8" ht="15.75" x14ac:dyDescent="0.25">
      <c r="A23" s="6" t="s">
        <v>10</v>
      </c>
      <c r="B23" s="82"/>
      <c r="C23" s="82"/>
      <c r="D23" s="83"/>
      <c r="E23" s="83"/>
      <c r="F23" s="84"/>
    </row>
    <row r="24" spans="1:8" ht="15.75" x14ac:dyDescent="0.25">
      <c r="A24" s="6" t="s">
        <v>11</v>
      </c>
      <c r="B24" s="82"/>
      <c r="C24" s="82"/>
      <c r="D24" s="83"/>
      <c r="E24" s="83"/>
      <c r="F24" s="84"/>
    </row>
    <row r="25" spans="1:8" ht="15.75" x14ac:dyDescent="0.25">
      <c r="A25" s="9"/>
      <c r="B25" s="85">
        <f>B16+B14+B13+B11</f>
        <v>2496057635</v>
      </c>
      <c r="C25" s="85">
        <f>C16+C14+C13+C11</f>
        <v>2471288154</v>
      </c>
      <c r="D25" s="85">
        <f t="shared" ref="D25" si="2">D16+D14+D13+D11</f>
        <v>2519755968</v>
      </c>
      <c r="E25" s="85">
        <f>E16+E14+E13+E11</f>
        <v>2649717025</v>
      </c>
      <c r="F25" s="85">
        <f>F16+F14+F13+F11</f>
        <v>2620633833</v>
      </c>
      <c r="G25" s="85">
        <f t="shared" ref="G25:H25" si="3">G16+G14+G13+G11</f>
        <v>2880204381</v>
      </c>
      <c r="H25" s="85">
        <f t="shared" si="3"/>
        <v>2499451051</v>
      </c>
    </row>
    <row r="26" spans="1:8" ht="15.75" x14ac:dyDescent="0.25">
      <c r="A26" s="9"/>
      <c r="B26" s="85"/>
      <c r="C26" s="85"/>
      <c r="D26" s="86"/>
      <c r="E26" s="86"/>
      <c r="F26" s="87"/>
    </row>
    <row r="27" spans="1:8" ht="15.75" x14ac:dyDescent="0.25">
      <c r="A27" s="37" t="s">
        <v>50</v>
      </c>
      <c r="B27" s="85"/>
      <c r="C27" s="85"/>
      <c r="D27" s="86"/>
      <c r="E27" s="86"/>
      <c r="F27" s="87"/>
    </row>
    <row r="28" spans="1:8" ht="15.75" x14ac:dyDescent="0.25">
      <c r="A28" s="38" t="s">
        <v>12</v>
      </c>
      <c r="B28" s="85"/>
      <c r="C28" s="85"/>
      <c r="D28" s="86"/>
      <c r="E28" s="86"/>
      <c r="F28" s="87"/>
    </row>
    <row r="29" spans="1:8" ht="15.75" x14ac:dyDescent="0.25">
      <c r="A29" s="6" t="s">
        <v>13</v>
      </c>
      <c r="B29" s="82"/>
      <c r="C29" s="82"/>
      <c r="D29" s="83"/>
      <c r="E29" s="83"/>
      <c r="F29" s="84"/>
    </row>
    <row r="30" spans="1:8" ht="15.75" x14ac:dyDescent="0.25">
      <c r="A30" s="6" t="s">
        <v>14</v>
      </c>
      <c r="B30" s="82"/>
      <c r="C30" s="82"/>
      <c r="D30" s="83"/>
      <c r="E30" s="83"/>
      <c r="F30" s="84"/>
    </row>
    <row r="31" spans="1:8" ht="31.5" x14ac:dyDescent="0.25">
      <c r="A31" s="6" t="s">
        <v>15</v>
      </c>
      <c r="B31" s="82"/>
      <c r="C31" s="82"/>
      <c r="D31" s="83"/>
      <c r="E31" s="83"/>
      <c r="F31" s="84"/>
    </row>
    <row r="32" spans="1:8" ht="15.75" x14ac:dyDescent="0.25">
      <c r="A32" s="6" t="s">
        <v>16</v>
      </c>
      <c r="B32" s="82"/>
      <c r="C32" s="82"/>
      <c r="D32" s="83"/>
      <c r="E32" s="83"/>
      <c r="F32" s="84"/>
    </row>
    <row r="33" spans="1:8" ht="15.75" x14ac:dyDescent="0.25">
      <c r="A33" s="6" t="s">
        <v>77</v>
      </c>
      <c r="B33" s="82">
        <v>745705315</v>
      </c>
      <c r="C33" s="82">
        <v>993884406</v>
      </c>
      <c r="D33" s="83">
        <v>1061797790</v>
      </c>
      <c r="E33" s="83">
        <v>1152817337</v>
      </c>
      <c r="F33" s="84">
        <v>1124981598</v>
      </c>
      <c r="G33" s="90">
        <v>1499277042</v>
      </c>
      <c r="H33" s="90">
        <v>1103038656</v>
      </c>
    </row>
    <row r="34" spans="1:8" ht="15.75" x14ac:dyDescent="0.25">
      <c r="A34" s="6" t="s">
        <v>17</v>
      </c>
      <c r="B34" s="82">
        <v>493519195</v>
      </c>
      <c r="C34" s="82">
        <v>546488415</v>
      </c>
      <c r="D34" s="83">
        <v>470586293</v>
      </c>
      <c r="E34" s="83">
        <v>439325214</v>
      </c>
      <c r="F34" s="84">
        <v>467348836</v>
      </c>
      <c r="G34" s="90">
        <v>475486194</v>
      </c>
      <c r="H34" s="90">
        <v>455002894</v>
      </c>
    </row>
    <row r="35" spans="1:8" ht="15.75" x14ac:dyDescent="0.25">
      <c r="A35" s="6" t="s">
        <v>78</v>
      </c>
      <c r="B35" s="82">
        <v>1256833125</v>
      </c>
      <c r="C35" s="82">
        <v>930915333</v>
      </c>
      <c r="D35" s="83">
        <v>987371885</v>
      </c>
      <c r="E35" s="83">
        <v>1057574474</v>
      </c>
      <c r="F35" s="84">
        <v>1028303399</v>
      </c>
      <c r="G35" s="90">
        <v>905441145</v>
      </c>
      <c r="H35" s="90">
        <v>941409501</v>
      </c>
    </row>
    <row r="36" spans="1:8" ht="15.75" x14ac:dyDescent="0.25">
      <c r="A36" s="6" t="s">
        <v>18</v>
      </c>
      <c r="B36" s="82"/>
      <c r="C36" s="82"/>
      <c r="D36" s="83"/>
      <c r="E36" s="83"/>
      <c r="F36" s="84"/>
    </row>
    <row r="37" spans="1:8" ht="15.75" x14ac:dyDescent="0.25">
      <c r="A37" s="6" t="s">
        <v>19</v>
      </c>
      <c r="B37" s="82"/>
      <c r="C37" s="82"/>
      <c r="D37" s="83"/>
      <c r="E37" s="83"/>
      <c r="F37" s="84"/>
    </row>
    <row r="38" spans="1:8" ht="15.75" x14ac:dyDescent="0.25">
      <c r="A38" s="9"/>
      <c r="B38" s="85">
        <f>SUM(B28:B37)</f>
        <v>2496057635</v>
      </c>
      <c r="C38" s="85">
        <f t="shared" ref="C38:H38" si="4">SUM(C28:C37)</f>
        <v>2471288154</v>
      </c>
      <c r="D38" s="85">
        <f t="shared" si="4"/>
        <v>2519755968</v>
      </c>
      <c r="E38" s="85">
        <f t="shared" si="4"/>
        <v>2649717025</v>
      </c>
      <c r="F38" s="85">
        <f t="shared" si="4"/>
        <v>2620633833</v>
      </c>
      <c r="G38" s="85">
        <f>SUM(G28:G37)</f>
        <v>2880204381</v>
      </c>
      <c r="H38" s="85">
        <f t="shared" si="4"/>
        <v>2499451051</v>
      </c>
    </row>
    <row r="39" spans="1:8" ht="15.75" x14ac:dyDescent="0.25">
      <c r="A39" s="9"/>
      <c r="B39" s="10"/>
      <c r="C39" s="10"/>
      <c r="D39" s="11"/>
      <c r="E39" s="11"/>
      <c r="F39" s="39"/>
    </row>
    <row r="40" spans="1:8" ht="16.5" thickBot="1" x14ac:dyDescent="0.3">
      <c r="A40" s="40" t="s">
        <v>51</v>
      </c>
      <c r="B40" s="18">
        <v>23.29</v>
      </c>
      <c r="C40" s="18">
        <v>22.52</v>
      </c>
      <c r="D40" s="18">
        <v>21.48</v>
      </c>
      <c r="E40" s="18">
        <v>21.48</v>
      </c>
      <c r="F40" s="88">
        <v>22.66</v>
      </c>
      <c r="G40" s="91">
        <v>21.13</v>
      </c>
      <c r="H40" s="91">
        <v>21.9</v>
      </c>
    </row>
    <row r="41" spans="1:8" ht="15.75" x14ac:dyDescent="0.25">
      <c r="A41" s="40" t="s">
        <v>52</v>
      </c>
      <c r="B41" s="13">
        <f>B8/10</f>
        <v>0</v>
      </c>
      <c r="C41" s="13">
        <f t="shared" ref="C41:D41" si="5">C8/10</f>
        <v>0</v>
      </c>
      <c r="D41" s="13">
        <f t="shared" si="5"/>
        <v>0</v>
      </c>
      <c r="E41" s="13"/>
      <c r="F41" s="13"/>
    </row>
    <row r="42" spans="1:8" ht="15.75" x14ac:dyDescent="0.25">
      <c r="A42" s="6"/>
      <c r="B42" s="13"/>
      <c r="C42" s="13"/>
      <c r="D42" s="7"/>
      <c r="E42" s="7"/>
      <c r="F42" s="8"/>
    </row>
    <row r="43" spans="1:8" ht="15.75" x14ac:dyDescent="0.25">
      <c r="A43" s="6"/>
      <c r="B43" s="13"/>
      <c r="C43" s="13"/>
      <c r="D43" s="7"/>
      <c r="E43" s="7"/>
      <c r="F43" s="8"/>
    </row>
    <row r="44" spans="1:8" ht="15.75" x14ac:dyDescent="0.25">
      <c r="A44" s="6"/>
      <c r="B44" s="13"/>
      <c r="C44" s="13"/>
      <c r="D44" s="7"/>
      <c r="E44" s="7"/>
      <c r="F44" s="8"/>
    </row>
    <row r="45" spans="1:8" ht="15.75" x14ac:dyDescent="0.25">
      <c r="A45" s="9"/>
      <c r="B45" s="14"/>
      <c r="C45" s="14"/>
      <c r="D45" s="11"/>
      <c r="E45" s="11"/>
      <c r="F45" s="12"/>
    </row>
    <row r="46" spans="1:8" ht="16.5" thickBot="1" x14ac:dyDescent="0.3">
      <c r="A46" s="17"/>
      <c r="B46" s="19"/>
      <c r="C46" s="19"/>
      <c r="D46" s="18"/>
      <c r="E46" s="18"/>
      <c r="F46" s="18"/>
    </row>
    <row r="47" spans="1:8" ht="15.75" x14ac:dyDescent="0.25">
      <c r="A47" s="20"/>
      <c r="B47" s="21"/>
      <c r="C47" s="21"/>
      <c r="D47" s="22"/>
      <c r="E47" s="22"/>
      <c r="F47" s="23"/>
    </row>
    <row r="48" spans="1:8" ht="15.75" x14ac:dyDescent="0.25">
      <c r="A48" s="20"/>
      <c r="B48" s="21"/>
      <c r="C48" s="21"/>
      <c r="D48" s="22"/>
      <c r="E48" s="22"/>
      <c r="F48" s="23"/>
    </row>
    <row r="49" spans="1:6" ht="15.75" x14ac:dyDescent="0.25">
      <c r="A49" s="20"/>
      <c r="B49" s="21"/>
      <c r="C49" s="21"/>
      <c r="D49" s="24"/>
      <c r="E49" s="22"/>
      <c r="F49" s="25"/>
    </row>
    <row r="50" spans="1:6" ht="15.75" x14ac:dyDescent="0.25">
      <c r="A50" s="20"/>
      <c r="B50" s="21"/>
      <c r="C50" s="21"/>
      <c r="D50" s="22"/>
      <c r="E50" s="22"/>
      <c r="F50" s="23"/>
    </row>
    <row r="51" spans="1:6" ht="15.75" x14ac:dyDescent="0.25">
      <c r="A51" s="26"/>
      <c r="B51" s="27"/>
      <c r="C51" s="27"/>
      <c r="D51" s="28"/>
      <c r="E51" s="28"/>
      <c r="F51" s="29"/>
    </row>
    <row r="52" spans="1:6" ht="16.5" thickBot="1" x14ac:dyDescent="0.3">
      <c r="A52" s="30"/>
      <c r="B52" s="31"/>
      <c r="C52" s="31"/>
      <c r="D52" s="32"/>
      <c r="E52" s="32"/>
      <c r="F52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4" workbookViewId="0">
      <pane xSplit="1" topLeftCell="H1" activePane="topRight" state="frozen"/>
      <selection pane="topRight" activeCell="H27" sqref="H27"/>
    </sheetView>
  </sheetViews>
  <sheetFormatPr defaultRowHeight="15" x14ac:dyDescent="0.25"/>
  <cols>
    <col min="1" max="1" width="45.85546875" style="3" customWidth="1"/>
    <col min="2" max="3" width="16.42578125" style="3" customWidth="1"/>
    <col min="4" max="6" width="17.28515625" style="3" bestFit="1" customWidth="1"/>
    <col min="7" max="7" width="11.85546875" style="3" customWidth="1"/>
    <col min="8" max="8" width="14.7109375" style="3" customWidth="1"/>
    <col min="9" max="9" width="11.5703125" style="3" bestFit="1" customWidth="1"/>
    <col min="10" max="16384" width="9.140625" style="3"/>
  </cols>
  <sheetData>
    <row r="1" spans="1:8" ht="18.75" x14ac:dyDescent="0.3">
      <c r="A1" s="4" t="s">
        <v>0</v>
      </c>
      <c r="B1" s="4"/>
      <c r="C1" s="4"/>
    </row>
    <row r="2" spans="1:8" ht="15.75" x14ac:dyDescent="0.25">
      <c r="A2" s="61" t="s">
        <v>20</v>
      </c>
    </row>
    <row r="3" spans="1:8" ht="15.75" thickBot="1" x14ac:dyDescent="0.3">
      <c r="A3" s="2" t="s">
        <v>44</v>
      </c>
      <c r="B3" s="71" t="s">
        <v>70</v>
      </c>
      <c r="C3" s="71" t="s">
        <v>69</v>
      </c>
      <c r="D3" s="71" t="s">
        <v>71</v>
      </c>
      <c r="E3" s="71" t="s">
        <v>70</v>
      </c>
      <c r="F3" s="71" t="s">
        <v>69</v>
      </c>
      <c r="G3" s="71" t="s">
        <v>71</v>
      </c>
      <c r="H3" s="71" t="s">
        <v>70</v>
      </c>
    </row>
    <row r="4" spans="1:8" ht="15.75" x14ac:dyDescent="0.25">
      <c r="A4" s="42"/>
      <c r="B4" s="72">
        <v>43008</v>
      </c>
      <c r="C4" s="72">
        <v>43190</v>
      </c>
      <c r="D4" s="72">
        <v>43281</v>
      </c>
      <c r="E4" s="72">
        <v>43373</v>
      </c>
      <c r="F4" s="73">
        <v>43555</v>
      </c>
      <c r="G4" s="89">
        <v>43646</v>
      </c>
      <c r="H4" s="89">
        <v>43738</v>
      </c>
    </row>
    <row r="5" spans="1:8" x14ac:dyDescent="0.25">
      <c r="A5" s="70" t="s">
        <v>62</v>
      </c>
      <c r="B5" s="67"/>
      <c r="C5" s="67"/>
      <c r="D5" s="68"/>
      <c r="E5" s="68"/>
      <c r="F5" s="69"/>
    </row>
    <row r="6" spans="1:8" x14ac:dyDescent="0.25">
      <c r="A6" s="43" t="s">
        <v>21</v>
      </c>
      <c r="B6" s="44"/>
      <c r="C6" s="44"/>
      <c r="D6" s="45"/>
      <c r="E6" s="45"/>
      <c r="F6" s="46"/>
    </row>
    <row r="7" spans="1:8" x14ac:dyDescent="0.25">
      <c r="A7" s="43" t="s">
        <v>72</v>
      </c>
      <c r="B7" s="44">
        <v>295976034</v>
      </c>
      <c r="C7" s="44">
        <v>95649021</v>
      </c>
      <c r="D7" s="45">
        <v>240920508</v>
      </c>
      <c r="E7" s="45">
        <v>311715218</v>
      </c>
      <c r="F7" s="46">
        <v>90396390</v>
      </c>
    </row>
    <row r="8" spans="1:8" x14ac:dyDescent="0.25">
      <c r="A8" s="43" t="s">
        <v>73</v>
      </c>
      <c r="B8" s="44"/>
      <c r="C8" s="44">
        <v>15019848</v>
      </c>
      <c r="D8" s="45">
        <v>44990616</v>
      </c>
      <c r="E8" s="45"/>
      <c r="F8" s="46">
        <v>14873207</v>
      </c>
    </row>
    <row r="9" spans="1:8" x14ac:dyDescent="0.25">
      <c r="A9" s="43" t="s">
        <v>22</v>
      </c>
      <c r="B9" s="44">
        <v>95537163</v>
      </c>
      <c r="C9" s="44">
        <v>15642821</v>
      </c>
      <c r="D9" s="45">
        <v>37006596</v>
      </c>
      <c r="E9" s="45">
        <v>50430894</v>
      </c>
      <c r="F9" s="46">
        <v>9986405</v>
      </c>
      <c r="G9" s="92">
        <v>24952443</v>
      </c>
      <c r="H9" s="92">
        <v>36011693</v>
      </c>
    </row>
    <row r="10" spans="1:8" x14ac:dyDescent="0.25">
      <c r="A10" s="70" t="s">
        <v>23</v>
      </c>
      <c r="B10" s="48">
        <f>SUM(B11:B13)</f>
        <v>0</v>
      </c>
      <c r="C10" s="48">
        <f t="shared" ref="C10:D10" si="0">SUM(C11:C13)</f>
        <v>0</v>
      </c>
      <c r="D10" s="48">
        <f t="shared" si="0"/>
        <v>0</v>
      </c>
      <c r="E10" s="48">
        <f>SUM(E11:E13)</f>
        <v>0</v>
      </c>
      <c r="F10" s="48">
        <f t="shared" ref="F10" si="1">SUM(F11:F13)</f>
        <v>0</v>
      </c>
      <c r="G10" s="78">
        <v>95861212</v>
      </c>
      <c r="H10" s="78">
        <v>126166436</v>
      </c>
    </row>
    <row r="11" spans="1:8" x14ac:dyDescent="0.25">
      <c r="A11" s="43" t="s">
        <v>24</v>
      </c>
      <c r="B11" s="44"/>
      <c r="C11" s="44"/>
      <c r="D11" s="45"/>
      <c r="E11" s="45"/>
      <c r="F11" s="46"/>
    </row>
    <row r="12" spans="1:8" x14ac:dyDescent="0.25">
      <c r="A12" s="43" t="s">
        <v>25</v>
      </c>
      <c r="B12" s="44"/>
      <c r="C12" s="44"/>
      <c r="D12" s="45"/>
      <c r="E12" s="45"/>
      <c r="F12" s="46"/>
    </row>
    <row r="13" spans="1:8" x14ac:dyDescent="0.25">
      <c r="A13" s="43" t="s">
        <v>26</v>
      </c>
      <c r="B13" s="44"/>
      <c r="C13" s="44"/>
      <c r="D13" s="45"/>
      <c r="E13" s="45"/>
      <c r="F13" s="46"/>
    </row>
    <row r="14" spans="1:8" x14ac:dyDescent="0.25">
      <c r="A14" s="47" t="s">
        <v>74</v>
      </c>
      <c r="B14" s="48">
        <f>SUM(B6:B10)</f>
        <v>391513197</v>
      </c>
      <c r="C14" s="48">
        <f t="shared" ref="C14:H14" si="2">SUM(C6:C10)</f>
        <v>126311690</v>
      </c>
      <c r="D14" s="48">
        <f t="shared" si="2"/>
        <v>322917720</v>
      </c>
      <c r="E14" s="48">
        <f>SUM(E6:E10)</f>
        <v>362146112</v>
      </c>
      <c r="F14" s="48">
        <f t="shared" si="2"/>
        <v>115256002</v>
      </c>
      <c r="G14" s="48">
        <f t="shared" si="2"/>
        <v>120813655</v>
      </c>
      <c r="H14" s="48">
        <f t="shared" si="2"/>
        <v>162178129</v>
      </c>
    </row>
    <row r="15" spans="1:8" x14ac:dyDescent="0.25">
      <c r="A15" s="47"/>
      <c r="B15" s="48"/>
      <c r="C15" s="48"/>
      <c r="D15" s="48"/>
      <c r="E15" s="48"/>
      <c r="F15" s="48"/>
    </row>
    <row r="16" spans="1:8" x14ac:dyDescent="0.25">
      <c r="A16" s="70" t="s">
        <v>63</v>
      </c>
      <c r="B16" s="48">
        <f>SUM(B17:B21)</f>
        <v>301455449</v>
      </c>
      <c r="C16" s="48">
        <f t="shared" ref="C16:H16" si="3">SUM(C17:C21)</f>
        <v>90218452</v>
      </c>
      <c r="D16" s="48">
        <f t="shared" si="3"/>
        <v>239347837</v>
      </c>
      <c r="E16" s="48">
        <f>SUM(E17:E21)</f>
        <v>265328785</v>
      </c>
      <c r="F16" s="48">
        <f t="shared" si="3"/>
        <v>78343207</v>
      </c>
      <c r="G16" s="48">
        <f t="shared" si="3"/>
        <v>29802317</v>
      </c>
      <c r="H16" s="48">
        <f t="shared" si="3"/>
        <v>47441856</v>
      </c>
    </row>
    <row r="17" spans="1:9" x14ac:dyDescent="0.25">
      <c r="A17" s="43" t="s">
        <v>27</v>
      </c>
      <c r="B17" s="44"/>
      <c r="C17" s="44"/>
      <c r="D17" s="45"/>
      <c r="E17" s="45"/>
      <c r="F17" s="46"/>
      <c r="H17" s="41"/>
      <c r="I17" s="41"/>
    </row>
    <row r="18" spans="1:9" x14ac:dyDescent="0.25">
      <c r="A18" s="43" t="s">
        <v>75</v>
      </c>
      <c r="B18" s="44">
        <v>46295290</v>
      </c>
      <c r="C18" s="44">
        <v>13504673</v>
      </c>
      <c r="D18" s="45">
        <v>31362835</v>
      </c>
      <c r="E18" s="45">
        <v>46175846</v>
      </c>
      <c r="F18" s="46">
        <v>13505063</v>
      </c>
      <c r="G18" s="92">
        <v>29802317</v>
      </c>
      <c r="H18" s="92">
        <v>47441856</v>
      </c>
    </row>
    <row r="19" spans="1:9" x14ac:dyDescent="0.25">
      <c r="A19" s="43" t="s">
        <v>28</v>
      </c>
      <c r="B19" s="44"/>
      <c r="C19" s="44"/>
      <c r="D19" s="45"/>
      <c r="E19" s="45"/>
      <c r="F19" s="46"/>
      <c r="H19" s="41"/>
      <c r="I19" s="41"/>
    </row>
    <row r="20" spans="1:9" x14ac:dyDescent="0.25">
      <c r="A20" s="43" t="s">
        <v>29</v>
      </c>
      <c r="B20" s="44">
        <v>255160159</v>
      </c>
      <c r="C20" s="44">
        <v>76713779</v>
      </c>
      <c r="D20" s="45">
        <v>207985002</v>
      </c>
      <c r="E20" s="3">
        <v>219152939</v>
      </c>
      <c r="F20" s="46">
        <v>64838144</v>
      </c>
    </row>
    <row r="21" spans="1:9" x14ac:dyDescent="0.25">
      <c r="A21" s="43" t="s">
        <v>30</v>
      </c>
      <c r="B21" s="44"/>
      <c r="C21" s="44"/>
      <c r="D21" s="45"/>
      <c r="E21" s="45"/>
      <c r="F21" s="46"/>
    </row>
    <row r="22" spans="1:9" x14ac:dyDescent="0.25">
      <c r="A22" s="40" t="s">
        <v>64</v>
      </c>
      <c r="B22" s="48">
        <f>B14-B16</f>
        <v>90057748</v>
      </c>
      <c r="C22" s="48">
        <f>C14-C16</f>
        <v>36093238</v>
      </c>
      <c r="D22" s="48">
        <f>D14-D16</f>
        <v>83569883</v>
      </c>
      <c r="E22" s="48">
        <f>E14-E16</f>
        <v>96817327</v>
      </c>
      <c r="F22" s="48">
        <f>F14-F16</f>
        <v>36912795</v>
      </c>
      <c r="G22" s="48">
        <f t="shared" ref="G22:H22" si="4">G14-G16</f>
        <v>91011338</v>
      </c>
      <c r="H22" s="48">
        <f t="shared" si="4"/>
        <v>114736273</v>
      </c>
    </row>
    <row r="23" spans="1:9" x14ac:dyDescent="0.25">
      <c r="A23" s="35" t="s">
        <v>65</v>
      </c>
      <c r="B23" s="44">
        <v>8800000</v>
      </c>
      <c r="C23" s="44">
        <v>1767000</v>
      </c>
      <c r="D23" s="45">
        <v>12116000</v>
      </c>
      <c r="E23" s="45">
        <v>11871000</v>
      </c>
      <c r="F23" s="46">
        <v>1025000</v>
      </c>
      <c r="G23" s="92">
        <v>18061016</v>
      </c>
      <c r="H23" s="92">
        <v>13300000</v>
      </c>
    </row>
    <row r="24" spans="1:9" x14ac:dyDescent="0.25">
      <c r="A24" s="40" t="s">
        <v>66</v>
      </c>
      <c r="B24" s="48">
        <f>B22-B23</f>
        <v>81257748</v>
      </c>
      <c r="C24" s="48">
        <f>C22-C23</f>
        <v>34326238</v>
      </c>
      <c r="D24" s="48">
        <f>D22-D23</f>
        <v>71453883</v>
      </c>
      <c r="E24" s="48">
        <f>E22-E23</f>
        <v>84946327</v>
      </c>
      <c r="F24" s="48">
        <f>F22-F23</f>
        <v>35887795</v>
      </c>
      <c r="G24" s="48">
        <f t="shared" ref="G24:H24" si="5">G22-G23</f>
        <v>72950322</v>
      </c>
      <c r="H24" s="48">
        <f t="shared" si="5"/>
        <v>101436273</v>
      </c>
    </row>
    <row r="25" spans="1:9" x14ac:dyDescent="0.25">
      <c r="A25" s="66"/>
      <c r="B25" s="48"/>
      <c r="C25" s="48"/>
      <c r="D25" s="48"/>
      <c r="E25" s="48"/>
      <c r="F25" s="48"/>
    </row>
    <row r="26" spans="1:9" ht="15.75" thickBot="1" x14ac:dyDescent="0.3">
      <c r="A26" s="40" t="s">
        <v>67</v>
      </c>
      <c r="B26" s="49">
        <v>1.18</v>
      </c>
      <c r="C26" s="49">
        <v>0.5</v>
      </c>
      <c r="D26" s="49">
        <v>0.97</v>
      </c>
      <c r="E26" s="49">
        <v>1.1499999999999999</v>
      </c>
      <c r="F26" s="49">
        <v>0.49</v>
      </c>
      <c r="G26" s="49">
        <v>0.94</v>
      </c>
      <c r="H26" s="96">
        <v>1.31</v>
      </c>
    </row>
    <row r="27" spans="1:9" ht="15.75" x14ac:dyDescent="0.25">
      <c r="A27" s="65" t="s">
        <v>68</v>
      </c>
      <c r="B27" s="77">
        <f>'1'!B8/10</f>
        <v>0</v>
      </c>
      <c r="C27" s="77">
        <f>'1'!C8/10</f>
        <v>0</v>
      </c>
      <c r="D27" s="77">
        <f>'1'!D8/10</f>
        <v>0</v>
      </c>
      <c r="E27" s="77"/>
      <c r="F27" s="77"/>
      <c r="G27" s="78"/>
      <c r="H27" s="78"/>
    </row>
    <row r="28" spans="1:9" ht="15.75" x14ac:dyDescent="0.25">
      <c r="A28" s="20"/>
      <c r="B28" s="21"/>
      <c r="C28" s="21"/>
      <c r="D28" s="22"/>
      <c r="E28" s="22"/>
      <c r="F28" s="23"/>
    </row>
    <row r="29" spans="1:9" ht="15.75" x14ac:dyDescent="0.25">
      <c r="A29" s="6"/>
      <c r="B29" s="13"/>
      <c r="C29" s="13"/>
      <c r="D29" s="7"/>
      <c r="E29" s="7"/>
      <c r="F29" s="8"/>
    </row>
    <row r="30" spans="1:9" ht="15.75" x14ac:dyDescent="0.25">
      <c r="A30" s="6"/>
      <c r="B30" s="13"/>
      <c r="C30" s="13"/>
      <c r="D30" s="7"/>
      <c r="E30" s="7"/>
      <c r="F30" s="8"/>
    </row>
    <row r="31" spans="1:9" ht="15.75" x14ac:dyDescent="0.25">
      <c r="A31" s="6"/>
      <c r="B31" s="13"/>
      <c r="C31" s="13"/>
      <c r="D31" s="15"/>
      <c r="E31" s="15"/>
      <c r="F31" s="8"/>
    </row>
    <row r="32" spans="1:9" ht="15.75" x14ac:dyDescent="0.25">
      <c r="A32" s="6"/>
      <c r="B32" s="13"/>
      <c r="C32" s="13"/>
      <c r="D32" s="7"/>
      <c r="E32" s="7"/>
      <c r="F32" s="8"/>
    </row>
    <row r="33" spans="1:6" ht="15.75" x14ac:dyDescent="0.25">
      <c r="A33" s="6"/>
      <c r="B33" s="13"/>
      <c r="C33" s="13"/>
      <c r="D33" s="7"/>
      <c r="E33" s="7"/>
      <c r="F33" s="8"/>
    </row>
    <row r="34" spans="1:6" ht="15.75" x14ac:dyDescent="0.25">
      <c r="A34" s="6"/>
      <c r="B34" s="13"/>
      <c r="C34" s="13"/>
      <c r="D34" s="15"/>
      <c r="E34" s="15"/>
      <c r="F34" s="8"/>
    </row>
    <row r="35" spans="1:6" ht="15.75" x14ac:dyDescent="0.25">
      <c r="A35" s="6"/>
      <c r="B35" s="13"/>
      <c r="C35" s="13"/>
      <c r="D35" s="7"/>
      <c r="E35" s="15"/>
      <c r="F35" s="16"/>
    </row>
    <row r="36" spans="1:6" ht="15.75" x14ac:dyDescent="0.25">
      <c r="A36" s="6"/>
      <c r="B36" s="13"/>
      <c r="C36" s="13"/>
      <c r="D36" s="7"/>
      <c r="E36" s="7"/>
      <c r="F36" s="16"/>
    </row>
    <row r="37" spans="1:6" ht="15.75" x14ac:dyDescent="0.25">
      <c r="A37" s="6"/>
      <c r="B37" s="13"/>
      <c r="C37" s="13"/>
      <c r="D37" s="7"/>
      <c r="E37" s="7"/>
      <c r="F37" s="8"/>
    </row>
    <row r="38" spans="1:6" ht="15.75" x14ac:dyDescent="0.25">
      <c r="A38" s="6"/>
      <c r="B38" s="13"/>
      <c r="C38" s="13"/>
      <c r="D38" s="15"/>
      <c r="E38" s="7"/>
      <c r="F38" s="16"/>
    </row>
    <row r="39" spans="1:6" ht="15.75" x14ac:dyDescent="0.25">
      <c r="A39" s="6"/>
      <c r="B39" s="13"/>
      <c r="C39" s="13"/>
      <c r="D39" s="7"/>
      <c r="E39" s="15"/>
      <c r="F39" s="16"/>
    </row>
    <row r="40" spans="1:6" ht="15.75" x14ac:dyDescent="0.25">
      <c r="A40" s="9"/>
      <c r="B40" s="14"/>
      <c r="C40" s="14"/>
      <c r="D40" s="11"/>
      <c r="E40" s="11"/>
      <c r="F40" s="12"/>
    </row>
    <row r="41" spans="1:6" ht="15.75" x14ac:dyDescent="0.25">
      <c r="A41" s="9"/>
      <c r="B41" s="14"/>
      <c r="C41" s="14"/>
      <c r="D41" s="11"/>
      <c r="E41" s="11"/>
      <c r="F41" s="12"/>
    </row>
    <row r="42" spans="1:6" ht="15.75" x14ac:dyDescent="0.25">
      <c r="A42" s="6"/>
      <c r="B42" s="13"/>
      <c r="C42" s="13"/>
      <c r="D42" s="7"/>
      <c r="E42" s="7"/>
      <c r="F42" s="8"/>
    </row>
    <row r="43" spans="1:6" ht="15.75" x14ac:dyDescent="0.25">
      <c r="A43" s="6"/>
      <c r="B43" s="13"/>
      <c r="C43" s="13"/>
      <c r="D43" s="7"/>
      <c r="E43" s="7"/>
      <c r="F43" s="8"/>
    </row>
    <row r="44" spans="1:6" ht="15.75" x14ac:dyDescent="0.25">
      <c r="A44" s="6"/>
      <c r="B44" s="13"/>
      <c r="C44" s="13"/>
      <c r="D44" s="7"/>
      <c r="E44" s="7"/>
      <c r="F44" s="8"/>
    </row>
    <row r="45" spans="1:6" ht="15.75" x14ac:dyDescent="0.25">
      <c r="A45" s="9"/>
      <c r="B45" s="14"/>
      <c r="C45" s="14"/>
      <c r="D45" s="15"/>
      <c r="E45" s="11"/>
      <c r="F45" s="12"/>
    </row>
    <row r="46" spans="1:6" ht="16.5" thickBot="1" x14ac:dyDescent="0.3">
      <c r="A46" s="6"/>
      <c r="B46" s="13"/>
      <c r="C46" s="13"/>
      <c r="D46" s="7"/>
      <c r="E46" s="7"/>
      <c r="F46" s="8"/>
    </row>
    <row r="47" spans="1:6" ht="16.5" thickBot="1" x14ac:dyDescent="0.3">
      <c r="A47" s="9"/>
      <c r="B47" s="14"/>
      <c r="C47" s="14"/>
      <c r="D47" s="50"/>
      <c r="E47" s="51"/>
      <c r="F47" s="52"/>
    </row>
    <row r="48" spans="1:6" ht="16.5" thickBot="1" x14ac:dyDescent="0.3">
      <c r="A48" s="17"/>
      <c r="B48" s="19"/>
      <c r="C48" s="19"/>
      <c r="D48" s="18"/>
      <c r="E48" s="18"/>
      <c r="F4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3" workbookViewId="0">
      <pane xSplit="1" topLeftCell="G1" activePane="topRight" state="frozen"/>
      <selection pane="topRight" activeCell="J26" sqref="J26"/>
    </sheetView>
  </sheetViews>
  <sheetFormatPr defaultRowHeight="15" x14ac:dyDescent="0.25"/>
  <cols>
    <col min="1" max="1" width="47.7109375" style="1" customWidth="1"/>
    <col min="2" max="3" width="15" style="1" customWidth="1"/>
    <col min="4" max="6" width="18.140625" style="1" bestFit="1" customWidth="1"/>
    <col min="7" max="7" width="15.28515625" style="1" bestFit="1" customWidth="1"/>
    <col min="8" max="8" width="17.42578125" style="1" customWidth="1"/>
    <col min="9" max="16384" width="9.140625" style="1"/>
  </cols>
  <sheetData>
    <row r="1" spans="1:8" ht="18.75" x14ac:dyDescent="0.3">
      <c r="A1" s="4" t="s">
        <v>0</v>
      </c>
      <c r="B1" s="4"/>
      <c r="C1" s="4"/>
    </row>
    <row r="2" spans="1:8" ht="15.75" x14ac:dyDescent="0.25">
      <c r="A2" s="61" t="s">
        <v>53</v>
      </c>
    </row>
    <row r="3" spans="1:8" ht="15.75" thickBot="1" x14ac:dyDescent="0.3">
      <c r="A3" s="2" t="s">
        <v>44</v>
      </c>
      <c r="B3" s="71" t="s">
        <v>70</v>
      </c>
      <c r="C3" s="71" t="s">
        <v>69</v>
      </c>
      <c r="D3" s="71" t="s">
        <v>71</v>
      </c>
      <c r="E3" s="71" t="s">
        <v>70</v>
      </c>
      <c r="F3" s="71" t="s">
        <v>69</v>
      </c>
      <c r="G3" s="93" t="s">
        <v>71</v>
      </c>
      <c r="H3" s="93" t="s">
        <v>70</v>
      </c>
    </row>
    <row r="4" spans="1:8" ht="15.75" x14ac:dyDescent="0.25">
      <c r="A4" s="53"/>
      <c r="B4" s="72">
        <v>43008</v>
      </c>
      <c r="C4" s="72">
        <v>43190</v>
      </c>
      <c r="D4" s="72">
        <v>43281</v>
      </c>
      <c r="E4" s="72">
        <v>43373</v>
      </c>
      <c r="F4" s="73">
        <v>43555</v>
      </c>
      <c r="G4" s="94">
        <v>43646</v>
      </c>
      <c r="H4" s="94">
        <v>43738</v>
      </c>
    </row>
    <row r="5" spans="1:8" x14ac:dyDescent="0.25">
      <c r="A5" s="40" t="s">
        <v>54</v>
      </c>
      <c r="B5" s="62"/>
      <c r="C5" s="62"/>
      <c r="D5" s="63"/>
      <c r="E5" s="63"/>
      <c r="F5" s="64"/>
    </row>
    <row r="6" spans="1:8" x14ac:dyDescent="0.25">
      <c r="A6" s="54" t="s">
        <v>31</v>
      </c>
      <c r="B6" s="55">
        <v>661938031</v>
      </c>
      <c r="C6" s="55">
        <v>226006798</v>
      </c>
      <c r="D6" s="56">
        <v>480074366</v>
      </c>
      <c r="E6" s="56">
        <v>716047668</v>
      </c>
      <c r="F6" s="57">
        <v>223989768</v>
      </c>
      <c r="G6" s="95">
        <v>518254533</v>
      </c>
      <c r="H6" s="95">
        <v>720102557</v>
      </c>
    </row>
    <row r="7" spans="1:8" x14ac:dyDescent="0.25">
      <c r="A7" s="54" t="s">
        <v>32</v>
      </c>
      <c r="B7" s="55">
        <v>-9601263</v>
      </c>
      <c r="C7" s="1">
        <v>-2455934</v>
      </c>
      <c r="D7" s="56">
        <v>-9126758</v>
      </c>
      <c r="E7" s="56">
        <v>-11466840</v>
      </c>
      <c r="F7" s="57">
        <v>-2360844</v>
      </c>
      <c r="G7" s="95">
        <v>-7144683</v>
      </c>
      <c r="H7" s="95">
        <v>-7885679</v>
      </c>
    </row>
    <row r="8" spans="1:8" x14ac:dyDescent="0.25">
      <c r="A8" s="54" t="s">
        <v>33</v>
      </c>
      <c r="B8" s="55">
        <v>-635845715</v>
      </c>
      <c r="C8" s="55">
        <v>-207746938</v>
      </c>
      <c r="D8" s="56">
        <v>-452481064</v>
      </c>
      <c r="E8" s="56">
        <v>-672818372</v>
      </c>
      <c r="F8" s="57">
        <v>-208333012</v>
      </c>
      <c r="G8" s="95">
        <v>-491719979</v>
      </c>
      <c r="H8" s="95">
        <v>-677315110</v>
      </c>
    </row>
    <row r="9" spans="1:8" x14ac:dyDescent="0.25">
      <c r="A9" s="58"/>
      <c r="B9" s="59">
        <f>B6+B7+B8</f>
        <v>16491053</v>
      </c>
      <c r="C9" s="59">
        <f>C6+C8+C7</f>
        <v>15803926</v>
      </c>
      <c r="D9" s="59">
        <f t="shared" ref="D9:H9" si="0">D6+D7+D8</f>
        <v>18466544</v>
      </c>
      <c r="E9" s="59">
        <f t="shared" si="0"/>
        <v>31762456</v>
      </c>
      <c r="F9" s="59">
        <f t="shared" si="0"/>
        <v>13295912</v>
      </c>
      <c r="G9" s="59">
        <f t="shared" si="0"/>
        <v>19389871</v>
      </c>
      <c r="H9" s="59">
        <f t="shared" si="0"/>
        <v>34901768</v>
      </c>
    </row>
    <row r="10" spans="1:8" x14ac:dyDescent="0.25">
      <c r="A10" s="40" t="s">
        <v>55</v>
      </c>
      <c r="B10" s="59"/>
      <c r="C10" s="59"/>
      <c r="D10" s="59"/>
      <c r="E10" s="59"/>
      <c r="F10" s="59"/>
      <c r="G10" s="95"/>
    </row>
    <row r="11" spans="1:8" x14ac:dyDescent="0.25">
      <c r="A11" s="54" t="s">
        <v>34</v>
      </c>
      <c r="B11" s="55">
        <v>-285650</v>
      </c>
      <c r="C11" s="55">
        <v>-177783</v>
      </c>
      <c r="D11" s="56">
        <v>-574431</v>
      </c>
      <c r="E11" s="56">
        <v>-787214</v>
      </c>
      <c r="F11" s="57">
        <v>-123604</v>
      </c>
      <c r="G11" s="95">
        <v>-498664</v>
      </c>
      <c r="H11" s="95">
        <v>-736950</v>
      </c>
    </row>
    <row r="12" spans="1:8" x14ac:dyDescent="0.25">
      <c r="A12" s="54" t="s">
        <v>35</v>
      </c>
      <c r="B12" s="55"/>
      <c r="C12" s="55"/>
      <c r="D12" s="56">
        <v>1321000</v>
      </c>
      <c r="E12" s="56"/>
      <c r="G12" s="95">
        <v>3742000</v>
      </c>
      <c r="H12" s="95">
        <v>3742000</v>
      </c>
    </row>
    <row r="13" spans="1:8" x14ac:dyDescent="0.25">
      <c r="A13" s="54" t="s">
        <v>36</v>
      </c>
      <c r="B13" s="55">
        <v>233266010</v>
      </c>
      <c r="C13" s="55">
        <v>12263801</v>
      </c>
      <c r="D13" s="56">
        <v>42264151</v>
      </c>
      <c r="E13" s="56">
        <v>49266267</v>
      </c>
      <c r="F13" s="57">
        <v>79238199</v>
      </c>
      <c r="G13" s="95">
        <v>75015265</v>
      </c>
      <c r="H13" s="95">
        <v>42685359</v>
      </c>
    </row>
    <row r="14" spans="1:8" x14ac:dyDescent="0.25">
      <c r="A14" s="54" t="s">
        <v>37</v>
      </c>
      <c r="B14" s="55">
        <v>8572077</v>
      </c>
      <c r="C14" s="55">
        <v>2349954</v>
      </c>
      <c r="D14" s="56">
        <v>4244195</v>
      </c>
      <c r="E14" s="56">
        <v>14268772</v>
      </c>
      <c r="F14" s="57">
        <v>2751610</v>
      </c>
      <c r="G14" s="95">
        <v>627315</v>
      </c>
      <c r="H14" s="95"/>
    </row>
    <row r="15" spans="1:8" x14ac:dyDescent="0.25">
      <c r="A15" s="54" t="s">
        <v>38</v>
      </c>
      <c r="B15" s="55">
        <v>-307491146</v>
      </c>
      <c r="C15" s="55">
        <v>-84569214</v>
      </c>
      <c r="D15" s="56">
        <v>-207152074</v>
      </c>
      <c r="E15" s="56">
        <v>-235410064</v>
      </c>
      <c r="F15" s="57">
        <v>-208670189</v>
      </c>
      <c r="G15" s="95">
        <v>-217038472</v>
      </c>
      <c r="H15" s="95">
        <v>-195365690</v>
      </c>
    </row>
    <row r="16" spans="1:8" x14ac:dyDescent="0.25">
      <c r="A16" s="54" t="s">
        <v>79</v>
      </c>
      <c r="B16" s="55"/>
      <c r="C16" s="55"/>
      <c r="D16" s="56"/>
      <c r="E16" s="56"/>
      <c r="F16" s="57"/>
      <c r="G16" s="95">
        <v>8465962</v>
      </c>
      <c r="H16" s="95">
        <v>11621287</v>
      </c>
    </row>
    <row r="17" spans="1:8" x14ac:dyDescent="0.25">
      <c r="A17" s="54" t="s">
        <v>76</v>
      </c>
      <c r="B17" s="55">
        <v>2884029</v>
      </c>
      <c r="C17" s="55">
        <v>492702</v>
      </c>
      <c r="D17" s="56">
        <v>627315</v>
      </c>
      <c r="E17" s="56">
        <v>1867565</v>
      </c>
      <c r="F17" s="57">
        <v>492702</v>
      </c>
      <c r="G17" s="95"/>
      <c r="H17" s="95">
        <v>1867565</v>
      </c>
    </row>
    <row r="18" spans="1:8" x14ac:dyDescent="0.25">
      <c r="A18" s="54" t="s">
        <v>39</v>
      </c>
      <c r="B18" s="55">
        <v>16261150</v>
      </c>
      <c r="C18" s="55">
        <v>3695301</v>
      </c>
      <c r="D18" s="56">
        <v>15343402</v>
      </c>
      <c r="E18" s="56">
        <v>17540302</v>
      </c>
      <c r="F18" s="57">
        <v>4455376</v>
      </c>
      <c r="G18" s="95">
        <v>9905617</v>
      </c>
      <c r="H18" s="95">
        <v>11553493</v>
      </c>
    </row>
    <row r="19" spans="1:8" x14ac:dyDescent="0.25">
      <c r="A19" s="58"/>
      <c r="B19" s="59">
        <f t="shared" ref="B19:H19" si="1">SUM(B11:B18)</f>
        <v>-46793530</v>
      </c>
      <c r="C19" s="59">
        <f t="shared" si="1"/>
        <v>-65945239</v>
      </c>
      <c r="D19" s="59">
        <f t="shared" si="1"/>
        <v>-143926442</v>
      </c>
      <c r="E19" s="59">
        <f t="shared" si="1"/>
        <v>-153254372</v>
      </c>
      <c r="F19" s="59">
        <f t="shared" si="1"/>
        <v>-121855906</v>
      </c>
      <c r="G19" s="59">
        <f t="shared" si="1"/>
        <v>-119780977</v>
      </c>
      <c r="H19" s="59">
        <f t="shared" si="1"/>
        <v>-124632936</v>
      </c>
    </row>
    <row r="20" spans="1:8" x14ac:dyDescent="0.25">
      <c r="A20" s="40" t="s">
        <v>56</v>
      </c>
      <c r="B20" s="59"/>
      <c r="C20" s="59"/>
      <c r="D20" s="59"/>
      <c r="E20" s="59"/>
      <c r="F20" s="59"/>
    </row>
    <row r="21" spans="1:8" x14ac:dyDescent="0.25">
      <c r="A21" s="54" t="s">
        <v>40</v>
      </c>
      <c r="B21" s="55">
        <v>80000000</v>
      </c>
      <c r="C21" s="55">
        <v>20000000</v>
      </c>
      <c r="D21" s="56">
        <v>20000000</v>
      </c>
      <c r="E21" s="56">
        <v>27500000</v>
      </c>
      <c r="F21" s="57"/>
      <c r="G21" s="95"/>
      <c r="H21" s="95">
        <v>27500000</v>
      </c>
    </row>
    <row r="22" spans="1:8" x14ac:dyDescent="0.25">
      <c r="A22" s="54" t="s">
        <v>41</v>
      </c>
      <c r="B22" s="55">
        <v>-44000000</v>
      </c>
      <c r="C22" s="55">
        <v>-32900000</v>
      </c>
      <c r="D22" s="56">
        <v>-32900000</v>
      </c>
      <c r="E22" s="56">
        <v>-32900000</v>
      </c>
      <c r="F22" s="57">
        <v>-1321959</v>
      </c>
      <c r="G22" s="95">
        <v>-1321959</v>
      </c>
      <c r="H22" s="95">
        <v>-11125692</v>
      </c>
    </row>
    <row r="23" spans="1:8" x14ac:dyDescent="0.25">
      <c r="A23" s="54" t="s">
        <v>42</v>
      </c>
      <c r="B23" s="55">
        <v>-62847950</v>
      </c>
      <c r="C23" s="55">
        <v>-9948</v>
      </c>
      <c r="D23" s="56">
        <v>-593485</v>
      </c>
      <c r="E23" s="56">
        <v>-43322546</v>
      </c>
      <c r="F23" s="57">
        <v>-111818</v>
      </c>
      <c r="G23" s="95">
        <v>-143349</v>
      </c>
      <c r="H23" s="95">
        <v>-48982853</v>
      </c>
    </row>
    <row r="24" spans="1:8" x14ac:dyDescent="0.25">
      <c r="A24" s="58"/>
      <c r="B24" s="59">
        <f>B21+B22+B23</f>
        <v>-26847950</v>
      </c>
      <c r="C24" s="59">
        <f t="shared" ref="C24:H24" si="2">C21+C22+C23</f>
        <v>-12909948</v>
      </c>
      <c r="D24" s="59">
        <f t="shared" si="2"/>
        <v>-13493485</v>
      </c>
      <c r="E24" s="59">
        <f t="shared" si="2"/>
        <v>-48722546</v>
      </c>
      <c r="F24" s="59">
        <f t="shared" si="2"/>
        <v>-1433777</v>
      </c>
      <c r="G24" s="59">
        <f t="shared" si="2"/>
        <v>-1465308</v>
      </c>
      <c r="H24" s="59">
        <f t="shared" si="2"/>
        <v>-32608545</v>
      </c>
    </row>
    <row r="25" spans="1:8" x14ac:dyDescent="0.25">
      <c r="A25" s="58"/>
      <c r="B25" s="59"/>
      <c r="C25" s="59"/>
      <c r="D25" s="59"/>
      <c r="E25" s="59"/>
      <c r="F25" s="59"/>
    </row>
    <row r="26" spans="1:8" x14ac:dyDescent="0.25">
      <c r="A26" s="2" t="s">
        <v>57</v>
      </c>
      <c r="B26" s="59">
        <f>B24+B19+B9</f>
        <v>-57150427</v>
      </c>
      <c r="C26" s="59">
        <f t="shared" ref="C26:H26" si="3">C24+C19+C9</f>
        <v>-63051261</v>
      </c>
      <c r="D26" s="59">
        <f t="shared" si="3"/>
        <v>-138953383</v>
      </c>
      <c r="E26" s="59">
        <f t="shared" si="3"/>
        <v>-170214462</v>
      </c>
      <c r="F26" s="59">
        <f t="shared" si="3"/>
        <v>-109993771</v>
      </c>
      <c r="G26" s="59">
        <f t="shared" si="3"/>
        <v>-101856414</v>
      </c>
      <c r="H26" s="59">
        <f t="shared" si="3"/>
        <v>-122339713</v>
      </c>
    </row>
    <row r="27" spans="1:8" x14ac:dyDescent="0.25">
      <c r="A27" s="65" t="s">
        <v>58</v>
      </c>
      <c r="B27" s="55">
        <v>550669621</v>
      </c>
      <c r="C27" s="55">
        <v>609539676</v>
      </c>
      <c r="D27" s="56">
        <v>609539676</v>
      </c>
      <c r="E27" s="56">
        <v>609539676</v>
      </c>
      <c r="F27" s="57">
        <v>577342607</v>
      </c>
      <c r="G27" s="95">
        <v>577342607</v>
      </c>
      <c r="H27" s="1">
        <v>577342607</v>
      </c>
    </row>
    <row r="28" spans="1:8" x14ac:dyDescent="0.25">
      <c r="A28" s="40" t="s">
        <v>59</v>
      </c>
      <c r="B28" s="59">
        <f>B26+B27</f>
        <v>493519194</v>
      </c>
      <c r="C28" s="59">
        <f t="shared" ref="C28:H28" si="4">C26+C27</f>
        <v>546488415</v>
      </c>
      <c r="D28" s="59">
        <f t="shared" si="4"/>
        <v>470586293</v>
      </c>
      <c r="E28" s="59">
        <f t="shared" si="4"/>
        <v>439325214</v>
      </c>
      <c r="F28" s="59">
        <f t="shared" si="4"/>
        <v>467348836</v>
      </c>
      <c r="G28" s="59">
        <f t="shared" si="4"/>
        <v>475486193</v>
      </c>
      <c r="H28" s="59">
        <f t="shared" si="4"/>
        <v>455002894</v>
      </c>
    </row>
    <row r="29" spans="1:8" x14ac:dyDescent="0.25">
      <c r="A29" s="66"/>
      <c r="B29" s="59"/>
      <c r="C29" s="59"/>
      <c r="D29" s="59"/>
      <c r="E29" s="59"/>
      <c r="F29" s="59"/>
    </row>
    <row r="30" spans="1:8" ht="15.75" thickBot="1" x14ac:dyDescent="0.3">
      <c r="A30" s="40" t="s">
        <v>60</v>
      </c>
      <c r="B30" s="60">
        <v>0.24</v>
      </c>
      <c r="C30" s="60">
        <v>0.23</v>
      </c>
      <c r="D30" s="60">
        <v>0.25</v>
      </c>
      <c r="E30" s="60">
        <v>0.43</v>
      </c>
      <c r="F30" s="60">
        <v>0.18</v>
      </c>
      <c r="G30" s="1">
        <v>0.25</v>
      </c>
      <c r="H30" s="1">
        <v>0.45</v>
      </c>
    </row>
    <row r="31" spans="1:8" ht="15.75" x14ac:dyDescent="0.25">
      <c r="A31" s="40" t="s">
        <v>61</v>
      </c>
      <c r="B31" s="76">
        <f>'1'!B8/10</f>
        <v>0</v>
      </c>
      <c r="C31" s="76">
        <f>'1'!C8/10</f>
        <v>0</v>
      </c>
      <c r="D31" s="76">
        <f>'1'!D8/10</f>
        <v>0</v>
      </c>
      <c r="E31" s="76">
        <f>'1'!E8/10</f>
        <v>0</v>
      </c>
      <c r="F31" s="76"/>
    </row>
    <row r="32" spans="1:8" ht="15.75" x14ac:dyDescent="0.25">
      <c r="A32" s="9"/>
      <c r="B32" s="14"/>
      <c r="C32" s="14"/>
      <c r="D32" s="11"/>
      <c r="E32" s="11"/>
      <c r="F32" s="12"/>
    </row>
    <row r="33" spans="1:6" ht="15.75" x14ac:dyDescent="0.25">
      <c r="A33" s="20"/>
      <c r="B33" s="21"/>
      <c r="C33" s="21"/>
      <c r="D33" s="22"/>
      <c r="E33" s="22"/>
      <c r="F33" s="23"/>
    </row>
    <row r="34" spans="1:6" ht="15.75" x14ac:dyDescent="0.25">
      <c r="A34" s="26"/>
      <c r="B34" s="27"/>
      <c r="C34" s="27"/>
      <c r="D34" s="28"/>
      <c r="E34" s="28"/>
      <c r="F34" s="29"/>
    </row>
    <row r="35" spans="1:6" ht="16.5" thickBot="1" x14ac:dyDescent="0.3">
      <c r="A35" s="30"/>
      <c r="B35" s="31"/>
      <c r="C35" s="31"/>
      <c r="D35" s="32"/>
      <c r="E35" s="32"/>
      <c r="F35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2020-04-12T06:04:18Z</dcterms:modified>
</cp:coreProperties>
</file>