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qN2PZ5AFGhsN+/VaQDuBctKpagA=="/>
    </ext>
  </extLst>
</workbook>
</file>

<file path=xl/calcChain.xml><?xml version="1.0" encoding="utf-8"?>
<calcChain xmlns="http://schemas.openxmlformats.org/spreadsheetml/2006/main">
  <c r="B11" i="4" l="1"/>
  <c r="E10" i="4"/>
  <c r="D10" i="4"/>
  <c r="J31" i="3"/>
  <c r="F31" i="3"/>
  <c r="B31" i="3"/>
  <c r="H27" i="3"/>
  <c r="H29" i="3" s="1"/>
  <c r="D27" i="3"/>
  <c r="D29" i="3" s="1"/>
  <c r="J25" i="3"/>
  <c r="I25" i="3"/>
  <c r="I27" i="3" s="1"/>
  <c r="I29" i="3" s="1"/>
  <c r="H25" i="3"/>
  <c r="G25" i="3"/>
  <c r="F25" i="3"/>
  <c r="E25" i="3"/>
  <c r="E27" i="3" s="1"/>
  <c r="E29" i="3" s="1"/>
  <c r="D25" i="3"/>
  <c r="C25" i="3"/>
  <c r="B25" i="3"/>
  <c r="J19" i="3"/>
  <c r="J27" i="3" s="1"/>
  <c r="J29" i="3" s="1"/>
  <c r="I19" i="3"/>
  <c r="H19" i="3"/>
  <c r="G19" i="3"/>
  <c r="F19" i="3"/>
  <c r="F27" i="3" s="1"/>
  <c r="F29" i="3" s="1"/>
  <c r="E19" i="3"/>
  <c r="D19" i="3"/>
  <c r="C19" i="3"/>
  <c r="B19" i="3"/>
  <c r="B27" i="3" s="1"/>
  <c r="B29" i="3" s="1"/>
  <c r="J12" i="3"/>
  <c r="I12" i="3"/>
  <c r="I31" i="3" s="1"/>
  <c r="H12" i="3"/>
  <c r="H31" i="3" s="1"/>
  <c r="G12" i="3"/>
  <c r="F12" i="3"/>
  <c r="E12" i="3"/>
  <c r="E31" i="3" s="1"/>
  <c r="D12" i="3"/>
  <c r="D31" i="3" s="1"/>
  <c r="C12" i="3"/>
  <c r="B12" i="3"/>
  <c r="J23" i="2"/>
  <c r="I23" i="2"/>
  <c r="H23" i="2"/>
  <c r="G23" i="2"/>
  <c r="F23" i="2"/>
  <c r="E23" i="2"/>
  <c r="D23" i="2"/>
  <c r="C23" i="2"/>
  <c r="B23" i="2"/>
  <c r="C21" i="2"/>
  <c r="C26" i="2" s="1"/>
  <c r="C29" i="2" s="1"/>
  <c r="I13" i="2"/>
  <c r="I18" i="2" s="1"/>
  <c r="I21" i="2" s="1"/>
  <c r="I26" i="2" s="1"/>
  <c r="I29" i="2" s="1"/>
  <c r="E13" i="2"/>
  <c r="E18" i="2" s="1"/>
  <c r="E21" i="2" s="1"/>
  <c r="E26" i="2" s="1"/>
  <c r="J9" i="2"/>
  <c r="J13" i="2" s="1"/>
  <c r="J18" i="2" s="1"/>
  <c r="J21" i="2" s="1"/>
  <c r="J26" i="2" s="1"/>
  <c r="J29" i="2" s="1"/>
  <c r="I9" i="2"/>
  <c r="H9" i="2"/>
  <c r="H13" i="2" s="1"/>
  <c r="H18" i="2" s="1"/>
  <c r="H21" i="2" s="1"/>
  <c r="H26" i="2" s="1"/>
  <c r="H29" i="2" s="1"/>
  <c r="G9" i="2"/>
  <c r="G13" i="2" s="1"/>
  <c r="F9" i="2"/>
  <c r="F13" i="2" s="1"/>
  <c r="E9" i="2"/>
  <c r="D9" i="2"/>
  <c r="D13" i="2" s="1"/>
  <c r="D13" i="4" s="1"/>
  <c r="C9" i="2"/>
  <c r="C13" i="2" s="1"/>
  <c r="C18" i="2" s="1"/>
  <c r="B9" i="2"/>
  <c r="B13" i="2" s="1"/>
  <c r="J47" i="1"/>
  <c r="I47" i="1"/>
  <c r="H47" i="1"/>
  <c r="G47" i="1"/>
  <c r="F47" i="1"/>
  <c r="E47" i="1"/>
  <c r="D47" i="1"/>
  <c r="C47" i="1"/>
  <c r="B47" i="1"/>
  <c r="I46" i="1"/>
  <c r="H46" i="1"/>
  <c r="E46" i="1"/>
  <c r="D46" i="1"/>
  <c r="J44" i="1"/>
  <c r="B44" i="1"/>
  <c r="J41" i="1"/>
  <c r="J46" i="1" s="1"/>
  <c r="I41" i="1"/>
  <c r="H41" i="1"/>
  <c r="G41" i="1"/>
  <c r="F41" i="1"/>
  <c r="E41" i="1"/>
  <c r="D41" i="1"/>
  <c r="C41" i="1"/>
  <c r="C46" i="1" s="1"/>
  <c r="B41" i="1"/>
  <c r="G35" i="1"/>
  <c r="C35" i="1"/>
  <c r="J34" i="1"/>
  <c r="I34" i="1"/>
  <c r="H34" i="1"/>
  <c r="H35" i="1" s="1"/>
  <c r="H44" i="1" s="1"/>
  <c r="G34" i="1"/>
  <c r="F34" i="1"/>
  <c r="E34" i="1"/>
  <c r="D34" i="1"/>
  <c r="D35" i="1" s="1"/>
  <c r="D44" i="1" s="1"/>
  <c r="C34" i="1"/>
  <c r="B34" i="1"/>
  <c r="J27" i="1"/>
  <c r="J35" i="1" s="1"/>
  <c r="I27" i="1"/>
  <c r="I35" i="1" s="1"/>
  <c r="I44" i="1" s="1"/>
  <c r="H27" i="1"/>
  <c r="G27" i="1"/>
  <c r="F27" i="1"/>
  <c r="F35" i="1" s="1"/>
  <c r="F44" i="1" s="1"/>
  <c r="E27" i="1"/>
  <c r="E35" i="1" s="1"/>
  <c r="E44" i="1" s="1"/>
  <c r="D27" i="1"/>
  <c r="C27" i="1"/>
  <c r="B27" i="1"/>
  <c r="B35" i="1" s="1"/>
  <c r="J18" i="1"/>
  <c r="F18" i="1"/>
  <c r="B18" i="1"/>
  <c r="J17" i="1"/>
  <c r="I17" i="1"/>
  <c r="H17" i="1"/>
  <c r="G17" i="1"/>
  <c r="G18" i="1" s="1"/>
  <c r="F17" i="1"/>
  <c r="F11" i="4" s="1"/>
  <c r="E17" i="1"/>
  <c r="E11" i="4" s="1"/>
  <c r="D17" i="1"/>
  <c r="C17" i="1"/>
  <c r="C18" i="1" s="1"/>
  <c r="B17" i="1"/>
  <c r="J10" i="1"/>
  <c r="I10" i="1"/>
  <c r="I18" i="1" s="1"/>
  <c r="H10" i="1"/>
  <c r="H18" i="1" s="1"/>
  <c r="G10" i="1"/>
  <c r="F10" i="1"/>
  <c r="E10" i="1"/>
  <c r="E18" i="1" s="1"/>
  <c r="D10" i="1"/>
  <c r="D18" i="1" s="1"/>
  <c r="C10" i="1"/>
  <c r="B10" i="1"/>
  <c r="B13" i="4" l="1"/>
  <c r="B18" i="2"/>
  <c r="B21" i="2" s="1"/>
  <c r="B26" i="2" s="1"/>
  <c r="E12" i="4"/>
  <c r="E8" i="4"/>
  <c r="E14" i="4"/>
  <c r="E29" i="2"/>
  <c r="E9" i="4"/>
  <c r="F18" i="2"/>
  <c r="F21" i="2" s="1"/>
  <c r="F26" i="2" s="1"/>
  <c r="F13" i="4"/>
  <c r="D11" i="4"/>
  <c r="G11" i="4"/>
  <c r="C44" i="1"/>
  <c r="B10" i="4"/>
  <c r="B46" i="1"/>
  <c r="F10" i="4"/>
  <c r="F46" i="1"/>
  <c r="G18" i="2"/>
  <c r="G21" i="2" s="1"/>
  <c r="G26" i="2" s="1"/>
  <c r="G13" i="4"/>
  <c r="G10" i="4"/>
  <c r="G46" i="1"/>
  <c r="C27" i="3"/>
  <c r="C29" i="3" s="1"/>
  <c r="C31" i="3"/>
  <c r="G27" i="3"/>
  <c r="G29" i="3" s="1"/>
  <c r="G31" i="3"/>
  <c r="E13" i="4"/>
  <c r="D18" i="2"/>
  <c r="D21" i="2" s="1"/>
  <c r="D26" i="2" s="1"/>
  <c r="G44" i="1"/>
  <c r="F29" i="2" l="1"/>
  <c r="F9" i="4"/>
  <c r="F14" i="4"/>
  <c r="F8" i="4"/>
  <c r="F12" i="4"/>
  <c r="D9" i="4"/>
  <c r="D12" i="4"/>
  <c r="D8" i="4"/>
  <c r="D14" i="4"/>
  <c r="D29" i="2"/>
  <c r="B14" i="4"/>
  <c r="B9" i="4"/>
  <c r="B29" i="2"/>
  <c r="B12" i="4"/>
  <c r="B8" i="4"/>
  <c r="G14" i="4"/>
  <c r="G29" i="2"/>
  <c r="G9" i="4"/>
  <c r="G12" i="4"/>
  <c r="G8" i="4"/>
</calcChain>
</file>

<file path=xl/sharedStrings.xml><?xml version="1.0" encoding="utf-8"?>
<sst xmlns="http://schemas.openxmlformats.org/spreadsheetml/2006/main" count="126" uniqueCount="87">
  <si>
    <t>Power Grid Company of Bangladesh</t>
  </si>
  <si>
    <t>Cash Flow Statement</t>
  </si>
  <si>
    <t>Income Statement</t>
  </si>
  <si>
    <t>As at quarter end</t>
  </si>
  <si>
    <t xml:space="preserve"> Quarter 3</t>
  </si>
  <si>
    <t xml:space="preserve"> Quarter 1</t>
  </si>
  <si>
    <t>Quarter 2</t>
  </si>
  <si>
    <t>Quarter 3</t>
  </si>
  <si>
    <t xml:space="preserve"> Quarter 2</t>
  </si>
  <si>
    <t>Balance Sheet</t>
  </si>
  <si>
    <t>31 Dce 2017</t>
  </si>
  <si>
    <t>Net Cash Flows - Operating Activities</t>
  </si>
  <si>
    <t>Assets</t>
  </si>
  <si>
    <t>Net Revenues</t>
  </si>
  <si>
    <t>Cash Received from Customers</t>
  </si>
  <si>
    <t>Non Current Assets</t>
  </si>
  <si>
    <t>Cost of goods sold (Transmission expenses)</t>
  </si>
  <si>
    <t>Others</t>
  </si>
  <si>
    <t xml:space="preserve">Property,Plant  and  Equipment </t>
  </si>
  <si>
    <t>Cash Paid to Suppliers, contractor, employees, etc.</t>
  </si>
  <si>
    <t>Capital Work in Progress</t>
  </si>
  <si>
    <t>Interest paid</t>
  </si>
  <si>
    <t>Gross Profit</t>
  </si>
  <si>
    <t>Income taxes paid</t>
  </si>
  <si>
    <t>-</t>
  </si>
  <si>
    <t>Current Assets</t>
  </si>
  <si>
    <t>Investment in FDR</t>
  </si>
  <si>
    <t>Inventories</t>
  </si>
  <si>
    <t>Accounts and Other Receivables</t>
  </si>
  <si>
    <t>Advances, Deposits &amp; Pre-Payments</t>
  </si>
  <si>
    <t>Cash and Cash Equivalents</t>
  </si>
  <si>
    <t>Operating Income/(Expenses)</t>
  </si>
  <si>
    <t>Administrative Expenses</t>
  </si>
  <si>
    <t>Net Cash Flows - Investment Activities</t>
  </si>
  <si>
    <t>Operating Profit</t>
  </si>
  <si>
    <t xml:space="preserve">Interest received </t>
  </si>
  <si>
    <t>Liabilities and Capital</t>
  </si>
  <si>
    <t>Non-Operating Income/(Expenses)</t>
  </si>
  <si>
    <t>Cash receipts from others</t>
  </si>
  <si>
    <t>Liabilities</t>
  </si>
  <si>
    <t>Addition to propoerty, plant and equipments and capital work-in-progress</t>
  </si>
  <si>
    <t>Finanace Income</t>
  </si>
  <si>
    <t>Non Current Liabilities</t>
  </si>
  <si>
    <t>Other income</t>
  </si>
  <si>
    <t>Term Loan - interest bearing</t>
  </si>
  <si>
    <t>Investment in Fixed deposit</t>
  </si>
  <si>
    <t>Finance expenses</t>
  </si>
  <si>
    <t>Grant from SIDA &amp;KFW</t>
  </si>
  <si>
    <t>Deffered liability-gratuity</t>
  </si>
  <si>
    <t>Profit Before contribution to WPPF</t>
  </si>
  <si>
    <t>Deferred Tax Liabilities</t>
  </si>
  <si>
    <t>Current Liabilities</t>
  </si>
  <si>
    <t>Interest payable</t>
  </si>
  <si>
    <t>Contribution to Workers' Profit Participant Funds</t>
  </si>
  <si>
    <t>Liabilities for Expenses</t>
  </si>
  <si>
    <t>Net Cash Flows - Financing Activities</t>
  </si>
  <si>
    <t>Liabilities for other finance</t>
  </si>
  <si>
    <t>Profit Before Taxation</t>
  </si>
  <si>
    <t xml:space="preserve">Provision for taxation </t>
  </si>
  <si>
    <t>Share capital and deposit for share</t>
  </si>
  <si>
    <t xml:space="preserve">Long term Loan </t>
  </si>
  <si>
    <t>Dividend paid</t>
  </si>
  <si>
    <t>Provision for Taxation</t>
  </si>
  <si>
    <t>Current Tax</t>
  </si>
  <si>
    <t>Shareholders’ Equity</t>
  </si>
  <si>
    <t>Deffered tax</t>
  </si>
  <si>
    <t>Share Capital</t>
  </si>
  <si>
    <t>Net Profit</t>
  </si>
  <si>
    <t>Deposits for shares</t>
  </si>
  <si>
    <t>Retained Earnings</t>
  </si>
  <si>
    <t>Net Change in Cash Flows</t>
  </si>
  <si>
    <t>Earnings per share (par value Taka 10)</t>
  </si>
  <si>
    <t>Cash and Cash Equivalents at Beginning Period</t>
  </si>
  <si>
    <t>Cash and Cash Equivalents at End of Period</t>
  </si>
  <si>
    <t>Net assets value per share</t>
  </si>
  <si>
    <t>Net Operating Cash Flow Per Share</t>
  </si>
  <si>
    <t>Shares to Calculate EPS</t>
  </si>
  <si>
    <t>Shares to calculate NAVPS</t>
  </si>
  <si>
    <t>Shares to Calculate NOCFPS</t>
  </si>
  <si>
    <t>Ratios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</si>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</sst>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12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Arial"/>
    </font>
    <font>
      <b/>
      <i/>
      <sz val="11"/>
      <color theme="1"/>
      <name val="Calibri"/>
    </font>
    <font>
      <b/>
      <u/>
      <sz val="12"/>
      <color theme="1"/>
      <name val="Calibri"/>
    </font>
    <font>
      <i/>
      <sz val="11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3" fillId="0" borderId="1" xfId="0" applyFont="1" applyBorder="1"/>
    <xf numFmtId="41" fontId="3" fillId="0" borderId="0" xfId="0" applyNumberFormat="1" applyFont="1" applyAlignment="1">
      <alignment horizontal="right"/>
    </xf>
    <xf numFmtId="41" fontId="2" fillId="0" borderId="0" xfId="0" applyNumberFormat="1" applyFont="1"/>
    <xf numFmtId="0" fontId="3" fillId="0" borderId="1" xfId="0" applyFont="1" applyBorder="1" applyAlignment="1">
      <alignment horizontal="left"/>
    </xf>
    <xf numFmtId="41" fontId="5" fillId="0" borderId="0" xfId="0" applyNumberFormat="1" applyFont="1" applyAlignment="1"/>
    <xf numFmtId="0" fontId="6" fillId="0" borderId="0" xfId="0" applyFont="1"/>
    <xf numFmtId="0" fontId="7" fillId="0" borderId="0" xfId="0" applyFont="1"/>
    <xf numFmtId="0" fontId="6" fillId="0" borderId="0" xfId="0" applyFont="1" applyAlignment="1"/>
    <xf numFmtId="41" fontId="3" fillId="0" borderId="0" xfId="0" applyNumberFormat="1" applyFont="1"/>
    <xf numFmtId="41" fontId="8" fillId="0" borderId="0" xfId="0" applyNumberFormat="1" applyFont="1"/>
    <xf numFmtId="3" fontId="6" fillId="0" borderId="0" xfId="0" applyNumberFormat="1" applyFont="1" applyAlignment="1"/>
    <xf numFmtId="41" fontId="2" fillId="0" borderId="1" xfId="0" applyNumberFormat="1" applyFont="1" applyBorder="1"/>
    <xf numFmtId="41" fontId="2" fillId="0" borderId="0" xfId="0" applyNumberFormat="1" applyFont="1" applyAlignment="1">
      <alignment horizontal="center"/>
    </xf>
    <xf numFmtId="3" fontId="2" fillId="0" borderId="0" xfId="0" applyNumberFormat="1" applyFont="1"/>
    <xf numFmtId="41" fontId="3" fillId="0" borderId="2" xfId="0" applyNumberFormat="1" applyFont="1" applyBorder="1"/>
    <xf numFmtId="0" fontId="9" fillId="0" borderId="0" xfId="0" applyFont="1"/>
    <xf numFmtId="41" fontId="3" fillId="0" borderId="3" xfId="0" applyNumberFormat="1" applyFont="1" applyBorder="1"/>
    <xf numFmtId="0" fontId="3" fillId="0" borderId="0" xfId="0" applyFont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left"/>
    </xf>
    <xf numFmtId="0" fontId="3" fillId="0" borderId="3" xfId="0" applyFont="1" applyBorder="1"/>
    <xf numFmtId="0" fontId="10" fillId="0" borderId="0" xfId="0" applyFont="1" applyAlignment="1">
      <alignment horizontal="left"/>
    </xf>
    <xf numFmtId="0" fontId="2" fillId="0" borderId="0" xfId="0" applyFont="1" applyAlignment="1">
      <alignment vertical="top"/>
    </xf>
    <xf numFmtId="41" fontId="5" fillId="0" borderId="0" xfId="0" applyNumberFormat="1" applyFont="1" applyAlignment="1">
      <alignment horizontal="center"/>
    </xf>
    <xf numFmtId="41" fontId="3" fillId="0" borderId="4" xfId="0" applyNumberFormat="1" applyFont="1" applyBorder="1"/>
    <xf numFmtId="0" fontId="11" fillId="0" borderId="0" xfId="0" applyFont="1"/>
    <xf numFmtId="41" fontId="11" fillId="0" borderId="0" xfId="0" applyNumberFormat="1" applyFont="1"/>
    <xf numFmtId="43" fontId="3" fillId="0" borderId="0" xfId="0" applyNumberFormat="1" applyFont="1"/>
    <xf numFmtId="41" fontId="3" fillId="0" borderId="5" xfId="0" applyNumberFormat="1" applyFont="1" applyBorder="1"/>
    <xf numFmtId="43" fontId="2" fillId="0" borderId="0" xfId="0" applyNumberFormat="1" applyFont="1"/>
    <xf numFmtId="3" fontId="3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6" customWidth="1"/>
    <col min="2" max="7" width="14.25" customWidth="1"/>
    <col min="8" max="8" width="16" customWidth="1"/>
    <col min="9" max="9" width="16.875" customWidth="1"/>
    <col min="10" max="10" width="15.375" customWidth="1"/>
    <col min="11" max="11" width="13" customWidth="1"/>
    <col min="12" max="27" width="7.625" customWidth="1"/>
  </cols>
  <sheetData>
    <row r="1" spans="1:10" ht="15.75" x14ac:dyDescent="0.25">
      <c r="A1" s="1" t="s">
        <v>0</v>
      </c>
      <c r="B1" s="2"/>
      <c r="F1" s="2"/>
    </row>
    <row r="2" spans="1:10" ht="15.75" x14ac:dyDescent="0.25">
      <c r="A2" s="1" t="s">
        <v>9</v>
      </c>
      <c r="B2" s="2"/>
      <c r="F2" s="2"/>
    </row>
    <row r="3" spans="1:10" ht="15.75" x14ac:dyDescent="0.25">
      <c r="A3" s="1" t="s">
        <v>3</v>
      </c>
      <c r="B3" s="2"/>
      <c r="F3" s="2"/>
    </row>
    <row r="4" spans="1:10" x14ac:dyDescent="0.25">
      <c r="B4" s="3" t="s">
        <v>4</v>
      </c>
      <c r="C4" s="3" t="s">
        <v>5</v>
      </c>
      <c r="D4" s="3" t="s">
        <v>6</v>
      </c>
      <c r="E4" s="3" t="s">
        <v>7</v>
      </c>
      <c r="F4" s="3" t="s">
        <v>5</v>
      </c>
      <c r="G4" s="3" t="s">
        <v>8</v>
      </c>
      <c r="H4" s="3" t="s">
        <v>7</v>
      </c>
      <c r="I4" s="3" t="s">
        <v>5</v>
      </c>
      <c r="J4" s="3" t="s">
        <v>8</v>
      </c>
    </row>
    <row r="5" spans="1:10" ht="15.75" x14ac:dyDescent="0.25">
      <c r="B5" s="4">
        <v>42825</v>
      </c>
      <c r="C5" s="5">
        <v>43008</v>
      </c>
      <c r="D5" s="4" t="s">
        <v>10</v>
      </c>
      <c r="E5" s="4">
        <v>43190</v>
      </c>
      <c r="F5" s="4">
        <v>43373</v>
      </c>
      <c r="G5" s="4">
        <v>43465</v>
      </c>
      <c r="H5" s="4">
        <v>43555</v>
      </c>
      <c r="I5" s="5">
        <v>43738</v>
      </c>
      <c r="J5" s="5">
        <v>43830</v>
      </c>
    </row>
    <row r="6" spans="1:10" x14ac:dyDescent="0.25">
      <c r="A6" s="9" t="s">
        <v>12</v>
      </c>
      <c r="B6" s="7"/>
      <c r="D6" s="7"/>
      <c r="E6" s="7"/>
      <c r="F6" s="7"/>
      <c r="G6" s="7"/>
      <c r="H6" s="8"/>
    </row>
    <row r="7" spans="1:10" x14ac:dyDescent="0.25">
      <c r="A7" s="12" t="s">
        <v>15</v>
      </c>
      <c r="B7" s="14"/>
      <c r="D7" s="14"/>
      <c r="E7" s="8"/>
      <c r="F7" s="14"/>
      <c r="G7" s="14"/>
      <c r="H7" s="8"/>
    </row>
    <row r="8" spans="1:10" x14ac:dyDescent="0.25">
      <c r="A8" s="11" t="s">
        <v>18</v>
      </c>
      <c r="B8" s="8">
        <v>83670291687</v>
      </c>
      <c r="C8" s="16">
        <v>112949864038</v>
      </c>
      <c r="D8" s="8">
        <v>112795906933</v>
      </c>
      <c r="E8" s="8">
        <v>111935466470</v>
      </c>
      <c r="F8" s="8">
        <v>111935466470</v>
      </c>
      <c r="G8" s="8">
        <v>113896052352</v>
      </c>
      <c r="H8" s="8">
        <v>112798116350</v>
      </c>
      <c r="I8" s="16">
        <v>143752188463</v>
      </c>
      <c r="J8" s="16">
        <v>143529084046</v>
      </c>
    </row>
    <row r="9" spans="1:10" x14ac:dyDescent="0.25">
      <c r="A9" s="11" t="s">
        <v>20</v>
      </c>
      <c r="B9" s="8">
        <v>42019708562</v>
      </c>
      <c r="C9" s="16">
        <v>28716710705</v>
      </c>
      <c r="D9" s="8">
        <v>40187521385</v>
      </c>
      <c r="E9" s="8">
        <v>48001235808</v>
      </c>
      <c r="F9" s="8">
        <v>48001235808</v>
      </c>
      <c r="G9" s="8">
        <v>76575131898</v>
      </c>
      <c r="H9" s="8">
        <v>83804408100</v>
      </c>
      <c r="I9" s="16">
        <v>71093542642</v>
      </c>
      <c r="J9" s="16">
        <v>78635048943</v>
      </c>
    </row>
    <row r="10" spans="1:10" x14ac:dyDescent="0.25">
      <c r="B10" s="14">
        <f t="shared" ref="B10:J10" si="0">SUM(B8:B9)</f>
        <v>125690000249</v>
      </c>
      <c r="C10" s="14">
        <f t="shared" si="0"/>
        <v>141666574743</v>
      </c>
      <c r="D10" s="14">
        <f t="shared" si="0"/>
        <v>152983428318</v>
      </c>
      <c r="E10" s="14">
        <f t="shared" si="0"/>
        <v>159936702278</v>
      </c>
      <c r="F10" s="14">
        <f t="shared" si="0"/>
        <v>159936702278</v>
      </c>
      <c r="G10" s="14">
        <f t="shared" si="0"/>
        <v>190471184250</v>
      </c>
      <c r="H10" s="14">
        <f t="shared" si="0"/>
        <v>196602524450</v>
      </c>
      <c r="I10" s="14">
        <f t="shared" si="0"/>
        <v>214845731105</v>
      </c>
      <c r="J10" s="14">
        <f t="shared" si="0"/>
        <v>222164132989</v>
      </c>
    </row>
    <row r="11" spans="1:10" x14ac:dyDescent="0.25">
      <c r="A11" s="12" t="s">
        <v>25</v>
      </c>
      <c r="B11" s="14"/>
      <c r="D11" s="14"/>
      <c r="E11" s="8"/>
      <c r="F11" s="14"/>
      <c r="G11" s="14"/>
      <c r="H11" s="8"/>
    </row>
    <row r="12" spans="1:10" x14ac:dyDescent="0.25">
      <c r="A12" s="11" t="s">
        <v>26</v>
      </c>
      <c r="B12" s="8">
        <v>1660000000</v>
      </c>
      <c r="C12" s="16">
        <v>580000000</v>
      </c>
      <c r="D12" s="8">
        <v>440000000</v>
      </c>
      <c r="E12" s="8">
        <v>440000000</v>
      </c>
      <c r="F12" s="8">
        <v>440000000</v>
      </c>
      <c r="G12" s="8">
        <v>50000000</v>
      </c>
      <c r="H12" s="8">
        <v>50000000</v>
      </c>
      <c r="I12" s="16">
        <v>10000000</v>
      </c>
      <c r="J12" s="16">
        <v>10000000</v>
      </c>
    </row>
    <row r="13" spans="1:10" x14ac:dyDescent="0.25">
      <c r="A13" s="2" t="s">
        <v>27</v>
      </c>
      <c r="B13" s="8">
        <v>771383162</v>
      </c>
      <c r="C13" s="16">
        <v>813978165</v>
      </c>
      <c r="D13" s="8">
        <v>819835850</v>
      </c>
      <c r="E13" s="8">
        <v>822605898</v>
      </c>
      <c r="F13" s="8">
        <v>822605898</v>
      </c>
      <c r="G13" s="8">
        <v>1226994775</v>
      </c>
      <c r="H13" s="8">
        <v>1251279791</v>
      </c>
      <c r="I13" s="16">
        <v>1356030031</v>
      </c>
      <c r="J13" s="16">
        <v>1746497333</v>
      </c>
    </row>
    <row r="14" spans="1:10" x14ac:dyDescent="0.25">
      <c r="A14" s="13" t="s">
        <v>28</v>
      </c>
      <c r="B14" s="8">
        <v>3277590724</v>
      </c>
      <c r="C14" s="16">
        <v>4014410695</v>
      </c>
      <c r="D14" s="8">
        <v>4298314137</v>
      </c>
      <c r="E14" s="8">
        <v>3804663299</v>
      </c>
      <c r="F14" s="8">
        <v>3804663299</v>
      </c>
      <c r="G14" s="8">
        <v>4961192412</v>
      </c>
      <c r="H14" s="8">
        <v>4963155201</v>
      </c>
      <c r="I14" s="16">
        <v>6650589189</v>
      </c>
      <c r="J14" s="16">
        <v>6410405611</v>
      </c>
    </row>
    <row r="15" spans="1:10" x14ac:dyDescent="0.25">
      <c r="A15" s="11" t="s">
        <v>29</v>
      </c>
      <c r="B15" s="8">
        <v>8938012191</v>
      </c>
      <c r="C15" s="16">
        <v>9104125677</v>
      </c>
      <c r="D15" s="8">
        <v>9163405507</v>
      </c>
      <c r="E15" s="8">
        <v>9733072005</v>
      </c>
      <c r="F15" s="8">
        <v>9733072005</v>
      </c>
      <c r="G15" s="8">
        <v>9997779100</v>
      </c>
      <c r="H15" s="8">
        <v>11203360414</v>
      </c>
      <c r="I15" s="16">
        <v>14468190587</v>
      </c>
      <c r="J15" s="16">
        <v>14495243402</v>
      </c>
    </row>
    <row r="16" spans="1:10" x14ac:dyDescent="0.25">
      <c r="A16" s="11" t="s">
        <v>30</v>
      </c>
      <c r="B16" s="8">
        <v>5657475573</v>
      </c>
      <c r="C16" s="16">
        <v>5750232561</v>
      </c>
      <c r="D16" s="8">
        <v>6566240534</v>
      </c>
      <c r="E16" s="8">
        <v>6656143644</v>
      </c>
      <c r="F16" s="8">
        <v>6656143644</v>
      </c>
      <c r="G16" s="8">
        <v>9463262424</v>
      </c>
      <c r="H16" s="8">
        <v>10299209921</v>
      </c>
      <c r="I16" s="16">
        <v>14166191577</v>
      </c>
      <c r="J16" s="16">
        <v>18001241898</v>
      </c>
    </row>
    <row r="17" spans="1:10" x14ac:dyDescent="0.25">
      <c r="B17" s="14">
        <f t="shared" ref="B17:J17" si="1">SUM(B12:B16)</f>
        <v>20304461650</v>
      </c>
      <c r="C17" s="14">
        <f t="shared" si="1"/>
        <v>20262747098</v>
      </c>
      <c r="D17" s="14">
        <f t="shared" si="1"/>
        <v>21287796028</v>
      </c>
      <c r="E17" s="14">
        <f t="shared" si="1"/>
        <v>21456484846</v>
      </c>
      <c r="F17" s="14">
        <f t="shared" si="1"/>
        <v>21456484846</v>
      </c>
      <c r="G17" s="14">
        <f t="shared" si="1"/>
        <v>25699228711</v>
      </c>
      <c r="H17" s="14">
        <f t="shared" si="1"/>
        <v>27767005327</v>
      </c>
      <c r="I17" s="14">
        <f t="shared" si="1"/>
        <v>36651001384</v>
      </c>
      <c r="J17" s="14">
        <f t="shared" si="1"/>
        <v>40663388244</v>
      </c>
    </row>
    <row r="18" spans="1:10" x14ac:dyDescent="0.25">
      <c r="A18" s="23"/>
      <c r="B18" s="22">
        <f t="shared" ref="B18:J18" si="2">SUM(B10,B17)</f>
        <v>145994461899</v>
      </c>
      <c r="C18" s="22">
        <f t="shared" si="2"/>
        <v>161929321841</v>
      </c>
      <c r="D18" s="22">
        <f t="shared" si="2"/>
        <v>174271224346</v>
      </c>
      <c r="E18" s="22">
        <f t="shared" si="2"/>
        <v>181393187124</v>
      </c>
      <c r="F18" s="22">
        <f t="shared" si="2"/>
        <v>181393187124</v>
      </c>
      <c r="G18" s="22">
        <f t="shared" si="2"/>
        <v>216170412961</v>
      </c>
      <c r="H18" s="22">
        <f t="shared" si="2"/>
        <v>224369529777</v>
      </c>
      <c r="I18" s="22">
        <f t="shared" si="2"/>
        <v>251496732489</v>
      </c>
      <c r="J18" s="22">
        <f t="shared" si="2"/>
        <v>262827521233</v>
      </c>
    </row>
    <row r="19" spans="1:10" x14ac:dyDescent="0.25">
      <c r="B19" s="8"/>
      <c r="D19" s="8"/>
      <c r="E19" s="8"/>
      <c r="F19" s="8"/>
      <c r="G19" s="8"/>
      <c r="H19" s="8"/>
    </row>
    <row r="20" spans="1:10" ht="15.75" x14ac:dyDescent="0.25">
      <c r="A20" s="25" t="s">
        <v>36</v>
      </c>
      <c r="B20" s="8"/>
      <c r="D20" s="8"/>
      <c r="E20" s="8"/>
      <c r="F20" s="8"/>
      <c r="G20" s="8"/>
      <c r="H20" s="8"/>
    </row>
    <row r="21" spans="1:10" ht="15.75" customHeight="1" x14ac:dyDescent="0.25">
      <c r="A21" s="27" t="s">
        <v>39</v>
      </c>
      <c r="B21" s="8"/>
      <c r="D21" s="8"/>
      <c r="E21" s="8"/>
      <c r="F21" s="8"/>
      <c r="G21" s="8"/>
      <c r="H21" s="8"/>
    </row>
    <row r="22" spans="1:10" ht="15.75" customHeight="1" x14ac:dyDescent="0.25">
      <c r="A22" s="12" t="s">
        <v>42</v>
      </c>
      <c r="B22" s="14"/>
      <c r="D22" s="14"/>
      <c r="E22" s="8"/>
      <c r="F22" s="14"/>
      <c r="G22" s="14"/>
      <c r="H22" s="8"/>
    </row>
    <row r="23" spans="1:10" ht="15.75" customHeight="1" x14ac:dyDescent="0.25">
      <c r="A23" s="11" t="s">
        <v>44</v>
      </c>
      <c r="B23" s="8">
        <v>94584708084</v>
      </c>
      <c r="C23" s="16">
        <v>103195638525</v>
      </c>
      <c r="D23" s="8">
        <v>111478501701</v>
      </c>
      <c r="E23" s="8">
        <v>116977465998</v>
      </c>
      <c r="F23" s="8">
        <v>116977465998</v>
      </c>
      <c r="G23" s="8">
        <v>137503895840</v>
      </c>
      <c r="H23" s="8">
        <v>141966517162</v>
      </c>
      <c r="I23" s="16">
        <v>159048335646</v>
      </c>
      <c r="J23" s="16">
        <v>164600257774</v>
      </c>
    </row>
    <row r="24" spans="1:10" ht="15.75" customHeight="1" x14ac:dyDescent="0.25">
      <c r="A24" s="13" t="s">
        <v>47</v>
      </c>
      <c r="B24" s="18">
        <v>147147030</v>
      </c>
      <c r="C24" s="16">
        <v>176313662</v>
      </c>
      <c r="D24" s="18">
        <v>822582585</v>
      </c>
      <c r="E24" s="8">
        <v>965387031</v>
      </c>
      <c r="F24" s="8">
        <v>965387031</v>
      </c>
      <c r="G24" s="8">
        <v>1071998732</v>
      </c>
      <c r="H24" s="8">
        <v>1081187214</v>
      </c>
      <c r="I24" s="16">
        <v>1397138163</v>
      </c>
      <c r="J24" s="16">
        <v>1397138163</v>
      </c>
    </row>
    <row r="25" spans="1:10" ht="15.75" customHeight="1" x14ac:dyDescent="0.25">
      <c r="A25" s="11" t="s">
        <v>48</v>
      </c>
      <c r="B25" s="8">
        <v>2093583519</v>
      </c>
      <c r="C25" s="16">
        <v>2031797626</v>
      </c>
      <c r="D25" s="8">
        <v>2238077540</v>
      </c>
      <c r="E25" s="8">
        <v>2370353651</v>
      </c>
      <c r="F25" s="8">
        <v>2370353651</v>
      </c>
      <c r="G25" s="8">
        <v>3000071118</v>
      </c>
      <c r="H25" s="8">
        <v>3053692983</v>
      </c>
      <c r="I25" s="16">
        <v>3075474105</v>
      </c>
      <c r="J25" s="16">
        <v>3161392986</v>
      </c>
    </row>
    <row r="26" spans="1:10" ht="15.75" customHeight="1" x14ac:dyDescent="0.25">
      <c r="A26" s="11" t="s">
        <v>50</v>
      </c>
      <c r="B26" s="8">
        <v>5464068852</v>
      </c>
      <c r="C26" s="16">
        <v>6131836216</v>
      </c>
      <c r="D26" s="8">
        <v>6211510442</v>
      </c>
      <c r="E26" s="8">
        <v>6324888794</v>
      </c>
      <c r="F26" s="8">
        <v>6324888794</v>
      </c>
      <c r="G26" s="8">
        <v>6795617588</v>
      </c>
      <c r="H26" s="8">
        <v>7052127960</v>
      </c>
      <c r="I26" s="16">
        <v>6931107661</v>
      </c>
      <c r="J26" s="16">
        <v>7260163100</v>
      </c>
    </row>
    <row r="27" spans="1:10" ht="15.75" customHeight="1" x14ac:dyDescent="0.25">
      <c r="B27" s="14">
        <f t="shared" ref="B27:J27" si="3">SUM(B23:B26)</f>
        <v>102289507485</v>
      </c>
      <c r="C27" s="14">
        <f t="shared" si="3"/>
        <v>111535586029</v>
      </c>
      <c r="D27" s="14">
        <f t="shared" si="3"/>
        <v>120750672268</v>
      </c>
      <c r="E27" s="14">
        <f t="shared" si="3"/>
        <v>126638095474</v>
      </c>
      <c r="F27" s="14">
        <f t="shared" si="3"/>
        <v>126638095474</v>
      </c>
      <c r="G27" s="14">
        <f t="shared" si="3"/>
        <v>148371583278</v>
      </c>
      <c r="H27" s="14">
        <f t="shared" si="3"/>
        <v>153153525319</v>
      </c>
      <c r="I27" s="14">
        <f t="shared" si="3"/>
        <v>170452055575</v>
      </c>
      <c r="J27" s="14">
        <f t="shared" si="3"/>
        <v>176418952023</v>
      </c>
    </row>
    <row r="28" spans="1:10" ht="15.75" customHeight="1" x14ac:dyDescent="0.25">
      <c r="A28" s="12" t="s">
        <v>51</v>
      </c>
      <c r="B28" s="14"/>
      <c r="D28" s="14"/>
      <c r="E28" s="8"/>
      <c r="F28" s="14"/>
      <c r="G28" s="14"/>
      <c r="H28" s="8"/>
    </row>
    <row r="29" spans="1:10" ht="15.75" customHeight="1" x14ac:dyDescent="0.25">
      <c r="A29" s="11" t="s">
        <v>44</v>
      </c>
      <c r="B29" s="8">
        <v>747994181</v>
      </c>
      <c r="C29" s="16">
        <v>752767223</v>
      </c>
      <c r="D29" s="8">
        <v>1024234687</v>
      </c>
      <c r="E29" s="8">
        <v>1024234687</v>
      </c>
      <c r="F29" s="8">
        <v>1024234687</v>
      </c>
      <c r="G29" s="8">
        <v>405701762</v>
      </c>
      <c r="H29" s="8">
        <v>405701762</v>
      </c>
      <c r="I29" s="16">
        <v>592538932</v>
      </c>
      <c r="J29" s="16">
        <v>430621084</v>
      </c>
    </row>
    <row r="30" spans="1:10" ht="15.75" customHeight="1" x14ac:dyDescent="0.25">
      <c r="A30" s="11" t="s">
        <v>52</v>
      </c>
      <c r="B30" s="8">
        <v>450885238</v>
      </c>
      <c r="C30" s="16">
        <v>410174051</v>
      </c>
      <c r="D30" s="8">
        <v>573054530</v>
      </c>
      <c r="E30" s="8">
        <v>573054530</v>
      </c>
      <c r="F30" s="8">
        <v>573054530</v>
      </c>
      <c r="G30" s="8">
        <v>190045555</v>
      </c>
      <c r="H30" s="8">
        <v>190045555</v>
      </c>
      <c r="I30" s="16">
        <v>237597145</v>
      </c>
      <c r="J30" s="16">
        <v>634896287</v>
      </c>
    </row>
    <row r="31" spans="1:10" ht="15.75" customHeight="1" x14ac:dyDescent="0.25">
      <c r="A31" s="11" t="s">
        <v>54</v>
      </c>
      <c r="B31" s="8">
        <v>199970099</v>
      </c>
      <c r="C31" s="16">
        <v>537850727</v>
      </c>
      <c r="D31" s="8">
        <v>554394683</v>
      </c>
      <c r="E31" s="8">
        <v>521302183</v>
      </c>
      <c r="F31" s="8">
        <v>521302183</v>
      </c>
      <c r="G31" s="8">
        <v>1509334207</v>
      </c>
      <c r="H31" s="8">
        <v>920860443</v>
      </c>
      <c r="I31" s="16">
        <v>847535762</v>
      </c>
      <c r="J31" s="16">
        <v>660191282</v>
      </c>
    </row>
    <row r="32" spans="1:10" ht="15.75" customHeight="1" x14ac:dyDescent="0.25">
      <c r="A32" s="11" t="s">
        <v>56</v>
      </c>
      <c r="B32" s="8">
        <v>3690138119</v>
      </c>
      <c r="C32" s="16">
        <v>4981677582</v>
      </c>
      <c r="D32" s="8">
        <v>5225232904</v>
      </c>
      <c r="E32" s="8">
        <v>6154310205</v>
      </c>
      <c r="F32" s="8">
        <v>6154310205</v>
      </c>
      <c r="G32" s="8">
        <v>8083675397</v>
      </c>
      <c r="H32" s="8">
        <v>8347228059</v>
      </c>
      <c r="I32" s="16">
        <v>9551172158</v>
      </c>
      <c r="J32" s="16">
        <v>8187195030</v>
      </c>
    </row>
    <row r="33" spans="1:27" ht="15.75" customHeight="1" x14ac:dyDescent="0.25">
      <c r="A33" s="11" t="s">
        <v>58</v>
      </c>
      <c r="B33" s="8">
        <v>245516679</v>
      </c>
      <c r="C33" s="16">
        <v>295112145</v>
      </c>
      <c r="D33" s="8">
        <v>317126274</v>
      </c>
      <c r="E33" s="8">
        <v>338511906</v>
      </c>
      <c r="F33" s="8">
        <v>338511906</v>
      </c>
      <c r="G33" s="8">
        <v>420001169</v>
      </c>
      <c r="H33" s="8">
        <v>443664545</v>
      </c>
      <c r="I33" s="16">
        <v>509506447</v>
      </c>
      <c r="J33" s="16">
        <v>537035446</v>
      </c>
    </row>
    <row r="34" spans="1:27" ht="15.75" customHeight="1" x14ac:dyDescent="0.25">
      <c r="A34" s="23"/>
      <c r="B34" s="14">
        <f t="shared" ref="B34:J34" si="4">SUM(B29:B33)</f>
        <v>5334504316</v>
      </c>
      <c r="C34" s="14">
        <f t="shared" si="4"/>
        <v>6977581728</v>
      </c>
      <c r="D34" s="14">
        <f t="shared" si="4"/>
        <v>7694043078</v>
      </c>
      <c r="E34" s="14">
        <f t="shared" si="4"/>
        <v>8611413511</v>
      </c>
      <c r="F34" s="14">
        <f t="shared" si="4"/>
        <v>8611413511</v>
      </c>
      <c r="G34" s="14">
        <f t="shared" si="4"/>
        <v>10608758090</v>
      </c>
      <c r="H34" s="14">
        <f t="shared" si="4"/>
        <v>10307500364</v>
      </c>
      <c r="I34" s="14">
        <f t="shared" si="4"/>
        <v>11738350444</v>
      </c>
      <c r="J34" s="14">
        <f t="shared" si="4"/>
        <v>10449939129</v>
      </c>
    </row>
    <row r="35" spans="1:27" ht="15.75" customHeight="1" x14ac:dyDescent="0.25">
      <c r="A35" s="23"/>
      <c r="B35" s="14">
        <f t="shared" ref="B35:J35" si="5">SUM(B27,B34)</f>
        <v>107624011801</v>
      </c>
      <c r="C35" s="14">
        <f t="shared" si="5"/>
        <v>118513167757</v>
      </c>
      <c r="D35" s="14">
        <f t="shared" si="5"/>
        <v>128444715346</v>
      </c>
      <c r="E35" s="14">
        <f t="shared" si="5"/>
        <v>135249508985</v>
      </c>
      <c r="F35" s="14">
        <f t="shared" si="5"/>
        <v>135249508985</v>
      </c>
      <c r="G35" s="14">
        <f t="shared" si="5"/>
        <v>158980341368</v>
      </c>
      <c r="H35" s="14">
        <f t="shared" si="5"/>
        <v>163461025683</v>
      </c>
      <c r="I35" s="14">
        <f t="shared" si="5"/>
        <v>182190406019</v>
      </c>
      <c r="J35" s="14">
        <f t="shared" si="5"/>
        <v>186868891152</v>
      </c>
    </row>
    <row r="36" spans="1:27" ht="15.75" customHeight="1" x14ac:dyDescent="0.25">
      <c r="A36" s="23"/>
      <c r="B36" s="14"/>
      <c r="D36" s="14"/>
      <c r="E36" s="14"/>
      <c r="F36" s="8"/>
      <c r="G36" s="8"/>
      <c r="H36" s="8"/>
    </row>
    <row r="37" spans="1:27" ht="15.75" customHeight="1" x14ac:dyDescent="0.25">
      <c r="A37" s="12" t="s">
        <v>64</v>
      </c>
      <c r="B37" s="14"/>
      <c r="D37" s="14"/>
      <c r="E37" s="8"/>
      <c r="F37" s="14"/>
      <c r="G37" s="14"/>
      <c r="H37" s="8"/>
    </row>
    <row r="38" spans="1:27" ht="15.75" customHeight="1" x14ac:dyDescent="0.25">
      <c r="A38" s="11" t="s">
        <v>66</v>
      </c>
      <c r="B38" s="8">
        <v>4609129910</v>
      </c>
      <c r="C38" s="8">
        <v>4609129910</v>
      </c>
      <c r="D38" s="8">
        <v>4609129910</v>
      </c>
      <c r="E38" s="8">
        <v>4609129910</v>
      </c>
      <c r="F38" s="8">
        <v>4609129910</v>
      </c>
      <c r="G38" s="8">
        <v>4609129910</v>
      </c>
      <c r="H38" s="8">
        <v>4609129910</v>
      </c>
      <c r="I38" s="8">
        <v>4609129910</v>
      </c>
      <c r="J38" s="16">
        <v>7127269910</v>
      </c>
    </row>
    <row r="39" spans="1:27" ht="15.75" customHeight="1" x14ac:dyDescent="0.25">
      <c r="A39" s="11" t="s">
        <v>68</v>
      </c>
      <c r="B39" s="8">
        <v>28016387058</v>
      </c>
      <c r="C39" s="16">
        <v>31647158990</v>
      </c>
      <c r="D39" s="8">
        <v>33618179990</v>
      </c>
      <c r="E39" s="8">
        <v>34221284990</v>
      </c>
      <c r="F39" s="8">
        <v>34221284990</v>
      </c>
      <c r="G39" s="8">
        <v>42873753886</v>
      </c>
      <c r="H39" s="8">
        <v>46530408886</v>
      </c>
      <c r="I39" s="16">
        <v>52437054193</v>
      </c>
      <c r="J39" s="16">
        <v>55497305604</v>
      </c>
    </row>
    <row r="40" spans="1:27" ht="15.75" customHeight="1" x14ac:dyDescent="0.25">
      <c r="A40" s="11" t="s">
        <v>69</v>
      </c>
      <c r="B40" s="8">
        <v>5744933130</v>
      </c>
      <c r="C40" s="16">
        <v>7159865184</v>
      </c>
      <c r="D40" s="8">
        <v>7599199100</v>
      </c>
      <c r="E40" s="8">
        <v>7313263238</v>
      </c>
      <c r="F40" s="8">
        <v>7313263238</v>
      </c>
      <c r="G40" s="8">
        <v>9707187797</v>
      </c>
      <c r="H40" s="8">
        <v>9768965298</v>
      </c>
      <c r="I40" s="16">
        <v>12260142367</v>
      </c>
      <c r="J40" s="16">
        <v>13334054567</v>
      </c>
    </row>
    <row r="41" spans="1:27" ht="15.75" customHeight="1" x14ac:dyDescent="0.25">
      <c r="B41" s="14">
        <f t="shared" ref="B41:J41" si="6">SUM(B38:B40)</f>
        <v>38370450098</v>
      </c>
      <c r="C41" s="14">
        <f t="shared" si="6"/>
        <v>43416154084</v>
      </c>
      <c r="D41" s="14">
        <f t="shared" si="6"/>
        <v>45826509000</v>
      </c>
      <c r="E41" s="14">
        <f t="shared" si="6"/>
        <v>46143678138</v>
      </c>
      <c r="F41" s="14">
        <f t="shared" si="6"/>
        <v>46143678138</v>
      </c>
      <c r="G41" s="14">
        <f t="shared" si="6"/>
        <v>57190071593</v>
      </c>
      <c r="H41" s="14">
        <f t="shared" si="6"/>
        <v>60908504094</v>
      </c>
      <c r="I41" s="14">
        <f t="shared" si="6"/>
        <v>69306326470</v>
      </c>
      <c r="J41" s="14">
        <f t="shared" si="6"/>
        <v>75958630081</v>
      </c>
    </row>
    <row r="42" spans="1:27" ht="15.75" customHeight="1" x14ac:dyDescent="0.25">
      <c r="A42" s="23"/>
      <c r="B42" s="14"/>
      <c r="D42" s="14"/>
      <c r="E42" s="14"/>
      <c r="F42" s="8"/>
      <c r="G42" s="8"/>
      <c r="H42" s="8"/>
    </row>
    <row r="43" spans="1:27" ht="15.75" customHeight="1" x14ac:dyDescent="0.25">
      <c r="A43" s="23"/>
      <c r="B43" s="14"/>
      <c r="D43" s="14"/>
      <c r="E43" s="14"/>
      <c r="F43" s="8"/>
      <c r="G43" s="8"/>
      <c r="H43" s="8"/>
    </row>
    <row r="44" spans="1:27" ht="15.75" customHeight="1" x14ac:dyDescent="0.25">
      <c r="A44" s="23"/>
      <c r="B44" s="22">
        <f t="shared" ref="B44:D44" si="7">SUM(B35,B41)</f>
        <v>145994461899</v>
      </c>
      <c r="C44" s="22">
        <f t="shared" si="7"/>
        <v>161929321841</v>
      </c>
      <c r="D44" s="22">
        <f t="shared" si="7"/>
        <v>174271224346</v>
      </c>
      <c r="E44" s="22">
        <f t="shared" ref="E44:F44" si="8">SUM(E35,E41)+1</f>
        <v>181393187124</v>
      </c>
      <c r="F44" s="22">
        <f t="shared" si="8"/>
        <v>181393187124</v>
      </c>
      <c r="G44" s="22">
        <f t="shared" ref="G44:J44" si="9">SUM(G35,G41)</f>
        <v>216170412961</v>
      </c>
      <c r="H44" s="22">
        <f t="shared" si="9"/>
        <v>224369529777</v>
      </c>
      <c r="I44" s="22">
        <f t="shared" si="9"/>
        <v>251496732489</v>
      </c>
      <c r="J44" s="22">
        <f t="shared" si="9"/>
        <v>262827521233</v>
      </c>
    </row>
    <row r="45" spans="1:27" ht="15.75" customHeight="1" x14ac:dyDescent="0.25">
      <c r="B45" s="8"/>
      <c r="D45" s="8"/>
      <c r="E45" s="8"/>
      <c r="F45" s="8"/>
      <c r="G45" s="8"/>
      <c r="H45" s="8"/>
    </row>
    <row r="46" spans="1:27" ht="15.75" customHeight="1" x14ac:dyDescent="0.25">
      <c r="A46" s="6" t="s">
        <v>74</v>
      </c>
      <c r="B46" s="33">
        <f t="shared" ref="B46:J46" si="10">B41/(B38/10)</f>
        <v>83.248792824761153</v>
      </c>
      <c r="C46" s="33">
        <f t="shared" si="10"/>
        <v>94.195986947132937</v>
      </c>
      <c r="D46" s="33">
        <f t="shared" si="10"/>
        <v>99.425509575190077</v>
      </c>
      <c r="E46" s="33">
        <f t="shared" si="10"/>
        <v>100.11364192162681</v>
      </c>
      <c r="F46" s="33">
        <f t="shared" si="10"/>
        <v>100.11364192162681</v>
      </c>
      <c r="G46" s="33">
        <f t="shared" si="10"/>
        <v>124.07997324813958</v>
      </c>
      <c r="H46" s="33">
        <f t="shared" si="10"/>
        <v>132.14751001453115</v>
      </c>
      <c r="I46" s="33">
        <f t="shared" si="10"/>
        <v>150.3674832849309</v>
      </c>
      <c r="J46" s="33">
        <f t="shared" si="10"/>
        <v>106.57465065890847</v>
      </c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5.75" customHeight="1" x14ac:dyDescent="0.25">
      <c r="A47" s="6" t="s">
        <v>77</v>
      </c>
      <c r="B47" s="8">
        <f t="shared" ref="B47:J47" si="11">B38/10</f>
        <v>460912991</v>
      </c>
      <c r="C47" s="8">
        <f t="shared" si="11"/>
        <v>460912991</v>
      </c>
      <c r="D47" s="8">
        <f t="shared" si="11"/>
        <v>460912991</v>
      </c>
      <c r="E47" s="8">
        <f t="shared" si="11"/>
        <v>460912991</v>
      </c>
      <c r="F47" s="8">
        <f t="shared" si="11"/>
        <v>460912991</v>
      </c>
      <c r="G47" s="8">
        <f t="shared" si="11"/>
        <v>460912991</v>
      </c>
      <c r="H47" s="8">
        <f t="shared" si="11"/>
        <v>460912991</v>
      </c>
      <c r="I47" s="8">
        <f t="shared" si="11"/>
        <v>460912991</v>
      </c>
      <c r="J47" s="8">
        <f t="shared" si="11"/>
        <v>712726991</v>
      </c>
    </row>
    <row r="48" spans="1:27" ht="15.75" customHeight="1" x14ac:dyDescent="0.25">
      <c r="B48" s="2"/>
      <c r="F48" s="2"/>
    </row>
    <row r="49" spans="2:6" ht="15.75" customHeight="1" x14ac:dyDescent="0.25">
      <c r="B49" s="2"/>
      <c r="F49" s="2"/>
    </row>
    <row r="50" spans="2:6" ht="15.75" customHeight="1" x14ac:dyDescent="0.25">
      <c r="B50" s="2"/>
      <c r="F50" s="2"/>
    </row>
    <row r="51" spans="2:6" ht="15.75" customHeight="1" x14ac:dyDescent="0.25">
      <c r="B51" s="2"/>
      <c r="F51" s="2"/>
    </row>
    <row r="52" spans="2:6" ht="15.75" customHeight="1" x14ac:dyDescent="0.25">
      <c r="B52" s="2"/>
      <c r="F52" s="2"/>
    </row>
    <row r="53" spans="2:6" ht="15.75" customHeight="1" x14ac:dyDescent="0.25">
      <c r="B53" s="2"/>
      <c r="F53" s="2"/>
    </row>
    <row r="54" spans="2:6" ht="15.75" customHeight="1" x14ac:dyDescent="0.25">
      <c r="B54" s="2"/>
      <c r="F54" s="2"/>
    </row>
    <row r="55" spans="2:6" ht="15.75" customHeight="1" x14ac:dyDescent="0.25">
      <c r="B55" s="2"/>
      <c r="F55" s="2"/>
    </row>
    <row r="56" spans="2:6" ht="15.75" customHeight="1" x14ac:dyDescent="0.25">
      <c r="B56" s="2"/>
      <c r="F56" s="2"/>
    </row>
    <row r="57" spans="2:6" ht="15.75" customHeight="1" x14ac:dyDescent="0.25">
      <c r="B57" s="2"/>
      <c r="F57" s="2"/>
    </row>
    <row r="58" spans="2:6" ht="15.75" customHeight="1" x14ac:dyDescent="0.25">
      <c r="B58" s="2"/>
      <c r="F58" s="2"/>
    </row>
    <row r="59" spans="2:6" ht="15.75" customHeight="1" x14ac:dyDescent="0.25">
      <c r="B59" s="2"/>
      <c r="F59" s="2"/>
    </row>
    <row r="60" spans="2:6" ht="15.75" customHeight="1" x14ac:dyDescent="0.25">
      <c r="B60" s="2"/>
      <c r="F60" s="2"/>
    </row>
    <row r="61" spans="2:6" ht="15.75" customHeight="1" x14ac:dyDescent="0.25">
      <c r="B61" s="2"/>
      <c r="F61" s="2"/>
    </row>
    <row r="62" spans="2:6" ht="15.75" customHeight="1" x14ac:dyDescent="0.25">
      <c r="B62" s="2"/>
      <c r="F62" s="2"/>
    </row>
    <row r="63" spans="2:6" ht="15.75" customHeight="1" x14ac:dyDescent="0.25">
      <c r="B63" s="2"/>
      <c r="F63" s="2"/>
    </row>
    <row r="64" spans="2:6" ht="15.75" customHeight="1" x14ac:dyDescent="0.25">
      <c r="B64" s="2"/>
      <c r="F64" s="2"/>
    </row>
    <row r="65" spans="2:6" ht="15.75" customHeight="1" x14ac:dyDescent="0.25">
      <c r="B65" s="2"/>
      <c r="F65" s="2"/>
    </row>
    <row r="66" spans="2:6" ht="15.75" customHeight="1" x14ac:dyDescent="0.25">
      <c r="B66" s="2"/>
      <c r="F66" s="2"/>
    </row>
    <row r="67" spans="2:6" ht="15.75" customHeight="1" x14ac:dyDescent="0.25">
      <c r="B67" s="2"/>
      <c r="F67" s="2"/>
    </row>
    <row r="68" spans="2:6" ht="15.75" customHeight="1" x14ac:dyDescent="0.25">
      <c r="B68" s="2"/>
      <c r="F68" s="2"/>
    </row>
    <row r="69" spans="2:6" ht="15.75" customHeight="1" x14ac:dyDescent="0.25">
      <c r="B69" s="2"/>
      <c r="F69" s="2"/>
    </row>
    <row r="70" spans="2:6" ht="15.75" customHeight="1" x14ac:dyDescent="0.25">
      <c r="B70" s="2"/>
      <c r="F70" s="2"/>
    </row>
    <row r="71" spans="2:6" ht="15.75" customHeight="1" x14ac:dyDescent="0.25">
      <c r="B71" s="2"/>
      <c r="F71" s="2"/>
    </row>
    <row r="72" spans="2:6" ht="15.75" customHeight="1" x14ac:dyDescent="0.25">
      <c r="B72" s="2"/>
      <c r="F72" s="2"/>
    </row>
    <row r="73" spans="2:6" ht="15.75" customHeight="1" x14ac:dyDescent="0.25">
      <c r="B73" s="2"/>
      <c r="F73" s="2"/>
    </row>
    <row r="74" spans="2:6" ht="15.75" customHeight="1" x14ac:dyDescent="0.25">
      <c r="B74" s="2"/>
      <c r="F74" s="2"/>
    </row>
    <row r="75" spans="2:6" ht="15.75" customHeight="1" x14ac:dyDescent="0.25">
      <c r="B75" s="2"/>
      <c r="F75" s="2"/>
    </row>
    <row r="76" spans="2:6" ht="15.75" customHeight="1" x14ac:dyDescent="0.25">
      <c r="B76" s="2"/>
      <c r="F76" s="2"/>
    </row>
    <row r="77" spans="2:6" ht="15.75" customHeight="1" x14ac:dyDescent="0.25">
      <c r="B77" s="2"/>
      <c r="F77" s="2"/>
    </row>
    <row r="78" spans="2:6" ht="15.75" customHeight="1" x14ac:dyDescent="0.25">
      <c r="B78" s="2"/>
      <c r="F78" s="2"/>
    </row>
    <row r="79" spans="2:6" ht="15.75" customHeight="1" x14ac:dyDescent="0.25">
      <c r="B79" s="2"/>
      <c r="F79" s="2"/>
    </row>
    <row r="80" spans="2:6" ht="15.75" customHeight="1" x14ac:dyDescent="0.25">
      <c r="B80" s="2"/>
      <c r="F80" s="2"/>
    </row>
    <row r="81" spans="2:6" ht="15.75" customHeight="1" x14ac:dyDescent="0.25">
      <c r="B81" s="2"/>
      <c r="F81" s="2"/>
    </row>
    <row r="82" spans="2:6" ht="15.75" customHeight="1" x14ac:dyDescent="0.25">
      <c r="B82" s="2"/>
      <c r="F82" s="2"/>
    </row>
    <row r="83" spans="2:6" ht="15.75" customHeight="1" x14ac:dyDescent="0.25">
      <c r="B83" s="2"/>
      <c r="F83" s="2"/>
    </row>
    <row r="84" spans="2:6" ht="15.75" customHeight="1" x14ac:dyDescent="0.25">
      <c r="B84" s="2"/>
      <c r="F84" s="2"/>
    </row>
    <row r="85" spans="2:6" ht="15.75" customHeight="1" x14ac:dyDescent="0.25">
      <c r="B85" s="2"/>
      <c r="F85" s="2"/>
    </row>
    <row r="86" spans="2:6" ht="15.75" customHeight="1" x14ac:dyDescent="0.25">
      <c r="B86" s="2"/>
      <c r="F86" s="2"/>
    </row>
    <row r="87" spans="2:6" ht="15.75" customHeight="1" x14ac:dyDescent="0.25">
      <c r="B87" s="2"/>
      <c r="F87" s="2"/>
    </row>
    <row r="88" spans="2:6" ht="15.75" customHeight="1" x14ac:dyDescent="0.25">
      <c r="B88" s="2"/>
      <c r="F88" s="2"/>
    </row>
    <row r="89" spans="2:6" ht="15.75" customHeight="1" x14ac:dyDescent="0.25">
      <c r="B89" s="2"/>
      <c r="F89" s="2"/>
    </row>
    <row r="90" spans="2:6" ht="15.75" customHeight="1" x14ac:dyDescent="0.25">
      <c r="B90" s="2"/>
      <c r="F90" s="2"/>
    </row>
    <row r="91" spans="2:6" ht="15.75" customHeight="1" x14ac:dyDescent="0.25">
      <c r="B91" s="2"/>
      <c r="F91" s="2"/>
    </row>
    <row r="92" spans="2:6" ht="15.75" customHeight="1" x14ac:dyDescent="0.25">
      <c r="B92" s="2"/>
      <c r="F92" s="2"/>
    </row>
    <row r="93" spans="2:6" ht="15.75" customHeight="1" x14ac:dyDescent="0.25">
      <c r="B93" s="2"/>
      <c r="F93" s="2"/>
    </row>
    <row r="94" spans="2:6" ht="15.75" customHeight="1" x14ac:dyDescent="0.25">
      <c r="B94" s="2"/>
      <c r="F94" s="2"/>
    </row>
    <row r="95" spans="2:6" ht="15.75" customHeight="1" x14ac:dyDescent="0.25">
      <c r="B95" s="2"/>
      <c r="F95" s="2"/>
    </row>
    <row r="96" spans="2:6" ht="15.75" customHeight="1" x14ac:dyDescent="0.25">
      <c r="B96" s="2"/>
      <c r="F96" s="2"/>
    </row>
    <row r="97" spans="2:6" ht="15.75" customHeight="1" x14ac:dyDescent="0.25">
      <c r="B97" s="2"/>
      <c r="F97" s="2"/>
    </row>
    <row r="98" spans="2:6" ht="15.75" customHeight="1" x14ac:dyDescent="0.25">
      <c r="B98" s="2"/>
      <c r="F98" s="2"/>
    </row>
    <row r="99" spans="2:6" ht="15.75" customHeight="1" x14ac:dyDescent="0.25">
      <c r="B99" s="2"/>
      <c r="F99" s="2"/>
    </row>
    <row r="100" spans="2:6" ht="15.75" customHeight="1" x14ac:dyDescent="0.25">
      <c r="B100" s="2"/>
      <c r="F100" s="2"/>
    </row>
    <row r="101" spans="2:6" ht="15.75" customHeight="1" x14ac:dyDescent="0.25">
      <c r="B101" s="2"/>
      <c r="F101" s="2"/>
    </row>
    <row r="102" spans="2:6" ht="15.75" customHeight="1" x14ac:dyDescent="0.25">
      <c r="B102" s="2"/>
      <c r="F102" s="2"/>
    </row>
    <row r="103" spans="2:6" ht="15.75" customHeight="1" x14ac:dyDescent="0.25">
      <c r="B103" s="2"/>
      <c r="F103" s="2"/>
    </row>
    <row r="104" spans="2:6" ht="15.75" customHeight="1" x14ac:dyDescent="0.25">
      <c r="B104" s="2"/>
      <c r="F104" s="2"/>
    </row>
    <row r="105" spans="2:6" ht="15.75" customHeight="1" x14ac:dyDescent="0.25">
      <c r="B105" s="2"/>
      <c r="F105" s="2"/>
    </row>
    <row r="106" spans="2:6" ht="15.75" customHeight="1" x14ac:dyDescent="0.25">
      <c r="B106" s="2"/>
      <c r="F106" s="2"/>
    </row>
    <row r="107" spans="2:6" ht="15.75" customHeight="1" x14ac:dyDescent="0.25">
      <c r="B107" s="2"/>
      <c r="F107" s="2"/>
    </row>
    <row r="108" spans="2:6" ht="15.75" customHeight="1" x14ac:dyDescent="0.25">
      <c r="B108" s="2"/>
      <c r="F108" s="2"/>
    </row>
    <row r="109" spans="2:6" ht="15.75" customHeight="1" x14ac:dyDescent="0.25">
      <c r="B109" s="2"/>
      <c r="F109" s="2"/>
    </row>
    <row r="110" spans="2:6" ht="15.75" customHeight="1" x14ac:dyDescent="0.25">
      <c r="B110" s="2"/>
      <c r="F110" s="2"/>
    </row>
    <row r="111" spans="2:6" ht="15.75" customHeight="1" x14ac:dyDescent="0.25">
      <c r="B111" s="2"/>
      <c r="F111" s="2"/>
    </row>
    <row r="112" spans="2:6" ht="15.75" customHeight="1" x14ac:dyDescent="0.25">
      <c r="B112" s="2"/>
      <c r="F112" s="2"/>
    </row>
    <row r="113" spans="2:6" ht="15.75" customHeight="1" x14ac:dyDescent="0.25">
      <c r="B113" s="2"/>
      <c r="F113" s="2"/>
    </row>
    <row r="114" spans="2:6" ht="15.75" customHeight="1" x14ac:dyDescent="0.25">
      <c r="B114" s="2"/>
      <c r="F114" s="2"/>
    </row>
    <row r="115" spans="2:6" ht="15.75" customHeight="1" x14ac:dyDescent="0.25">
      <c r="B115" s="2"/>
      <c r="F115" s="2"/>
    </row>
    <row r="116" spans="2:6" ht="15.75" customHeight="1" x14ac:dyDescent="0.25">
      <c r="B116" s="2"/>
      <c r="F116" s="2"/>
    </row>
    <row r="117" spans="2:6" ht="15.75" customHeight="1" x14ac:dyDescent="0.25">
      <c r="B117" s="2"/>
      <c r="F117" s="2"/>
    </row>
    <row r="118" spans="2:6" ht="15.75" customHeight="1" x14ac:dyDescent="0.25">
      <c r="B118" s="2"/>
      <c r="F118" s="2"/>
    </row>
    <row r="119" spans="2:6" ht="15.75" customHeight="1" x14ac:dyDescent="0.25">
      <c r="B119" s="2"/>
      <c r="F119" s="2"/>
    </row>
    <row r="120" spans="2:6" ht="15.75" customHeight="1" x14ac:dyDescent="0.25">
      <c r="B120" s="2"/>
      <c r="F120" s="2"/>
    </row>
    <row r="121" spans="2:6" ht="15.75" customHeight="1" x14ac:dyDescent="0.25">
      <c r="B121" s="2"/>
      <c r="F121" s="2"/>
    </row>
    <row r="122" spans="2:6" ht="15.75" customHeight="1" x14ac:dyDescent="0.25">
      <c r="B122" s="2"/>
      <c r="F122" s="2"/>
    </row>
    <row r="123" spans="2:6" ht="15.75" customHeight="1" x14ac:dyDescent="0.25">
      <c r="B123" s="2"/>
      <c r="F123" s="2"/>
    </row>
    <row r="124" spans="2:6" ht="15.75" customHeight="1" x14ac:dyDescent="0.25">
      <c r="B124" s="2"/>
      <c r="F124" s="2"/>
    </row>
    <row r="125" spans="2:6" ht="15.75" customHeight="1" x14ac:dyDescent="0.25">
      <c r="B125" s="2"/>
      <c r="F125" s="2"/>
    </row>
    <row r="126" spans="2:6" ht="15.75" customHeight="1" x14ac:dyDescent="0.25">
      <c r="B126" s="2"/>
      <c r="F126" s="2"/>
    </row>
    <row r="127" spans="2:6" ht="15.75" customHeight="1" x14ac:dyDescent="0.25">
      <c r="B127" s="2"/>
      <c r="F127" s="2"/>
    </row>
    <row r="128" spans="2:6" ht="15.75" customHeight="1" x14ac:dyDescent="0.25">
      <c r="B128" s="2"/>
      <c r="F128" s="2"/>
    </row>
    <row r="129" spans="2:6" ht="15.75" customHeight="1" x14ac:dyDescent="0.25">
      <c r="B129" s="2"/>
      <c r="F129" s="2"/>
    </row>
    <row r="130" spans="2:6" ht="15.75" customHeight="1" x14ac:dyDescent="0.25">
      <c r="B130" s="2"/>
      <c r="F130" s="2"/>
    </row>
    <row r="131" spans="2:6" ht="15.75" customHeight="1" x14ac:dyDescent="0.25">
      <c r="B131" s="2"/>
      <c r="F131" s="2"/>
    </row>
    <row r="132" spans="2:6" ht="15.75" customHeight="1" x14ac:dyDescent="0.25">
      <c r="B132" s="2"/>
      <c r="F132" s="2"/>
    </row>
    <row r="133" spans="2:6" ht="15.75" customHeight="1" x14ac:dyDescent="0.25">
      <c r="B133" s="2"/>
      <c r="F133" s="2"/>
    </row>
    <row r="134" spans="2:6" ht="15.75" customHeight="1" x14ac:dyDescent="0.25">
      <c r="B134" s="2"/>
      <c r="F134" s="2"/>
    </row>
    <row r="135" spans="2:6" ht="15.75" customHeight="1" x14ac:dyDescent="0.25">
      <c r="B135" s="2"/>
      <c r="F135" s="2"/>
    </row>
    <row r="136" spans="2:6" ht="15.75" customHeight="1" x14ac:dyDescent="0.25">
      <c r="B136" s="2"/>
      <c r="F136" s="2"/>
    </row>
    <row r="137" spans="2:6" ht="15.75" customHeight="1" x14ac:dyDescent="0.25">
      <c r="B137" s="2"/>
      <c r="F137" s="2"/>
    </row>
    <row r="138" spans="2:6" ht="15.75" customHeight="1" x14ac:dyDescent="0.25">
      <c r="B138" s="2"/>
      <c r="F138" s="2"/>
    </row>
    <row r="139" spans="2:6" ht="15.75" customHeight="1" x14ac:dyDescent="0.25">
      <c r="B139" s="2"/>
      <c r="F139" s="2"/>
    </row>
    <row r="140" spans="2:6" ht="15.75" customHeight="1" x14ac:dyDescent="0.25">
      <c r="B140" s="2"/>
      <c r="F140" s="2"/>
    </row>
    <row r="141" spans="2:6" ht="15.75" customHeight="1" x14ac:dyDescent="0.25">
      <c r="B141" s="2"/>
      <c r="F141" s="2"/>
    </row>
    <row r="142" spans="2:6" ht="15.75" customHeight="1" x14ac:dyDescent="0.25">
      <c r="B142" s="2"/>
      <c r="F142" s="2"/>
    </row>
    <row r="143" spans="2:6" ht="15.75" customHeight="1" x14ac:dyDescent="0.25">
      <c r="B143" s="2"/>
      <c r="F143" s="2"/>
    </row>
    <row r="144" spans="2:6" ht="15.75" customHeight="1" x14ac:dyDescent="0.25">
      <c r="B144" s="2"/>
      <c r="F144" s="2"/>
    </row>
    <row r="145" spans="2:6" ht="15.75" customHeight="1" x14ac:dyDescent="0.25">
      <c r="B145" s="2"/>
      <c r="F145" s="2"/>
    </row>
    <row r="146" spans="2:6" ht="15.75" customHeight="1" x14ac:dyDescent="0.25">
      <c r="B146" s="2"/>
      <c r="F146" s="2"/>
    </row>
    <row r="147" spans="2:6" ht="15.75" customHeight="1" x14ac:dyDescent="0.25">
      <c r="B147" s="2"/>
      <c r="F147" s="2"/>
    </row>
    <row r="148" spans="2:6" ht="15.75" customHeight="1" x14ac:dyDescent="0.25">
      <c r="B148" s="2"/>
      <c r="F148" s="2"/>
    </row>
    <row r="149" spans="2:6" ht="15.75" customHeight="1" x14ac:dyDescent="0.25">
      <c r="B149" s="2"/>
      <c r="F149" s="2"/>
    </row>
    <row r="150" spans="2:6" ht="15.75" customHeight="1" x14ac:dyDescent="0.25">
      <c r="B150" s="2"/>
      <c r="F150" s="2"/>
    </row>
    <row r="151" spans="2:6" ht="15.75" customHeight="1" x14ac:dyDescent="0.25">
      <c r="B151" s="2"/>
      <c r="F151" s="2"/>
    </row>
    <row r="152" spans="2:6" ht="15.75" customHeight="1" x14ac:dyDescent="0.25">
      <c r="B152" s="2"/>
      <c r="F152" s="2"/>
    </row>
    <row r="153" spans="2:6" ht="15.75" customHeight="1" x14ac:dyDescent="0.25">
      <c r="B153" s="2"/>
      <c r="F153" s="2"/>
    </row>
    <row r="154" spans="2:6" ht="15.75" customHeight="1" x14ac:dyDescent="0.25">
      <c r="B154" s="2"/>
      <c r="F154" s="2"/>
    </row>
    <row r="155" spans="2:6" ht="15.75" customHeight="1" x14ac:dyDescent="0.25">
      <c r="B155" s="2"/>
      <c r="F155" s="2"/>
    </row>
    <row r="156" spans="2:6" ht="15.75" customHeight="1" x14ac:dyDescent="0.25">
      <c r="B156" s="2"/>
      <c r="F156" s="2"/>
    </row>
    <row r="157" spans="2:6" ht="15.75" customHeight="1" x14ac:dyDescent="0.25">
      <c r="B157" s="2"/>
      <c r="F157" s="2"/>
    </row>
    <row r="158" spans="2:6" ht="15.75" customHeight="1" x14ac:dyDescent="0.25">
      <c r="B158" s="2"/>
      <c r="F158" s="2"/>
    </row>
    <row r="159" spans="2:6" ht="15.75" customHeight="1" x14ac:dyDescent="0.25">
      <c r="B159" s="2"/>
      <c r="F159" s="2"/>
    </row>
    <row r="160" spans="2:6" ht="15.75" customHeight="1" x14ac:dyDescent="0.25">
      <c r="B160" s="2"/>
      <c r="F160" s="2"/>
    </row>
    <row r="161" spans="2:6" ht="15.75" customHeight="1" x14ac:dyDescent="0.25">
      <c r="B161" s="2"/>
      <c r="F161" s="2"/>
    </row>
    <row r="162" spans="2:6" ht="15.75" customHeight="1" x14ac:dyDescent="0.25">
      <c r="B162" s="2"/>
      <c r="F162" s="2"/>
    </row>
    <row r="163" spans="2:6" ht="15.75" customHeight="1" x14ac:dyDescent="0.25">
      <c r="B163" s="2"/>
      <c r="F163" s="2"/>
    </row>
    <row r="164" spans="2:6" ht="15.75" customHeight="1" x14ac:dyDescent="0.25">
      <c r="B164" s="2"/>
      <c r="F164" s="2"/>
    </row>
    <row r="165" spans="2:6" ht="15.75" customHeight="1" x14ac:dyDescent="0.25">
      <c r="B165" s="2"/>
      <c r="F165" s="2"/>
    </row>
    <row r="166" spans="2:6" ht="15.75" customHeight="1" x14ac:dyDescent="0.25">
      <c r="B166" s="2"/>
      <c r="F166" s="2"/>
    </row>
    <row r="167" spans="2:6" ht="15.75" customHeight="1" x14ac:dyDescent="0.25">
      <c r="B167" s="2"/>
      <c r="F167" s="2"/>
    </row>
    <row r="168" spans="2:6" ht="15.75" customHeight="1" x14ac:dyDescent="0.25">
      <c r="B168" s="2"/>
      <c r="F168" s="2"/>
    </row>
    <row r="169" spans="2:6" ht="15.75" customHeight="1" x14ac:dyDescent="0.25">
      <c r="B169" s="2"/>
      <c r="F169" s="2"/>
    </row>
    <row r="170" spans="2:6" ht="15.75" customHeight="1" x14ac:dyDescent="0.25">
      <c r="B170" s="2"/>
      <c r="F170" s="2"/>
    </row>
    <row r="171" spans="2:6" ht="15.75" customHeight="1" x14ac:dyDescent="0.25">
      <c r="B171" s="2"/>
      <c r="F171" s="2"/>
    </row>
    <row r="172" spans="2:6" ht="15.75" customHeight="1" x14ac:dyDescent="0.25">
      <c r="B172" s="2"/>
      <c r="F172" s="2"/>
    </row>
    <row r="173" spans="2:6" ht="15.75" customHeight="1" x14ac:dyDescent="0.25">
      <c r="B173" s="2"/>
      <c r="F173" s="2"/>
    </row>
    <row r="174" spans="2:6" ht="15.75" customHeight="1" x14ac:dyDescent="0.25">
      <c r="B174" s="2"/>
      <c r="F174" s="2"/>
    </row>
    <row r="175" spans="2:6" ht="15.75" customHeight="1" x14ac:dyDescent="0.25">
      <c r="B175" s="2"/>
      <c r="F175" s="2"/>
    </row>
    <row r="176" spans="2:6" ht="15.75" customHeight="1" x14ac:dyDescent="0.25">
      <c r="B176" s="2"/>
      <c r="F176" s="2"/>
    </row>
    <row r="177" spans="2:6" ht="15.75" customHeight="1" x14ac:dyDescent="0.25">
      <c r="B177" s="2"/>
      <c r="F177" s="2"/>
    </row>
    <row r="178" spans="2:6" ht="15.75" customHeight="1" x14ac:dyDescent="0.25">
      <c r="B178" s="2"/>
      <c r="F178" s="2"/>
    </row>
    <row r="179" spans="2:6" ht="15.75" customHeight="1" x14ac:dyDescent="0.25">
      <c r="B179" s="2"/>
      <c r="F179" s="2"/>
    </row>
    <row r="180" spans="2:6" ht="15.75" customHeight="1" x14ac:dyDescent="0.25">
      <c r="B180" s="2"/>
      <c r="F180" s="2"/>
    </row>
    <row r="181" spans="2:6" ht="15.75" customHeight="1" x14ac:dyDescent="0.25">
      <c r="B181" s="2"/>
      <c r="F181" s="2"/>
    </row>
    <row r="182" spans="2:6" ht="15.75" customHeight="1" x14ac:dyDescent="0.25">
      <c r="B182" s="2"/>
      <c r="F182" s="2"/>
    </row>
    <row r="183" spans="2:6" ht="15.75" customHeight="1" x14ac:dyDescent="0.25">
      <c r="B183" s="2"/>
      <c r="F183" s="2"/>
    </row>
    <row r="184" spans="2:6" ht="15.75" customHeight="1" x14ac:dyDescent="0.25">
      <c r="B184" s="2"/>
      <c r="F184" s="2"/>
    </row>
    <row r="185" spans="2:6" ht="15.75" customHeight="1" x14ac:dyDescent="0.25">
      <c r="B185" s="2"/>
      <c r="F185" s="2"/>
    </row>
    <row r="186" spans="2:6" ht="15.75" customHeight="1" x14ac:dyDescent="0.25">
      <c r="B186" s="2"/>
      <c r="F186" s="2"/>
    </row>
    <row r="187" spans="2:6" ht="15.75" customHeight="1" x14ac:dyDescent="0.25">
      <c r="B187" s="2"/>
      <c r="F187" s="2"/>
    </row>
    <row r="188" spans="2:6" ht="15.75" customHeight="1" x14ac:dyDescent="0.25">
      <c r="B188" s="2"/>
      <c r="F188" s="2"/>
    </row>
    <row r="189" spans="2:6" ht="15.75" customHeight="1" x14ac:dyDescent="0.25">
      <c r="B189" s="2"/>
      <c r="F189" s="2"/>
    </row>
    <row r="190" spans="2:6" ht="15.75" customHeight="1" x14ac:dyDescent="0.25">
      <c r="B190" s="2"/>
      <c r="F190" s="2"/>
    </row>
    <row r="191" spans="2:6" ht="15.75" customHeight="1" x14ac:dyDescent="0.25">
      <c r="B191" s="2"/>
      <c r="F191" s="2"/>
    </row>
    <row r="192" spans="2:6" ht="15.75" customHeight="1" x14ac:dyDescent="0.25">
      <c r="B192" s="2"/>
      <c r="F192" s="2"/>
    </row>
    <row r="193" spans="2:6" ht="15.75" customHeight="1" x14ac:dyDescent="0.25">
      <c r="B193" s="2"/>
      <c r="F193" s="2"/>
    </row>
    <row r="194" spans="2:6" ht="15.75" customHeight="1" x14ac:dyDescent="0.25">
      <c r="B194" s="2"/>
      <c r="F194" s="2"/>
    </row>
    <row r="195" spans="2:6" ht="15.75" customHeight="1" x14ac:dyDescent="0.25">
      <c r="B195" s="2"/>
      <c r="F195" s="2"/>
    </row>
    <row r="196" spans="2:6" ht="15.75" customHeight="1" x14ac:dyDescent="0.25">
      <c r="B196" s="2"/>
      <c r="F196" s="2"/>
    </row>
    <row r="197" spans="2:6" ht="15.75" customHeight="1" x14ac:dyDescent="0.25">
      <c r="B197" s="2"/>
      <c r="F197" s="2"/>
    </row>
    <row r="198" spans="2:6" ht="15.75" customHeight="1" x14ac:dyDescent="0.25">
      <c r="B198" s="2"/>
      <c r="F198" s="2"/>
    </row>
    <row r="199" spans="2:6" ht="15.75" customHeight="1" x14ac:dyDescent="0.25">
      <c r="B199" s="2"/>
      <c r="F199" s="2"/>
    </row>
    <row r="200" spans="2:6" ht="15.75" customHeight="1" x14ac:dyDescent="0.25">
      <c r="B200" s="2"/>
      <c r="F200" s="2"/>
    </row>
    <row r="201" spans="2:6" ht="15.75" customHeight="1" x14ac:dyDescent="0.25">
      <c r="B201" s="2"/>
      <c r="F201" s="2"/>
    </row>
    <row r="202" spans="2:6" ht="15.75" customHeight="1" x14ac:dyDescent="0.25">
      <c r="B202" s="2"/>
      <c r="F202" s="2"/>
    </row>
    <row r="203" spans="2:6" ht="15.75" customHeight="1" x14ac:dyDescent="0.25">
      <c r="B203" s="2"/>
      <c r="F203" s="2"/>
    </row>
    <row r="204" spans="2:6" ht="15.75" customHeight="1" x14ac:dyDescent="0.25">
      <c r="B204" s="2"/>
      <c r="F204" s="2"/>
    </row>
    <row r="205" spans="2:6" ht="15.75" customHeight="1" x14ac:dyDescent="0.25">
      <c r="B205" s="2"/>
      <c r="F205" s="2"/>
    </row>
    <row r="206" spans="2:6" ht="15.75" customHeight="1" x14ac:dyDescent="0.25">
      <c r="B206" s="2"/>
      <c r="F206" s="2"/>
    </row>
    <row r="207" spans="2:6" ht="15.75" customHeight="1" x14ac:dyDescent="0.25">
      <c r="B207" s="2"/>
      <c r="F207" s="2"/>
    </row>
    <row r="208" spans="2:6" ht="15.75" customHeight="1" x14ac:dyDescent="0.25">
      <c r="B208" s="2"/>
      <c r="F208" s="2"/>
    </row>
    <row r="209" spans="2:6" ht="15.75" customHeight="1" x14ac:dyDescent="0.25">
      <c r="B209" s="2"/>
      <c r="F209" s="2"/>
    </row>
    <row r="210" spans="2:6" ht="15.75" customHeight="1" x14ac:dyDescent="0.25">
      <c r="B210" s="2"/>
      <c r="F210" s="2"/>
    </row>
    <row r="211" spans="2:6" ht="15.75" customHeight="1" x14ac:dyDescent="0.25">
      <c r="B211" s="2"/>
      <c r="F211" s="2"/>
    </row>
    <row r="212" spans="2:6" ht="15.75" customHeight="1" x14ac:dyDescent="0.25">
      <c r="B212" s="2"/>
      <c r="F212" s="2"/>
    </row>
    <row r="213" spans="2:6" ht="15.75" customHeight="1" x14ac:dyDescent="0.25">
      <c r="B213" s="2"/>
      <c r="F213" s="2"/>
    </row>
    <row r="214" spans="2:6" ht="15.75" customHeight="1" x14ac:dyDescent="0.25">
      <c r="B214" s="2"/>
      <c r="F214" s="2"/>
    </row>
    <row r="215" spans="2:6" ht="15.75" customHeight="1" x14ac:dyDescent="0.25">
      <c r="B215" s="2"/>
      <c r="F215" s="2"/>
    </row>
    <row r="216" spans="2:6" ht="15.75" customHeight="1" x14ac:dyDescent="0.25">
      <c r="B216" s="2"/>
      <c r="F216" s="2"/>
    </row>
    <row r="217" spans="2:6" ht="15.75" customHeight="1" x14ac:dyDescent="0.25">
      <c r="B217" s="2"/>
      <c r="F217" s="2"/>
    </row>
    <row r="218" spans="2:6" ht="15.75" customHeight="1" x14ac:dyDescent="0.25">
      <c r="B218" s="2"/>
      <c r="F218" s="2"/>
    </row>
    <row r="219" spans="2:6" ht="15.75" customHeight="1" x14ac:dyDescent="0.25">
      <c r="B219" s="2"/>
      <c r="F219" s="2"/>
    </row>
    <row r="220" spans="2:6" ht="15.75" customHeight="1" x14ac:dyDescent="0.25">
      <c r="B220" s="2"/>
      <c r="F220" s="2"/>
    </row>
    <row r="221" spans="2:6" ht="15.75" customHeight="1" x14ac:dyDescent="0.25">
      <c r="B221" s="2"/>
      <c r="F221" s="2"/>
    </row>
    <row r="222" spans="2:6" ht="15.75" customHeight="1" x14ac:dyDescent="0.25">
      <c r="B222" s="2"/>
      <c r="F222" s="2"/>
    </row>
    <row r="223" spans="2:6" ht="15.75" customHeight="1" x14ac:dyDescent="0.25">
      <c r="B223" s="2"/>
      <c r="F223" s="2"/>
    </row>
    <row r="224" spans="2:6" ht="15.75" customHeight="1" x14ac:dyDescent="0.25">
      <c r="B224" s="2"/>
      <c r="F224" s="2"/>
    </row>
    <row r="225" spans="2:6" ht="15.75" customHeight="1" x14ac:dyDescent="0.25">
      <c r="B225" s="2"/>
      <c r="F225" s="2"/>
    </row>
    <row r="226" spans="2:6" ht="15.75" customHeight="1" x14ac:dyDescent="0.25">
      <c r="B226" s="2"/>
      <c r="F226" s="2"/>
    </row>
    <row r="227" spans="2:6" ht="15.75" customHeight="1" x14ac:dyDescent="0.25">
      <c r="B227" s="2"/>
      <c r="F227" s="2"/>
    </row>
    <row r="228" spans="2:6" ht="15.75" customHeight="1" x14ac:dyDescent="0.25">
      <c r="B228" s="2"/>
      <c r="F228" s="2"/>
    </row>
    <row r="229" spans="2:6" ht="15.75" customHeight="1" x14ac:dyDescent="0.25">
      <c r="B229" s="2"/>
      <c r="F229" s="2"/>
    </row>
    <row r="230" spans="2:6" ht="15.75" customHeight="1" x14ac:dyDescent="0.25">
      <c r="B230" s="2"/>
      <c r="F230" s="2"/>
    </row>
    <row r="231" spans="2:6" ht="15.75" customHeight="1" x14ac:dyDescent="0.25">
      <c r="B231" s="2"/>
      <c r="F231" s="2"/>
    </row>
    <row r="232" spans="2:6" ht="15.75" customHeight="1" x14ac:dyDescent="0.25">
      <c r="B232" s="2"/>
      <c r="F232" s="2"/>
    </row>
    <row r="233" spans="2:6" ht="15.75" customHeight="1" x14ac:dyDescent="0.25">
      <c r="B233" s="2"/>
      <c r="F233" s="2"/>
    </row>
    <row r="234" spans="2:6" ht="15.75" customHeight="1" x14ac:dyDescent="0.25">
      <c r="B234" s="2"/>
      <c r="F234" s="2"/>
    </row>
    <row r="235" spans="2:6" ht="15.75" customHeight="1" x14ac:dyDescent="0.25">
      <c r="B235" s="2"/>
      <c r="F235" s="2"/>
    </row>
    <row r="236" spans="2:6" ht="15.75" customHeight="1" x14ac:dyDescent="0.25">
      <c r="B236" s="2"/>
      <c r="F236" s="2"/>
    </row>
    <row r="237" spans="2:6" ht="15.75" customHeight="1" x14ac:dyDescent="0.25">
      <c r="B237" s="2"/>
      <c r="F237" s="2"/>
    </row>
    <row r="238" spans="2:6" ht="15.75" customHeight="1" x14ac:dyDescent="0.25">
      <c r="B238" s="2"/>
      <c r="F238" s="2"/>
    </row>
    <row r="239" spans="2:6" ht="15.75" customHeight="1" x14ac:dyDescent="0.25">
      <c r="B239" s="2"/>
      <c r="F239" s="2"/>
    </row>
    <row r="240" spans="2:6" ht="15.75" customHeight="1" x14ac:dyDescent="0.25">
      <c r="B240" s="2"/>
      <c r="F240" s="2"/>
    </row>
    <row r="241" spans="2:6" ht="15.75" customHeight="1" x14ac:dyDescent="0.25">
      <c r="B241" s="2"/>
      <c r="F241" s="2"/>
    </row>
    <row r="242" spans="2:6" ht="15.75" customHeight="1" x14ac:dyDescent="0.25">
      <c r="B242" s="2"/>
      <c r="F242" s="2"/>
    </row>
    <row r="243" spans="2:6" ht="15.75" customHeight="1" x14ac:dyDescent="0.25">
      <c r="B243" s="2"/>
      <c r="F243" s="2"/>
    </row>
    <row r="244" spans="2:6" ht="15.75" customHeight="1" x14ac:dyDescent="0.25">
      <c r="B244" s="2"/>
      <c r="F244" s="2"/>
    </row>
    <row r="245" spans="2:6" ht="15.75" customHeight="1" x14ac:dyDescent="0.25">
      <c r="B245" s="2"/>
      <c r="F245" s="2"/>
    </row>
    <row r="246" spans="2:6" ht="15.75" customHeight="1" x14ac:dyDescent="0.25">
      <c r="B246" s="2"/>
      <c r="F246" s="2"/>
    </row>
    <row r="247" spans="2:6" ht="15.75" customHeight="1" x14ac:dyDescent="0.25">
      <c r="B247" s="2"/>
      <c r="F247" s="2"/>
    </row>
    <row r="248" spans="2:6" ht="15.75" customHeight="1" x14ac:dyDescent="0.25">
      <c r="B248" s="2"/>
      <c r="F248" s="2"/>
    </row>
    <row r="249" spans="2:6" ht="15.75" customHeight="1" x14ac:dyDescent="0.25">
      <c r="B249" s="2"/>
      <c r="F249" s="2"/>
    </row>
    <row r="250" spans="2:6" ht="15.75" customHeight="1" x14ac:dyDescent="0.25">
      <c r="B250" s="2"/>
      <c r="F250" s="2"/>
    </row>
    <row r="251" spans="2:6" ht="15.75" customHeight="1" x14ac:dyDescent="0.25">
      <c r="B251" s="2"/>
      <c r="F251" s="2"/>
    </row>
    <row r="252" spans="2:6" ht="15.75" customHeight="1" x14ac:dyDescent="0.25">
      <c r="B252" s="2"/>
      <c r="F252" s="2"/>
    </row>
    <row r="253" spans="2:6" ht="15.75" customHeight="1" x14ac:dyDescent="0.25">
      <c r="B253" s="2"/>
      <c r="F253" s="2"/>
    </row>
    <row r="254" spans="2:6" ht="15.75" customHeight="1" x14ac:dyDescent="0.25">
      <c r="B254" s="2"/>
      <c r="F254" s="2"/>
    </row>
    <row r="255" spans="2:6" ht="15.75" customHeight="1" x14ac:dyDescent="0.25">
      <c r="B255" s="2"/>
      <c r="F255" s="2"/>
    </row>
    <row r="256" spans="2:6" ht="15.75" customHeight="1" x14ac:dyDescent="0.25">
      <c r="B256" s="2"/>
      <c r="F256" s="2"/>
    </row>
    <row r="257" spans="2:6" ht="15.75" customHeight="1" x14ac:dyDescent="0.25">
      <c r="B257" s="2"/>
      <c r="F257" s="2"/>
    </row>
    <row r="258" spans="2:6" ht="15.75" customHeight="1" x14ac:dyDescent="0.25">
      <c r="B258" s="2"/>
      <c r="F258" s="2"/>
    </row>
    <row r="259" spans="2:6" ht="15.75" customHeight="1" x14ac:dyDescent="0.25">
      <c r="B259" s="2"/>
      <c r="F259" s="2"/>
    </row>
    <row r="260" spans="2:6" ht="15.75" customHeight="1" x14ac:dyDescent="0.25">
      <c r="B260" s="2"/>
      <c r="F260" s="2"/>
    </row>
    <row r="261" spans="2:6" ht="15.75" customHeight="1" x14ac:dyDescent="0.25">
      <c r="B261" s="2"/>
      <c r="F261" s="2"/>
    </row>
    <row r="262" spans="2:6" ht="15.75" customHeight="1" x14ac:dyDescent="0.25">
      <c r="B262" s="2"/>
      <c r="F262" s="2"/>
    </row>
    <row r="263" spans="2:6" ht="15.75" customHeight="1" x14ac:dyDescent="0.25">
      <c r="B263" s="2"/>
      <c r="F263" s="2"/>
    </row>
    <row r="264" spans="2:6" ht="15.75" customHeight="1" x14ac:dyDescent="0.25">
      <c r="B264" s="2"/>
      <c r="F264" s="2"/>
    </row>
    <row r="265" spans="2:6" ht="15.75" customHeight="1" x14ac:dyDescent="0.25">
      <c r="B265" s="2"/>
      <c r="F265" s="2"/>
    </row>
    <row r="266" spans="2:6" ht="15.75" customHeight="1" x14ac:dyDescent="0.25">
      <c r="B266" s="2"/>
      <c r="F266" s="2"/>
    </row>
    <row r="267" spans="2:6" ht="15.75" customHeight="1" x14ac:dyDescent="0.25">
      <c r="B267" s="2"/>
      <c r="F267" s="2"/>
    </row>
    <row r="268" spans="2:6" ht="15.75" customHeight="1" x14ac:dyDescent="0.25">
      <c r="B268" s="2"/>
      <c r="F268" s="2"/>
    </row>
    <row r="269" spans="2:6" ht="15.75" customHeight="1" x14ac:dyDescent="0.25">
      <c r="B269" s="2"/>
      <c r="F269" s="2"/>
    </row>
    <row r="270" spans="2:6" ht="15.75" customHeight="1" x14ac:dyDescent="0.25">
      <c r="B270" s="2"/>
      <c r="F270" s="2"/>
    </row>
    <row r="271" spans="2:6" ht="15.75" customHeight="1" x14ac:dyDescent="0.25">
      <c r="B271" s="2"/>
      <c r="F271" s="2"/>
    </row>
    <row r="272" spans="2:6" ht="15.75" customHeight="1" x14ac:dyDescent="0.25">
      <c r="B272" s="2"/>
      <c r="F272" s="2"/>
    </row>
    <row r="273" spans="2:6" ht="15.75" customHeight="1" x14ac:dyDescent="0.25">
      <c r="B273" s="2"/>
      <c r="F273" s="2"/>
    </row>
    <row r="274" spans="2:6" ht="15.75" customHeight="1" x14ac:dyDescent="0.25">
      <c r="B274" s="2"/>
      <c r="F274" s="2"/>
    </row>
    <row r="275" spans="2:6" ht="15.75" customHeight="1" x14ac:dyDescent="0.25">
      <c r="B275" s="2"/>
      <c r="F275" s="2"/>
    </row>
    <row r="276" spans="2:6" ht="15.75" customHeight="1" x14ac:dyDescent="0.25">
      <c r="B276" s="2"/>
      <c r="F276" s="2"/>
    </row>
    <row r="277" spans="2:6" ht="15.75" customHeight="1" x14ac:dyDescent="0.25">
      <c r="B277" s="2"/>
      <c r="F277" s="2"/>
    </row>
    <row r="278" spans="2:6" ht="15.75" customHeight="1" x14ac:dyDescent="0.25">
      <c r="B278" s="2"/>
      <c r="F278" s="2"/>
    </row>
    <row r="279" spans="2:6" ht="15.75" customHeight="1" x14ac:dyDescent="0.25">
      <c r="B279" s="2"/>
      <c r="F279" s="2"/>
    </row>
    <row r="280" spans="2:6" ht="15.75" customHeight="1" x14ac:dyDescent="0.25">
      <c r="B280" s="2"/>
      <c r="F280" s="2"/>
    </row>
    <row r="281" spans="2:6" ht="15.75" customHeight="1" x14ac:dyDescent="0.25">
      <c r="B281" s="2"/>
      <c r="F281" s="2"/>
    </row>
    <row r="282" spans="2:6" ht="15.75" customHeight="1" x14ac:dyDescent="0.25">
      <c r="B282" s="2"/>
      <c r="F282" s="2"/>
    </row>
    <row r="283" spans="2:6" ht="15.75" customHeight="1" x14ac:dyDescent="0.25">
      <c r="B283" s="2"/>
      <c r="F283" s="2"/>
    </row>
    <row r="284" spans="2:6" ht="15.75" customHeight="1" x14ac:dyDescent="0.25">
      <c r="B284" s="2"/>
      <c r="F284" s="2"/>
    </row>
    <row r="285" spans="2:6" ht="15.75" customHeight="1" x14ac:dyDescent="0.25">
      <c r="B285" s="2"/>
      <c r="F285" s="2"/>
    </row>
    <row r="286" spans="2:6" ht="15.75" customHeight="1" x14ac:dyDescent="0.25">
      <c r="B286" s="2"/>
      <c r="F286" s="2"/>
    </row>
    <row r="287" spans="2:6" ht="15.75" customHeight="1" x14ac:dyDescent="0.25">
      <c r="B287" s="2"/>
      <c r="F287" s="2"/>
    </row>
    <row r="288" spans="2:6" ht="15.75" customHeight="1" x14ac:dyDescent="0.25">
      <c r="B288" s="2"/>
      <c r="F288" s="2"/>
    </row>
    <row r="289" spans="2:6" ht="15.75" customHeight="1" x14ac:dyDescent="0.25">
      <c r="B289" s="2"/>
      <c r="F289" s="2"/>
    </row>
    <row r="290" spans="2:6" ht="15.75" customHeight="1" x14ac:dyDescent="0.25">
      <c r="B290" s="2"/>
      <c r="F290" s="2"/>
    </row>
    <row r="291" spans="2:6" ht="15.75" customHeight="1" x14ac:dyDescent="0.25">
      <c r="B291" s="2"/>
      <c r="F291" s="2"/>
    </row>
    <row r="292" spans="2:6" ht="15.75" customHeight="1" x14ac:dyDescent="0.25">
      <c r="B292" s="2"/>
      <c r="F292" s="2"/>
    </row>
    <row r="293" spans="2:6" ht="15.75" customHeight="1" x14ac:dyDescent="0.25">
      <c r="B293" s="2"/>
      <c r="F293" s="2"/>
    </row>
    <row r="294" spans="2:6" ht="15.75" customHeight="1" x14ac:dyDescent="0.25">
      <c r="B294" s="2"/>
      <c r="F294" s="2"/>
    </row>
    <row r="295" spans="2:6" ht="15.75" customHeight="1" x14ac:dyDescent="0.25">
      <c r="B295" s="2"/>
      <c r="F295" s="2"/>
    </row>
    <row r="296" spans="2:6" ht="15.75" customHeight="1" x14ac:dyDescent="0.25">
      <c r="B296" s="2"/>
      <c r="F296" s="2"/>
    </row>
    <row r="297" spans="2:6" ht="15.75" customHeight="1" x14ac:dyDescent="0.25">
      <c r="B297" s="2"/>
      <c r="F297" s="2"/>
    </row>
    <row r="298" spans="2:6" ht="15.75" customHeight="1" x14ac:dyDescent="0.25">
      <c r="B298" s="2"/>
      <c r="F298" s="2"/>
    </row>
    <row r="299" spans="2:6" ht="15.75" customHeight="1" x14ac:dyDescent="0.25">
      <c r="B299" s="2"/>
      <c r="F299" s="2"/>
    </row>
    <row r="300" spans="2:6" ht="15.75" customHeight="1" x14ac:dyDescent="0.25">
      <c r="B300" s="2"/>
      <c r="F300" s="2"/>
    </row>
    <row r="301" spans="2:6" ht="15.75" customHeight="1" x14ac:dyDescent="0.25">
      <c r="B301" s="2"/>
      <c r="F301" s="2"/>
    </row>
    <row r="302" spans="2:6" ht="15.75" customHeight="1" x14ac:dyDescent="0.25">
      <c r="B302" s="2"/>
      <c r="F302" s="2"/>
    </row>
    <row r="303" spans="2:6" ht="15.75" customHeight="1" x14ac:dyDescent="0.25">
      <c r="B303" s="2"/>
      <c r="F303" s="2"/>
    </row>
    <row r="304" spans="2:6" ht="15.75" customHeight="1" x14ac:dyDescent="0.25">
      <c r="B304" s="2"/>
      <c r="F304" s="2"/>
    </row>
    <row r="305" spans="2:6" ht="15.75" customHeight="1" x14ac:dyDescent="0.25">
      <c r="B305" s="2"/>
      <c r="F305" s="2"/>
    </row>
    <row r="306" spans="2:6" ht="15.75" customHeight="1" x14ac:dyDescent="0.25">
      <c r="B306" s="2"/>
      <c r="F306" s="2"/>
    </row>
    <row r="307" spans="2:6" ht="15.75" customHeight="1" x14ac:dyDescent="0.25">
      <c r="B307" s="2"/>
      <c r="F307" s="2"/>
    </row>
    <row r="308" spans="2:6" ht="15.75" customHeight="1" x14ac:dyDescent="0.25">
      <c r="B308" s="2"/>
      <c r="F308" s="2"/>
    </row>
    <row r="309" spans="2:6" ht="15.75" customHeight="1" x14ac:dyDescent="0.25">
      <c r="B309" s="2"/>
      <c r="F309" s="2"/>
    </row>
    <row r="310" spans="2:6" ht="15.75" customHeight="1" x14ac:dyDescent="0.25">
      <c r="B310" s="2"/>
      <c r="F310" s="2"/>
    </row>
    <row r="311" spans="2:6" ht="15.75" customHeight="1" x14ac:dyDescent="0.25">
      <c r="B311" s="2"/>
      <c r="F311" s="2"/>
    </row>
    <row r="312" spans="2:6" ht="15.75" customHeight="1" x14ac:dyDescent="0.25">
      <c r="B312" s="2"/>
      <c r="F312" s="2"/>
    </row>
    <row r="313" spans="2:6" ht="15.75" customHeight="1" x14ac:dyDescent="0.25">
      <c r="B313" s="2"/>
      <c r="F313" s="2"/>
    </row>
    <row r="314" spans="2:6" ht="15.75" customHeight="1" x14ac:dyDescent="0.25">
      <c r="B314" s="2"/>
      <c r="F314" s="2"/>
    </row>
    <row r="315" spans="2:6" ht="15.75" customHeight="1" x14ac:dyDescent="0.25">
      <c r="B315" s="2"/>
      <c r="F315" s="2"/>
    </row>
    <row r="316" spans="2:6" ht="15.75" customHeight="1" x14ac:dyDescent="0.25">
      <c r="B316" s="2"/>
      <c r="F316" s="2"/>
    </row>
    <row r="317" spans="2:6" ht="15.75" customHeight="1" x14ac:dyDescent="0.25">
      <c r="B317" s="2"/>
      <c r="F317" s="2"/>
    </row>
    <row r="318" spans="2:6" ht="15.75" customHeight="1" x14ac:dyDescent="0.25">
      <c r="B318" s="2"/>
      <c r="F318" s="2"/>
    </row>
    <row r="319" spans="2:6" ht="15.75" customHeight="1" x14ac:dyDescent="0.25">
      <c r="B319" s="2"/>
      <c r="F319" s="2"/>
    </row>
    <row r="320" spans="2:6" ht="15.75" customHeight="1" x14ac:dyDescent="0.25">
      <c r="B320" s="2"/>
      <c r="F320" s="2"/>
    </row>
    <row r="321" spans="2:6" ht="15.75" customHeight="1" x14ac:dyDescent="0.25">
      <c r="B321" s="2"/>
      <c r="F321" s="2"/>
    </row>
    <row r="322" spans="2:6" ht="15.75" customHeight="1" x14ac:dyDescent="0.25">
      <c r="B322" s="2"/>
      <c r="F322" s="2"/>
    </row>
    <row r="323" spans="2:6" ht="15.75" customHeight="1" x14ac:dyDescent="0.25">
      <c r="B323" s="2"/>
      <c r="F323" s="2"/>
    </row>
    <row r="324" spans="2:6" ht="15.75" customHeight="1" x14ac:dyDescent="0.25">
      <c r="B324" s="2"/>
      <c r="F324" s="2"/>
    </row>
    <row r="325" spans="2:6" ht="15.75" customHeight="1" x14ac:dyDescent="0.25">
      <c r="B325" s="2"/>
      <c r="F325" s="2"/>
    </row>
    <row r="326" spans="2:6" ht="15.75" customHeight="1" x14ac:dyDescent="0.25">
      <c r="B326" s="2"/>
      <c r="F326" s="2"/>
    </row>
    <row r="327" spans="2:6" ht="15.75" customHeight="1" x14ac:dyDescent="0.25">
      <c r="B327" s="2"/>
      <c r="F327" s="2"/>
    </row>
    <row r="328" spans="2:6" ht="15.75" customHeight="1" x14ac:dyDescent="0.25">
      <c r="B328" s="2"/>
      <c r="F328" s="2"/>
    </row>
    <row r="329" spans="2:6" ht="15.75" customHeight="1" x14ac:dyDescent="0.25">
      <c r="B329" s="2"/>
      <c r="F329" s="2"/>
    </row>
    <row r="330" spans="2:6" ht="15.75" customHeight="1" x14ac:dyDescent="0.25">
      <c r="B330" s="2"/>
      <c r="F330" s="2"/>
    </row>
    <row r="331" spans="2:6" ht="15.75" customHeight="1" x14ac:dyDescent="0.25">
      <c r="B331" s="2"/>
      <c r="F331" s="2"/>
    </row>
    <row r="332" spans="2:6" ht="15.75" customHeight="1" x14ac:dyDescent="0.25">
      <c r="B332" s="2"/>
      <c r="F332" s="2"/>
    </row>
    <row r="333" spans="2:6" ht="15.75" customHeight="1" x14ac:dyDescent="0.25">
      <c r="B333" s="2"/>
      <c r="F333" s="2"/>
    </row>
    <row r="334" spans="2:6" ht="15.75" customHeight="1" x14ac:dyDescent="0.25">
      <c r="B334" s="2"/>
      <c r="F334" s="2"/>
    </row>
    <row r="335" spans="2:6" ht="15.75" customHeight="1" x14ac:dyDescent="0.25">
      <c r="B335" s="2"/>
      <c r="F335" s="2"/>
    </row>
    <row r="336" spans="2:6" ht="15.75" customHeight="1" x14ac:dyDescent="0.25">
      <c r="B336" s="2"/>
      <c r="F336" s="2"/>
    </row>
    <row r="337" spans="2:6" ht="15.75" customHeight="1" x14ac:dyDescent="0.25">
      <c r="B337" s="2"/>
      <c r="F337" s="2"/>
    </row>
    <row r="338" spans="2:6" ht="15.75" customHeight="1" x14ac:dyDescent="0.25">
      <c r="B338" s="2"/>
      <c r="F338" s="2"/>
    </row>
    <row r="339" spans="2:6" ht="15.75" customHeight="1" x14ac:dyDescent="0.25">
      <c r="B339" s="2"/>
      <c r="F339" s="2"/>
    </row>
    <row r="340" spans="2:6" ht="15.75" customHeight="1" x14ac:dyDescent="0.25">
      <c r="B340" s="2"/>
      <c r="F340" s="2"/>
    </row>
    <row r="341" spans="2:6" ht="15.75" customHeight="1" x14ac:dyDescent="0.25">
      <c r="B341" s="2"/>
      <c r="F341" s="2"/>
    </row>
    <row r="342" spans="2:6" ht="15.75" customHeight="1" x14ac:dyDescent="0.25">
      <c r="B342" s="2"/>
      <c r="F342" s="2"/>
    </row>
    <row r="343" spans="2:6" ht="15.75" customHeight="1" x14ac:dyDescent="0.25">
      <c r="B343" s="2"/>
      <c r="F343" s="2"/>
    </row>
    <row r="344" spans="2:6" ht="15.75" customHeight="1" x14ac:dyDescent="0.25">
      <c r="B344" s="2"/>
      <c r="F344" s="2"/>
    </row>
    <row r="345" spans="2:6" ht="15.75" customHeight="1" x14ac:dyDescent="0.25">
      <c r="B345" s="2"/>
      <c r="F345" s="2"/>
    </row>
    <row r="346" spans="2:6" ht="15.75" customHeight="1" x14ac:dyDescent="0.25">
      <c r="B346" s="2"/>
      <c r="F346" s="2"/>
    </row>
    <row r="347" spans="2:6" ht="15.75" customHeight="1" x14ac:dyDescent="0.25">
      <c r="B347" s="2"/>
      <c r="F347" s="2"/>
    </row>
    <row r="348" spans="2:6" ht="15.75" customHeight="1" x14ac:dyDescent="0.25">
      <c r="B348" s="2"/>
      <c r="F348" s="2"/>
    </row>
    <row r="349" spans="2:6" ht="15.75" customHeight="1" x14ac:dyDescent="0.25">
      <c r="B349" s="2"/>
      <c r="F349" s="2"/>
    </row>
    <row r="350" spans="2:6" ht="15.75" customHeight="1" x14ac:dyDescent="0.25">
      <c r="B350" s="2"/>
      <c r="F350" s="2"/>
    </row>
    <row r="351" spans="2:6" ht="15.75" customHeight="1" x14ac:dyDescent="0.25">
      <c r="B351" s="2"/>
      <c r="F351" s="2"/>
    </row>
    <row r="352" spans="2:6" ht="15.75" customHeight="1" x14ac:dyDescent="0.25">
      <c r="B352" s="2"/>
      <c r="F352" s="2"/>
    </row>
    <row r="353" spans="2:6" ht="15.75" customHeight="1" x14ac:dyDescent="0.25">
      <c r="B353" s="2"/>
      <c r="F353" s="2"/>
    </row>
    <row r="354" spans="2:6" ht="15.75" customHeight="1" x14ac:dyDescent="0.25">
      <c r="B354" s="2"/>
      <c r="F354" s="2"/>
    </row>
    <row r="355" spans="2:6" ht="15.75" customHeight="1" x14ac:dyDescent="0.25">
      <c r="B355" s="2"/>
      <c r="F355" s="2"/>
    </row>
    <row r="356" spans="2:6" ht="15.75" customHeight="1" x14ac:dyDescent="0.25">
      <c r="B356" s="2"/>
      <c r="F356" s="2"/>
    </row>
    <row r="357" spans="2:6" ht="15.75" customHeight="1" x14ac:dyDescent="0.25">
      <c r="B357" s="2"/>
      <c r="F357" s="2"/>
    </row>
    <row r="358" spans="2:6" ht="15.75" customHeight="1" x14ac:dyDescent="0.25">
      <c r="B358" s="2"/>
      <c r="F358" s="2"/>
    </row>
    <row r="359" spans="2:6" ht="15.75" customHeight="1" x14ac:dyDescent="0.25">
      <c r="B359" s="2"/>
      <c r="F359" s="2"/>
    </row>
    <row r="360" spans="2:6" ht="15.75" customHeight="1" x14ac:dyDescent="0.25">
      <c r="B360" s="2"/>
      <c r="F360" s="2"/>
    </row>
    <row r="361" spans="2:6" ht="15.75" customHeight="1" x14ac:dyDescent="0.25">
      <c r="B361" s="2"/>
      <c r="F361" s="2"/>
    </row>
    <row r="362" spans="2:6" ht="15.75" customHeight="1" x14ac:dyDescent="0.25">
      <c r="B362" s="2"/>
      <c r="F362" s="2"/>
    </row>
    <row r="363" spans="2:6" ht="15.75" customHeight="1" x14ac:dyDescent="0.25">
      <c r="B363" s="2"/>
      <c r="F363" s="2"/>
    </row>
    <row r="364" spans="2:6" ht="15.75" customHeight="1" x14ac:dyDescent="0.25">
      <c r="B364" s="2"/>
      <c r="F364" s="2"/>
    </row>
    <row r="365" spans="2:6" ht="15.75" customHeight="1" x14ac:dyDescent="0.25">
      <c r="B365" s="2"/>
      <c r="F365" s="2"/>
    </row>
    <row r="366" spans="2:6" ht="15.75" customHeight="1" x14ac:dyDescent="0.25">
      <c r="B366" s="2"/>
      <c r="F366" s="2"/>
    </row>
    <row r="367" spans="2:6" ht="15.75" customHeight="1" x14ac:dyDescent="0.25">
      <c r="B367" s="2"/>
      <c r="F367" s="2"/>
    </row>
    <row r="368" spans="2:6" ht="15.75" customHeight="1" x14ac:dyDescent="0.25">
      <c r="B368" s="2"/>
      <c r="F368" s="2"/>
    </row>
    <row r="369" spans="2:6" ht="15.75" customHeight="1" x14ac:dyDescent="0.25">
      <c r="B369" s="2"/>
      <c r="F369" s="2"/>
    </row>
    <row r="370" spans="2:6" ht="15.75" customHeight="1" x14ac:dyDescent="0.25">
      <c r="B370" s="2"/>
      <c r="F370" s="2"/>
    </row>
    <row r="371" spans="2:6" ht="15.75" customHeight="1" x14ac:dyDescent="0.25">
      <c r="B371" s="2"/>
      <c r="F371" s="2"/>
    </row>
    <row r="372" spans="2:6" ht="15.75" customHeight="1" x14ac:dyDescent="0.25">
      <c r="B372" s="2"/>
      <c r="F372" s="2"/>
    </row>
    <row r="373" spans="2:6" ht="15.75" customHeight="1" x14ac:dyDescent="0.25">
      <c r="B373" s="2"/>
      <c r="F373" s="2"/>
    </row>
    <row r="374" spans="2:6" ht="15.75" customHeight="1" x14ac:dyDescent="0.25">
      <c r="B374" s="2"/>
      <c r="F374" s="2"/>
    </row>
    <row r="375" spans="2:6" ht="15.75" customHeight="1" x14ac:dyDescent="0.25">
      <c r="B375" s="2"/>
      <c r="F375" s="2"/>
    </row>
    <row r="376" spans="2:6" ht="15.75" customHeight="1" x14ac:dyDescent="0.25">
      <c r="B376" s="2"/>
      <c r="F376" s="2"/>
    </row>
    <row r="377" spans="2:6" ht="15.75" customHeight="1" x14ac:dyDescent="0.25">
      <c r="B377" s="2"/>
      <c r="F377" s="2"/>
    </row>
    <row r="378" spans="2:6" ht="15.75" customHeight="1" x14ac:dyDescent="0.25">
      <c r="B378" s="2"/>
      <c r="F378" s="2"/>
    </row>
    <row r="379" spans="2:6" ht="15.75" customHeight="1" x14ac:dyDescent="0.25">
      <c r="B379" s="2"/>
      <c r="F379" s="2"/>
    </row>
    <row r="380" spans="2:6" ht="15.75" customHeight="1" x14ac:dyDescent="0.25">
      <c r="B380" s="2"/>
      <c r="F380" s="2"/>
    </row>
    <row r="381" spans="2:6" ht="15.75" customHeight="1" x14ac:dyDescent="0.25">
      <c r="B381" s="2"/>
      <c r="F381" s="2"/>
    </row>
    <row r="382" spans="2:6" ht="15.75" customHeight="1" x14ac:dyDescent="0.25">
      <c r="B382" s="2"/>
      <c r="F382" s="2"/>
    </row>
    <row r="383" spans="2:6" ht="15.75" customHeight="1" x14ac:dyDescent="0.25">
      <c r="B383" s="2"/>
      <c r="F383" s="2"/>
    </row>
    <row r="384" spans="2:6" ht="15.75" customHeight="1" x14ac:dyDescent="0.25">
      <c r="B384" s="2"/>
      <c r="F384" s="2"/>
    </row>
    <row r="385" spans="2:6" ht="15.75" customHeight="1" x14ac:dyDescent="0.25">
      <c r="B385" s="2"/>
      <c r="F385" s="2"/>
    </row>
    <row r="386" spans="2:6" ht="15.75" customHeight="1" x14ac:dyDescent="0.25">
      <c r="B386" s="2"/>
      <c r="F386" s="2"/>
    </row>
    <row r="387" spans="2:6" ht="15.75" customHeight="1" x14ac:dyDescent="0.25">
      <c r="B387" s="2"/>
      <c r="F387" s="2"/>
    </row>
    <row r="388" spans="2:6" ht="15.75" customHeight="1" x14ac:dyDescent="0.25">
      <c r="B388" s="2"/>
      <c r="F388" s="2"/>
    </row>
    <row r="389" spans="2:6" ht="15.75" customHeight="1" x14ac:dyDescent="0.25">
      <c r="B389" s="2"/>
      <c r="F389" s="2"/>
    </row>
    <row r="390" spans="2:6" ht="15.75" customHeight="1" x14ac:dyDescent="0.25">
      <c r="B390" s="2"/>
      <c r="F390" s="2"/>
    </row>
    <row r="391" spans="2:6" ht="15.75" customHeight="1" x14ac:dyDescent="0.25">
      <c r="B391" s="2"/>
      <c r="F391" s="2"/>
    </row>
    <row r="392" spans="2:6" ht="15.75" customHeight="1" x14ac:dyDescent="0.25">
      <c r="B392" s="2"/>
      <c r="F392" s="2"/>
    </row>
    <row r="393" spans="2:6" ht="15.75" customHeight="1" x14ac:dyDescent="0.25">
      <c r="B393" s="2"/>
      <c r="F393" s="2"/>
    </row>
    <row r="394" spans="2:6" ht="15.75" customHeight="1" x14ac:dyDescent="0.25">
      <c r="B394" s="2"/>
      <c r="F394" s="2"/>
    </row>
    <row r="395" spans="2:6" ht="15.75" customHeight="1" x14ac:dyDescent="0.25">
      <c r="B395" s="2"/>
      <c r="F395" s="2"/>
    </row>
    <row r="396" spans="2:6" ht="15.75" customHeight="1" x14ac:dyDescent="0.25">
      <c r="B396" s="2"/>
      <c r="F396" s="2"/>
    </row>
    <row r="397" spans="2:6" ht="15.75" customHeight="1" x14ac:dyDescent="0.25">
      <c r="B397" s="2"/>
      <c r="F397" s="2"/>
    </row>
    <row r="398" spans="2:6" ht="15.75" customHeight="1" x14ac:dyDescent="0.25">
      <c r="B398" s="2"/>
      <c r="F398" s="2"/>
    </row>
    <row r="399" spans="2:6" ht="15.75" customHeight="1" x14ac:dyDescent="0.25">
      <c r="B399" s="2"/>
      <c r="F399" s="2"/>
    </row>
    <row r="400" spans="2:6" ht="15.75" customHeight="1" x14ac:dyDescent="0.25">
      <c r="B400" s="2"/>
      <c r="F400" s="2"/>
    </row>
    <row r="401" spans="2:6" ht="15.75" customHeight="1" x14ac:dyDescent="0.25">
      <c r="B401" s="2"/>
      <c r="F401" s="2"/>
    </row>
    <row r="402" spans="2:6" ht="15.75" customHeight="1" x14ac:dyDescent="0.25">
      <c r="B402" s="2"/>
      <c r="F402" s="2"/>
    </row>
    <row r="403" spans="2:6" ht="15.75" customHeight="1" x14ac:dyDescent="0.25">
      <c r="B403" s="2"/>
      <c r="F403" s="2"/>
    </row>
    <row r="404" spans="2:6" ht="15.75" customHeight="1" x14ac:dyDescent="0.25">
      <c r="B404" s="2"/>
      <c r="F404" s="2"/>
    </row>
    <row r="405" spans="2:6" ht="15.75" customHeight="1" x14ac:dyDescent="0.25">
      <c r="B405" s="2"/>
      <c r="F405" s="2"/>
    </row>
    <row r="406" spans="2:6" ht="15.75" customHeight="1" x14ac:dyDescent="0.25">
      <c r="B406" s="2"/>
      <c r="F406" s="2"/>
    </row>
    <row r="407" spans="2:6" ht="15.75" customHeight="1" x14ac:dyDescent="0.25">
      <c r="B407" s="2"/>
      <c r="F407" s="2"/>
    </row>
    <row r="408" spans="2:6" ht="15.75" customHeight="1" x14ac:dyDescent="0.25">
      <c r="B408" s="2"/>
      <c r="F408" s="2"/>
    </row>
    <row r="409" spans="2:6" ht="15.75" customHeight="1" x14ac:dyDescent="0.25">
      <c r="B409" s="2"/>
      <c r="F409" s="2"/>
    </row>
    <row r="410" spans="2:6" ht="15.75" customHeight="1" x14ac:dyDescent="0.25">
      <c r="B410" s="2"/>
      <c r="F410" s="2"/>
    </row>
    <row r="411" spans="2:6" ht="15.75" customHeight="1" x14ac:dyDescent="0.25">
      <c r="B411" s="2"/>
      <c r="F411" s="2"/>
    </row>
    <row r="412" spans="2:6" ht="15.75" customHeight="1" x14ac:dyDescent="0.25">
      <c r="B412" s="2"/>
      <c r="F412" s="2"/>
    </row>
    <row r="413" spans="2:6" ht="15.75" customHeight="1" x14ac:dyDescent="0.25">
      <c r="B413" s="2"/>
      <c r="F413" s="2"/>
    </row>
    <row r="414" spans="2:6" ht="15.75" customHeight="1" x14ac:dyDescent="0.25">
      <c r="B414" s="2"/>
      <c r="F414" s="2"/>
    </row>
    <row r="415" spans="2:6" ht="15.75" customHeight="1" x14ac:dyDescent="0.25">
      <c r="B415" s="2"/>
      <c r="F415" s="2"/>
    </row>
    <row r="416" spans="2:6" ht="15.75" customHeight="1" x14ac:dyDescent="0.25">
      <c r="B416" s="2"/>
      <c r="F416" s="2"/>
    </row>
    <row r="417" spans="2:6" ht="15.75" customHeight="1" x14ac:dyDescent="0.25">
      <c r="B417" s="2"/>
      <c r="F417" s="2"/>
    </row>
    <row r="418" spans="2:6" ht="15.75" customHeight="1" x14ac:dyDescent="0.25">
      <c r="B418" s="2"/>
      <c r="F418" s="2"/>
    </row>
    <row r="419" spans="2:6" ht="15.75" customHeight="1" x14ac:dyDescent="0.25">
      <c r="B419" s="2"/>
      <c r="F419" s="2"/>
    </row>
    <row r="420" spans="2:6" ht="15.75" customHeight="1" x14ac:dyDescent="0.25">
      <c r="B420" s="2"/>
      <c r="F420" s="2"/>
    </row>
    <row r="421" spans="2:6" ht="15.75" customHeight="1" x14ac:dyDescent="0.25">
      <c r="B421" s="2"/>
      <c r="F421" s="2"/>
    </row>
    <row r="422" spans="2:6" ht="15.75" customHeight="1" x14ac:dyDescent="0.25">
      <c r="B422" s="2"/>
      <c r="F422" s="2"/>
    </row>
    <row r="423" spans="2:6" ht="15.75" customHeight="1" x14ac:dyDescent="0.25">
      <c r="B423" s="2"/>
      <c r="F423" s="2"/>
    </row>
    <row r="424" spans="2:6" ht="15.75" customHeight="1" x14ac:dyDescent="0.25">
      <c r="B424" s="2"/>
      <c r="F424" s="2"/>
    </row>
    <row r="425" spans="2:6" ht="15.75" customHeight="1" x14ac:dyDescent="0.25">
      <c r="B425" s="2"/>
      <c r="F425" s="2"/>
    </row>
    <row r="426" spans="2:6" ht="15.75" customHeight="1" x14ac:dyDescent="0.25">
      <c r="B426" s="2"/>
      <c r="F426" s="2"/>
    </row>
    <row r="427" spans="2:6" ht="15.75" customHeight="1" x14ac:dyDescent="0.25">
      <c r="B427" s="2"/>
      <c r="F427" s="2"/>
    </row>
    <row r="428" spans="2:6" ht="15.75" customHeight="1" x14ac:dyDescent="0.25">
      <c r="B428" s="2"/>
      <c r="F428" s="2"/>
    </row>
    <row r="429" spans="2:6" ht="15.75" customHeight="1" x14ac:dyDescent="0.25">
      <c r="B429" s="2"/>
      <c r="F429" s="2"/>
    </row>
    <row r="430" spans="2:6" ht="15.75" customHeight="1" x14ac:dyDescent="0.25">
      <c r="B430" s="2"/>
      <c r="F430" s="2"/>
    </row>
    <row r="431" spans="2:6" ht="15.75" customHeight="1" x14ac:dyDescent="0.25">
      <c r="B431" s="2"/>
      <c r="F431" s="2"/>
    </row>
    <row r="432" spans="2:6" ht="15.75" customHeight="1" x14ac:dyDescent="0.25">
      <c r="B432" s="2"/>
      <c r="F432" s="2"/>
    </row>
    <row r="433" spans="2:6" ht="15.75" customHeight="1" x14ac:dyDescent="0.25">
      <c r="B433" s="2"/>
      <c r="F433" s="2"/>
    </row>
    <row r="434" spans="2:6" ht="15.75" customHeight="1" x14ac:dyDescent="0.25">
      <c r="B434" s="2"/>
      <c r="F434" s="2"/>
    </row>
    <row r="435" spans="2:6" ht="15.75" customHeight="1" x14ac:dyDescent="0.25">
      <c r="B435" s="2"/>
      <c r="F435" s="2"/>
    </row>
    <row r="436" spans="2:6" ht="15.75" customHeight="1" x14ac:dyDescent="0.25">
      <c r="B436" s="2"/>
      <c r="F436" s="2"/>
    </row>
    <row r="437" spans="2:6" ht="15.75" customHeight="1" x14ac:dyDescent="0.25">
      <c r="B437" s="2"/>
      <c r="F437" s="2"/>
    </row>
    <row r="438" spans="2:6" ht="15.75" customHeight="1" x14ac:dyDescent="0.25">
      <c r="B438" s="2"/>
      <c r="F438" s="2"/>
    </row>
    <row r="439" spans="2:6" ht="15.75" customHeight="1" x14ac:dyDescent="0.25">
      <c r="B439" s="2"/>
      <c r="F439" s="2"/>
    </row>
    <row r="440" spans="2:6" ht="15.75" customHeight="1" x14ac:dyDescent="0.25">
      <c r="B440" s="2"/>
      <c r="F440" s="2"/>
    </row>
    <row r="441" spans="2:6" ht="15.75" customHeight="1" x14ac:dyDescent="0.25">
      <c r="B441" s="2"/>
      <c r="F441" s="2"/>
    </row>
    <row r="442" spans="2:6" ht="15.75" customHeight="1" x14ac:dyDescent="0.25">
      <c r="B442" s="2"/>
      <c r="F442" s="2"/>
    </row>
    <row r="443" spans="2:6" ht="15.75" customHeight="1" x14ac:dyDescent="0.25">
      <c r="B443" s="2"/>
      <c r="F443" s="2"/>
    </row>
    <row r="444" spans="2:6" ht="15.75" customHeight="1" x14ac:dyDescent="0.25">
      <c r="B444" s="2"/>
      <c r="F444" s="2"/>
    </row>
    <row r="445" spans="2:6" ht="15.75" customHeight="1" x14ac:dyDescent="0.25">
      <c r="B445" s="2"/>
      <c r="F445" s="2"/>
    </row>
    <row r="446" spans="2:6" ht="15.75" customHeight="1" x14ac:dyDescent="0.25">
      <c r="B446" s="2"/>
      <c r="F446" s="2"/>
    </row>
    <row r="447" spans="2:6" ht="15.75" customHeight="1" x14ac:dyDescent="0.25">
      <c r="B447" s="2"/>
      <c r="F447" s="2"/>
    </row>
    <row r="448" spans="2:6" ht="15.75" customHeight="1" x14ac:dyDescent="0.25">
      <c r="B448" s="2"/>
      <c r="F448" s="2"/>
    </row>
    <row r="449" spans="2:6" ht="15.75" customHeight="1" x14ac:dyDescent="0.25">
      <c r="B449" s="2"/>
      <c r="F449" s="2"/>
    </row>
    <row r="450" spans="2:6" ht="15.75" customHeight="1" x14ac:dyDescent="0.25">
      <c r="B450" s="2"/>
      <c r="F450" s="2"/>
    </row>
    <row r="451" spans="2:6" ht="15.75" customHeight="1" x14ac:dyDescent="0.25">
      <c r="B451" s="2"/>
      <c r="F451" s="2"/>
    </row>
    <row r="452" spans="2:6" ht="15.75" customHeight="1" x14ac:dyDescent="0.25">
      <c r="B452" s="2"/>
      <c r="F452" s="2"/>
    </row>
    <row r="453" spans="2:6" ht="15.75" customHeight="1" x14ac:dyDescent="0.25">
      <c r="B453" s="2"/>
      <c r="F453" s="2"/>
    </row>
    <row r="454" spans="2:6" ht="15.75" customHeight="1" x14ac:dyDescent="0.25">
      <c r="B454" s="2"/>
      <c r="F454" s="2"/>
    </row>
    <row r="455" spans="2:6" ht="15.75" customHeight="1" x14ac:dyDescent="0.25">
      <c r="B455" s="2"/>
      <c r="F455" s="2"/>
    </row>
    <row r="456" spans="2:6" ht="15.75" customHeight="1" x14ac:dyDescent="0.25">
      <c r="B456" s="2"/>
      <c r="F456" s="2"/>
    </row>
    <row r="457" spans="2:6" ht="15.75" customHeight="1" x14ac:dyDescent="0.25">
      <c r="B457" s="2"/>
      <c r="F457" s="2"/>
    </row>
    <row r="458" spans="2:6" ht="15.75" customHeight="1" x14ac:dyDescent="0.25">
      <c r="B458" s="2"/>
      <c r="F458" s="2"/>
    </row>
    <row r="459" spans="2:6" ht="15.75" customHeight="1" x14ac:dyDescent="0.25">
      <c r="B459" s="2"/>
      <c r="F459" s="2"/>
    </row>
    <row r="460" spans="2:6" ht="15.75" customHeight="1" x14ac:dyDescent="0.25">
      <c r="B460" s="2"/>
      <c r="F460" s="2"/>
    </row>
    <row r="461" spans="2:6" ht="15.75" customHeight="1" x14ac:dyDescent="0.25">
      <c r="B461" s="2"/>
      <c r="F461" s="2"/>
    </row>
    <row r="462" spans="2:6" ht="15.75" customHeight="1" x14ac:dyDescent="0.25">
      <c r="B462" s="2"/>
      <c r="F462" s="2"/>
    </row>
    <row r="463" spans="2:6" ht="15.75" customHeight="1" x14ac:dyDescent="0.25">
      <c r="B463" s="2"/>
      <c r="F463" s="2"/>
    </row>
    <row r="464" spans="2:6" ht="15.75" customHeight="1" x14ac:dyDescent="0.25">
      <c r="B464" s="2"/>
      <c r="F464" s="2"/>
    </row>
    <row r="465" spans="2:6" ht="15.75" customHeight="1" x14ac:dyDescent="0.25">
      <c r="B465" s="2"/>
      <c r="F465" s="2"/>
    </row>
    <row r="466" spans="2:6" ht="15.75" customHeight="1" x14ac:dyDescent="0.25">
      <c r="B466" s="2"/>
      <c r="F466" s="2"/>
    </row>
    <row r="467" spans="2:6" ht="15.75" customHeight="1" x14ac:dyDescent="0.25">
      <c r="B467" s="2"/>
      <c r="F467" s="2"/>
    </row>
    <row r="468" spans="2:6" ht="15.75" customHeight="1" x14ac:dyDescent="0.25">
      <c r="B468" s="2"/>
      <c r="F468" s="2"/>
    </row>
    <row r="469" spans="2:6" ht="15.75" customHeight="1" x14ac:dyDescent="0.25">
      <c r="B469" s="2"/>
      <c r="F469" s="2"/>
    </row>
    <row r="470" spans="2:6" ht="15.75" customHeight="1" x14ac:dyDescent="0.25">
      <c r="B470" s="2"/>
      <c r="F470" s="2"/>
    </row>
    <row r="471" spans="2:6" ht="15.75" customHeight="1" x14ac:dyDescent="0.25">
      <c r="B471" s="2"/>
      <c r="F471" s="2"/>
    </row>
    <row r="472" spans="2:6" ht="15.75" customHeight="1" x14ac:dyDescent="0.25">
      <c r="B472" s="2"/>
      <c r="F472" s="2"/>
    </row>
    <row r="473" spans="2:6" ht="15.75" customHeight="1" x14ac:dyDescent="0.25">
      <c r="B473" s="2"/>
      <c r="F473" s="2"/>
    </row>
    <row r="474" spans="2:6" ht="15.75" customHeight="1" x14ac:dyDescent="0.25">
      <c r="B474" s="2"/>
      <c r="F474" s="2"/>
    </row>
    <row r="475" spans="2:6" ht="15.75" customHeight="1" x14ac:dyDescent="0.25">
      <c r="B475" s="2"/>
      <c r="F475" s="2"/>
    </row>
    <row r="476" spans="2:6" ht="15.75" customHeight="1" x14ac:dyDescent="0.25">
      <c r="B476" s="2"/>
      <c r="F476" s="2"/>
    </row>
    <row r="477" spans="2:6" ht="15.75" customHeight="1" x14ac:dyDescent="0.25">
      <c r="B477" s="2"/>
      <c r="F477" s="2"/>
    </row>
    <row r="478" spans="2:6" ht="15.75" customHeight="1" x14ac:dyDescent="0.25">
      <c r="B478" s="2"/>
      <c r="F478" s="2"/>
    </row>
    <row r="479" spans="2:6" ht="15.75" customHeight="1" x14ac:dyDescent="0.25">
      <c r="B479" s="2"/>
      <c r="F479" s="2"/>
    </row>
    <row r="480" spans="2:6" ht="15.75" customHeight="1" x14ac:dyDescent="0.25">
      <c r="B480" s="2"/>
      <c r="F480" s="2"/>
    </row>
    <row r="481" spans="2:6" ht="15.75" customHeight="1" x14ac:dyDescent="0.25">
      <c r="B481" s="2"/>
      <c r="F481" s="2"/>
    </row>
    <row r="482" spans="2:6" ht="15.75" customHeight="1" x14ac:dyDescent="0.25">
      <c r="B482" s="2"/>
      <c r="F482" s="2"/>
    </row>
    <row r="483" spans="2:6" ht="15.75" customHeight="1" x14ac:dyDescent="0.25">
      <c r="B483" s="2"/>
      <c r="F483" s="2"/>
    </row>
    <row r="484" spans="2:6" ht="15.75" customHeight="1" x14ac:dyDescent="0.25">
      <c r="B484" s="2"/>
      <c r="F484" s="2"/>
    </row>
    <row r="485" spans="2:6" ht="15.75" customHeight="1" x14ac:dyDescent="0.25">
      <c r="B485" s="2"/>
      <c r="F485" s="2"/>
    </row>
    <row r="486" spans="2:6" ht="15.75" customHeight="1" x14ac:dyDescent="0.25">
      <c r="B486" s="2"/>
      <c r="F486" s="2"/>
    </row>
    <row r="487" spans="2:6" ht="15.75" customHeight="1" x14ac:dyDescent="0.25">
      <c r="B487" s="2"/>
      <c r="F487" s="2"/>
    </row>
    <row r="488" spans="2:6" ht="15.75" customHeight="1" x14ac:dyDescent="0.25">
      <c r="B488" s="2"/>
      <c r="F488" s="2"/>
    </row>
    <row r="489" spans="2:6" ht="15.75" customHeight="1" x14ac:dyDescent="0.25">
      <c r="B489" s="2"/>
      <c r="F489" s="2"/>
    </row>
    <row r="490" spans="2:6" ht="15.75" customHeight="1" x14ac:dyDescent="0.25">
      <c r="B490" s="2"/>
      <c r="F490" s="2"/>
    </row>
    <row r="491" spans="2:6" ht="15.75" customHeight="1" x14ac:dyDescent="0.25">
      <c r="B491" s="2"/>
      <c r="F491" s="2"/>
    </row>
    <row r="492" spans="2:6" ht="15.75" customHeight="1" x14ac:dyDescent="0.25">
      <c r="B492" s="2"/>
      <c r="F492" s="2"/>
    </row>
    <row r="493" spans="2:6" ht="15.75" customHeight="1" x14ac:dyDescent="0.25">
      <c r="B493" s="2"/>
      <c r="F493" s="2"/>
    </row>
    <row r="494" spans="2:6" ht="15.75" customHeight="1" x14ac:dyDescent="0.25">
      <c r="B494" s="2"/>
      <c r="F494" s="2"/>
    </row>
    <row r="495" spans="2:6" ht="15.75" customHeight="1" x14ac:dyDescent="0.25">
      <c r="B495" s="2"/>
      <c r="F495" s="2"/>
    </row>
    <row r="496" spans="2:6" ht="15.75" customHeight="1" x14ac:dyDescent="0.25">
      <c r="B496" s="2"/>
      <c r="F496" s="2"/>
    </row>
    <row r="497" spans="2:6" ht="15.75" customHeight="1" x14ac:dyDescent="0.25">
      <c r="B497" s="2"/>
      <c r="F497" s="2"/>
    </row>
    <row r="498" spans="2:6" ht="15.75" customHeight="1" x14ac:dyDescent="0.25">
      <c r="B498" s="2"/>
      <c r="F498" s="2"/>
    </row>
    <row r="499" spans="2:6" ht="15.75" customHeight="1" x14ac:dyDescent="0.25">
      <c r="B499" s="2"/>
      <c r="F499" s="2"/>
    </row>
    <row r="500" spans="2:6" ht="15.75" customHeight="1" x14ac:dyDescent="0.25">
      <c r="B500" s="2"/>
      <c r="F500" s="2"/>
    </row>
    <row r="501" spans="2:6" ht="15.75" customHeight="1" x14ac:dyDescent="0.25">
      <c r="B501" s="2"/>
      <c r="F501" s="2"/>
    </row>
    <row r="502" spans="2:6" ht="15.75" customHeight="1" x14ac:dyDescent="0.25">
      <c r="B502" s="2"/>
      <c r="F502" s="2"/>
    </row>
    <row r="503" spans="2:6" ht="15.75" customHeight="1" x14ac:dyDescent="0.25">
      <c r="B503" s="2"/>
      <c r="F503" s="2"/>
    </row>
    <row r="504" spans="2:6" ht="15.75" customHeight="1" x14ac:dyDescent="0.25">
      <c r="B504" s="2"/>
      <c r="F504" s="2"/>
    </row>
    <row r="505" spans="2:6" ht="15.75" customHeight="1" x14ac:dyDescent="0.25">
      <c r="B505" s="2"/>
      <c r="F505" s="2"/>
    </row>
    <row r="506" spans="2:6" ht="15.75" customHeight="1" x14ac:dyDescent="0.25">
      <c r="B506" s="2"/>
      <c r="F506" s="2"/>
    </row>
    <row r="507" spans="2:6" ht="15.75" customHeight="1" x14ac:dyDescent="0.25">
      <c r="B507" s="2"/>
      <c r="F507" s="2"/>
    </row>
    <row r="508" spans="2:6" ht="15.75" customHeight="1" x14ac:dyDescent="0.25">
      <c r="B508" s="2"/>
      <c r="F508" s="2"/>
    </row>
    <row r="509" spans="2:6" ht="15.75" customHeight="1" x14ac:dyDescent="0.25">
      <c r="B509" s="2"/>
      <c r="F509" s="2"/>
    </row>
    <row r="510" spans="2:6" ht="15.75" customHeight="1" x14ac:dyDescent="0.25">
      <c r="B510" s="2"/>
      <c r="F510" s="2"/>
    </row>
    <row r="511" spans="2:6" ht="15.75" customHeight="1" x14ac:dyDescent="0.25">
      <c r="B511" s="2"/>
      <c r="F511" s="2"/>
    </row>
    <row r="512" spans="2:6" ht="15.75" customHeight="1" x14ac:dyDescent="0.25">
      <c r="B512" s="2"/>
      <c r="F512" s="2"/>
    </row>
    <row r="513" spans="2:6" ht="15.75" customHeight="1" x14ac:dyDescent="0.25">
      <c r="B513" s="2"/>
      <c r="F513" s="2"/>
    </row>
    <row r="514" spans="2:6" ht="15.75" customHeight="1" x14ac:dyDescent="0.25">
      <c r="B514" s="2"/>
      <c r="F514" s="2"/>
    </row>
    <row r="515" spans="2:6" ht="15.75" customHeight="1" x14ac:dyDescent="0.25">
      <c r="B515" s="2"/>
      <c r="F515" s="2"/>
    </row>
    <row r="516" spans="2:6" ht="15.75" customHeight="1" x14ac:dyDescent="0.25">
      <c r="B516" s="2"/>
      <c r="F516" s="2"/>
    </row>
    <row r="517" spans="2:6" ht="15.75" customHeight="1" x14ac:dyDescent="0.25">
      <c r="B517" s="2"/>
      <c r="F517" s="2"/>
    </row>
    <row r="518" spans="2:6" ht="15.75" customHeight="1" x14ac:dyDescent="0.25">
      <c r="B518" s="2"/>
      <c r="F518" s="2"/>
    </row>
    <row r="519" spans="2:6" ht="15.75" customHeight="1" x14ac:dyDescent="0.25">
      <c r="B519" s="2"/>
      <c r="F519" s="2"/>
    </row>
    <row r="520" spans="2:6" ht="15.75" customHeight="1" x14ac:dyDescent="0.25">
      <c r="B520" s="2"/>
      <c r="F520" s="2"/>
    </row>
    <row r="521" spans="2:6" ht="15.75" customHeight="1" x14ac:dyDescent="0.25">
      <c r="B521" s="2"/>
      <c r="F521" s="2"/>
    </row>
    <row r="522" spans="2:6" ht="15.75" customHeight="1" x14ac:dyDescent="0.25">
      <c r="B522" s="2"/>
      <c r="F522" s="2"/>
    </row>
    <row r="523" spans="2:6" ht="15.75" customHeight="1" x14ac:dyDescent="0.25">
      <c r="B523" s="2"/>
      <c r="F523" s="2"/>
    </row>
    <row r="524" spans="2:6" ht="15.75" customHeight="1" x14ac:dyDescent="0.25">
      <c r="B524" s="2"/>
      <c r="F524" s="2"/>
    </row>
    <row r="525" spans="2:6" ht="15.75" customHeight="1" x14ac:dyDescent="0.25">
      <c r="B525" s="2"/>
      <c r="F525" s="2"/>
    </row>
    <row r="526" spans="2:6" ht="15.75" customHeight="1" x14ac:dyDescent="0.25">
      <c r="B526" s="2"/>
      <c r="F526" s="2"/>
    </row>
    <row r="527" spans="2:6" ht="15.75" customHeight="1" x14ac:dyDescent="0.25">
      <c r="B527" s="2"/>
      <c r="F527" s="2"/>
    </row>
    <row r="528" spans="2:6" ht="15.75" customHeight="1" x14ac:dyDescent="0.25">
      <c r="B528" s="2"/>
      <c r="F528" s="2"/>
    </row>
    <row r="529" spans="2:6" ht="15.75" customHeight="1" x14ac:dyDescent="0.25">
      <c r="B529" s="2"/>
      <c r="F529" s="2"/>
    </row>
    <row r="530" spans="2:6" ht="15.75" customHeight="1" x14ac:dyDescent="0.25">
      <c r="B530" s="2"/>
      <c r="F530" s="2"/>
    </row>
    <row r="531" spans="2:6" ht="15.75" customHeight="1" x14ac:dyDescent="0.25">
      <c r="B531" s="2"/>
      <c r="F531" s="2"/>
    </row>
    <row r="532" spans="2:6" ht="15.75" customHeight="1" x14ac:dyDescent="0.25">
      <c r="B532" s="2"/>
      <c r="F532" s="2"/>
    </row>
    <row r="533" spans="2:6" ht="15.75" customHeight="1" x14ac:dyDescent="0.25">
      <c r="B533" s="2"/>
      <c r="F533" s="2"/>
    </row>
    <row r="534" spans="2:6" ht="15.75" customHeight="1" x14ac:dyDescent="0.25">
      <c r="B534" s="2"/>
      <c r="F534" s="2"/>
    </row>
    <row r="535" spans="2:6" ht="15.75" customHeight="1" x14ac:dyDescent="0.25">
      <c r="B535" s="2"/>
      <c r="F535" s="2"/>
    </row>
    <row r="536" spans="2:6" ht="15.75" customHeight="1" x14ac:dyDescent="0.25">
      <c r="B536" s="2"/>
      <c r="F536" s="2"/>
    </row>
    <row r="537" spans="2:6" ht="15.75" customHeight="1" x14ac:dyDescent="0.25">
      <c r="B537" s="2"/>
      <c r="F537" s="2"/>
    </row>
    <row r="538" spans="2:6" ht="15.75" customHeight="1" x14ac:dyDescent="0.25">
      <c r="B538" s="2"/>
      <c r="F538" s="2"/>
    </row>
    <row r="539" spans="2:6" ht="15.75" customHeight="1" x14ac:dyDescent="0.25">
      <c r="B539" s="2"/>
      <c r="F539" s="2"/>
    </row>
    <row r="540" spans="2:6" ht="15.75" customHeight="1" x14ac:dyDescent="0.25">
      <c r="B540" s="2"/>
      <c r="F540" s="2"/>
    </row>
    <row r="541" spans="2:6" ht="15.75" customHeight="1" x14ac:dyDescent="0.25">
      <c r="B541" s="2"/>
      <c r="F541" s="2"/>
    </row>
    <row r="542" spans="2:6" ht="15.75" customHeight="1" x14ac:dyDescent="0.25">
      <c r="B542" s="2"/>
      <c r="F542" s="2"/>
    </row>
    <row r="543" spans="2:6" ht="15.75" customHeight="1" x14ac:dyDescent="0.25">
      <c r="B543" s="2"/>
      <c r="F543" s="2"/>
    </row>
    <row r="544" spans="2:6" ht="15.75" customHeight="1" x14ac:dyDescent="0.25">
      <c r="B544" s="2"/>
      <c r="F544" s="2"/>
    </row>
    <row r="545" spans="2:6" ht="15.75" customHeight="1" x14ac:dyDescent="0.25">
      <c r="B545" s="2"/>
      <c r="F545" s="2"/>
    </row>
    <row r="546" spans="2:6" ht="15.75" customHeight="1" x14ac:dyDescent="0.25">
      <c r="B546" s="2"/>
      <c r="F546" s="2"/>
    </row>
    <row r="547" spans="2:6" ht="15.75" customHeight="1" x14ac:dyDescent="0.25">
      <c r="B547" s="2"/>
      <c r="F547" s="2"/>
    </row>
    <row r="548" spans="2:6" ht="15.75" customHeight="1" x14ac:dyDescent="0.25">
      <c r="B548" s="2"/>
      <c r="F548" s="2"/>
    </row>
    <row r="549" spans="2:6" ht="15.75" customHeight="1" x14ac:dyDescent="0.25">
      <c r="B549" s="2"/>
      <c r="F549" s="2"/>
    </row>
    <row r="550" spans="2:6" ht="15.75" customHeight="1" x14ac:dyDescent="0.25">
      <c r="B550" s="2"/>
      <c r="F550" s="2"/>
    </row>
    <row r="551" spans="2:6" ht="15.75" customHeight="1" x14ac:dyDescent="0.25">
      <c r="B551" s="2"/>
      <c r="F551" s="2"/>
    </row>
    <row r="552" spans="2:6" ht="15.75" customHeight="1" x14ac:dyDescent="0.25">
      <c r="B552" s="2"/>
      <c r="F552" s="2"/>
    </row>
    <row r="553" spans="2:6" ht="15.75" customHeight="1" x14ac:dyDescent="0.25">
      <c r="B553" s="2"/>
      <c r="F553" s="2"/>
    </row>
    <row r="554" spans="2:6" ht="15.75" customHeight="1" x14ac:dyDescent="0.25">
      <c r="B554" s="2"/>
      <c r="F554" s="2"/>
    </row>
    <row r="555" spans="2:6" ht="15.75" customHeight="1" x14ac:dyDescent="0.25">
      <c r="B555" s="2"/>
      <c r="F555" s="2"/>
    </row>
    <row r="556" spans="2:6" ht="15.75" customHeight="1" x14ac:dyDescent="0.25">
      <c r="B556" s="2"/>
      <c r="F556" s="2"/>
    </row>
    <row r="557" spans="2:6" ht="15.75" customHeight="1" x14ac:dyDescent="0.25">
      <c r="B557" s="2"/>
      <c r="F557" s="2"/>
    </row>
    <row r="558" spans="2:6" ht="15.75" customHeight="1" x14ac:dyDescent="0.25">
      <c r="B558" s="2"/>
      <c r="F558" s="2"/>
    </row>
    <row r="559" spans="2:6" ht="15.75" customHeight="1" x14ac:dyDescent="0.25">
      <c r="B559" s="2"/>
      <c r="F559" s="2"/>
    </row>
    <row r="560" spans="2:6" ht="15.75" customHeight="1" x14ac:dyDescent="0.25">
      <c r="B560" s="2"/>
      <c r="F560" s="2"/>
    </row>
    <row r="561" spans="2:6" ht="15.75" customHeight="1" x14ac:dyDescent="0.25">
      <c r="B561" s="2"/>
      <c r="F561" s="2"/>
    </row>
    <row r="562" spans="2:6" ht="15.75" customHeight="1" x14ac:dyDescent="0.25">
      <c r="B562" s="2"/>
      <c r="F562" s="2"/>
    </row>
    <row r="563" spans="2:6" ht="15.75" customHeight="1" x14ac:dyDescent="0.25">
      <c r="B563" s="2"/>
      <c r="F563" s="2"/>
    </row>
    <row r="564" spans="2:6" ht="15.75" customHeight="1" x14ac:dyDescent="0.25">
      <c r="B564" s="2"/>
      <c r="F564" s="2"/>
    </row>
    <row r="565" spans="2:6" ht="15.75" customHeight="1" x14ac:dyDescent="0.25">
      <c r="B565" s="2"/>
      <c r="F565" s="2"/>
    </row>
    <row r="566" spans="2:6" ht="15.75" customHeight="1" x14ac:dyDescent="0.25">
      <c r="B566" s="2"/>
      <c r="F566" s="2"/>
    </row>
    <row r="567" spans="2:6" ht="15.75" customHeight="1" x14ac:dyDescent="0.25">
      <c r="B567" s="2"/>
      <c r="F567" s="2"/>
    </row>
    <row r="568" spans="2:6" ht="15.75" customHeight="1" x14ac:dyDescent="0.25">
      <c r="B568" s="2"/>
      <c r="F568" s="2"/>
    </row>
    <row r="569" spans="2:6" ht="15.75" customHeight="1" x14ac:dyDescent="0.25">
      <c r="B569" s="2"/>
      <c r="F569" s="2"/>
    </row>
    <row r="570" spans="2:6" ht="15.75" customHeight="1" x14ac:dyDescent="0.25">
      <c r="B570" s="2"/>
      <c r="F570" s="2"/>
    </row>
    <row r="571" spans="2:6" ht="15.75" customHeight="1" x14ac:dyDescent="0.25">
      <c r="B571" s="2"/>
      <c r="F571" s="2"/>
    </row>
    <row r="572" spans="2:6" ht="15.75" customHeight="1" x14ac:dyDescent="0.25">
      <c r="B572" s="2"/>
      <c r="F572" s="2"/>
    </row>
    <row r="573" spans="2:6" ht="15.75" customHeight="1" x14ac:dyDescent="0.25">
      <c r="B573" s="2"/>
      <c r="F573" s="2"/>
    </row>
    <row r="574" spans="2:6" ht="15.75" customHeight="1" x14ac:dyDescent="0.25">
      <c r="B574" s="2"/>
      <c r="F574" s="2"/>
    </row>
    <row r="575" spans="2:6" ht="15.75" customHeight="1" x14ac:dyDescent="0.25">
      <c r="B575" s="2"/>
      <c r="F575" s="2"/>
    </row>
    <row r="576" spans="2:6" ht="15.75" customHeight="1" x14ac:dyDescent="0.25">
      <c r="B576" s="2"/>
      <c r="F576" s="2"/>
    </row>
    <row r="577" spans="2:6" ht="15.75" customHeight="1" x14ac:dyDescent="0.25">
      <c r="B577" s="2"/>
      <c r="F577" s="2"/>
    </row>
    <row r="578" spans="2:6" ht="15.75" customHeight="1" x14ac:dyDescent="0.25">
      <c r="B578" s="2"/>
      <c r="F578" s="2"/>
    </row>
    <row r="579" spans="2:6" ht="15.75" customHeight="1" x14ac:dyDescent="0.25">
      <c r="B579" s="2"/>
      <c r="F579" s="2"/>
    </row>
    <row r="580" spans="2:6" ht="15.75" customHeight="1" x14ac:dyDescent="0.25">
      <c r="B580" s="2"/>
      <c r="F580" s="2"/>
    </row>
    <row r="581" spans="2:6" ht="15.75" customHeight="1" x14ac:dyDescent="0.25">
      <c r="B581" s="2"/>
      <c r="F581" s="2"/>
    </row>
    <row r="582" spans="2:6" ht="15.75" customHeight="1" x14ac:dyDescent="0.25">
      <c r="B582" s="2"/>
      <c r="F582" s="2"/>
    </row>
    <row r="583" spans="2:6" ht="15.75" customHeight="1" x14ac:dyDescent="0.25">
      <c r="B583" s="2"/>
      <c r="F583" s="2"/>
    </row>
    <row r="584" spans="2:6" ht="15.75" customHeight="1" x14ac:dyDescent="0.25">
      <c r="B584" s="2"/>
      <c r="F584" s="2"/>
    </row>
    <row r="585" spans="2:6" ht="15.75" customHeight="1" x14ac:dyDescent="0.25">
      <c r="B585" s="2"/>
      <c r="F585" s="2"/>
    </row>
    <row r="586" spans="2:6" ht="15.75" customHeight="1" x14ac:dyDescent="0.25">
      <c r="B586" s="2"/>
      <c r="F586" s="2"/>
    </row>
    <row r="587" spans="2:6" ht="15.75" customHeight="1" x14ac:dyDescent="0.25">
      <c r="B587" s="2"/>
      <c r="F587" s="2"/>
    </row>
    <row r="588" spans="2:6" ht="15.75" customHeight="1" x14ac:dyDescent="0.25">
      <c r="B588" s="2"/>
      <c r="F588" s="2"/>
    </row>
    <row r="589" spans="2:6" ht="15.75" customHeight="1" x14ac:dyDescent="0.25">
      <c r="B589" s="2"/>
      <c r="F589" s="2"/>
    </row>
    <row r="590" spans="2:6" ht="15.75" customHeight="1" x14ac:dyDescent="0.25">
      <c r="B590" s="2"/>
      <c r="F590" s="2"/>
    </row>
    <row r="591" spans="2:6" ht="15.75" customHeight="1" x14ac:dyDescent="0.25">
      <c r="B591" s="2"/>
      <c r="F591" s="2"/>
    </row>
    <row r="592" spans="2:6" ht="15.75" customHeight="1" x14ac:dyDescent="0.25">
      <c r="B592" s="2"/>
      <c r="F592" s="2"/>
    </row>
    <row r="593" spans="2:6" ht="15.75" customHeight="1" x14ac:dyDescent="0.25">
      <c r="B593" s="2"/>
      <c r="F593" s="2"/>
    </row>
    <row r="594" spans="2:6" ht="15.75" customHeight="1" x14ac:dyDescent="0.25">
      <c r="B594" s="2"/>
      <c r="F594" s="2"/>
    </row>
    <row r="595" spans="2:6" ht="15.75" customHeight="1" x14ac:dyDescent="0.25">
      <c r="B595" s="2"/>
      <c r="F595" s="2"/>
    </row>
    <row r="596" spans="2:6" ht="15.75" customHeight="1" x14ac:dyDescent="0.25">
      <c r="B596" s="2"/>
      <c r="F596" s="2"/>
    </row>
    <row r="597" spans="2:6" ht="15.75" customHeight="1" x14ac:dyDescent="0.25">
      <c r="B597" s="2"/>
      <c r="F597" s="2"/>
    </row>
    <row r="598" spans="2:6" ht="15.75" customHeight="1" x14ac:dyDescent="0.25">
      <c r="B598" s="2"/>
      <c r="F598" s="2"/>
    </row>
    <row r="599" spans="2:6" ht="15.75" customHeight="1" x14ac:dyDescent="0.25">
      <c r="B599" s="2"/>
      <c r="F599" s="2"/>
    </row>
    <row r="600" spans="2:6" ht="15.75" customHeight="1" x14ac:dyDescent="0.25">
      <c r="B600" s="2"/>
      <c r="F600" s="2"/>
    </row>
    <row r="601" spans="2:6" ht="15.75" customHeight="1" x14ac:dyDescent="0.25">
      <c r="B601" s="2"/>
      <c r="F601" s="2"/>
    </row>
    <row r="602" spans="2:6" ht="15.75" customHeight="1" x14ac:dyDescent="0.25">
      <c r="B602" s="2"/>
      <c r="F602" s="2"/>
    </row>
    <row r="603" spans="2:6" ht="15.75" customHeight="1" x14ac:dyDescent="0.25">
      <c r="B603" s="2"/>
      <c r="F603" s="2"/>
    </row>
    <row r="604" spans="2:6" ht="15.75" customHeight="1" x14ac:dyDescent="0.25">
      <c r="B604" s="2"/>
      <c r="F604" s="2"/>
    </row>
    <row r="605" spans="2:6" ht="15.75" customHeight="1" x14ac:dyDescent="0.25">
      <c r="B605" s="2"/>
      <c r="F605" s="2"/>
    </row>
    <row r="606" spans="2:6" ht="15.75" customHeight="1" x14ac:dyDescent="0.25">
      <c r="B606" s="2"/>
      <c r="F606" s="2"/>
    </row>
    <row r="607" spans="2:6" ht="15.75" customHeight="1" x14ac:dyDescent="0.25">
      <c r="B607" s="2"/>
      <c r="F607" s="2"/>
    </row>
    <row r="608" spans="2:6" ht="15.75" customHeight="1" x14ac:dyDescent="0.25">
      <c r="B608" s="2"/>
      <c r="F608" s="2"/>
    </row>
    <row r="609" spans="2:6" ht="15.75" customHeight="1" x14ac:dyDescent="0.25">
      <c r="B609" s="2"/>
      <c r="F609" s="2"/>
    </row>
    <row r="610" spans="2:6" ht="15.75" customHeight="1" x14ac:dyDescent="0.25">
      <c r="B610" s="2"/>
      <c r="F610" s="2"/>
    </row>
    <row r="611" spans="2:6" ht="15.75" customHeight="1" x14ac:dyDescent="0.25">
      <c r="B611" s="2"/>
      <c r="F611" s="2"/>
    </row>
    <row r="612" spans="2:6" ht="15.75" customHeight="1" x14ac:dyDescent="0.25">
      <c r="B612" s="2"/>
      <c r="F612" s="2"/>
    </row>
    <row r="613" spans="2:6" ht="15.75" customHeight="1" x14ac:dyDescent="0.25">
      <c r="B613" s="2"/>
      <c r="F613" s="2"/>
    </row>
    <row r="614" spans="2:6" ht="15.75" customHeight="1" x14ac:dyDescent="0.25">
      <c r="B614" s="2"/>
      <c r="F614" s="2"/>
    </row>
    <row r="615" spans="2:6" ht="15.75" customHeight="1" x14ac:dyDescent="0.25">
      <c r="B615" s="2"/>
      <c r="F615" s="2"/>
    </row>
    <row r="616" spans="2:6" ht="15.75" customHeight="1" x14ac:dyDescent="0.25">
      <c r="B616" s="2"/>
      <c r="F616" s="2"/>
    </row>
    <row r="617" spans="2:6" ht="15.75" customHeight="1" x14ac:dyDescent="0.25">
      <c r="B617" s="2"/>
      <c r="F617" s="2"/>
    </row>
    <row r="618" spans="2:6" ht="15.75" customHeight="1" x14ac:dyDescent="0.25">
      <c r="B618" s="2"/>
      <c r="F618" s="2"/>
    </row>
    <row r="619" spans="2:6" ht="15.75" customHeight="1" x14ac:dyDescent="0.25">
      <c r="B619" s="2"/>
      <c r="F619" s="2"/>
    </row>
    <row r="620" spans="2:6" ht="15.75" customHeight="1" x14ac:dyDescent="0.25">
      <c r="B620" s="2"/>
      <c r="F620" s="2"/>
    </row>
    <row r="621" spans="2:6" ht="15.75" customHeight="1" x14ac:dyDescent="0.25">
      <c r="B621" s="2"/>
      <c r="F621" s="2"/>
    </row>
    <row r="622" spans="2:6" ht="15.75" customHeight="1" x14ac:dyDescent="0.25">
      <c r="B622" s="2"/>
      <c r="F622" s="2"/>
    </row>
    <row r="623" spans="2:6" ht="15.75" customHeight="1" x14ac:dyDescent="0.25">
      <c r="B623" s="2"/>
      <c r="F623" s="2"/>
    </row>
    <row r="624" spans="2:6" ht="15.75" customHeight="1" x14ac:dyDescent="0.25">
      <c r="B624" s="2"/>
      <c r="F624" s="2"/>
    </row>
    <row r="625" spans="2:6" ht="15.75" customHeight="1" x14ac:dyDescent="0.25">
      <c r="B625" s="2"/>
      <c r="F625" s="2"/>
    </row>
    <row r="626" spans="2:6" ht="15.75" customHeight="1" x14ac:dyDescent="0.25">
      <c r="B626" s="2"/>
      <c r="F626" s="2"/>
    </row>
    <row r="627" spans="2:6" ht="15.75" customHeight="1" x14ac:dyDescent="0.25">
      <c r="B627" s="2"/>
      <c r="F627" s="2"/>
    </row>
    <row r="628" spans="2:6" ht="15.75" customHeight="1" x14ac:dyDescent="0.25">
      <c r="B628" s="2"/>
      <c r="F628" s="2"/>
    </row>
    <row r="629" spans="2:6" ht="15.75" customHeight="1" x14ac:dyDescent="0.25">
      <c r="B629" s="2"/>
      <c r="F629" s="2"/>
    </row>
    <row r="630" spans="2:6" ht="15.75" customHeight="1" x14ac:dyDescent="0.25">
      <c r="B630" s="2"/>
      <c r="F630" s="2"/>
    </row>
    <row r="631" spans="2:6" ht="15.75" customHeight="1" x14ac:dyDescent="0.25">
      <c r="B631" s="2"/>
      <c r="F631" s="2"/>
    </row>
    <row r="632" spans="2:6" ht="15.75" customHeight="1" x14ac:dyDescent="0.25">
      <c r="B632" s="2"/>
      <c r="F632" s="2"/>
    </row>
    <row r="633" spans="2:6" ht="15.75" customHeight="1" x14ac:dyDescent="0.25">
      <c r="B633" s="2"/>
      <c r="F633" s="2"/>
    </row>
    <row r="634" spans="2:6" ht="15.75" customHeight="1" x14ac:dyDescent="0.25">
      <c r="B634" s="2"/>
      <c r="F634" s="2"/>
    </row>
    <row r="635" spans="2:6" ht="15.75" customHeight="1" x14ac:dyDescent="0.25">
      <c r="B635" s="2"/>
      <c r="F635" s="2"/>
    </row>
    <row r="636" spans="2:6" ht="15.75" customHeight="1" x14ac:dyDescent="0.25">
      <c r="B636" s="2"/>
      <c r="F636" s="2"/>
    </row>
    <row r="637" spans="2:6" ht="15.75" customHeight="1" x14ac:dyDescent="0.25">
      <c r="B637" s="2"/>
      <c r="F637" s="2"/>
    </row>
    <row r="638" spans="2:6" ht="15.75" customHeight="1" x14ac:dyDescent="0.25">
      <c r="B638" s="2"/>
      <c r="F638" s="2"/>
    </row>
    <row r="639" spans="2:6" ht="15.75" customHeight="1" x14ac:dyDescent="0.25">
      <c r="B639" s="2"/>
      <c r="F639" s="2"/>
    </row>
    <row r="640" spans="2:6" ht="15.75" customHeight="1" x14ac:dyDescent="0.25">
      <c r="B640" s="2"/>
      <c r="F640" s="2"/>
    </row>
    <row r="641" spans="2:6" ht="15.75" customHeight="1" x14ac:dyDescent="0.25">
      <c r="B641" s="2"/>
      <c r="F641" s="2"/>
    </row>
    <row r="642" spans="2:6" ht="15.75" customHeight="1" x14ac:dyDescent="0.25">
      <c r="B642" s="2"/>
      <c r="F642" s="2"/>
    </row>
    <row r="643" spans="2:6" ht="15.75" customHeight="1" x14ac:dyDescent="0.25">
      <c r="B643" s="2"/>
      <c r="F643" s="2"/>
    </row>
    <row r="644" spans="2:6" ht="15.75" customHeight="1" x14ac:dyDescent="0.25">
      <c r="B644" s="2"/>
      <c r="F644" s="2"/>
    </row>
    <row r="645" spans="2:6" ht="15.75" customHeight="1" x14ac:dyDescent="0.25">
      <c r="B645" s="2"/>
      <c r="F645" s="2"/>
    </row>
    <row r="646" spans="2:6" ht="15.75" customHeight="1" x14ac:dyDescent="0.25">
      <c r="B646" s="2"/>
      <c r="F646" s="2"/>
    </row>
    <row r="647" spans="2:6" ht="15.75" customHeight="1" x14ac:dyDescent="0.25">
      <c r="B647" s="2"/>
      <c r="F647" s="2"/>
    </row>
    <row r="648" spans="2:6" ht="15.75" customHeight="1" x14ac:dyDescent="0.25">
      <c r="B648" s="2"/>
      <c r="F648" s="2"/>
    </row>
    <row r="649" spans="2:6" ht="15.75" customHeight="1" x14ac:dyDescent="0.25">
      <c r="B649" s="2"/>
      <c r="F649" s="2"/>
    </row>
    <row r="650" spans="2:6" ht="15.75" customHeight="1" x14ac:dyDescent="0.25">
      <c r="B650" s="2"/>
      <c r="F650" s="2"/>
    </row>
    <row r="651" spans="2:6" ht="15.75" customHeight="1" x14ac:dyDescent="0.25">
      <c r="B651" s="2"/>
      <c r="F651" s="2"/>
    </row>
    <row r="652" spans="2:6" ht="15.75" customHeight="1" x14ac:dyDescent="0.25">
      <c r="B652" s="2"/>
      <c r="F652" s="2"/>
    </row>
    <row r="653" spans="2:6" ht="15.75" customHeight="1" x14ac:dyDescent="0.25">
      <c r="B653" s="2"/>
      <c r="F653" s="2"/>
    </row>
    <row r="654" spans="2:6" ht="15.75" customHeight="1" x14ac:dyDescent="0.25">
      <c r="B654" s="2"/>
      <c r="F654" s="2"/>
    </row>
    <row r="655" spans="2:6" ht="15.75" customHeight="1" x14ac:dyDescent="0.25">
      <c r="B655" s="2"/>
      <c r="F655" s="2"/>
    </row>
    <row r="656" spans="2:6" ht="15.75" customHeight="1" x14ac:dyDescent="0.25">
      <c r="B656" s="2"/>
      <c r="F656" s="2"/>
    </row>
    <row r="657" spans="2:6" ht="15.75" customHeight="1" x14ac:dyDescent="0.25">
      <c r="B657" s="2"/>
      <c r="F657" s="2"/>
    </row>
    <row r="658" spans="2:6" ht="15.75" customHeight="1" x14ac:dyDescent="0.25">
      <c r="B658" s="2"/>
      <c r="F658" s="2"/>
    </row>
    <row r="659" spans="2:6" ht="15.75" customHeight="1" x14ac:dyDescent="0.25">
      <c r="B659" s="2"/>
      <c r="F659" s="2"/>
    </row>
    <row r="660" spans="2:6" ht="15.75" customHeight="1" x14ac:dyDescent="0.25">
      <c r="B660" s="2"/>
      <c r="F660" s="2"/>
    </row>
    <row r="661" spans="2:6" ht="15.75" customHeight="1" x14ac:dyDescent="0.25">
      <c r="B661" s="2"/>
      <c r="F661" s="2"/>
    </row>
    <row r="662" spans="2:6" ht="15.75" customHeight="1" x14ac:dyDescent="0.25">
      <c r="B662" s="2"/>
      <c r="F662" s="2"/>
    </row>
    <row r="663" spans="2:6" ht="15.75" customHeight="1" x14ac:dyDescent="0.25">
      <c r="B663" s="2"/>
      <c r="F663" s="2"/>
    </row>
    <row r="664" spans="2:6" ht="15.75" customHeight="1" x14ac:dyDescent="0.25">
      <c r="B664" s="2"/>
      <c r="F664" s="2"/>
    </row>
    <row r="665" spans="2:6" ht="15.75" customHeight="1" x14ac:dyDescent="0.25">
      <c r="B665" s="2"/>
      <c r="F665" s="2"/>
    </row>
    <row r="666" spans="2:6" ht="15.75" customHeight="1" x14ac:dyDescent="0.25">
      <c r="B666" s="2"/>
      <c r="F666" s="2"/>
    </row>
    <row r="667" spans="2:6" ht="15.75" customHeight="1" x14ac:dyDescent="0.25">
      <c r="B667" s="2"/>
      <c r="F667" s="2"/>
    </row>
    <row r="668" spans="2:6" ht="15.75" customHeight="1" x14ac:dyDescent="0.25">
      <c r="B668" s="2"/>
      <c r="F668" s="2"/>
    </row>
    <row r="669" spans="2:6" ht="15.75" customHeight="1" x14ac:dyDescent="0.25">
      <c r="B669" s="2"/>
      <c r="F669" s="2"/>
    </row>
    <row r="670" spans="2:6" ht="15.75" customHeight="1" x14ac:dyDescent="0.25">
      <c r="B670" s="2"/>
      <c r="F670" s="2"/>
    </row>
    <row r="671" spans="2:6" ht="15.75" customHeight="1" x14ac:dyDescent="0.25">
      <c r="B671" s="2"/>
      <c r="F671" s="2"/>
    </row>
    <row r="672" spans="2:6" ht="15.75" customHeight="1" x14ac:dyDescent="0.25">
      <c r="B672" s="2"/>
      <c r="F672" s="2"/>
    </row>
    <row r="673" spans="2:6" ht="15.75" customHeight="1" x14ac:dyDescent="0.25">
      <c r="B673" s="2"/>
      <c r="F673" s="2"/>
    </row>
    <row r="674" spans="2:6" ht="15.75" customHeight="1" x14ac:dyDescent="0.25">
      <c r="B674" s="2"/>
      <c r="F674" s="2"/>
    </row>
    <row r="675" spans="2:6" ht="15.75" customHeight="1" x14ac:dyDescent="0.25">
      <c r="B675" s="2"/>
      <c r="F675" s="2"/>
    </row>
    <row r="676" spans="2:6" ht="15.75" customHeight="1" x14ac:dyDescent="0.25">
      <c r="B676" s="2"/>
      <c r="F676" s="2"/>
    </row>
    <row r="677" spans="2:6" ht="15.75" customHeight="1" x14ac:dyDescent="0.25">
      <c r="B677" s="2"/>
      <c r="F677" s="2"/>
    </row>
    <row r="678" spans="2:6" ht="15.75" customHeight="1" x14ac:dyDescent="0.25">
      <c r="B678" s="2"/>
      <c r="F678" s="2"/>
    </row>
    <row r="679" spans="2:6" ht="15.75" customHeight="1" x14ac:dyDescent="0.25">
      <c r="B679" s="2"/>
      <c r="F679" s="2"/>
    </row>
    <row r="680" spans="2:6" ht="15.75" customHeight="1" x14ac:dyDescent="0.25">
      <c r="B680" s="2"/>
      <c r="F680" s="2"/>
    </row>
    <row r="681" spans="2:6" ht="15.75" customHeight="1" x14ac:dyDescent="0.25">
      <c r="B681" s="2"/>
      <c r="F681" s="2"/>
    </row>
    <row r="682" spans="2:6" ht="15.75" customHeight="1" x14ac:dyDescent="0.25">
      <c r="B682" s="2"/>
      <c r="F682" s="2"/>
    </row>
    <row r="683" spans="2:6" ht="15.75" customHeight="1" x14ac:dyDescent="0.25">
      <c r="B683" s="2"/>
      <c r="F683" s="2"/>
    </row>
    <row r="684" spans="2:6" ht="15.75" customHeight="1" x14ac:dyDescent="0.25">
      <c r="B684" s="2"/>
      <c r="F684" s="2"/>
    </row>
    <row r="685" spans="2:6" ht="15.75" customHeight="1" x14ac:dyDescent="0.25">
      <c r="B685" s="2"/>
      <c r="F685" s="2"/>
    </row>
    <row r="686" spans="2:6" ht="15.75" customHeight="1" x14ac:dyDescent="0.25">
      <c r="B686" s="2"/>
      <c r="F686" s="2"/>
    </row>
    <row r="687" spans="2:6" ht="15.75" customHeight="1" x14ac:dyDescent="0.25">
      <c r="B687" s="2"/>
      <c r="F687" s="2"/>
    </row>
    <row r="688" spans="2:6" ht="15.75" customHeight="1" x14ac:dyDescent="0.25">
      <c r="B688" s="2"/>
      <c r="F688" s="2"/>
    </row>
    <row r="689" spans="2:6" ht="15.75" customHeight="1" x14ac:dyDescent="0.25">
      <c r="B689" s="2"/>
      <c r="F689" s="2"/>
    </row>
    <row r="690" spans="2:6" ht="15.75" customHeight="1" x14ac:dyDescent="0.25">
      <c r="B690" s="2"/>
      <c r="F690" s="2"/>
    </row>
    <row r="691" spans="2:6" ht="15.75" customHeight="1" x14ac:dyDescent="0.25">
      <c r="B691" s="2"/>
      <c r="F691" s="2"/>
    </row>
    <row r="692" spans="2:6" ht="15.75" customHeight="1" x14ac:dyDescent="0.25">
      <c r="B692" s="2"/>
      <c r="F692" s="2"/>
    </row>
    <row r="693" spans="2:6" ht="15.75" customHeight="1" x14ac:dyDescent="0.25">
      <c r="B693" s="2"/>
      <c r="F693" s="2"/>
    </row>
    <row r="694" spans="2:6" ht="15.75" customHeight="1" x14ac:dyDescent="0.25">
      <c r="B694" s="2"/>
      <c r="F694" s="2"/>
    </row>
    <row r="695" spans="2:6" ht="15.75" customHeight="1" x14ac:dyDescent="0.25">
      <c r="B695" s="2"/>
      <c r="F695" s="2"/>
    </row>
    <row r="696" spans="2:6" ht="15.75" customHeight="1" x14ac:dyDescent="0.25">
      <c r="B696" s="2"/>
      <c r="F696" s="2"/>
    </row>
    <row r="697" spans="2:6" ht="15.75" customHeight="1" x14ac:dyDescent="0.25">
      <c r="B697" s="2"/>
      <c r="F697" s="2"/>
    </row>
    <row r="698" spans="2:6" ht="15.75" customHeight="1" x14ac:dyDescent="0.25">
      <c r="B698" s="2"/>
      <c r="F698" s="2"/>
    </row>
    <row r="699" spans="2:6" ht="15.75" customHeight="1" x14ac:dyDescent="0.25">
      <c r="B699" s="2"/>
      <c r="F699" s="2"/>
    </row>
    <row r="700" spans="2:6" ht="15.75" customHeight="1" x14ac:dyDescent="0.25">
      <c r="B700" s="2"/>
      <c r="F700" s="2"/>
    </row>
    <row r="701" spans="2:6" ht="15.75" customHeight="1" x14ac:dyDescent="0.25">
      <c r="B701" s="2"/>
      <c r="F701" s="2"/>
    </row>
    <row r="702" spans="2:6" ht="15.75" customHeight="1" x14ac:dyDescent="0.25">
      <c r="B702" s="2"/>
      <c r="F702" s="2"/>
    </row>
    <row r="703" spans="2:6" ht="15.75" customHeight="1" x14ac:dyDescent="0.25">
      <c r="B703" s="2"/>
      <c r="F703" s="2"/>
    </row>
    <row r="704" spans="2:6" ht="15.75" customHeight="1" x14ac:dyDescent="0.25">
      <c r="B704" s="2"/>
      <c r="F704" s="2"/>
    </row>
    <row r="705" spans="2:6" ht="15.75" customHeight="1" x14ac:dyDescent="0.25">
      <c r="B705" s="2"/>
      <c r="F705" s="2"/>
    </row>
    <row r="706" spans="2:6" ht="15.75" customHeight="1" x14ac:dyDescent="0.25">
      <c r="B706" s="2"/>
      <c r="F706" s="2"/>
    </row>
    <row r="707" spans="2:6" ht="15.75" customHeight="1" x14ac:dyDescent="0.25">
      <c r="B707" s="2"/>
      <c r="F707" s="2"/>
    </row>
    <row r="708" spans="2:6" ht="15.75" customHeight="1" x14ac:dyDescent="0.25">
      <c r="B708" s="2"/>
      <c r="F708" s="2"/>
    </row>
    <row r="709" spans="2:6" ht="15.75" customHeight="1" x14ac:dyDescent="0.25">
      <c r="B709" s="2"/>
      <c r="F709" s="2"/>
    </row>
    <row r="710" spans="2:6" ht="15.75" customHeight="1" x14ac:dyDescent="0.25">
      <c r="B710" s="2"/>
      <c r="F710" s="2"/>
    </row>
    <row r="711" spans="2:6" ht="15.75" customHeight="1" x14ac:dyDescent="0.25">
      <c r="B711" s="2"/>
      <c r="F711" s="2"/>
    </row>
    <row r="712" spans="2:6" ht="15.75" customHeight="1" x14ac:dyDescent="0.25">
      <c r="B712" s="2"/>
      <c r="F712" s="2"/>
    </row>
    <row r="713" spans="2:6" ht="15.75" customHeight="1" x14ac:dyDescent="0.25">
      <c r="B713" s="2"/>
      <c r="F713" s="2"/>
    </row>
    <row r="714" spans="2:6" ht="15.75" customHeight="1" x14ac:dyDescent="0.25">
      <c r="B714" s="2"/>
      <c r="F714" s="2"/>
    </row>
    <row r="715" spans="2:6" ht="15.75" customHeight="1" x14ac:dyDescent="0.25">
      <c r="B715" s="2"/>
      <c r="F715" s="2"/>
    </row>
    <row r="716" spans="2:6" ht="15.75" customHeight="1" x14ac:dyDescent="0.25">
      <c r="B716" s="2"/>
      <c r="F716" s="2"/>
    </row>
    <row r="717" spans="2:6" ht="15.75" customHeight="1" x14ac:dyDescent="0.25">
      <c r="B717" s="2"/>
      <c r="F717" s="2"/>
    </row>
    <row r="718" spans="2:6" ht="15.75" customHeight="1" x14ac:dyDescent="0.25">
      <c r="B718" s="2"/>
      <c r="F718" s="2"/>
    </row>
    <row r="719" spans="2:6" ht="15.75" customHeight="1" x14ac:dyDescent="0.25">
      <c r="B719" s="2"/>
      <c r="F719" s="2"/>
    </row>
    <row r="720" spans="2:6" ht="15.75" customHeight="1" x14ac:dyDescent="0.25">
      <c r="B720" s="2"/>
      <c r="F720" s="2"/>
    </row>
    <row r="721" spans="2:6" ht="15.75" customHeight="1" x14ac:dyDescent="0.25">
      <c r="B721" s="2"/>
      <c r="F721" s="2"/>
    </row>
    <row r="722" spans="2:6" ht="15.75" customHeight="1" x14ac:dyDescent="0.25">
      <c r="B722" s="2"/>
      <c r="F722" s="2"/>
    </row>
    <row r="723" spans="2:6" ht="15.75" customHeight="1" x14ac:dyDescent="0.25">
      <c r="B723" s="2"/>
      <c r="F723" s="2"/>
    </row>
    <row r="724" spans="2:6" ht="15.75" customHeight="1" x14ac:dyDescent="0.25">
      <c r="B724" s="2"/>
      <c r="F724" s="2"/>
    </row>
    <row r="725" spans="2:6" ht="15.75" customHeight="1" x14ac:dyDescent="0.25">
      <c r="B725" s="2"/>
      <c r="F725" s="2"/>
    </row>
    <row r="726" spans="2:6" ht="15.75" customHeight="1" x14ac:dyDescent="0.25">
      <c r="B726" s="2"/>
      <c r="F726" s="2"/>
    </row>
    <row r="727" spans="2:6" ht="15.75" customHeight="1" x14ac:dyDescent="0.25">
      <c r="B727" s="2"/>
      <c r="F727" s="2"/>
    </row>
    <row r="728" spans="2:6" ht="15.75" customHeight="1" x14ac:dyDescent="0.25">
      <c r="B728" s="2"/>
      <c r="F728" s="2"/>
    </row>
    <row r="729" spans="2:6" ht="15.75" customHeight="1" x14ac:dyDescent="0.25">
      <c r="B729" s="2"/>
      <c r="F729" s="2"/>
    </row>
    <row r="730" spans="2:6" ht="15.75" customHeight="1" x14ac:dyDescent="0.25">
      <c r="B730" s="2"/>
      <c r="F730" s="2"/>
    </row>
    <row r="731" spans="2:6" ht="15.75" customHeight="1" x14ac:dyDescent="0.25">
      <c r="B731" s="2"/>
      <c r="F731" s="2"/>
    </row>
    <row r="732" spans="2:6" ht="15.75" customHeight="1" x14ac:dyDescent="0.25">
      <c r="B732" s="2"/>
      <c r="F732" s="2"/>
    </row>
    <row r="733" spans="2:6" ht="15.75" customHeight="1" x14ac:dyDescent="0.25">
      <c r="B733" s="2"/>
      <c r="F733" s="2"/>
    </row>
    <row r="734" spans="2:6" ht="15.75" customHeight="1" x14ac:dyDescent="0.25">
      <c r="B734" s="2"/>
      <c r="F734" s="2"/>
    </row>
    <row r="735" spans="2:6" ht="15.75" customHeight="1" x14ac:dyDescent="0.25">
      <c r="B735" s="2"/>
      <c r="F735" s="2"/>
    </row>
    <row r="736" spans="2:6" ht="15.75" customHeight="1" x14ac:dyDescent="0.25">
      <c r="B736" s="2"/>
      <c r="F736" s="2"/>
    </row>
    <row r="737" spans="2:6" ht="15.75" customHeight="1" x14ac:dyDescent="0.25">
      <c r="B737" s="2"/>
      <c r="F737" s="2"/>
    </row>
    <row r="738" spans="2:6" ht="15.75" customHeight="1" x14ac:dyDescent="0.25">
      <c r="B738" s="2"/>
      <c r="F738" s="2"/>
    </row>
    <row r="739" spans="2:6" ht="15.75" customHeight="1" x14ac:dyDescent="0.25">
      <c r="B739" s="2"/>
      <c r="F739" s="2"/>
    </row>
    <row r="740" spans="2:6" ht="15.75" customHeight="1" x14ac:dyDescent="0.25">
      <c r="B740" s="2"/>
      <c r="F740" s="2"/>
    </row>
    <row r="741" spans="2:6" ht="15.75" customHeight="1" x14ac:dyDescent="0.25">
      <c r="B741" s="2"/>
      <c r="F741" s="2"/>
    </row>
    <row r="742" spans="2:6" ht="15.75" customHeight="1" x14ac:dyDescent="0.25">
      <c r="B742" s="2"/>
      <c r="F742" s="2"/>
    </row>
    <row r="743" spans="2:6" ht="15.75" customHeight="1" x14ac:dyDescent="0.25">
      <c r="B743" s="2"/>
      <c r="F743" s="2"/>
    </row>
    <row r="744" spans="2:6" ht="15.75" customHeight="1" x14ac:dyDescent="0.25">
      <c r="B744" s="2"/>
      <c r="F744" s="2"/>
    </row>
    <row r="745" spans="2:6" ht="15.75" customHeight="1" x14ac:dyDescent="0.25">
      <c r="B745" s="2"/>
      <c r="F745" s="2"/>
    </row>
    <row r="746" spans="2:6" ht="15.75" customHeight="1" x14ac:dyDescent="0.25">
      <c r="B746" s="2"/>
      <c r="F746" s="2"/>
    </row>
    <row r="747" spans="2:6" ht="15.75" customHeight="1" x14ac:dyDescent="0.25">
      <c r="B747" s="2"/>
      <c r="F747" s="2"/>
    </row>
    <row r="748" spans="2:6" ht="15.75" customHeight="1" x14ac:dyDescent="0.25">
      <c r="B748" s="2"/>
      <c r="F748" s="2"/>
    </row>
    <row r="749" spans="2:6" ht="15.75" customHeight="1" x14ac:dyDescent="0.25">
      <c r="B749" s="2"/>
      <c r="F749" s="2"/>
    </row>
    <row r="750" spans="2:6" ht="15.75" customHeight="1" x14ac:dyDescent="0.25">
      <c r="B750" s="2"/>
      <c r="F750" s="2"/>
    </row>
    <row r="751" spans="2:6" ht="15.75" customHeight="1" x14ac:dyDescent="0.25">
      <c r="B751" s="2"/>
      <c r="F751" s="2"/>
    </row>
    <row r="752" spans="2:6" ht="15.75" customHeight="1" x14ac:dyDescent="0.25">
      <c r="B752" s="2"/>
      <c r="F752" s="2"/>
    </row>
    <row r="753" spans="2:6" ht="15.75" customHeight="1" x14ac:dyDescent="0.25">
      <c r="B753" s="2"/>
      <c r="F753" s="2"/>
    </row>
    <row r="754" spans="2:6" ht="15.75" customHeight="1" x14ac:dyDescent="0.25">
      <c r="B754" s="2"/>
      <c r="F754" s="2"/>
    </row>
    <row r="755" spans="2:6" ht="15.75" customHeight="1" x14ac:dyDescent="0.25">
      <c r="B755" s="2"/>
      <c r="F755" s="2"/>
    </row>
    <row r="756" spans="2:6" ht="15.75" customHeight="1" x14ac:dyDescent="0.25">
      <c r="B756" s="2"/>
      <c r="F756" s="2"/>
    </row>
    <row r="757" spans="2:6" ht="15.75" customHeight="1" x14ac:dyDescent="0.25">
      <c r="B757" s="2"/>
      <c r="F757" s="2"/>
    </row>
    <row r="758" spans="2:6" ht="15.75" customHeight="1" x14ac:dyDescent="0.25">
      <c r="B758" s="2"/>
      <c r="F758" s="2"/>
    </row>
    <row r="759" spans="2:6" ht="15.75" customHeight="1" x14ac:dyDescent="0.25">
      <c r="B759" s="2"/>
      <c r="F759" s="2"/>
    </row>
    <row r="760" spans="2:6" ht="15.75" customHeight="1" x14ac:dyDescent="0.25">
      <c r="B760" s="2"/>
      <c r="F760" s="2"/>
    </row>
    <row r="761" spans="2:6" ht="15.75" customHeight="1" x14ac:dyDescent="0.25">
      <c r="B761" s="2"/>
      <c r="F761" s="2"/>
    </row>
    <row r="762" spans="2:6" ht="15.75" customHeight="1" x14ac:dyDescent="0.25">
      <c r="B762" s="2"/>
      <c r="F762" s="2"/>
    </row>
    <row r="763" spans="2:6" ht="15.75" customHeight="1" x14ac:dyDescent="0.25">
      <c r="B763" s="2"/>
      <c r="F763" s="2"/>
    </row>
    <row r="764" spans="2:6" ht="15.75" customHeight="1" x14ac:dyDescent="0.25">
      <c r="B764" s="2"/>
      <c r="F764" s="2"/>
    </row>
    <row r="765" spans="2:6" ht="15.75" customHeight="1" x14ac:dyDescent="0.25">
      <c r="B765" s="2"/>
      <c r="F765" s="2"/>
    </row>
    <row r="766" spans="2:6" ht="15.75" customHeight="1" x14ac:dyDescent="0.25">
      <c r="B766" s="2"/>
      <c r="F766" s="2"/>
    </row>
    <row r="767" spans="2:6" ht="15.75" customHeight="1" x14ac:dyDescent="0.25">
      <c r="B767" s="2"/>
      <c r="F767" s="2"/>
    </row>
    <row r="768" spans="2:6" ht="15.75" customHeight="1" x14ac:dyDescent="0.25">
      <c r="B768" s="2"/>
      <c r="F768" s="2"/>
    </row>
    <row r="769" spans="2:6" ht="15.75" customHeight="1" x14ac:dyDescent="0.25">
      <c r="B769" s="2"/>
      <c r="F769" s="2"/>
    </row>
    <row r="770" spans="2:6" ht="15.75" customHeight="1" x14ac:dyDescent="0.25">
      <c r="B770" s="2"/>
      <c r="F770" s="2"/>
    </row>
    <row r="771" spans="2:6" ht="15.75" customHeight="1" x14ac:dyDescent="0.25">
      <c r="B771" s="2"/>
      <c r="F771" s="2"/>
    </row>
    <row r="772" spans="2:6" ht="15.75" customHeight="1" x14ac:dyDescent="0.25">
      <c r="B772" s="2"/>
      <c r="F772" s="2"/>
    </row>
    <row r="773" spans="2:6" ht="15.75" customHeight="1" x14ac:dyDescent="0.25">
      <c r="B773" s="2"/>
      <c r="F773" s="2"/>
    </row>
    <row r="774" spans="2:6" ht="15.75" customHeight="1" x14ac:dyDescent="0.25">
      <c r="B774" s="2"/>
      <c r="F774" s="2"/>
    </row>
    <row r="775" spans="2:6" ht="15.75" customHeight="1" x14ac:dyDescent="0.25">
      <c r="B775" s="2"/>
      <c r="F775" s="2"/>
    </row>
    <row r="776" spans="2:6" ht="15.75" customHeight="1" x14ac:dyDescent="0.25">
      <c r="B776" s="2"/>
      <c r="F776" s="2"/>
    </row>
    <row r="777" spans="2:6" ht="15.75" customHeight="1" x14ac:dyDescent="0.25">
      <c r="B777" s="2"/>
      <c r="F777" s="2"/>
    </row>
    <row r="778" spans="2:6" ht="15.75" customHeight="1" x14ac:dyDescent="0.25">
      <c r="B778" s="2"/>
      <c r="F778" s="2"/>
    </row>
    <row r="779" spans="2:6" ht="15.75" customHeight="1" x14ac:dyDescent="0.25">
      <c r="B779" s="2"/>
      <c r="F779" s="2"/>
    </row>
    <row r="780" spans="2:6" ht="15.75" customHeight="1" x14ac:dyDescent="0.25">
      <c r="B780" s="2"/>
      <c r="F780" s="2"/>
    </row>
    <row r="781" spans="2:6" ht="15.75" customHeight="1" x14ac:dyDescent="0.25">
      <c r="B781" s="2"/>
      <c r="F781" s="2"/>
    </row>
    <row r="782" spans="2:6" ht="15.75" customHeight="1" x14ac:dyDescent="0.25">
      <c r="B782" s="2"/>
      <c r="F782" s="2"/>
    </row>
    <row r="783" spans="2:6" ht="15.75" customHeight="1" x14ac:dyDescent="0.25">
      <c r="B783" s="2"/>
      <c r="F783" s="2"/>
    </row>
    <row r="784" spans="2:6" ht="15.75" customHeight="1" x14ac:dyDescent="0.25">
      <c r="B784" s="2"/>
      <c r="F784" s="2"/>
    </row>
    <row r="785" spans="2:6" ht="15.75" customHeight="1" x14ac:dyDescent="0.25">
      <c r="B785" s="2"/>
      <c r="F785" s="2"/>
    </row>
    <row r="786" spans="2:6" ht="15.75" customHeight="1" x14ac:dyDescent="0.25">
      <c r="B786" s="2"/>
      <c r="F786" s="2"/>
    </row>
    <row r="787" spans="2:6" ht="15.75" customHeight="1" x14ac:dyDescent="0.25">
      <c r="B787" s="2"/>
      <c r="F787" s="2"/>
    </row>
    <row r="788" spans="2:6" ht="15.75" customHeight="1" x14ac:dyDescent="0.25">
      <c r="B788" s="2"/>
      <c r="F788" s="2"/>
    </row>
    <row r="789" spans="2:6" ht="15.75" customHeight="1" x14ac:dyDescent="0.25">
      <c r="B789" s="2"/>
      <c r="F789" s="2"/>
    </row>
    <row r="790" spans="2:6" ht="15.75" customHeight="1" x14ac:dyDescent="0.25">
      <c r="B790" s="2"/>
      <c r="F790" s="2"/>
    </row>
    <row r="791" spans="2:6" ht="15.75" customHeight="1" x14ac:dyDescent="0.25">
      <c r="B791" s="2"/>
      <c r="F791" s="2"/>
    </row>
    <row r="792" spans="2:6" ht="15.75" customHeight="1" x14ac:dyDescent="0.25">
      <c r="B792" s="2"/>
      <c r="F792" s="2"/>
    </row>
    <row r="793" spans="2:6" ht="15.75" customHeight="1" x14ac:dyDescent="0.25">
      <c r="B793" s="2"/>
      <c r="F793" s="2"/>
    </row>
    <row r="794" spans="2:6" ht="15.75" customHeight="1" x14ac:dyDescent="0.25">
      <c r="B794" s="2"/>
      <c r="F794" s="2"/>
    </row>
    <row r="795" spans="2:6" ht="15.75" customHeight="1" x14ac:dyDescent="0.25">
      <c r="B795" s="2"/>
      <c r="F795" s="2"/>
    </row>
    <row r="796" spans="2:6" ht="15.75" customHeight="1" x14ac:dyDescent="0.25">
      <c r="B796" s="2"/>
      <c r="F796" s="2"/>
    </row>
    <row r="797" spans="2:6" ht="15.75" customHeight="1" x14ac:dyDescent="0.25">
      <c r="B797" s="2"/>
      <c r="F797" s="2"/>
    </row>
    <row r="798" spans="2:6" ht="15.75" customHeight="1" x14ac:dyDescent="0.25">
      <c r="B798" s="2"/>
      <c r="F798" s="2"/>
    </row>
    <row r="799" spans="2:6" ht="15.75" customHeight="1" x14ac:dyDescent="0.25">
      <c r="B799" s="2"/>
      <c r="F799" s="2"/>
    </row>
    <row r="800" spans="2:6" ht="15.75" customHeight="1" x14ac:dyDescent="0.25">
      <c r="B800" s="2"/>
      <c r="F800" s="2"/>
    </row>
    <row r="801" spans="2:6" ht="15.75" customHeight="1" x14ac:dyDescent="0.25">
      <c r="B801" s="2"/>
      <c r="F801" s="2"/>
    </row>
    <row r="802" spans="2:6" ht="15.75" customHeight="1" x14ac:dyDescent="0.25">
      <c r="B802" s="2"/>
      <c r="F802" s="2"/>
    </row>
    <row r="803" spans="2:6" ht="15.75" customHeight="1" x14ac:dyDescent="0.25">
      <c r="B803" s="2"/>
      <c r="F803" s="2"/>
    </row>
    <row r="804" spans="2:6" ht="15.75" customHeight="1" x14ac:dyDescent="0.25">
      <c r="B804" s="2"/>
      <c r="F804" s="2"/>
    </row>
    <row r="805" spans="2:6" ht="15.75" customHeight="1" x14ac:dyDescent="0.25">
      <c r="B805" s="2"/>
      <c r="F805" s="2"/>
    </row>
    <row r="806" spans="2:6" ht="15.75" customHeight="1" x14ac:dyDescent="0.25">
      <c r="B806" s="2"/>
      <c r="F806" s="2"/>
    </row>
    <row r="807" spans="2:6" ht="15.75" customHeight="1" x14ac:dyDescent="0.25">
      <c r="B807" s="2"/>
      <c r="F807" s="2"/>
    </row>
    <row r="808" spans="2:6" ht="15.75" customHeight="1" x14ac:dyDescent="0.25">
      <c r="B808" s="2"/>
      <c r="F808" s="2"/>
    </row>
    <row r="809" spans="2:6" ht="15.75" customHeight="1" x14ac:dyDescent="0.25">
      <c r="B809" s="2"/>
      <c r="F809" s="2"/>
    </row>
    <row r="810" spans="2:6" ht="15.75" customHeight="1" x14ac:dyDescent="0.25">
      <c r="B810" s="2"/>
      <c r="F810" s="2"/>
    </row>
    <row r="811" spans="2:6" ht="15.75" customHeight="1" x14ac:dyDescent="0.25">
      <c r="B811" s="2"/>
      <c r="F811" s="2"/>
    </row>
    <row r="812" spans="2:6" ht="15.75" customHeight="1" x14ac:dyDescent="0.25">
      <c r="B812" s="2"/>
      <c r="F812" s="2"/>
    </row>
    <row r="813" spans="2:6" ht="15.75" customHeight="1" x14ac:dyDescent="0.25">
      <c r="B813" s="2"/>
      <c r="F813" s="2"/>
    </row>
    <row r="814" spans="2:6" ht="15.75" customHeight="1" x14ac:dyDescent="0.25">
      <c r="B814" s="2"/>
      <c r="F814" s="2"/>
    </row>
    <row r="815" spans="2:6" ht="15.75" customHeight="1" x14ac:dyDescent="0.25">
      <c r="B815" s="2"/>
      <c r="F815" s="2"/>
    </row>
    <row r="816" spans="2:6" ht="15.75" customHeight="1" x14ac:dyDescent="0.25">
      <c r="B816" s="2"/>
      <c r="F816" s="2"/>
    </row>
    <row r="817" spans="2:6" ht="15.75" customHeight="1" x14ac:dyDescent="0.25">
      <c r="B817" s="2"/>
      <c r="F817" s="2"/>
    </row>
    <row r="818" spans="2:6" ht="15.75" customHeight="1" x14ac:dyDescent="0.25">
      <c r="B818" s="2"/>
      <c r="F818" s="2"/>
    </row>
    <row r="819" spans="2:6" ht="15.75" customHeight="1" x14ac:dyDescent="0.25">
      <c r="B819" s="2"/>
      <c r="F819" s="2"/>
    </row>
    <row r="820" spans="2:6" ht="15.75" customHeight="1" x14ac:dyDescent="0.25">
      <c r="B820" s="2"/>
      <c r="F820" s="2"/>
    </row>
    <row r="821" spans="2:6" ht="15.75" customHeight="1" x14ac:dyDescent="0.25">
      <c r="B821" s="2"/>
      <c r="F821" s="2"/>
    </row>
    <row r="822" spans="2:6" ht="15.75" customHeight="1" x14ac:dyDescent="0.25">
      <c r="B822" s="2"/>
      <c r="F822" s="2"/>
    </row>
    <row r="823" spans="2:6" ht="15.75" customHeight="1" x14ac:dyDescent="0.25">
      <c r="B823" s="2"/>
      <c r="F823" s="2"/>
    </row>
    <row r="824" spans="2:6" ht="15.75" customHeight="1" x14ac:dyDescent="0.25">
      <c r="B824" s="2"/>
      <c r="F824" s="2"/>
    </row>
    <row r="825" spans="2:6" ht="15.75" customHeight="1" x14ac:dyDescent="0.25">
      <c r="B825" s="2"/>
      <c r="F825" s="2"/>
    </row>
    <row r="826" spans="2:6" ht="15.75" customHeight="1" x14ac:dyDescent="0.25">
      <c r="B826" s="2"/>
      <c r="F826" s="2"/>
    </row>
    <row r="827" spans="2:6" ht="15.75" customHeight="1" x14ac:dyDescent="0.25">
      <c r="B827" s="2"/>
      <c r="F827" s="2"/>
    </row>
    <row r="828" spans="2:6" ht="15.75" customHeight="1" x14ac:dyDescent="0.25">
      <c r="B828" s="2"/>
      <c r="F828" s="2"/>
    </row>
    <row r="829" spans="2:6" ht="15.75" customHeight="1" x14ac:dyDescent="0.25">
      <c r="B829" s="2"/>
      <c r="F829" s="2"/>
    </row>
    <row r="830" spans="2:6" ht="15.75" customHeight="1" x14ac:dyDescent="0.25">
      <c r="B830" s="2"/>
      <c r="F830" s="2"/>
    </row>
    <row r="831" spans="2:6" ht="15.75" customHeight="1" x14ac:dyDescent="0.25">
      <c r="B831" s="2"/>
      <c r="F831" s="2"/>
    </row>
    <row r="832" spans="2:6" ht="15.75" customHeight="1" x14ac:dyDescent="0.25">
      <c r="B832" s="2"/>
      <c r="F832" s="2"/>
    </row>
    <row r="833" spans="2:6" ht="15.75" customHeight="1" x14ac:dyDescent="0.25">
      <c r="B833" s="2"/>
      <c r="F833" s="2"/>
    </row>
    <row r="834" spans="2:6" ht="15.75" customHeight="1" x14ac:dyDescent="0.25">
      <c r="B834" s="2"/>
      <c r="F834" s="2"/>
    </row>
    <row r="835" spans="2:6" ht="15.75" customHeight="1" x14ac:dyDescent="0.25">
      <c r="B835" s="2"/>
      <c r="F835" s="2"/>
    </row>
    <row r="836" spans="2:6" ht="15.75" customHeight="1" x14ac:dyDescent="0.25">
      <c r="B836" s="2"/>
      <c r="F836" s="2"/>
    </row>
    <row r="837" spans="2:6" ht="15.75" customHeight="1" x14ac:dyDescent="0.25">
      <c r="B837" s="2"/>
      <c r="F837" s="2"/>
    </row>
    <row r="838" spans="2:6" ht="15.75" customHeight="1" x14ac:dyDescent="0.25">
      <c r="B838" s="2"/>
      <c r="F838" s="2"/>
    </row>
    <row r="839" spans="2:6" ht="15.75" customHeight="1" x14ac:dyDescent="0.25">
      <c r="B839" s="2"/>
      <c r="F839" s="2"/>
    </row>
    <row r="840" spans="2:6" ht="15.75" customHeight="1" x14ac:dyDescent="0.25">
      <c r="B840" s="2"/>
      <c r="F840" s="2"/>
    </row>
    <row r="841" spans="2:6" ht="15.75" customHeight="1" x14ac:dyDescent="0.25">
      <c r="B841" s="2"/>
      <c r="F841" s="2"/>
    </row>
    <row r="842" spans="2:6" ht="15.75" customHeight="1" x14ac:dyDescent="0.25">
      <c r="B842" s="2"/>
      <c r="F842" s="2"/>
    </row>
    <row r="843" spans="2:6" ht="15.75" customHeight="1" x14ac:dyDescent="0.25">
      <c r="B843" s="2"/>
      <c r="F843" s="2"/>
    </row>
    <row r="844" spans="2:6" ht="15.75" customHeight="1" x14ac:dyDescent="0.25">
      <c r="B844" s="2"/>
      <c r="F844" s="2"/>
    </row>
    <row r="845" spans="2:6" ht="15.75" customHeight="1" x14ac:dyDescent="0.25">
      <c r="B845" s="2"/>
      <c r="F845" s="2"/>
    </row>
    <row r="846" spans="2:6" ht="15.75" customHeight="1" x14ac:dyDescent="0.25">
      <c r="B846" s="2"/>
      <c r="F846" s="2"/>
    </row>
    <row r="847" spans="2:6" ht="15.75" customHeight="1" x14ac:dyDescent="0.25">
      <c r="B847" s="2"/>
      <c r="F847" s="2"/>
    </row>
    <row r="848" spans="2:6" ht="15.75" customHeight="1" x14ac:dyDescent="0.25">
      <c r="B848" s="2"/>
      <c r="F848" s="2"/>
    </row>
    <row r="849" spans="2:6" ht="15.75" customHeight="1" x14ac:dyDescent="0.25">
      <c r="B849" s="2"/>
      <c r="F849" s="2"/>
    </row>
    <row r="850" spans="2:6" ht="15.75" customHeight="1" x14ac:dyDescent="0.25">
      <c r="B850" s="2"/>
      <c r="F850" s="2"/>
    </row>
    <row r="851" spans="2:6" ht="15.75" customHeight="1" x14ac:dyDescent="0.25">
      <c r="B851" s="2"/>
      <c r="F851" s="2"/>
    </row>
    <row r="852" spans="2:6" ht="15.75" customHeight="1" x14ac:dyDescent="0.25">
      <c r="B852" s="2"/>
      <c r="F852" s="2"/>
    </row>
    <row r="853" spans="2:6" ht="15.75" customHeight="1" x14ac:dyDescent="0.25">
      <c r="B853" s="2"/>
      <c r="F853" s="2"/>
    </row>
    <row r="854" spans="2:6" ht="15.75" customHeight="1" x14ac:dyDescent="0.25">
      <c r="B854" s="2"/>
      <c r="F854" s="2"/>
    </row>
    <row r="855" spans="2:6" ht="15.75" customHeight="1" x14ac:dyDescent="0.25">
      <c r="B855" s="2"/>
      <c r="F855" s="2"/>
    </row>
    <row r="856" spans="2:6" ht="15.75" customHeight="1" x14ac:dyDescent="0.25">
      <c r="B856" s="2"/>
      <c r="F856" s="2"/>
    </row>
    <row r="857" spans="2:6" ht="15.75" customHeight="1" x14ac:dyDescent="0.25">
      <c r="B857" s="2"/>
      <c r="F857" s="2"/>
    </row>
    <row r="858" spans="2:6" ht="15.75" customHeight="1" x14ac:dyDescent="0.25">
      <c r="B858" s="2"/>
      <c r="F858" s="2"/>
    </row>
    <row r="859" spans="2:6" ht="15.75" customHeight="1" x14ac:dyDescent="0.25">
      <c r="B859" s="2"/>
      <c r="F859" s="2"/>
    </row>
    <row r="860" spans="2:6" ht="15.75" customHeight="1" x14ac:dyDescent="0.25">
      <c r="B860" s="2"/>
      <c r="F860" s="2"/>
    </row>
    <row r="861" spans="2:6" ht="15.75" customHeight="1" x14ac:dyDescent="0.25">
      <c r="B861" s="2"/>
      <c r="F861" s="2"/>
    </row>
    <row r="862" spans="2:6" ht="15.75" customHeight="1" x14ac:dyDescent="0.25">
      <c r="B862" s="2"/>
      <c r="F862" s="2"/>
    </row>
    <row r="863" spans="2:6" ht="15.75" customHeight="1" x14ac:dyDescent="0.25">
      <c r="B863" s="2"/>
      <c r="F863" s="2"/>
    </row>
    <row r="864" spans="2:6" ht="15.75" customHeight="1" x14ac:dyDescent="0.25">
      <c r="B864" s="2"/>
      <c r="F864" s="2"/>
    </row>
    <row r="865" spans="2:6" ht="15.75" customHeight="1" x14ac:dyDescent="0.25">
      <c r="B865" s="2"/>
      <c r="F865" s="2"/>
    </row>
    <row r="866" spans="2:6" ht="15.75" customHeight="1" x14ac:dyDescent="0.25">
      <c r="B866" s="2"/>
      <c r="F866" s="2"/>
    </row>
    <row r="867" spans="2:6" ht="15.75" customHeight="1" x14ac:dyDescent="0.25">
      <c r="B867" s="2"/>
      <c r="F867" s="2"/>
    </row>
    <row r="868" spans="2:6" ht="15.75" customHeight="1" x14ac:dyDescent="0.25">
      <c r="B868" s="2"/>
      <c r="F868" s="2"/>
    </row>
    <row r="869" spans="2:6" ht="15.75" customHeight="1" x14ac:dyDescent="0.25">
      <c r="B869" s="2"/>
      <c r="F869" s="2"/>
    </row>
    <row r="870" spans="2:6" ht="15.75" customHeight="1" x14ac:dyDescent="0.25">
      <c r="B870" s="2"/>
      <c r="F870" s="2"/>
    </row>
    <row r="871" spans="2:6" ht="15.75" customHeight="1" x14ac:dyDescent="0.25">
      <c r="B871" s="2"/>
      <c r="F871" s="2"/>
    </row>
    <row r="872" spans="2:6" ht="15.75" customHeight="1" x14ac:dyDescent="0.25">
      <c r="B872" s="2"/>
      <c r="F872" s="2"/>
    </row>
    <row r="873" spans="2:6" ht="15.75" customHeight="1" x14ac:dyDescent="0.25">
      <c r="B873" s="2"/>
      <c r="F873" s="2"/>
    </row>
    <row r="874" spans="2:6" ht="15.75" customHeight="1" x14ac:dyDescent="0.25">
      <c r="B874" s="2"/>
      <c r="F874" s="2"/>
    </row>
    <row r="875" spans="2:6" ht="15.75" customHeight="1" x14ac:dyDescent="0.25">
      <c r="B875" s="2"/>
      <c r="F875" s="2"/>
    </row>
    <row r="876" spans="2:6" ht="15.75" customHeight="1" x14ac:dyDescent="0.25">
      <c r="B876" s="2"/>
      <c r="F876" s="2"/>
    </row>
    <row r="877" spans="2:6" ht="15.75" customHeight="1" x14ac:dyDescent="0.25">
      <c r="B877" s="2"/>
      <c r="F877" s="2"/>
    </row>
    <row r="878" spans="2:6" ht="15.75" customHeight="1" x14ac:dyDescent="0.25">
      <c r="B878" s="2"/>
      <c r="F878" s="2"/>
    </row>
    <row r="879" spans="2:6" ht="15.75" customHeight="1" x14ac:dyDescent="0.25">
      <c r="B879" s="2"/>
      <c r="F879" s="2"/>
    </row>
    <row r="880" spans="2:6" ht="15.75" customHeight="1" x14ac:dyDescent="0.25">
      <c r="B880" s="2"/>
      <c r="F880" s="2"/>
    </row>
    <row r="881" spans="2:6" ht="15.75" customHeight="1" x14ac:dyDescent="0.25">
      <c r="B881" s="2"/>
      <c r="F881" s="2"/>
    </row>
    <row r="882" spans="2:6" ht="15.75" customHeight="1" x14ac:dyDescent="0.25">
      <c r="B882" s="2"/>
      <c r="F882" s="2"/>
    </row>
    <row r="883" spans="2:6" ht="15.75" customHeight="1" x14ac:dyDescent="0.25">
      <c r="B883" s="2"/>
      <c r="F883" s="2"/>
    </row>
    <row r="884" spans="2:6" ht="15.75" customHeight="1" x14ac:dyDescent="0.25">
      <c r="B884" s="2"/>
      <c r="F884" s="2"/>
    </row>
    <row r="885" spans="2:6" ht="15.75" customHeight="1" x14ac:dyDescent="0.25">
      <c r="B885" s="2"/>
      <c r="F885" s="2"/>
    </row>
    <row r="886" spans="2:6" ht="15.75" customHeight="1" x14ac:dyDescent="0.25">
      <c r="B886" s="2"/>
      <c r="F886" s="2"/>
    </row>
    <row r="887" spans="2:6" ht="15.75" customHeight="1" x14ac:dyDescent="0.25">
      <c r="B887" s="2"/>
      <c r="F887" s="2"/>
    </row>
    <row r="888" spans="2:6" ht="15.75" customHeight="1" x14ac:dyDescent="0.25">
      <c r="B888" s="2"/>
      <c r="F888" s="2"/>
    </row>
    <row r="889" spans="2:6" ht="15.75" customHeight="1" x14ac:dyDescent="0.25">
      <c r="B889" s="2"/>
      <c r="F889" s="2"/>
    </row>
    <row r="890" spans="2:6" ht="15.75" customHeight="1" x14ac:dyDescent="0.25">
      <c r="B890" s="2"/>
      <c r="F890" s="2"/>
    </row>
    <row r="891" spans="2:6" ht="15.75" customHeight="1" x14ac:dyDescent="0.25">
      <c r="B891" s="2"/>
      <c r="F891" s="2"/>
    </row>
    <row r="892" spans="2:6" ht="15.75" customHeight="1" x14ac:dyDescent="0.25">
      <c r="B892" s="2"/>
      <c r="F892" s="2"/>
    </row>
    <row r="893" spans="2:6" ht="15.75" customHeight="1" x14ac:dyDescent="0.25">
      <c r="B893" s="2"/>
      <c r="F893" s="2"/>
    </row>
    <row r="894" spans="2:6" ht="15.75" customHeight="1" x14ac:dyDescent="0.25">
      <c r="B894" s="2"/>
      <c r="F894" s="2"/>
    </row>
    <row r="895" spans="2:6" ht="15.75" customHeight="1" x14ac:dyDescent="0.25">
      <c r="B895" s="2"/>
      <c r="F895" s="2"/>
    </row>
    <row r="896" spans="2:6" ht="15.75" customHeight="1" x14ac:dyDescent="0.25">
      <c r="B896" s="2"/>
      <c r="F896" s="2"/>
    </row>
    <row r="897" spans="2:6" ht="15.75" customHeight="1" x14ac:dyDescent="0.25">
      <c r="B897" s="2"/>
      <c r="F897" s="2"/>
    </row>
    <row r="898" spans="2:6" ht="15.75" customHeight="1" x14ac:dyDescent="0.25">
      <c r="B898" s="2"/>
      <c r="F898" s="2"/>
    </row>
    <row r="899" spans="2:6" ht="15.75" customHeight="1" x14ac:dyDescent="0.25">
      <c r="B899" s="2"/>
      <c r="F899" s="2"/>
    </row>
    <row r="900" spans="2:6" ht="15.75" customHeight="1" x14ac:dyDescent="0.25">
      <c r="B900" s="2"/>
      <c r="F900" s="2"/>
    </row>
    <row r="901" spans="2:6" ht="15.75" customHeight="1" x14ac:dyDescent="0.25">
      <c r="B901" s="2"/>
      <c r="F901" s="2"/>
    </row>
    <row r="902" spans="2:6" ht="15.75" customHeight="1" x14ac:dyDescent="0.25">
      <c r="B902" s="2"/>
      <c r="F902" s="2"/>
    </row>
    <row r="903" spans="2:6" ht="15.75" customHeight="1" x14ac:dyDescent="0.25">
      <c r="B903" s="2"/>
      <c r="F903" s="2"/>
    </row>
    <row r="904" spans="2:6" ht="15.75" customHeight="1" x14ac:dyDescent="0.25">
      <c r="B904" s="2"/>
      <c r="F904" s="2"/>
    </row>
    <row r="905" spans="2:6" ht="15.75" customHeight="1" x14ac:dyDescent="0.25">
      <c r="B905" s="2"/>
      <c r="F905" s="2"/>
    </row>
    <row r="906" spans="2:6" ht="15.75" customHeight="1" x14ac:dyDescent="0.25">
      <c r="B906" s="2"/>
      <c r="F906" s="2"/>
    </row>
    <row r="907" spans="2:6" ht="15.75" customHeight="1" x14ac:dyDescent="0.25">
      <c r="B907" s="2"/>
      <c r="F907" s="2"/>
    </row>
    <row r="908" spans="2:6" ht="15.75" customHeight="1" x14ac:dyDescent="0.25">
      <c r="B908" s="2"/>
      <c r="F908" s="2"/>
    </row>
    <row r="909" spans="2:6" ht="15.75" customHeight="1" x14ac:dyDescent="0.25">
      <c r="B909" s="2"/>
      <c r="F909" s="2"/>
    </row>
    <row r="910" spans="2:6" ht="15.75" customHeight="1" x14ac:dyDescent="0.25">
      <c r="B910" s="2"/>
      <c r="F910" s="2"/>
    </row>
    <row r="911" spans="2:6" ht="15.75" customHeight="1" x14ac:dyDescent="0.25">
      <c r="B911" s="2"/>
      <c r="F911" s="2"/>
    </row>
    <row r="912" spans="2:6" ht="15.75" customHeight="1" x14ac:dyDescent="0.25">
      <c r="B912" s="2"/>
      <c r="F912" s="2"/>
    </row>
    <row r="913" spans="2:6" ht="15.75" customHeight="1" x14ac:dyDescent="0.25">
      <c r="B913" s="2"/>
      <c r="F913" s="2"/>
    </row>
    <row r="914" spans="2:6" ht="15.75" customHeight="1" x14ac:dyDescent="0.25">
      <c r="B914" s="2"/>
      <c r="F914" s="2"/>
    </row>
    <row r="915" spans="2:6" ht="15.75" customHeight="1" x14ac:dyDescent="0.25">
      <c r="B915" s="2"/>
      <c r="F915" s="2"/>
    </row>
    <row r="916" spans="2:6" ht="15.75" customHeight="1" x14ac:dyDescent="0.25">
      <c r="B916" s="2"/>
      <c r="F916" s="2"/>
    </row>
    <row r="917" spans="2:6" ht="15.75" customHeight="1" x14ac:dyDescent="0.25">
      <c r="B917" s="2"/>
      <c r="F917" s="2"/>
    </row>
    <row r="918" spans="2:6" ht="15.75" customHeight="1" x14ac:dyDescent="0.25">
      <c r="B918" s="2"/>
      <c r="F918" s="2"/>
    </row>
    <row r="919" spans="2:6" ht="15.75" customHeight="1" x14ac:dyDescent="0.25">
      <c r="B919" s="2"/>
      <c r="F919" s="2"/>
    </row>
    <row r="920" spans="2:6" ht="15.75" customHeight="1" x14ac:dyDescent="0.25">
      <c r="B920" s="2"/>
      <c r="F920" s="2"/>
    </row>
    <row r="921" spans="2:6" ht="15.75" customHeight="1" x14ac:dyDescent="0.25">
      <c r="B921" s="2"/>
      <c r="F921" s="2"/>
    </row>
    <row r="922" spans="2:6" ht="15.75" customHeight="1" x14ac:dyDescent="0.25">
      <c r="B922" s="2"/>
      <c r="F922" s="2"/>
    </row>
    <row r="923" spans="2:6" ht="15.75" customHeight="1" x14ac:dyDescent="0.25">
      <c r="B923" s="2"/>
      <c r="F923" s="2"/>
    </row>
    <row r="924" spans="2:6" ht="15.75" customHeight="1" x14ac:dyDescent="0.25">
      <c r="B924" s="2"/>
      <c r="F924" s="2"/>
    </row>
    <row r="925" spans="2:6" ht="15.75" customHeight="1" x14ac:dyDescent="0.25">
      <c r="B925" s="2"/>
      <c r="F925" s="2"/>
    </row>
    <row r="926" spans="2:6" ht="15.75" customHeight="1" x14ac:dyDescent="0.25">
      <c r="B926" s="2"/>
      <c r="F926" s="2"/>
    </row>
    <row r="927" spans="2:6" ht="15.75" customHeight="1" x14ac:dyDescent="0.25">
      <c r="B927" s="2"/>
      <c r="F927" s="2"/>
    </row>
    <row r="928" spans="2:6" ht="15.75" customHeight="1" x14ac:dyDescent="0.25">
      <c r="B928" s="2"/>
      <c r="F928" s="2"/>
    </row>
    <row r="929" spans="2:6" ht="15.75" customHeight="1" x14ac:dyDescent="0.25">
      <c r="B929" s="2"/>
      <c r="F929" s="2"/>
    </row>
    <row r="930" spans="2:6" ht="15.75" customHeight="1" x14ac:dyDescent="0.25">
      <c r="B930" s="2"/>
      <c r="F930" s="2"/>
    </row>
    <row r="931" spans="2:6" ht="15.75" customHeight="1" x14ac:dyDescent="0.25">
      <c r="B931" s="2"/>
      <c r="F931" s="2"/>
    </row>
    <row r="932" spans="2:6" ht="15.75" customHeight="1" x14ac:dyDescent="0.25">
      <c r="B932" s="2"/>
      <c r="F932" s="2"/>
    </row>
    <row r="933" spans="2:6" ht="15.75" customHeight="1" x14ac:dyDescent="0.25">
      <c r="B933" s="2"/>
      <c r="F933" s="2"/>
    </row>
    <row r="934" spans="2:6" ht="15.75" customHeight="1" x14ac:dyDescent="0.25">
      <c r="B934" s="2"/>
      <c r="F934" s="2"/>
    </row>
    <row r="935" spans="2:6" ht="15.75" customHeight="1" x14ac:dyDescent="0.25">
      <c r="B935" s="2"/>
      <c r="F935" s="2"/>
    </row>
    <row r="936" spans="2:6" ht="15.75" customHeight="1" x14ac:dyDescent="0.25">
      <c r="B936" s="2"/>
      <c r="F936" s="2"/>
    </row>
    <row r="937" spans="2:6" ht="15.75" customHeight="1" x14ac:dyDescent="0.25">
      <c r="B937" s="2"/>
      <c r="F937" s="2"/>
    </row>
    <row r="938" spans="2:6" ht="15.75" customHeight="1" x14ac:dyDescent="0.25">
      <c r="B938" s="2"/>
      <c r="F938" s="2"/>
    </row>
    <row r="939" spans="2:6" ht="15.75" customHeight="1" x14ac:dyDescent="0.25">
      <c r="B939" s="2"/>
      <c r="F939" s="2"/>
    </row>
    <row r="940" spans="2:6" ht="15.75" customHeight="1" x14ac:dyDescent="0.25">
      <c r="B940" s="2"/>
      <c r="F940" s="2"/>
    </row>
    <row r="941" spans="2:6" ht="15.75" customHeight="1" x14ac:dyDescent="0.25">
      <c r="B941" s="2"/>
      <c r="F941" s="2"/>
    </row>
    <row r="942" spans="2:6" ht="15.75" customHeight="1" x14ac:dyDescent="0.25">
      <c r="B942" s="2"/>
      <c r="F942" s="2"/>
    </row>
    <row r="943" spans="2:6" ht="15.75" customHeight="1" x14ac:dyDescent="0.25">
      <c r="B943" s="2"/>
      <c r="F943" s="2"/>
    </row>
    <row r="944" spans="2:6" ht="15.75" customHeight="1" x14ac:dyDescent="0.25">
      <c r="B944" s="2"/>
      <c r="F944" s="2"/>
    </row>
    <row r="945" spans="2:6" ht="15.75" customHeight="1" x14ac:dyDescent="0.25">
      <c r="B945" s="2"/>
      <c r="F945" s="2"/>
    </row>
    <row r="946" spans="2:6" ht="15.75" customHeight="1" x14ac:dyDescent="0.25">
      <c r="B946" s="2"/>
      <c r="F946" s="2"/>
    </row>
    <row r="947" spans="2:6" ht="15.75" customHeight="1" x14ac:dyDescent="0.25">
      <c r="B947" s="2"/>
      <c r="F947" s="2"/>
    </row>
    <row r="948" spans="2:6" ht="15.75" customHeight="1" x14ac:dyDescent="0.25">
      <c r="B948" s="2"/>
      <c r="F948" s="2"/>
    </row>
    <row r="949" spans="2:6" ht="15.75" customHeight="1" x14ac:dyDescent="0.25">
      <c r="B949" s="2"/>
      <c r="F949" s="2"/>
    </row>
    <row r="950" spans="2:6" ht="15.75" customHeight="1" x14ac:dyDescent="0.25">
      <c r="B950" s="2"/>
      <c r="F950" s="2"/>
    </row>
    <row r="951" spans="2:6" ht="15.75" customHeight="1" x14ac:dyDescent="0.25">
      <c r="B951" s="2"/>
      <c r="F951" s="2"/>
    </row>
    <row r="952" spans="2:6" ht="15.75" customHeight="1" x14ac:dyDescent="0.25">
      <c r="B952" s="2"/>
      <c r="F952" s="2"/>
    </row>
    <row r="953" spans="2:6" ht="15.75" customHeight="1" x14ac:dyDescent="0.25">
      <c r="B953" s="2"/>
      <c r="F953" s="2"/>
    </row>
    <row r="954" spans="2:6" ht="15.75" customHeight="1" x14ac:dyDescent="0.25">
      <c r="B954" s="2"/>
      <c r="F954" s="2"/>
    </row>
    <row r="955" spans="2:6" ht="15.75" customHeight="1" x14ac:dyDescent="0.25">
      <c r="B955" s="2"/>
      <c r="F955" s="2"/>
    </row>
    <row r="956" spans="2:6" ht="15.75" customHeight="1" x14ac:dyDescent="0.25">
      <c r="B956" s="2"/>
      <c r="F956" s="2"/>
    </row>
    <row r="957" spans="2:6" ht="15.75" customHeight="1" x14ac:dyDescent="0.25">
      <c r="B957" s="2"/>
      <c r="F957" s="2"/>
    </row>
    <row r="958" spans="2:6" ht="15.75" customHeight="1" x14ac:dyDescent="0.25">
      <c r="B958" s="2"/>
      <c r="F958" s="2"/>
    </row>
    <row r="959" spans="2:6" ht="15.75" customHeight="1" x14ac:dyDescent="0.25">
      <c r="B959" s="2"/>
      <c r="F959" s="2"/>
    </row>
    <row r="960" spans="2:6" ht="15.75" customHeight="1" x14ac:dyDescent="0.25">
      <c r="B960" s="2"/>
      <c r="F960" s="2"/>
    </row>
    <row r="961" spans="2:6" ht="15.75" customHeight="1" x14ac:dyDescent="0.25">
      <c r="B961" s="2"/>
      <c r="F961" s="2"/>
    </row>
    <row r="962" spans="2:6" ht="15.75" customHeight="1" x14ac:dyDescent="0.25">
      <c r="B962" s="2"/>
      <c r="F962" s="2"/>
    </row>
    <row r="963" spans="2:6" ht="15.75" customHeight="1" x14ac:dyDescent="0.25">
      <c r="B963" s="2"/>
      <c r="F963" s="2"/>
    </row>
    <row r="964" spans="2:6" ht="15.75" customHeight="1" x14ac:dyDescent="0.25">
      <c r="B964" s="2"/>
      <c r="F964" s="2"/>
    </row>
    <row r="965" spans="2:6" ht="15.75" customHeight="1" x14ac:dyDescent="0.25">
      <c r="B965" s="2"/>
      <c r="F965" s="2"/>
    </row>
    <row r="966" spans="2:6" ht="15.75" customHeight="1" x14ac:dyDescent="0.25">
      <c r="B966" s="2"/>
      <c r="F966" s="2"/>
    </row>
    <row r="967" spans="2:6" ht="15.75" customHeight="1" x14ac:dyDescent="0.25">
      <c r="B967" s="2"/>
      <c r="F967" s="2"/>
    </row>
    <row r="968" spans="2:6" ht="15.75" customHeight="1" x14ac:dyDescent="0.25">
      <c r="B968" s="2"/>
      <c r="F968" s="2"/>
    </row>
    <row r="969" spans="2:6" ht="15.75" customHeight="1" x14ac:dyDescent="0.25">
      <c r="B969" s="2"/>
      <c r="F969" s="2"/>
    </row>
    <row r="970" spans="2:6" ht="15.75" customHeight="1" x14ac:dyDescent="0.25">
      <c r="B970" s="2"/>
      <c r="F970" s="2"/>
    </row>
    <row r="971" spans="2:6" ht="15.75" customHeight="1" x14ac:dyDescent="0.25">
      <c r="B971" s="2"/>
      <c r="F971" s="2"/>
    </row>
    <row r="972" spans="2:6" ht="15.75" customHeight="1" x14ac:dyDescent="0.25">
      <c r="B972" s="2"/>
      <c r="F972" s="2"/>
    </row>
    <row r="973" spans="2:6" ht="15.75" customHeight="1" x14ac:dyDescent="0.25">
      <c r="B973" s="2"/>
      <c r="F973" s="2"/>
    </row>
    <row r="974" spans="2:6" ht="15.75" customHeight="1" x14ac:dyDescent="0.25">
      <c r="B974" s="2"/>
      <c r="F974" s="2"/>
    </row>
    <row r="975" spans="2:6" ht="15.75" customHeight="1" x14ac:dyDescent="0.25">
      <c r="B975" s="2"/>
      <c r="F975" s="2"/>
    </row>
    <row r="976" spans="2:6" ht="15.75" customHeight="1" x14ac:dyDescent="0.25">
      <c r="B976" s="2"/>
      <c r="F976" s="2"/>
    </row>
    <row r="977" spans="2:6" ht="15.75" customHeight="1" x14ac:dyDescent="0.25">
      <c r="B977" s="2"/>
      <c r="F977" s="2"/>
    </row>
    <row r="978" spans="2:6" ht="15.75" customHeight="1" x14ac:dyDescent="0.25">
      <c r="B978" s="2"/>
      <c r="F978" s="2"/>
    </row>
    <row r="979" spans="2:6" ht="15.75" customHeight="1" x14ac:dyDescent="0.25">
      <c r="B979" s="2"/>
      <c r="F979" s="2"/>
    </row>
    <row r="980" spans="2:6" ht="15.75" customHeight="1" x14ac:dyDescent="0.25">
      <c r="B980" s="2"/>
      <c r="F980" s="2"/>
    </row>
    <row r="981" spans="2:6" ht="15.75" customHeight="1" x14ac:dyDescent="0.25">
      <c r="B981" s="2"/>
      <c r="F981" s="2"/>
    </row>
    <row r="982" spans="2:6" ht="15.75" customHeight="1" x14ac:dyDescent="0.25">
      <c r="B982" s="2"/>
      <c r="F982" s="2"/>
    </row>
    <row r="983" spans="2:6" ht="15.75" customHeight="1" x14ac:dyDescent="0.25">
      <c r="B983" s="2"/>
      <c r="F983" s="2"/>
    </row>
    <row r="984" spans="2:6" ht="15.75" customHeight="1" x14ac:dyDescent="0.25">
      <c r="B984" s="2"/>
      <c r="F984" s="2"/>
    </row>
    <row r="985" spans="2:6" ht="15.75" customHeight="1" x14ac:dyDescent="0.25">
      <c r="B985" s="2"/>
      <c r="F985" s="2"/>
    </row>
    <row r="986" spans="2:6" ht="15.75" customHeight="1" x14ac:dyDescent="0.25">
      <c r="B986" s="2"/>
      <c r="F986" s="2"/>
    </row>
    <row r="987" spans="2:6" ht="15.75" customHeight="1" x14ac:dyDescent="0.25">
      <c r="B987" s="2"/>
      <c r="F987" s="2"/>
    </row>
    <row r="988" spans="2:6" ht="15.75" customHeight="1" x14ac:dyDescent="0.25">
      <c r="B988" s="2"/>
      <c r="F988" s="2"/>
    </row>
    <row r="989" spans="2:6" ht="15.75" customHeight="1" x14ac:dyDescent="0.25">
      <c r="B989" s="2"/>
      <c r="F989" s="2"/>
    </row>
    <row r="990" spans="2:6" ht="15.75" customHeight="1" x14ac:dyDescent="0.25">
      <c r="B990" s="2"/>
      <c r="F990" s="2"/>
    </row>
    <row r="991" spans="2:6" ht="15.75" customHeight="1" x14ac:dyDescent="0.25">
      <c r="B991" s="2"/>
      <c r="F991" s="2"/>
    </row>
    <row r="992" spans="2:6" ht="15.75" customHeight="1" x14ac:dyDescent="0.25">
      <c r="B992" s="2"/>
      <c r="F992" s="2"/>
    </row>
    <row r="993" spans="2:6" ht="15.75" customHeight="1" x14ac:dyDescent="0.25">
      <c r="B993" s="2"/>
      <c r="F993" s="2"/>
    </row>
    <row r="994" spans="2:6" ht="15.75" customHeight="1" x14ac:dyDescent="0.25">
      <c r="B994" s="2"/>
      <c r="F994" s="2"/>
    </row>
    <row r="995" spans="2:6" ht="15.75" customHeight="1" x14ac:dyDescent="0.25">
      <c r="B995" s="2"/>
      <c r="F995" s="2"/>
    </row>
    <row r="996" spans="2:6" ht="15.75" customHeight="1" x14ac:dyDescent="0.25">
      <c r="B996" s="2"/>
      <c r="F996" s="2"/>
    </row>
    <row r="997" spans="2:6" ht="15.75" customHeight="1" x14ac:dyDescent="0.25">
      <c r="B997" s="2"/>
      <c r="F997" s="2"/>
    </row>
    <row r="998" spans="2:6" ht="15.75" customHeight="1" x14ac:dyDescent="0.25">
      <c r="B998" s="2"/>
      <c r="F998" s="2"/>
    </row>
    <row r="999" spans="2:6" ht="15.75" customHeight="1" x14ac:dyDescent="0.25">
      <c r="B999" s="2"/>
      <c r="F999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7.25" customWidth="1"/>
    <col min="2" max="2" width="13.375" customWidth="1"/>
    <col min="3" max="4" width="12.5" customWidth="1"/>
    <col min="5" max="7" width="13.375" customWidth="1"/>
    <col min="8" max="8" width="16.125" customWidth="1"/>
    <col min="9" max="9" width="13.25" customWidth="1"/>
    <col min="10" max="10" width="12.75" customWidth="1"/>
    <col min="11" max="14" width="7.625" customWidth="1"/>
    <col min="15" max="15" width="15.875" customWidth="1"/>
    <col min="16" max="27" width="7.625" customWidth="1"/>
  </cols>
  <sheetData>
    <row r="1" spans="1:15" ht="15.75" x14ac:dyDescent="0.25">
      <c r="A1" s="1" t="s">
        <v>0</v>
      </c>
    </row>
    <row r="2" spans="1:15" ht="15.75" x14ac:dyDescent="0.25">
      <c r="A2" s="1" t="s">
        <v>2</v>
      </c>
    </row>
    <row r="3" spans="1:15" ht="15.75" x14ac:dyDescent="0.25">
      <c r="A3" s="1" t="s">
        <v>3</v>
      </c>
    </row>
    <row r="4" spans="1:15" x14ac:dyDescent="0.25">
      <c r="B4" s="3" t="s">
        <v>4</v>
      </c>
      <c r="C4" s="3" t="s">
        <v>5</v>
      </c>
      <c r="D4" s="3" t="s">
        <v>6</v>
      </c>
      <c r="E4" s="3" t="s">
        <v>7</v>
      </c>
      <c r="F4" s="3" t="s">
        <v>5</v>
      </c>
      <c r="G4" s="3" t="s">
        <v>8</v>
      </c>
      <c r="H4" s="3" t="s">
        <v>7</v>
      </c>
      <c r="I4" s="3" t="s">
        <v>5</v>
      </c>
      <c r="J4" s="3" t="s">
        <v>8</v>
      </c>
    </row>
    <row r="5" spans="1:15" ht="15.75" x14ac:dyDescent="0.25">
      <c r="A5" s="1"/>
      <c r="B5" s="4">
        <v>42825</v>
      </c>
      <c r="C5" s="5">
        <v>43008</v>
      </c>
      <c r="D5" s="5">
        <v>43100</v>
      </c>
      <c r="E5" s="4">
        <v>43190</v>
      </c>
      <c r="F5" s="4">
        <v>43373</v>
      </c>
      <c r="G5" s="4">
        <v>43465</v>
      </c>
      <c r="H5" s="4">
        <v>43555</v>
      </c>
      <c r="I5" s="5">
        <v>43738</v>
      </c>
      <c r="J5" s="5">
        <v>43830</v>
      </c>
    </row>
    <row r="6" spans="1:15" x14ac:dyDescent="0.25">
      <c r="B6" s="7"/>
      <c r="C6" s="7"/>
      <c r="D6" s="7"/>
      <c r="E6" s="7"/>
      <c r="F6" s="7"/>
      <c r="G6" s="7"/>
      <c r="H6" s="8"/>
      <c r="I6" s="8"/>
      <c r="J6" s="8"/>
    </row>
    <row r="7" spans="1:15" x14ac:dyDescent="0.25">
      <c r="A7" s="6" t="s">
        <v>13</v>
      </c>
      <c r="B7" s="8">
        <v>10510205929</v>
      </c>
      <c r="C7" s="10">
        <v>4266406545</v>
      </c>
      <c r="D7" s="8">
        <v>7856597406</v>
      </c>
      <c r="E7" s="8">
        <v>11364548542</v>
      </c>
      <c r="F7" s="8">
        <v>4981634850</v>
      </c>
      <c r="G7" s="8">
        <v>8871359305</v>
      </c>
      <c r="H7" s="8">
        <v>12686785724</v>
      </c>
      <c r="I7" s="10">
        <v>5477890569</v>
      </c>
      <c r="J7" s="10">
        <v>9750687324</v>
      </c>
    </row>
    <row r="8" spans="1:15" x14ac:dyDescent="0.25">
      <c r="A8" s="13" t="s">
        <v>16</v>
      </c>
      <c r="B8" s="8">
        <v>6229701692</v>
      </c>
      <c r="C8" s="10">
        <v>2178189794</v>
      </c>
      <c r="D8" s="17">
        <v>4357963669</v>
      </c>
      <c r="E8" s="8">
        <v>6527039242</v>
      </c>
      <c r="F8" s="8">
        <v>2398340238</v>
      </c>
      <c r="G8" s="8">
        <v>4636775642</v>
      </c>
      <c r="H8" s="8">
        <v>6564630644</v>
      </c>
      <c r="I8" s="10">
        <v>2708282119</v>
      </c>
      <c r="J8" s="10">
        <v>5069426712</v>
      </c>
      <c r="K8" s="19"/>
      <c r="L8" s="19"/>
      <c r="M8" s="19"/>
      <c r="N8" s="19"/>
      <c r="O8" s="19"/>
    </row>
    <row r="9" spans="1:15" x14ac:dyDescent="0.25">
      <c r="A9" s="6" t="s">
        <v>22</v>
      </c>
      <c r="B9" s="20">
        <f t="shared" ref="B9:J9" si="0">B7-B8</f>
        <v>4280504237</v>
      </c>
      <c r="C9" s="20">
        <f t="shared" si="0"/>
        <v>2088216751</v>
      </c>
      <c r="D9" s="20">
        <f t="shared" si="0"/>
        <v>3498633737</v>
      </c>
      <c r="E9" s="20">
        <f t="shared" si="0"/>
        <v>4837509300</v>
      </c>
      <c r="F9" s="20">
        <f t="shared" si="0"/>
        <v>2583294612</v>
      </c>
      <c r="G9" s="20">
        <f t="shared" si="0"/>
        <v>4234583663</v>
      </c>
      <c r="H9" s="20">
        <f t="shared" si="0"/>
        <v>6122155080</v>
      </c>
      <c r="I9" s="20">
        <f t="shared" si="0"/>
        <v>2769608450</v>
      </c>
      <c r="J9" s="20">
        <f t="shared" si="0"/>
        <v>4681260612</v>
      </c>
    </row>
    <row r="10" spans="1:15" x14ac:dyDescent="0.25">
      <c r="A10" s="23"/>
      <c r="B10" s="8"/>
      <c r="C10" s="14"/>
      <c r="D10" s="14"/>
      <c r="E10" s="8"/>
      <c r="F10" s="8"/>
      <c r="G10" s="8"/>
      <c r="H10" s="8"/>
      <c r="I10" s="8"/>
      <c r="J10" s="8"/>
    </row>
    <row r="11" spans="1:15" x14ac:dyDescent="0.25">
      <c r="A11" s="6" t="s">
        <v>31</v>
      </c>
      <c r="B11" s="8"/>
      <c r="C11" s="14"/>
      <c r="D11" s="14"/>
      <c r="E11" s="8"/>
      <c r="F11" s="8"/>
      <c r="G11" s="8"/>
      <c r="H11" s="8"/>
      <c r="I11" s="8"/>
      <c r="J11" s="8"/>
    </row>
    <row r="12" spans="1:15" x14ac:dyDescent="0.25">
      <c r="A12" s="11" t="s">
        <v>32</v>
      </c>
      <c r="B12" s="8">
        <v>417581163</v>
      </c>
      <c r="C12" s="10">
        <v>166817326</v>
      </c>
      <c r="D12" s="8">
        <v>327931193</v>
      </c>
      <c r="E12" s="8">
        <v>472766056</v>
      </c>
      <c r="F12" s="8">
        <v>164797153</v>
      </c>
      <c r="G12" s="8">
        <v>314402058</v>
      </c>
      <c r="H12" s="8">
        <v>559792915</v>
      </c>
      <c r="I12" s="10">
        <v>137877566</v>
      </c>
      <c r="J12" s="10">
        <v>289646126</v>
      </c>
      <c r="K12" s="19"/>
      <c r="L12" s="19"/>
      <c r="M12" s="19"/>
      <c r="N12" s="19"/>
      <c r="O12" s="19"/>
    </row>
    <row r="13" spans="1:15" x14ac:dyDescent="0.25">
      <c r="A13" s="6" t="s">
        <v>34</v>
      </c>
      <c r="B13" s="14">
        <f t="shared" ref="B13:J13" si="1">B9-B12</f>
        <v>3862923074</v>
      </c>
      <c r="C13" s="14">
        <f t="shared" si="1"/>
        <v>1921399425</v>
      </c>
      <c r="D13" s="14">
        <f t="shared" si="1"/>
        <v>3170702544</v>
      </c>
      <c r="E13" s="14">
        <f t="shared" si="1"/>
        <v>4364743244</v>
      </c>
      <c r="F13" s="14">
        <f t="shared" si="1"/>
        <v>2418497459</v>
      </c>
      <c r="G13" s="14">
        <f t="shared" si="1"/>
        <v>3920181605</v>
      </c>
      <c r="H13" s="14">
        <f t="shared" si="1"/>
        <v>5562362165</v>
      </c>
      <c r="I13" s="14">
        <f t="shared" si="1"/>
        <v>2631730884</v>
      </c>
      <c r="J13" s="14">
        <f t="shared" si="1"/>
        <v>4391614486</v>
      </c>
    </row>
    <row r="14" spans="1:15" x14ac:dyDescent="0.25">
      <c r="A14" s="26" t="s">
        <v>37</v>
      </c>
      <c r="B14" s="8"/>
      <c r="C14" s="14"/>
      <c r="D14" s="14"/>
      <c r="E14" s="8"/>
      <c r="F14" s="8"/>
      <c r="G14" s="8"/>
      <c r="H14" s="8"/>
      <c r="I14" s="8"/>
      <c r="J14" s="8"/>
    </row>
    <row r="15" spans="1:15" x14ac:dyDescent="0.25">
      <c r="A15" s="11" t="s">
        <v>41</v>
      </c>
      <c r="B15" s="8">
        <v>157246158</v>
      </c>
      <c r="C15" s="10">
        <v>18668400</v>
      </c>
      <c r="D15" s="8">
        <v>50440973</v>
      </c>
      <c r="E15" s="8">
        <v>57389082</v>
      </c>
      <c r="F15" s="8">
        <v>1001189</v>
      </c>
      <c r="G15" s="8">
        <v>147792564</v>
      </c>
      <c r="H15" s="8">
        <v>149572697</v>
      </c>
      <c r="I15" s="10">
        <v>277083</v>
      </c>
      <c r="J15" s="10">
        <v>225418380</v>
      </c>
    </row>
    <row r="16" spans="1:15" x14ac:dyDescent="0.25">
      <c r="A16" s="11" t="s">
        <v>43</v>
      </c>
      <c r="B16" s="8">
        <v>110055463</v>
      </c>
      <c r="C16" s="10">
        <v>23268482</v>
      </c>
      <c r="D16" s="8">
        <v>70326691</v>
      </c>
      <c r="E16" s="8">
        <v>119699478</v>
      </c>
      <c r="F16" s="8">
        <v>53575827</v>
      </c>
      <c r="G16" s="8">
        <v>142379351</v>
      </c>
      <c r="H16" s="8">
        <v>269068761</v>
      </c>
      <c r="I16" s="10">
        <v>109047662</v>
      </c>
      <c r="J16" s="10">
        <v>199276201</v>
      </c>
    </row>
    <row r="17" spans="1:27" x14ac:dyDescent="0.25">
      <c r="A17" s="11" t="s">
        <v>46</v>
      </c>
      <c r="B17" s="8">
        <v>2475726563</v>
      </c>
      <c r="C17" s="10">
        <v>825544269</v>
      </c>
      <c r="D17" s="8">
        <v>1585887076</v>
      </c>
      <c r="E17" s="8">
        <v>2270239937</v>
      </c>
      <c r="F17" s="8">
        <v>901840889</v>
      </c>
      <c r="G17" s="8">
        <v>1646903542</v>
      </c>
      <c r="H17" s="8">
        <v>2240823900</v>
      </c>
      <c r="I17" s="10">
        <v>891782476</v>
      </c>
      <c r="J17" s="10">
        <v>1469381271</v>
      </c>
      <c r="K17" s="19"/>
      <c r="L17" s="19"/>
      <c r="M17" s="19"/>
      <c r="N17" s="19"/>
      <c r="O17" s="19"/>
    </row>
    <row r="18" spans="1:27" ht="15.75" customHeight="1" x14ac:dyDescent="0.25">
      <c r="A18" s="6" t="s">
        <v>49</v>
      </c>
      <c r="B18" s="22">
        <f t="shared" ref="B18:J18" si="2">B13+B15+B16-B17</f>
        <v>1654498132</v>
      </c>
      <c r="C18" s="22">
        <f t="shared" si="2"/>
        <v>1137792038</v>
      </c>
      <c r="D18" s="22">
        <f t="shared" si="2"/>
        <v>1705583132</v>
      </c>
      <c r="E18" s="22">
        <f t="shared" si="2"/>
        <v>2271591867</v>
      </c>
      <c r="F18" s="22">
        <f t="shared" si="2"/>
        <v>1571233586</v>
      </c>
      <c r="G18" s="22">
        <f t="shared" si="2"/>
        <v>2563449978</v>
      </c>
      <c r="H18" s="22">
        <f t="shared" si="2"/>
        <v>3740179723</v>
      </c>
      <c r="I18" s="22">
        <f t="shared" si="2"/>
        <v>1849273153</v>
      </c>
      <c r="J18" s="22">
        <f t="shared" si="2"/>
        <v>3346927796</v>
      </c>
    </row>
    <row r="19" spans="1:27" ht="15.75" customHeight="1" x14ac:dyDescent="0.25">
      <c r="A19" s="23"/>
      <c r="B19" s="14"/>
      <c r="C19" s="14"/>
      <c r="D19" s="14"/>
      <c r="E19" s="8"/>
      <c r="F19" s="8"/>
      <c r="G19" s="8"/>
      <c r="H19" s="8"/>
      <c r="I19" s="8"/>
      <c r="J19" s="8"/>
    </row>
    <row r="20" spans="1:27" x14ac:dyDescent="0.25">
      <c r="A20" s="11" t="s">
        <v>53</v>
      </c>
      <c r="B20" s="18">
        <v>78785625</v>
      </c>
      <c r="C20" s="10">
        <v>54180573</v>
      </c>
      <c r="D20" s="8">
        <v>81218244</v>
      </c>
      <c r="E20" s="8">
        <v>108171041</v>
      </c>
      <c r="F20" s="18">
        <v>74820647</v>
      </c>
      <c r="G20" s="8">
        <v>122069047</v>
      </c>
      <c r="H20" s="8">
        <v>178103796</v>
      </c>
      <c r="I20" s="10">
        <v>88060626</v>
      </c>
      <c r="J20" s="10">
        <v>159377514</v>
      </c>
      <c r="K20" s="19"/>
      <c r="L20" s="19"/>
      <c r="M20" s="19"/>
      <c r="N20" s="19"/>
      <c r="O20" s="19"/>
    </row>
    <row r="21" spans="1:27" ht="15.75" customHeight="1" x14ac:dyDescent="0.25">
      <c r="A21" s="6" t="s">
        <v>57</v>
      </c>
      <c r="B21" s="22">
        <f t="shared" ref="B21:J21" si="3">B18-B20</f>
        <v>1575712507</v>
      </c>
      <c r="C21" s="22">
        <f t="shared" si="3"/>
        <v>1083611465</v>
      </c>
      <c r="D21" s="22">
        <f t="shared" si="3"/>
        <v>1624364888</v>
      </c>
      <c r="E21" s="22">
        <f t="shared" si="3"/>
        <v>2163420826</v>
      </c>
      <c r="F21" s="22">
        <f t="shared" si="3"/>
        <v>1496412939</v>
      </c>
      <c r="G21" s="22">
        <f t="shared" si="3"/>
        <v>2441380931</v>
      </c>
      <c r="H21" s="22">
        <f t="shared" si="3"/>
        <v>3562075927</v>
      </c>
      <c r="I21" s="22">
        <f t="shared" si="3"/>
        <v>1761212527</v>
      </c>
      <c r="J21" s="22">
        <f t="shared" si="3"/>
        <v>3187550282</v>
      </c>
    </row>
    <row r="22" spans="1:27" ht="15.75" customHeight="1" x14ac:dyDescent="0.25">
      <c r="A22" s="23"/>
      <c r="B22" s="14"/>
      <c r="C22" s="14"/>
      <c r="D22" s="14"/>
      <c r="E22" s="8"/>
      <c r="F22" s="14"/>
      <c r="G22" s="8"/>
      <c r="H22" s="8"/>
      <c r="I22" s="8"/>
      <c r="J22" s="8"/>
    </row>
    <row r="23" spans="1:27" ht="15.75" customHeight="1" x14ac:dyDescent="0.25">
      <c r="A23" s="12" t="s">
        <v>62</v>
      </c>
      <c r="B23" s="14">
        <f t="shared" ref="B23:J23" si="4">SUM(B24:B25)</f>
        <v>-467400336</v>
      </c>
      <c r="C23" s="14">
        <f t="shared" si="4"/>
        <v>-304402867</v>
      </c>
      <c r="D23" s="14">
        <f t="shared" si="4"/>
        <v>-406091222</v>
      </c>
      <c r="E23" s="14">
        <f t="shared" si="4"/>
        <v>-540855206</v>
      </c>
      <c r="F23" s="14">
        <f t="shared" si="4"/>
        <v>-374103235</v>
      </c>
      <c r="G23" s="14">
        <f t="shared" si="4"/>
        <v>-610345233</v>
      </c>
      <c r="H23" s="14">
        <f t="shared" si="4"/>
        <v>-890518982</v>
      </c>
      <c r="I23" s="14">
        <f t="shared" si="4"/>
        <v>-440303132</v>
      </c>
      <c r="J23" s="14">
        <f t="shared" si="4"/>
        <v>-796887570</v>
      </c>
    </row>
    <row r="24" spans="1:27" ht="15.75" customHeight="1" x14ac:dyDescent="0.25">
      <c r="A24" s="2" t="s">
        <v>63</v>
      </c>
      <c r="B24" s="8">
        <v>-467400336</v>
      </c>
      <c r="C24" s="10">
        <v>-25850061</v>
      </c>
      <c r="D24" s="8">
        <v>-406091222</v>
      </c>
      <c r="E24" s="8">
        <v>-540855206</v>
      </c>
      <c r="F24" s="8">
        <v>-30217271</v>
      </c>
      <c r="G24" s="8">
        <v>-610345233</v>
      </c>
      <c r="H24" s="8">
        <v>-890518982</v>
      </c>
      <c r="I24" s="10">
        <v>-33523292</v>
      </c>
      <c r="J24" s="10">
        <v>-61052291</v>
      </c>
    </row>
    <row r="25" spans="1:27" ht="15.75" customHeight="1" x14ac:dyDescent="0.25">
      <c r="A25" s="2" t="s">
        <v>65</v>
      </c>
      <c r="B25" s="8"/>
      <c r="C25" s="10">
        <v>-278552806</v>
      </c>
      <c r="D25" s="8"/>
      <c r="E25" s="8"/>
      <c r="F25" s="8">
        <v>-343885964</v>
      </c>
      <c r="G25" s="8"/>
      <c r="H25" s="8"/>
      <c r="I25" s="10">
        <v>-406779840</v>
      </c>
      <c r="J25" s="10">
        <v>-735835279</v>
      </c>
    </row>
    <row r="26" spans="1:27" ht="15.75" customHeight="1" x14ac:dyDescent="0.25">
      <c r="A26" s="6" t="s">
        <v>67</v>
      </c>
      <c r="B26" s="14">
        <f t="shared" ref="B26:J26" si="5">B21+B23</f>
        <v>1108312171</v>
      </c>
      <c r="C26" s="14">
        <f t="shared" si="5"/>
        <v>779208598</v>
      </c>
      <c r="D26" s="14">
        <f t="shared" si="5"/>
        <v>1218273666</v>
      </c>
      <c r="E26" s="14">
        <f t="shared" si="5"/>
        <v>1622565620</v>
      </c>
      <c r="F26" s="14">
        <f t="shared" si="5"/>
        <v>1122309704</v>
      </c>
      <c r="G26" s="14">
        <f t="shared" si="5"/>
        <v>1831035698</v>
      </c>
      <c r="H26" s="14">
        <f t="shared" si="5"/>
        <v>2671556945</v>
      </c>
      <c r="I26" s="14">
        <f t="shared" si="5"/>
        <v>1320909395</v>
      </c>
      <c r="J26" s="14">
        <f t="shared" si="5"/>
        <v>2390662712</v>
      </c>
    </row>
    <row r="27" spans="1:27" ht="15.75" customHeight="1" x14ac:dyDescent="0.25">
      <c r="A27" s="23"/>
      <c r="B27" s="8"/>
      <c r="C27" s="14"/>
      <c r="D27" s="14"/>
      <c r="E27" s="8"/>
      <c r="F27" s="8"/>
      <c r="G27" s="8"/>
      <c r="H27" s="8"/>
      <c r="I27" s="8"/>
      <c r="J27" s="8"/>
    </row>
    <row r="28" spans="1:27" ht="15.75" customHeight="1" x14ac:dyDescent="0.25">
      <c r="A28" s="23"/>
      <c r="B28" s="14"/>
      <c r="C28" s="14"/>
      <c r="D28" s="14"/>
      <c r="E28" s="8"/>
      <c r="F28" s="8"/>
      <c r="G28" s="8"/>
      <c r="H28" s="8"/>
      <c r="I28" s="8"/>
      <c r="J28" s="8"/>
    </row>
    <row r="29" spans="1:27" ht="15.75" customHeight="1" x14ac:dyDescent="0.25">
      <c r="A29" s="6" t="s">
        <v>71</v>
      </c>
      <c r="B29" s="33">
        <f>B26/('1'!B38/10)</f>
        <v>2.4046017201541625</v>
      </c>
      <c r="C29" s="33">
        <f>C26/('1'!C38/10)</f>
        <v>1.6905763413381421</v>
      </c>
      <c r="D29" s="33">
        <f>D26/('1'!D38/10)</f>
        <v>2.6431749371108526</v>
      </c>
      <c r="E29" s="33">
        <f>E26/('1'!E38/10)</f>
        <v>3.520329545235144</v>
      </c>
      <c r="F29" s="33">
        <f>F26/('1'!F38/10)</f>
        <v>2.4349708641646859</v>
      </c>
      <c r="G29" s="33">
        <f>G26/('1'!G38/10)</f>
        <v>3.9726276623867172</v>
      </c>
      <c r="H29" s="33">
        <f>H26/('1'!H38/10)</f>
        <v>5.7962283493111606</v>
      </c>
      <c r="I29" s="33">
        <f>I26/('1'!I38/10)</f>
        <v>2.8658541216947389</v>
      </c>
      <c r="J29" s="33">
        <f>J26/('1'!J38/10)</f>
        <v>3.354247477909813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ht="15.75" customHeight="1" x14ac:dyDescent="0.25">
      <c r="A30" s="26" t="s">
        <v>76</v>
      </c>
      <c r="B30" s="11">
        <v>460912991</v>
      </c>
      <c r="C30" s="11">
        <v>460912991</v>
      </c>
      <c r="D30" s="11">
        <v>460912991</v>
      </c>
      <c r="E30" s="11">
        <v>460912991</v>
      </c>
      <c r="F30" s="11">
        <v>460912991</v>
      </c>
      <c r="G30" s="11">
        <v>460912991</v>
      </c>
      <c r="H30" s="11">
        <v>460912991</v>
      </c>
      <c r="I30" s="11">
        <v>460912991</v>
      </c>
      <c r="J30" s="11">
        <v>712726991</v>
      </c>
    </row>
    <row r="31" spans="1:27" ht="15.75" customHeight="1" x14ac:dyDescent="0.2"/>
    <row r="32" spans="1:2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1:1" ht="15.75" customHeight="1" x14ac:dyDescent="0.2"/>
    <row r="50" spans="1:1" ht="15.75" customHeight="1" x14ac:dyDescent="0.2"/>
    <row r="51" spans="1:1" ht="15.75" customHeight="1" x14ac:dyDescent="0.2"/>
    <row r="52" spans="1:1" ht="15.75" customHeight="1" x14ac:dyDescent="0.25">
      <c r="A52" s="2"/>
    </row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4" sqref="B14"/>
    </sheetView>
  </sheetViews>
  <sheetFormatPr defaultColWidth="12.625" defaultRowHeight="15" customHeight="1" x14ac:dyDescent="0.2"/>
  <cols>
    <col min="1" max="1" width="35.5" customWidth="1"/>
    <col min="2" max="2" width="14" customWidth="1"/>
    <col min="3" max="4" width="15.375" customWidth="1"/>
    <col min="5" max="7" width="14" customWidth="1"/>
    <col min="8" max="8" width="16.125" customWidth="1"/>
    <col min="9" max="9" width="13.125" customWidth="1"/>
    <col min="10" max="10" width="15.25" customWidth="1"/>
    <col min="11" max="27" width="7.625" customWidth="1"/>
  </cols>
  <sheetData>
    <row r="1" spans="1:24" ht="15.75" x14ac:dyDescent="0.25">
      <c r="A1" s="1" t="s">
        <v>0</v>
      </c>
    </row>
    <row r="2" spans="1:24" ht="15.75" x14ac:dyDescent="0.25">
      <c r="A2" s="1" t="s">
        <v>1</v>
      </c>
    </row>
    <row r="3" spans="1:24" ht="15.75" x14ac:dyDescent="0.25">
      <c r="A3" s="1" t="s">
        <v>3</v>
      </c>
    </row>
    <row r="4" spans="1:24" x14ac:dyDescent="0.25">
      <c r="B4" s="3" t="s">
        <v>4</v>
      </c>
      <c r="C4" s="3" t="s">
        <v>5</v>
      </c>
      <c r="D4" s="3" t="s">
        <v>6</v>
      </c>
      <c r="E4" s="3" t="s">
        <v>7</v>
      </c>
      <c r="F4" s="3" t="s">
        <v>5</v>
      </c>
      <c r="G4" s="3" t="s">
        <v>8</v>
      </c>
      <c r="H4" s="3" t="s">
        <v>7</v>
      </c>
      <c r="I4" s="3" t="s">
        <v>5</v>
      </c>
      <c r="J4" s="3" t="s">
        <v>8</v>
      </c>
    </row>
    <row r="5" spans="1:24" ht="15.75" x14ac:dyDescent="0.25">
      <c r="A5" s="1"/>
      <c r="B5" s="4">
        <v>42825</v>
      </c>
      <c r="C5" s="5">
        <v>43008</v>
      </c>
      <c r="D5" s="4" t="s">
        <v>10</v>
      </c>
      <c r="E5" s="4">
        <v>43190</v>
      </c>
      <c r="F5" s="4">
        <v>43373</v>
      </c>
      <c r="G5" s="4">
        <v>43465</v>
      </c>
      <c r="H5" s="4">
        <v>43555</v>
      </c>
      <c r="I5" s="5">
        <v>43738</v>
      </c>
      <c r="J5" s="5">
        <v>43830</v>
      </c>
    </row>
    <row r="6" spans="1:24" x14ac:dyDescent="0.25">
      <c r="A6" s="6" t="s">
        <v>11</v>
      </c>
      <c r="B6" s="7"/>
      <c r="C6" s="7"/>
      <c r="D6" s="7"/>
      <c r="E6" s="7"/>
      <c r="F6" s="7"/>
      <c r="G6" s="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x14ac:dyDescent="0.25">
      <c r="A7" s="11" t="s">
        <v>14</v>
      </c>
      <c r="B7" s="8">
        <v>9749683778</v>
      </c>
      <c r="C7" s="10">
        <v>2995338771</v>
      </c>
      <c r="D7" s="8">
        <v>6293911454</v>
      </c>
      <c r="E7" s="8">
        <v>10289260303</v>
      </c>
      <c r="F7" s="8">
        <v>3196471192</v>
      </c>
      <c r="G7" s="8">
        <v>7150524793</v>
      </c>
      <c r="H7" s="8">
        <v>10955448979</v>
      </c>
      <c r="I7" s="10">
        <v>4369864392</v>
      </c>
      <c r="J7" s="10">
        <v>8882554309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x14ac:dyDescent="0.25">
      <c r="A8" s="11" t="s">
        <v>17</v>
      </c>
      <c r="B8" s="8">
        <v>226839224</v>
      </c>
      <c r="C8" s="10">
        <v>-1178154214</v>
      </c>
      <c r="D8" s="15"/>
      <c r="E8" s="8"/>
      <c r="F8" s="8"/>
      <c r="G8" s="8"/>
      <c r="H8" s="8"/>
      <c r="I8" s="10"/>
      <c r="J8" s="10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x14ac:dyDescent="0.25">
      <c r="A9" s="11" t="s">
        <v>19</v>
      </c>
      <c r="B9" s="18">
        <v>-4173121091</v>
      </c>
      <c r="C9" s="8"/>
      <c r="D9" s="8">
        <v>-1862280875</v>
      </c>
      <c r="E9" s="8">
        <v>-2583012658</v>
      </c>
      <c r="F9" s="8">
        <v>-1660611735</v>
      </c>
      <c r="G9" s="8">
        <v>-2071831056</v>
      </c>
      <c r="H9" s="8">
        <v>-4390754708</v>
      </c>
      <c r="I9" s="10">
        <v>-1563602968</v>
      </c>
      <c r="J9" s="10">
        <v>-4627669603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x14ac:dyDescent="0.25">
      <c r="A10" s="11" t="s">
        <v>21</v>
      </c>
      <c r="B10" s="8">
        <v>-483242900</v>
      </c>
      <c r="C10" s="10">
        <v>-525147400</v>
      </c>
      <c r="D10" s="8">
        <v>-470490243</v>
      </c>
      <c r="F10" s="8">
        <v>-89416571</v>
      </c>
      <c r="G10" s="8">
        <v>-650170911</v>
      </c>
      <c r="H10" s="8">
        <v>-771635482</v>
      </c>
      <c r="I10" s="10">
        <v>-94392462</v>
      </c>
      <c r="J10" s="10">
        <v>-517906488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25">
      <c r="A11" s="11" t="s">
        <v>23</v>
      </c>
      <c r="C11" s="18"/>
      <c r="D11" s="18" t="s">
        <v>24</v>
      </c>
      <c r="E11" s="8">
        <v>-480261153</v>
      </c>
      <c r="F11" s="18" t="s">
        <v>24</v>
      </c>
      <c r="G11" s="18" t="s">
        <v>24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25">
      <c r="A12" s="21"/>
      <c r="B12" s="22">
        <f>SUM(B7:B10)</f>
        <v>5320159011</v>
      </c>
      <c r="C12" s="22">
        <f t="shared" ref="C12:J12" si="0">SUM(C7:C11)</f>
        <v>1292037157</v>
      </c>
      <c r="D12" s="22">
        <f t="shared" si="0"/>
        <v>3961140336</v>
      </c>
      <c r="E12" s="22">
        <f t="shared" si="0"/>
        <v>7225986492</v>
      </c>
      <c r="F12" s="22">
        <f t="shared" si="0"/>
        <v>1446442886</v>
      </c>
      <c r="G12" s="22">
        <f t="shared" si="0"/>
        <v>4428522826</v>
      </c>
      <c r="H12" s="22">
        <f t="shared" si="0"/>
        <v>5793058789</v>
      </c>
      <c r="I12" s="22">
        <f t="shared" si="0"/>
        <v>2711868962</v>
      </c>
      <c r="J12" s="22">
        <f t="shared" si="0"/>
        <v>3736978218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5">
      <c r="A14" s="6" t="s">
        <v>33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25">
      <c r="A15" s="24" t="s">
        <v>35</v>
      </c>
      <c r="B15" s="8"/>
      <c r="C15" s="10">
        <v>32740497</v>
      </c>
      <c r="D15" s="8">
        <v>72227806</v>
      </c>
      <c r="E15" s="8">
        <v>75429040</v>
      </c>
      <c r="F15" s="8">
        <v>4856</v>
      </c>
      <c r="G15" s="8">
        <v>147742564</v>
      </c>
      <c r="H15" s="8">
        <v>148361586</v>
      </c>
      <c r="I15" s="8"/>
      <c r="J15" s="10">
        <v>225431713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25">
      <c r="A16" s="24" t="s">
        <v>38</v>
      </c>
      <c r="B16" s="8"/>
      <c r="C16" s="10">
        <v>-6630349</v>
      </c>
      <c r="D16" s="8"/>
      <c r="E16" s="8"/>
      <c r="F16" s="8">
        <v>53575827</v>
      </c>
      <c r="G16" s="8">
        <v>142379351</v>
      </c>
      <c r="H16" s="8"/>
      <c r="I16" s="10">
        <v>109047662</v>
      </c>
      <c r="J16" s="10">
        <v>199276201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7" x14ac:dyDescent="0.25">
      <c r="A17" s="28" t="s">
        <v>40</v>
      </c>
      <c r="B17" s="8">
        <v>-9248160054</v>
      </c>
      <c r="C17" s="29">
        <v>-4158627230</v>
      </c>
      <c r="D17" s="18">
        <v>-16706135552</v>
      </c>
      <c r="E17" s="8">
        <v>-24759783123</v>
      </c>
      <c r="F17" s="8">
        <v>-3379402192</v>
      </c>
      <c r="G17" s="18">
        <v>-14802477635</v>
      </c>
      <c r="H17" s="8">
        <v>-22066571046</v>
      </c>
      <c r="I17" s="10">
        <v>-3550256257</v>
      </c>
      <c r="J17" s="10">
        <v>-12270076201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7" x14ac:dyDescent="0.25">
      <c r="A18" s="28" t="s">
        <v>45</v>
      </c>
      <c r="B18" s="18">
        <v>900000000</v>
      </c>
      <c r="C18" s="10">
        <v>740000000</v>
      </c>
      <c r="D18" s="8">
        <v>880000000</v>
      </c>
      <c r="E18" s="8">
        <v>880000000</v>
      </c>
      <c r="F18" s="18"/>
      <c r="G18" s="8">
        <v>60000000</v>
      </c>
      <c r="H18" s="8">
        <v>60000000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7" x14ac:dyDescent="0.25">
      <c r="A19" s="21"/>
      <c r="B19" s="30">
        <f t="shared" ref="B19:E19" si="1">SUM(B15:B18)</f>
        <v>-8348160054</v>
      </c>
      <c r="C19" s="30">
        <f t="shared" si="1"/>
        <v>-3392517082</v>
      </c>
      <c r="D19" s="22">
        <f t="shared" si="1"/>
        <v>-15753907746</v>
      </c>
      <c r="E19" s="30">
        <f t="shared" si="1"/>
        <v>-23804354083</v>
      </c>
      <c r="F19" s="30">
        <f>SUM(F15:F17)</f>
        <v>-3325821509</v>
      </c>
      <c r="G19" s="30">
        <f t="shared" ref="G19:J19" si="2">SUM(G15:G18)</f>
        <v>-14452355720</v>
      </c>
      <c r="H19" s="30">
        <f t="shared" si="2"/>
        <v>-21858209460</v>
      </c>
      <c r="I19" s="30">
        <f t="shared" si="2"/>
        <v>-3441208595</v>
      </c>
      <c r="J19" s="30">
        <f t="shared" si="2"/>
        <v>-11845368287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7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7" ht="15.75" customHeight="1" x14ac:dyDescent="0.25">
      <c r="A21" s="6" t="s">
        <v>55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7" ht="15.75" customHeight="1" x14ac:dyDescent="0.25">
      <c r="A22" s="11" t="s">
        <v>59</v>
      </c>
      <c r="B22" s="8">
        <v>2375886788</v>
      </c>
      <c r="C22" s="16">
        <v>1252868166</v>
      </c>
      <c r="D22" s="11">
        <v>3870426937</v>
      </c>
      <c r="E22" s="8">
        <v>4617478054</v>
      </c>
      <c r="F22" s="8"/>
      <c r="G22" s="8">
        <v>5549184733</v>
      </c>
      <c r="H22" s="8">
        <v>9219836556</v>
      </c>
      <c r="I22" s="10">
        <v>1726353000</v>
      </c>
      <c r="J22" s="10">
        <v>7307235105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7" ht="15.75" customHeight="1" x14ac:dyDescent="0.25">
      <c r="A23" s="11" t="s">
        <v>60</v>
      </c>
      <c r="B23" s="8">
        <v>2768930434</v>
      </c>
      <c r="C23" s="10">
        <v>1163189700</v>
      </c>
      <c r="D23" s="8">
        <v>9053926387</v>
      </c>
      <c r="E23" s="8">
        <v>13873748048</v>
      </c>
      <c r="F23" s="8">
        <v>1697999148</v>
      </c>
      <c r="G23" s="8">
        <v>6456673783</v>
      </c>
      <c r="H23" s="8">
        <v>10446839319</v>
      </c>
      <c r="I23" s="10">
        <v>1230770545</v>
      </c>
      <c r="J23" s="10">
        <v>6863989197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7" ht="15.75" customHeight="1" x14ac:dyDescent="0.25">
      <c r="A24" s="11" t="s">
        <v>61</v>
      </c>
      <c r="B24" s="8">
        <v>-553095589</v>
      </c>
      <c r="C24" s="8"/>
      <c r="D24" s="8"/>
      <c r="E24" s="8">
        <v>-691369487</v>
      </c>
      <c r="F24" s="8">
        <v>1562239029</v>
      </c>
      <c r="G24" s="8"/>
      <c r="H24" s="8">
        <v>-783552085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7" ht="15.75" customHeight="1" x14ac:dyDescent="0.25">
      <c r="A25" s="31"/>
      <c r="B25" s="30">
        <f t="shared" ref="B25:J25" si="3">SUM(B22:B24)</f>
        <v>4591721633</v>
      </c>
      <c r="C25" s="30">
        <f t="shared" si="3"/>
        <v>2416057866</v>
      </c>
      <c r="D25" s="30">
        <f t="shared" si="3"/>
        <v>12924353324</v>
      </c>
      <c r="E25" s="30">
        <f t="shared" si="3"/>
        <v>17799856615</v>
      </c>
      <c r="F25" s="30">
        <f t="shared" si="3"/>
        <v>3260238177</v>
      </c>
      <c r="G25" s="30">
        <f t="shared" si="3"/>
        <v>12005858516</v>
      </c>
      <c r="H25" s="30">
        <f t="shared" si="3"/>
        <v>18883123790</v>
      </c>
      <c r="I25" s="30">
        <f t="shared" si="3"/>
        <v>2957123545</v>
      </c>
      <c r="J25" s="30">
        <f t="shared" si="3"/>
        <v>14171224302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1"/>
      <c r="Z25" s="31"/>
      <c r="AA25" s="31"/>
    </row>
    <row r="26" spans="1:27" ht="15.75" customHeight="1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7" ht="15.75" customHeight="1" x14ac:dyDescent="0.25">
      <c r="A27" s="23" t="s">
        <v>70</v>
      </c>
      <c r="B27" s="30">
        <f t="shared" ref="B27:J27" si="4">SUM(B12,B19,B25)</f>
        <v>1563720590</v>
      </c>
      <c r="C27" s="30">
        <f t="shared" si="4"/>
        <v>315577941</v>
      </c>
      <c r="D27" s="22">
        <f t="shared" si="4"/>
        <v>1131585914</v>
      </c>
      <c r="E27" s="30">
        <f t="shared" si="4"/>
        <v>1221489024</v>
      </c>
      <c r="F27" s="30">
        <f t="shared" si="4"/>
        <v>1380859554</v>
      </c>
      <c r="G27" s="30">
        <f t="shared" si="4"/>
        <v>1982025622</v>
      </c>
      <c r="H27" s="30">
        <f t="shared" si="4"/>
        <v>2817973119</v>
      </c>
      <c r="I27" s="30">
        <f t="shared" si="4"/>
        <v>2227783912</v>
      </c>
      <c r="J27" s="30">
        <f t="shared" si="4"/>
        <v>6062834233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7" ht="15.75" customHeight="1" x14ac:dyDescent="0.25">
      <c r="A28" s="26" t="s">
        <v>72</v>
      </c>
      <c r="B28" s="8">
        <v>4093754983</v>
      </c>
      <c r="C28" s="10">
        <v>5434654620</v>
      </c>
      <c r="D28" s="8">
        <v>5434654620</v>
      </c>
      <c r="E28" s="8">
        <v>5434654620</v>
      </c>
      <c r="F28" s="8">
        <v>7481236802</v>
      </c>
      <c r="G28" s="8">
        <v>7481236802</v>
      </c>
      <c r="H28" s="8">
        <v>7481236802</v>
      </c>
      <c r="I28" s="10">
        <v>11938407665</v>
      </c>
      <c r="J28" s="10">
        <v>11938407665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7" ht="15.75" customHeight="1" x14ac:dyDescent="0.25">
      <c r="A29" s="6" t="s">
        <v>73</v>
      </c>
      <c r="B29" s="34">
        <f t="shared" ref="B29:D29" si="5">B27+B28</f>
        <v>5657475573</v>
      </c>
      <c r="C29" s="34">
        <f t="shared" si="5"/>
        <v>5750232561</v>
      </c>
      <c r="D29" s="34">
        <f t="shared" si="5"/>
        <v>6566240534</v>
      </c>
      <c r="E29" s="34">
        <f>(E27+E28)</f>
        <v>6656143644</v>
      </c>
      <c r="F29" s="34">
        <f t="shared" ref="F29:G29" si="6">F27+F28</f>
        <v>8862096356</v>
      </c>
      <c r="G29" s="34">
        <f t="shared" si="6"/>
        <v>9463262424</v>
      </c>
      <c r="H29" s="34">
        <f t="shared" ref="H29:J29" si="7">(H27+H28)</f>
        <v>10299209921</v>
      </c>
      <c r="I29" s="34">
        <f t="shared" si="7"/>
        <v>14166191577</v>
      </c>
      <c r="J29" s="34">
        <f t="shared" si="7"/>
        <v>18001241898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7" ht="15.75" customHeight="1" x14ac:dyDescent="0.25">
      <c r="B30" s="8"/>
      <c r="C30" s="14"/>
      <c r="D30" s="14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7" ht="15.75" customHeight="1" x14ac:dyDescent="0.25">
      <c r="A31" s="6" t="s">
        <v>75</v>
      </c>
      <c r="B31" s="33">
        <f>B12/('1'!B38/10)</f>
        <v>11.542653635032821</v>
      </c>
      <c r="C31" s="33">
        <f>C12/('1'!C38/10)</f>
        <v>2.8032127152606119</v>
      </c>
      <c r="D31" s="33">
        <f>D12/('1'!D38/10)</f>
        <v>8.5941173569568576</v>
      </c>
      <c r="E31" s="33">
        <f>E12/('1'!E38/10)</f>
        <v>15.677550064975279</v>
      </c>
      <c r="F31" s="33">
        <f>F12/('1'!F38/10)</f>
        <v>3.138212448431509</v>
      </c>
      <c r="G31" s="33">
        <f>G12/('1'!G38/10)</f>
        <v>9.6081536265485727</v>
      </c>
      <c r="H31" s="33">
        <f>H12/('1'!H38/10)</f>
        <v>12.568660250671911</v>
      </c>
      <c r="I31" s="33">
        <f>I12/('1'!I38/10)</f>
        <v>5.883689579059836</v>
      </c>
      <c r="J31" s="33">
        <f>J12/('1'!J38/10)</f>
        <v>5.2432113069785506</v>
      </c>
      <c r="K31" s="33"/>
      <c r="L31" s="33"/>
      <c r="M31" s="33"/>
      <c r="N31" s="33"/>
      <c r="O31" s="33"/>
      <c r="P31" s="33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ht="15.75" customHeight="1" x14ac:dyDescent="0.25">
      <c r="A32" s="6" t="s">
        <v>78</v>
      </c>
      <c r="B32" s="11">
        <v>460912991</v>
      </c>
      <c r="C32" s="11">
        <v>460912991</v>
      </c>
      <c r="D32" s="11">
        <v>460912991</v>
      </c>
      <c r="E32" s="11">
        <v>460912991</v>
      </c>
      <c r="F32" s="11">
        <v>460912991</v>
      </c>
      <c r="G32" s="11">
        <v>460912991</v>
      </c>
      <c r="H32" s="11">
        <v>460912991</v>
      </c>
      <c r="I32" s="11">
        <v>460912991</v>
      </c>
      <c r="J32" s="11">
        <v>712726991</v>
      </c>
    </row>
    <row r="33" spans="1:4" ht="15.75" customHeight="1" x14ac:dyDescent="0.25">
      <c r="A33" s="1"/>
      <c r="C33" s="36"/>
      <c r="D33" s="36"/>
    </row>
    <row r="34" spans="1:4" ht="15.75" customHeight="1" x14ac:dyDescent="0.2"/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1" width="19.75" customWidth="1"/>
    <col min="2" max="2" width="11.875" customWidth="1"/>
    <col min="3" max="4" width="12.875" customWidth="1"/>
    <col min="5" max="5" width="11.75" customWidth="1"/>
    <col min="6" max="6" width="12.125" customWidth="1"/>
    <col min="7" max="7" width="11.875" customWidth="1"/>
    <col min="9" max="28" width="7.625" customWidth="1"/>
  </cols>
  <sheetData>
    <row r="1" spans="1:7" ht="15.75" x14ac:dyDescent="0.25">
      <c r="A1" s="1" t="s">
        <v>0</v>
      </c>
    </row>
    <row r="2" spans="1:7" x14ac:dyDescent="0.25">
      <c r="A2" s="23" t="s">
        <v>79</v>
      </c>
    </row>
    <row r="3" spans="1:7" ht="15.75" x14ac:dyDescent="0.25">
      <c r="A3" s="1" t="s">
        <v>3</v>
      </c>
    </row>
    <row r="6" spans="1:7" x14ac:dyDescent="0.25">
      <c r="B6" s="3" t="s">
        <v>4</v>
      </c>
      <c r="C6" s="3" t="s">
        <v>5</v>
      </c>
      <c r="D6" s="3" t="s">
        <v>6</v>
      </c>
      <c r="E6" s="3" t="s">
        <v>7</v>
      </c>
      <c r="F6" s="3" t="s">
        <v>5</v>
      </c>
      <c r="G6" s="3" t="s">
        <v>8</v>
      </c>
    </row>
    <row r="7" spans="1:7" ht="15.75" x14ac:dyDescent="0.25">
      <c r="B7" s="4">
        <v>42825</v>
      </c>
      <c r="C7" s="5">
        <v>43008</v>
      </c>
      <c r="D7" s="4" t="s">
        <v>10</v>
      </c>
      <c r="E7" s="4">
        <v>43190</v>
      </c>
      <c r="F7" s="4">
        <v>43373</v>
      </c>
      <c r="G7" s="4">
        <v>43465</v>
      </c>
    </row>
    <row r="8" spans="1:7" x14ac:dyDescent="0.25">
      <c r="A8" s="2" t="s">
        <v>80</v>
      </c>
      <c r="B8" s="37">
        <f>'2'!B26/'1'!B18</f>
        <v>7.5914672144669305E-3</v>
      </c>
      <c r="C8" s="37"/>
      <c r="D8" s="37">
        <f>'2'!D26/'1'!D18</f>
        <v>6.9906760027187631E-3</v>
      </c>
      <c r="E8" s="37">
        <f>'2'!E26/'1'!E18</f>
        <v>8.9450196323570715E-3</v>
      </c>
      <c r="F8" s="37">
        <f>'2'!F26/'1'!F18</f>
        <v>6.1871656912494263E-3</v>
      </c>
      <c r="G8" s="37">
        <f>'2'!G26/'1'!G18</f>
        <v>8.4703344593709175E-3</v>
      </c>
    </row>
    <row r="9" spans="1:7" x14ac:dyDescent="0.25">
      <c r="A9" s="2" t="s">
        <v>81</v>
      </c>
      <c r="B9" s="37">
        <f>'2'!B26/'1'!B41</f>
        <v>2.8884523589619529E-2</v>
      </c>
      <c r="C9" s="37"/>
      <c r="D9" s="37">
        <f>'2'!D26/'1'!D41</f>
        <v>2.6584474632357441E-2</v>
      </c>
      <c r="E9" s="37">
        <f>'2'!E26/'1'!E41</f>
        <v>3.5163335162564625E-2</v>
      </c>
      <c r="F9" s="37">
        <f>'2'!F26/'1'!F41</f>
        <v>2.4322068575538223E-2</v>
      </c>
      <c r="G9" s="37">
        <f>'2'!G26/'1'!G41</f>
        <v>3.2016670848583388E-2</v>
      </c>
    </row>
    <row r="10" spans="1:7" x14ac:dyDescent="0.25">
      <c r="A10" s="2" t="s">
        <v>82</v>
      </c>
      <c r="B10" s="38">
        <f>('1'!B23/'1'!B41)</f>
        <v>2.4650403589852621</v>
      </c>
      <c r="C10" s="38"/>
      <c r="D10" s="38">
        <f>('1'!D23/'1'!D41)</f>
        <v>2.4326204228430317</v>
      </c>
      <c r="E10" s="38">
        <f>('1'!E23/'1'!E41)</f>
        <v>2.535070257038468</v>
      </c>
      <c r="F10" s="38">
        <f>('1'!F23/'1'!F41)</f>
        <v>2.535070257038468</v>
      </c>
      <c r="G10" s="38">
        <f>('1'!G23/'1'!G41)</f>
        <v>2.4043315913042207</v>
      </c>
    </row>
    <row r="11" spans="1:7" x14ac:dyDescent="0.25">
      <c r="A11" s="2" t="s">
        <v>83</v>
      </c>
      <c r="B11" s="39">
        <f>'1'!B17/'1'!B34</f>
        <v>3.8062508617904736</v>
      </c>
      <c r="C11" s="39"/>
      <c r="D11" s="39">
        <f>'1'!D17/'1'!D34</f>
        <v>2.7667892955875648</v>
      </c>
      <c r="E11" s="39">
        <f>'1'!E17/'1'!E34</f>
        <v>2.49163332112574</v>
      </c>
      <c r="F11" s="39">
        <f>'1'!F17/'1'!F34</f>
        <v>2.49163332112574</v>
      </c>
      <c r="G11" s="39">
        <f>'1'!G17/'1'!G34</f>
        <v>2.4224540227026705</v>
      </c>
    </row>
    <row r="12" spans="1:7" x14ac:dyDescent="0.25">
      <c r="A12" s="2" t="s">
        <v>84</v>
      </c>
      <c r="B12" s="37">
        <f>'2'!B26/'2'!B7</f>
        <v>0.10545104239507998</v>
      </c>
      <c r="C12" s="37"/>
      <c r="D12" s="37">
        <f>'2'!D26/'2'!D7</f>
        <v>0.15506377672726585</v>
      </c>
      <c r="E12" s="37">
        <f>'2'!E26/'2'!E7</f>
        <v>0.14277431382368413</v>
      </c>
      <c r="F12" s="37">
        <f>'2'!F26/'2'!F7</f>
        <v>0.225289435655847</v>
      </c>
      <c r="G12" s="37">
        <f>'2'!G26/'2'!G7</f>
        <v>0.20639855010359093</v>
      </c>
    </row>
    <row r="13" spans="1:7" x14ac:dyDescent="0.25">
      <c r="A13" s="11" t="s">
        <v>85</v>
      </c>
      <c r="B13" s="38">
        <f>'2'!B13/'2'!B7</f>
        <v>0.36754018904057195</v>
      </c>
      <c r="C13" s="38"/>
      <c r="D13" s="38">
        <f>'2'!D13/'2'!D7</f>
        <v>0.40357197653765076</v>
      </c>
      <c r="E13" s="38">
        <f>'2'!E13/'2'!E7</f>
        <v>0.38406657579658388</v>
      </c>
      <c r="F13" s="38">
        <f>'2'!F13/'2'!F7</f>
        <v>0.48548268426378138</v>
      </c>
      <c r="G13" s="38">
        <f>'2'!G13/'2'!G7</f>
        <v>0.44189187589218043</v>
      </c>
    </row>
    <row r="14" spans="1:7" x14ac:dyDescent="0.25">
      <c r="A14" s="2" t="s">
        <v>86</v>
      </c>
      <c r="B14" s="37">
        <f>'2'!B26/('1'!B41+'1'!B23)</f>
        <v>8.3359847497067457E-3</v>
      </c>
      <c r="C14" s="37"/>
      <c r="D14" s="37">
        <f>'2'!D26/('1'!D41+'1'!D23)</f>
        <v>7.7446589944655548E-3</v>
      </c>
      <c r="E14" s="37">
        <f>'2'!E26/('1'!E41+'1'!E23)</f>
        <v>9.946997543416004E-3</v>
      </c>
      <c r="F14" s="37">
        <f>'2'!F26/('1'!F41+'1'!F23)</f>
        <v>6.880222119238508E-3</v>
      </c>
      <c r="G14" s="37">
        <f>'2'!G26/('1'!G41+'1'!G23)</f>
        <v>9.4046863502851678E-3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2020-04-11T15:32:17Z</dcterms:modified>
</cp:coreProperties>
</file>